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codeName="ThisWorkbook" defaultThemeVersion="124226"/>
  <mc:AlternateContent xmlns:mc="http://schemas.openxmlformats.org/markup-compatibility/2006">
    <mc:Choice Requires="x15">
      <x15ac:absPath xmlns:x15ac="http://schemas.microsoft.com/office/spreadsheetml/2010/11/ac" url="G:\P&amp;R\BITRE\AvStats\Airport Traffic data\"/>
    </mc:Choice>
  </mc:AlternateContent>
  <xr:revisionPtr revIDLastSave="0" documentId="13_ncr:1_{4F863779-B45F-49D3-8E92-638B08C80CC9}" xr6:coauthVersionLast="36" xr6:coauthVersionMax="36" xr10:uidLastSave="{00000000-0000-0000-0000-000000000000}"/>
  <workbookProtection workbookAlgorithmName="SHA-256" workbookHashValue="WXt0JJ1frLPhx3aO6lP+4ORqKIA4rz/LgExk6vkPXtI=" workbookSaltValue="8+iBcpmL3E1fa2OIyNlZTA==" workbookSpinCount="100000" lockStructure="1"/>
  <bookViews>
    <workbookView xWindow="3276" yWindow="288" windowWidth="17820" windowHeight="11292" tabRatio="601" xr2:uid="{00000000-000D-0000-FFFF-FFFF00000000}"/>
  </bookViews>
  <sheets>
    <sheet name="TOTALS" sheetId="9" r:id="rId1"/>
    <sheet name="TOP10" sheetId="10" r:id="rId2"/>
    <sheet name="Airport Passengers" sheetId="4" r:id="rId3"/>
    <sheet name="Aircraft Movements" sheetId="5" r:id="rId4"/>
    <sheet name="International Air Freight" sheetId="6" r:id="rId5"/>
    <sheet name="Notes" sheetId="7" r:id="rId6"/>
  </sheets>
  <definedNames>
    <definedName name="_xlnm._FilterDatabase" localSheetId="3" hidden="1">'Aircraft Movements'!$A$7:$X$3650</definedName>
    <definedName name="_xlnm._FilterDatabase" localSheetId="2" hidden="1">'Airport Passengers'!$A$7:$Q$3650</definedName>
    <definedName name="_xlnm._FilterDatabase" localSheetId="4" hidden="1">'International Air Freight'!$A$7:$J$767</definedName>
    <definedName name="_xlnm._FilterDatabase" localSheetId="0" hidden="1">TOTALS!$B$4:$E$107</definedName>
    <definedName name="ADELAIDE">#REF!</definedName>
    <definedName name="ALBANY">#REF!</definedName>
    <definedName name="ALBURY">#REF!</definedName>
    <definedName name="ALICE_SPRINGS">#REF!</definedName>
    <definedName name="ARMIDALE">#REF!</definedName>
    <definedName name="AYERS_ROCK__YULARA">#REF!</definedName>
    <definedName name="BALLINA">#REF!</definedName>
    <definedName name="BAMAGA">#REF!</definedName>
    <definedName name="BANKSTOWN">#REF!</definedName>
    <definedName name="BATHURST">#REF!</definedName>
    <definedName name="BATHURST_ISLAND">#REF!</definedName>
    <definedName name="BELMONT__NEWCASTLE">#REF!</definedName>
    <definedName name="BLACKWATER">#REF!</definedName>
    <definedName name="BRAMPTON_ISLAND">#REF!</definedName>
    <definedName name="BRISBANE">#REF!</definedName>
    <definedName name="BROKEN_HILL">#REF!</definedName>
    <definedName name="BROOME">#REF!</definedName>
    <definedName name="BUNDABERG">#REF!</definedName>
    <definedName name="BURNIE">#REF!</definedName>
    <definedName name="CAIRNS">#REF!</definedName>
    <definedName name="CANBERRA">#REF!</definedName>
    <definedName name="CARNARVON">#REF!</definedName>
    <definedName name="CASINO">#REF!</definedName>
    <definedName name="CEDUNA">#REF!</definedName>
    <definedName name="CHARLEVILLE">#REF!</definedName>
    <definedName name="CHRISTMAS_ISLAND">#REF!</definedName>
    <definedName name="COCOS_ISLAND">#REF!</definedName>
    <definedName name="COFFS_HARBOUR">#REF!</definedName>
    <definedName name="COOBER_PEDY">#REF!</definedName>
    <definedName name="COOKTOWN">#REF!</definedName>
    <definedName name="COOLANGATTA">#REF!</definedName>
    <definedName name="COOMA">#REF!</definedName>
    <definedName name="DARWIN">#REF!</definedName>
    <definedName name="DERBY">#REF!</definedName>
    <definedName name="DEVONPORT">#REF!</definedName>
    <definedName name="DUBBO">#REF!</definedName>
    <definedName name="DUNK_ISLAND">#REF!</definedName>
    <definedName name="ELCHO_ISLAND">#REF!</definedName>
    <definedName name="EMERALD">#REF!</definedName>
    <definedName name="ESPERANCE">#REF!</definedName>
    <definedName name="ESSENDON">#REF!</definedName>
    <definedName name="FLINDERS_ISLAND">#REF!</definedName>
    <definedName name="GERALDTON">#REF!</definedName>
    <definedName name="GLADSTONE">#REF!</definedName>
    <definedName name="GLEN_INNES">#REF!</definedName>
    <definedName name="GOVE">#REF!</definedName>
    <definedName name="GRAFTON">#REF!</definedName>
    <definedName name="GREAT_KEPPEL_ISLAND">#REF!</definedName>
    <definedName name="GRIFFITH">#REF!</definedName>
    <definedName name="GROOTE_EYLANDT">#REF!</definedName>
    <definedName name="GUNNEDAH">#REF!</definedName>
    <definedName name="HAMILTON_ISLAND">#REF!</definedName>
    <definedName name="HERVEY_BAY">#REF!</definedName>
    <definedName name="HOBART">#REF!</definedName>
    <definedName name="INVERELL">#REF!</definedName>
    <definedName name="KALGOORLIE">#REF!</definedName>
    <definedName name="KARRATHA">#REF!</definedName>
    <definedName name="KATHERINE_TINDAL">#REF!</definedName>
    <definedName name="KEMPSEY">#REF!</definedName>
    <definedName name="KING_ISLAND">#REF!</definedName>
    <definedName name="KINGS_CANYON">#REF!</definedName>
    <definedName name="KINGSCOTE">#REF!</definedName>
    <definedName name="KUNUNURRA">#REF!</definedName>
    <definedName name="LATROBE_VALLEY">#REF!</definedName>
    <definedName name="LAUNCESTON">#REF!</definedName>
    <definedName name="LEARMONTH">#REF!</definedName>
    <definedName name="LEINSTER">#REF!</definedName>
    <definedName name="LEONORA">#REF!</definedName>
    <definedName name="LISMORE">#REF!</definedName>
    <definedName name="LIZARD_ISLAND">#REF!</definedName>
    <definedName name="LONGREACH">#REF!</definedName>
    <definedName name="LORD_HOWE_ISLAND">#REF!</definedName>
    <definedName name="MACKAY">#REF!</definedName>
    <definedName name="MANINGRIDA">#REF!</definedName>
    <definedName name="MAROOCHYDORE">#REF!</definedName>
    <definedName name="MARYBOROUGH">#REF!</definedName>
    <definedName name="MCARTHUR_RIVER">#REF!</definedName>
    <definedName name="MELBOURNE">#REF!</definedName>
    <definedName name="MERIMBULA">#REF!</definedName>
    <definedName name="MILDURA">#REF!</definedName>
    <definedName name="MILINGIMBI">#REF!</definedName>
    <definedName name="MOORABBIN">#REF!</definedName>
    <definedName name="MOREE">#REF!</definedName>
    <definedName name="MORUYA">#REF!</definedName>
    <definedName name="MOUNT_GAMBIER">#REF!</definedName>
    <definedName name="MOUNT_ISA">#REF!</definedName>
    <definedName name="MOUNT_KEITH">#REF!</definedName>
    <definedName name="NARRABRI">#REF!</definedName>
    <definedName name="NARRANDERA">#REF!</definedName>
    <definedName name="NEWMAN">#REF!</definedName>
    <definedName name="NORFOLK_ISLAND">#REF!</definedName>
    <definedName name="OLYMPIC_DAM">#REF!</definedName>
    <definedName name="ORANGE">#REF!</definedName>
    <definedName name="PARABURDOO">#REF!</definedName>
    <definedName name="PARKES">#REF!</definedName>
    <definedName name="PERTH">#REF!</definedName>
    <definedName name="PORT_AUGUSTA">#REF!</definedName>
    <definedName name="PORT_HEDLAND">#REF!</definedName>
    <definedName name="PORT_LINCOLN">#REF!</definedName>
    <definedName name="PORT_MACQUARIE">#REF!</definedName>
    <definedName name="PORTLAND__VICTORIA">#REF!</definedName>
    <definedName name="_xlnm.Print_Titles" localSheetId="3">'Aircraft Movements'!$1:$6</definedName>
    <definedName name="_xlnm.Print_Titles" localSheetId="2">'Airport Passengers'!$1:$6</definedName>
    <definedName name="_xlnm.Print_Titles" localSheetId="4">'International Air Freight'!$1:$6</definedName>
    <definedName name="PROSERPINE">#REF!</definedName>
    <definedName name="ROCKHAMPTON">#REF!</definedName>
    <definedName name="ROMA">#REF!</definedName>
    <definedName name="ROTTNEST_ISLAND">#REF!</definedName>
    <definedName name="SALE">#REF!</definedName>
    <definedName name="SYDNEY">#REF!</definedName>
    <definedName name="TAMWORTH">#REF!</definedName>
    <definedName name="TAREE">#REF!</definedName>
    <definedName name="TELFER">#REF!</definedName>
    <definedName name="TENNANT_CREEK">#REF!</definedName>
    <definedName name="THANGOOL">#REF!</definedName>
    <definedName name="THURSDAY_ISLAND">#REF!</definedName>
    <definedName name="TOOWOOMBA">#REF!</definedName>
    <definedName name="TOWNSVILLE">#REF!</definedName>
    <definedName name="WAGGA_WAGGA">#REF!</definedName>
    <definedName name="WEIPA">#REF!</definedName>
    <definedName name="WHYALLA">#REF!</definedName>
    <definedName name="WILLIAMTOWN__NEWCASTLE">#REF!</definedName>
  </definedNames>
  <calcPr calcId="191029"/>
</workbook>
</file>

<file path=xl/calcChain.xml><?xml version="1.0" encoding="utf-8"?>
<calcChain xmlns="http://schemas.openxmlformats.org/spreadsheetml/2006/main">
  <c r="Q572" i="10" l="1"/>
  <c r="P572" i="10"/>
  <c r="O572" i="10"/>
  <c r="Q571" i="10"/>
  <c r="P571" i="10"/>
  <c r="O571" i="10"/>
  <c r="Q570" i="10"/>
  <c r="P570" i="10"/>
  <c r="O570" i="10"/>
  <c r="O522" i="10"/>
  <c r="P522" i="10"/>
  <c r="Q522" i="10"/>
  <c r="O523" i="10"/>
  <c r="P523" i="10"/>
  <c r="Q523" i="10"/>
  <c r="O524" i="10"/>
  <c r="P524" i="10"/>
  <c r="Q524" i="10"/>
  <c r="O474" i="10"/>
  <c r="P474" i="10"/>
  <c r="Q474" i="10"/>
  <c r="O475" i="10"/>
  <c r="P475" i="10"/>
  <c r="Q475" i="10"/>
  <c r="O476" i="10"/>
  <c r="P476" i="10"/>
  <c r="Q476" i="10"/>
  <c r="O426" i="10"/>
  <c r="P426" i="10"/>
  <c r="Q426" i="10"/>
  <c r="O427" i="10"/>
  <c r="P427" i="10"/>
  <c r="Q427" i="10"/>
  <c r="O428" i="10"/>
  <c r="P428" i="10"/>
  <c r="Q428" i="10"/>
  <c r="O378" i="10"/>
  <c r="P378" i="10"/>
  <c r="Q378" i="10"/>
  <c r="O379" i="10"/>
  <c r="P379" i="10"/>
  <c r="Q379" i="10"/>
  <c r="O380" i="10"/>
  <c r="P380" i="10"/>
  <c r="Q380" i="10"/>
  <c r="O330" i="10"/>
  <c r="P330" i="10"/>
  <c r="Q330" i="10"/>
  <c r="O331" i="10"/>
  <c r="P331" i="10"/>
  <c r="Q331" i="10"/>
  <c r="O332" i="10"/>
  <c r="P332" i="10"/>
  <c r="Q332" i="10"/>
  <c r="O282" i="10"/>
  <c r="P282" i="10"/>
  <c r="Q282" i="10"/>
  <c r="O283" i="10"/>
  <c r="P283" i="10"/>
  <c r="Q283" i="10"/>
  <c r="O284" i="10"/>
  <c r="P284" i="10"/>
  <c r="Q284" i="10"/>
  <c r="O234" i="10"/>
  <c r="P234" i="10"/>
  <c r="Q234" i="10"/>
  <c r="O235" i="10"/>
  <c r="P235" i="10"/>
  <c r="Q235" i="10"/>
  <c r="O236" i="10"/>
  <c r="P236" i="10"/>
  <c r="Q236" i="10"/>
  <c r="O186" i="10"/>
  <c r="P186" i="10"/>
  <c r="Q186" i="10"/>
  <c r="O187" i="10"/>
  <c r="P187" i="10"/>
  <c r="Q187" i="10"/>
  <c r="O188" i="10"/>
  <c r="P188" i="10"/>
  <c r="Q188" i="10"/>
  <c r="O138" i="10"/>
  <c r="P138" i="10"/>
  <c r="Q138" i="10"/>
  <c r="O139" i="10"/>
  <c r="P139" i="10"/>
  <c r="Q139" i="10"/>
  <c r="O140" i="10"/>
  <c r="P140" i="10"/>
  <c r="Q140" i="10"/>
  <c r="O90" i="10"/>
  <c r="P90" i="10"/>
  <c r="Q90" i="10"/>
  <c r="O91" i="10"/>
  <c r="P91" i="10"/>
  <c r="Q91" i="10"/>
  <c r="O92" i="10"/>
  <c r="P92" i="10"/>
  <c r="Q92" i="10"/>
  <c r="O41" i="10"/>
  <c r="O42" i="10"/>
  <c r="P42" i="10"/>
  <c r="Q42" i="10"/>
  <c r="O43" i="10"/>
  <c r="P43" i="10"/>
  <c r="Q43" i="10"/>
  <c r="P41" i="10"/>
  <c r="Q41" i="10"/>
  <c r="Q37" i="10"/>
  <c r="P37" i="10"/>
  <c r="O37" i="10"/>
  <c r="Q36" i="10"/>
  <c r="P36" i="10"/>
  <c r="O36" i="10"/>
  <c r="Q86" i="10"/>
  <c r="P86" i="10"/>
  <c r="O86" i="10"/>
  <c r="Q85" i="10"/>
  <c r="P85" i="10"/>
  <c r="O85" i="10"/>
  <c r="Q84" i="10"/>
  <c r="P84" i="10"/>
  <c r="O84" i="10"/>
  <c r="Q134" i="10"/>
  <c r="P134" i="10"/>
  <c r="O134" i="10"/>
  <c r="Q133" i="10"/>
  <c r="P133" i="10"/>
  <c r="O133" i="10"/>
  <c r="Q132" i="10"/>
  <c r="P132" i="10"/>
  <c r="O132" i="10"/>
  <c r="Q182" i="10"/>
  <c r="P182" i="10"/>
  <c r="O182" i="10"/>
  <c r="Q181" i="10"/>
  <c r="P181" i="10"/>
  <c r="O181" i="10"/>
  <c r="Q180" i="10"/>
  <c r="P180" i="10"/>
  <c r="O180" i="10"/>
  <c r="Q230" i="10"/>
  <c r="P230" i="10"/>
  <c r="O230" i="10"/>
  <c r="Q229" i="10"/>
  <c r="P229" i="10"/>
  <c r="O229" i="10"/>
  <c r="Q228" i="10"/>
  <c r="P228" i="10"/>
  <c r="O228" i="10"/>
  <c r="Q278" i="10"/>
  <c r="P278" i="10"/>
  <c r="O278" i="10"/>
  <c r="Q277" i="10"/>
  <c r="P277" i="10"/>
  <c r="O277" i="10"/>
  <c r="Q276" i="10"/>
  <c r="P276" i="10"/>
  <c r="O276" i="10"/>
  <c r="Q326" i="10"/>
  <c r="P326" i="10"/>
  <c r="O326" i="10"/>
  <c r="Q325" i="10"/>
  <c r="P325" i="10"/>
  <c r="O325" i="10"/>
  <c r="Q324" i="10"/>
  <c r="P324" i="10"/>
  <c r="O324" i="10"/>
  <c r="Q374" i="10"/>
  <c r="P374" i="10"/>
  <c r="O374" i="10"/>
  <c r="Q373" i="10"/>
  <c r="P373" i="10"/>
  <c r="O373" i="10"/>
  <c r="Q372" i="10"/>
  <c r="P372" i="10"/>
  <c r="O372" i="10"/>
  <c r="Q422" i="10"/>
  <c r="P422" i="10"/>
  <c r="O422" i="10"/>
  <c r="Q421" i="10"/>
  <c r="P421" i="10"/>
  <c r="O421" i="10"/>
  <c r="Q420" i="10"/>
  <c r="P420" i="10"/>
  <c r="O420" i="10"/>
  <c r="Q470" i="10"/>
  <c r="P470" i="10"/>
  <c r="O470" i="10"/>
  <c r="Q469" i="10"/>
  <c r="P469" i="10"/>
  <c r="O469" i="10"/>
  <c r="Q468" i="10"/>
  <c r="P468" i="10"/>
  <c r="O468" i="10"/>
  <c r="Q518" i="10"/>
  <c r="P518" i="10"/>
  <c r="O518" i="10"/>
  <c r="Q517" i="10"/>
  <c r="P517" i="10"/>
  <c r="O517" i="10"/>
  <c r="Q516" i="10"/>
  <c r="P516" i="10"/>
  <c r="O516" i="10"/>
  <c r="Q566" i="10"/>
  <c r="P566" i="10"/>
  <c r="O566" i="10"/>
  <c r="Q565" i="10"/>
  <c r="P565" i="10"/>
  <c r="O565" i="10"/>
  <c r="Q564" i="10"/>
  <c r="P564" i="10"/>
  <c r="O564" i="10"/>
  <c r="G191" i="10" l="1"/>
  <c r="H191" i="10"/>
  <c r="I191" i="10"/>
  <c r="C575" i="10"/>
  <c r="G575" i="10" s="1"/>
  <c r="D575" i="10"/>
  <c r="H575" i="10" s="1"/>
  <c r="E575" i="10"/>
  <c r="I575" i="10"/>
  <c r="G527" i="10"/>
  <c r="H527" i="10"/>
  <c r="I527" i="10"/>
  <c r="C489" i="10"/>
  <c r="D489" i="10"/>
  <c r="E489" i="10"/>
  <c r="C490" i="10"/>
  <c r="D490" i="10"/>
  <c r="E490" i="10"/>
  <c r="C491" i="10"/>
  <c r="D491" i="10"/>
  <c r="E491" i="10"/>
  <c r="C492" i="10"/>
  <c r="D492" i="10"/>
  <c r="E492" i="10"/>
  <c r="C493" i="10"/>
  <c r="D493" i="10"/>
  <c r="E493" i="10"/>
  <c r="C494" i="10"/>
  <c r="D494" i="10"/>
  <c r="E494" i="10"/>
  <c r="C495" i="10"/>
  <c r="D495" i="10"/>
  <c r="E495" i="10"/>
  <c r="C496" i="10"/>
  <c r="D496" i="10"/>
  <c r="E496" i="10"/>
  <c r="C497" i="10"/>
  <c r="D497" i="10"/>
  <c r="E497" i="10"/>
  <c r="C498" i="10"/>
  <c r="D498" i="10"/>
  <c r="E498" i="10"/>
  <c r="C499" i="10"/>
  <c r="D499" i="10"/>
  <c r="E499" i="10"/>
  <c r="C500" i="10"/>
  <c r="D500" i="10"/>
  <c r="E500" i="10"/>
  <c r="C501" i="10"/>
  <c r="D501" i="10"/>
  <c r="E501" i="10"/>
  <c r="C502" i="10"/>
  <c r="D502" i="10"/>
  <c r="E502" i="10"/>
  <c r="C503" i="10"/>
  <c r="D503" i="10"/>
  <c r="E503" i="10"/>
  <c r="C504" i="10"/>
  <c r="D504" i="10"/>
  <c r="E504" i="10"/>
  <c r="C505" i="10"/>
  <c r="D505" i="10"/>
  <c r="E505" i="10"/>
  <c r="C506" i="10"/>
  <c r="D506" i="10"/>
  <c r="E506" i="10"/>
  <c r="C507" i="10"/>
  <c r="D507" i="10"/>
  <c r="E507" i="10"/>
  <c r="C508" i="10"/>
  <c r="D508" i="10"/>
  <c r="E508" i="10"/>
  <c r="C509" i="10"/>
  <c r="D509" i="10"/>
  <c r="E509" i="10"/>
  <c r="C510" i="10"/>
  <c r="D510" i="10"/>
  <c r="E510" i="10"/>
  <c r="C511" i="10"/>
  <c r="D511" i="10"/>
  <c r="E511" i="10"/>
  <c r="C512" i="10"/>
  <c r="D512" i="10"/>
  <c r="E512" i="10"/>
  <c r="C513" i="10"/>
  <c r="D513" i="10"/>
  <c r="E513" i="10"/>
  <c r="C514" i="10"/>
  <c r="D514" i="10"/>
  <c r="E514" i="10"/>
  <c r="C515" i="10"/>
  <c r="D515" i="10"/>
  <c r="E515" i="10"/>
  <c r="C516" i="10"/>
  <c r="D516" i="10"/>
  <c r="E516" i="10"/>
  <c r="C517" i="10"/>
  <c r="D517" i="10"/>
  <c r="E517" i="10"/>
  <c r="C518" i="10"/>
  <c r="D518" i="10"/>
  <c r="E518" i="10"/>
  <c r="C519" i="10"/>
  <c r="D519" i="10"/>
  <c r="E519" i="10"/>
  <c r="C520" i="10"/>
  <c r="D520" i="10"/>
  <c r="E520" i="10"/>
  <c r="C521" i="10"/>
  <c r="D521" i="10"/>
  <c r="E521" i="10"/>
  <c r="C522" i="10"/>
  <c r="D522" i="10"/>
  <c r="E522" i="10"/>
  <c r="C523" i="10"/>
  <c r="D523" i="10"/>
  <c r="E523" i="10"/>
  <c r="C524" i="10"/>
  <c r="D524" i="10"/>
  <c r="E524" i="10"/>
  <c r="C525" i="10"/>
  <c r="D525" i="10"/>
  <c r="E525" i="10"/>
  <c r="C526" i="10"/>
  <c r="D526" i="10"/>
  <c r="E526" i="10"/>
  <c r="C527" i="10"/>
  <c r="D527" i="10"/>
  <c r="E527" i="10"/>
  <c r="E488" i="10"/>
  <c r="G479" i="10"/>
  <c r="H479" i="10"/>
  <c r="I479" i="10"/>
  <c r="C441" i="10"/>
  <c r="D441" i="10"/>
  <c r="E441" i="10"/>
  <c r="C442" i="10"/>
  <c r="D442" i="10"/>
  <c r="E442" i="10"/>
  <c r="C443" i="10"/>
  <c r="D443" i="10"/>
  <c r="E443" i="10"/>
  <c r="C444" i="10"/>
  <c r="D444" i="10"/>
  <c r="E444" i="10"/>
  <c r="C445" i="10"/>
  <c r="D445" i="10"/>
  <c r="E445" i="10"/>
  <c r="C446" i="10"/>
  <c r="D446" i="10"/>
  <c r="E446" i="10"/>
  <c r="C447" i="10"/>
  <c r="D447" i="10"/>
  <c r="E447" i="10"/>
  <c r="C448" i="10"/>
  <c r="D448" i="10"/>
  <c r="E448" i="10"/>
  <c r="C449" i="10"/>
  <c r="D449" i="10"/>
  <c r="E449" i="10"/>
  <c r="C450" i="10"/>
  <c r="D450" i="10"/>
  <c r="E450" i="10"/>
  <c r="C451" i="10"/>
  <c r="D451" i="10"/>
  <c r="E451" i="10"/>
  <c r="C452" i="10"/>
  <c r="D452" i="10"/>
  <c r="E452" i="10"/>
  <c r="C453" i="10"/>
  <c r="D453" i="10"/>
  <c r="E453" i="10"/>
  <c r="C454" i="10"/>
  <c r="D454" i="10"/>
  <c r="E454" i="10"/>
  <c r="C455" i="10"/>
  <c r="D455" i="10"/>
  <c r="E455" i="10"/>
  <c r="C456" i="10"/>
  <c r="D456" i="10"/>
  <c r="E456" i="10"/>
  <c r="C457" i="10"/>
  <c r="D457" i="10"/>
  <c r="E457" i="10"/>
  <c r="C458" i="10"/>
  <c r="D458" i="10"/>
  <c r="E458" i="10"/>
  <c r="C459" i="10"/>
  <c r="D459" i="10"/>
  <c r="E459" i="10"/>
  <c r="C460" i="10"/>
  <c r="D460" i="10"/>
  <c r="E460" i="10"/>
  <c r="C461" i="10"/>
  <c r="D461" i="10"/>
  <c r="E461" i="10"/>
  <c r="C462" i="10"/>
  <c r="D462" i="10"/>
  <c r="E462" i="10"/>
  <c r="C463" i="10"/>
  <c r="D463" i="10"/>
  <c r="E463" i="10"/>
  <c r="C464" i="10"/>
  <c r="D464" i="10"/>
  <c r="E464" i="10"/>
  <c r="C465" i="10"/>
  <c r="D465" i="10"/>
  <c r="E465" i="10"/>
  <c r="C466" i="10"/>
  <c r="D466" i="10"/>
  <c r="E466" i="10"/>
  <c r="C467" i="10"/>
  <c r="D467" i="10"/>
  <c r="E467" i="10"/>
  <c r="C468" i="10"/>
  <c r="D468" i="10"/>
  <c r="E468" i="10"/>
  <c r="C469" i="10"/>
  <c r="D469" i="10"/>
  <c r="E469" i="10"/>
  <c r="C470" i="10"/>
  <c r="D470" i="10"/>
  <c r="E470" i="10"/>
  <c r="C471" i="10"/>
  <c r="D471" i="10"/>
  <c r="E471" i="10"/>
  <c r="C472" i="10"/>
  <c r="D472" i="10"/>
  <c r="E472" i="10"/>
  <c r="C473" i="10"/>
  <c r="D473" i="10"/>
  <c r="E473" i="10"/>
  <c r="C474" i="10"/>
  <c r="D474" i="10"/>
  <c r="E474" i="10"/>
  <c r="C475" i="10"/>
  <c r="D475" i="10"/>
  <c r="E475" i="10"/>
  <c r="C476" i="10"/>
  <c r="D476" i="10"/>
  <c r="E476" i="10"/>
  <c r="C477" i="10"/>
  <c r="D477" i="10"/>
  <c r="E477" i="10"/>
  <c r="C478" i="10"/>
  <c r="D478" i="10"/>
  <c r="E478" i="10"/>
  <c r="C479" i="10"/>
  <c r="D479" i="10"/>
  <c r="E479" i="10"/>
  <c r="E440" i="10"/>
  <c r="D440" i="10"/>
  <c r="C440" i="10"/>
  <c r="G383" i="10"/>
  <c r="H383" i="10"/>
  <c r="I383" i="10"/>
  <c r="G429" i="10"/>
  <c r="H429" i="10"/>
  <c r="I429" i="10"/>
  <c r="G430" i="10"/>
  <c r="H430" i="10"/>
  <c r="I430" i="10"/>
  <c r="G431" i="10"/>
  <c r="H431" i="10"/>
  <c r="I431" i="10"/>
  <c r="C393" i="10"/>
  <c r="D393" i="10"/>
  <c r="E393" i="10"/>
  <c r="C394" i="10"/>
  <c r="D394" i="10"/>
  <c r="E394" i="10"/>
  <c r="C395" i="10"/>
  <c r="D395" i="10"/>
  <c r="E395" i="10"/>
  <c r="C396" i="10"/>
  <c r="D396" i="10"/>
  <c r="E396" i="10"/>
  <c r="C397" i="10"/>
  <c r="D397" i="10"/>
  <c r="E397" i="10"/>
  <c r="C398" i="10"/>
  <c r="D398" i="10"/>
  <c r="E398" i="10"/>
  <c r="C399" i="10"/>
  <c r="D399" i="10"/>
  <c r="E399" i="10"/>
  <c r="C400" i="10"/>
  <c r="D400" i="10"/>
  <c r="E400" i="10"/>
  <c r="C401" i="10"/>
  <c r="D401" i="10"/>
  <c r="E401" i="10"/>
  <c r="C402" i="10"/>
  <c r="D402" i="10"/>
  <c r="E402" i="10"/>
  <c r="C403" i="10"/>
  <c r="D403" i="10"/>
  <c r="E403" i="10"/>
  <c r="C404" i="10"/>
  <c r="D404" i="10"/>
  <c r="E404" i="10"/>
  <c r="C405" i="10"/>
  <c r="D405" i="10"/>
  <c r="E405" i="10"/>
  <c r="C406" i="10"/>
  <c r="D406" i="10"/>
  <c r="E406" i="10"/>
  <c r="C407" i="10"/>
  <c r="D407" i="10"/>
  <c r="E407" i="10"/>
  <c r="C408" i="10"/>
  <c r="D408" i="10"/>
  <c r="E408" i="10"/>
  <c r="C409" i="10"/>
  <c r="D409" i="10"/>
  <c r="E409" i="10"/>
  <c r="C410" i="10"/>
  <c r="D410" i="10"/>
  <c r="E410" i="10"/>
  <c r="C411" i="10"/>
  <c r="D411" i="10"/>
  <c r="E411" i="10"/>
  <c r="C412" i="10"/>
  <c r="D412" i="10"/>
  <c r="E412" i="10"/>
  <c r="C413" i="10"/>
  <c r="D413" i="10"/>
  <c r="E413" i="10"/>
  <c r="C414" i="10"/>
  <c r="D414" i="10"/>
  <c r="E414" i="10"/>
  <c r="C415" i="10"/>
  <c r="D415" i="10"/>
  <c r="E415" i="10"/>
  <c r="C416" i="10"/>
  <c r="D416" i="10"/>
  <c r="E416" i="10"/>
  <c r="C417" i="10"/>
  <c r="D417" i="10"/>
  <c r="E417" i="10"/>
  <c r="C418" i="10"/>
  <c r="D418" i="10"/>
  <c r="E418" i="10"/>
  <c r="C419" i="10"/>
  <c r="D419" i="10"/>
  <c r="E419" i="10"/>
  <c r="C420" i="10"/>
  <c r="D420" i="10"/>
  <c r="E420" i="10"/>
  <c r="C421" i="10"/>
  <c r="D421" i="10"/>
  <c r="E421" i="10"/>
  <c r="C422" i="10"/>
  <c r="D422" i="10"/>
  <c r="E422" i="10"/>
  <c r="C423" i="10"/>
  <c r="D423" i="10"/>
  <c r="E423" i="10"/>
  <c r="C424" i="10"/>
  <c r="D424" i="10"/>
  <c r="E424" i="10"/>
  <c r="C425" i="10"/>
  <c r="D425" i="10"/>
  <c r="E425" i="10"/>
  <c r="C426" i="10"/>
  <c r="D426" i="10"/>
  <c r="E426" i="10"/>
  <c r="C427" i="10"/>
  <c r="D427" i="10"/>
  <c r="E427" i="10"/>
  <c r="C428" i="10"/>
  <c r="D428" i="10"/>
  <c r="E428" i="10"/>
  <c r="C429" i="10"/>
  <c r="D429" i="10"/>
  <c r="E429" i="10"/>
  <c r="C430" i="10"/>
  <c r="D430" i="10"/>
  <c r="E430" i="10"/>
  <c r="C431" i="10"/>
  <c r="D431" i="10"/>
  <c r="E431" i="10"/>
  <c r="E392" i="10"/>
  <c r="D392" i="10"/>
  <c r="C392" i="10"/>
  <c r="C345" i="10"/>
  <c r="D345" i="10"/>
  <c r="E345" i="10"/>
  <c r="C346" i="10"/>
  <c r="D346" i="10"/>
  <c r="E346" i="10"/>
  <c r="C347" i="10"/>
  <c r="D347" i="10"/>
  <c r="E347" i="10"/>
  <c r="C348" i="10"/>
  <c r="D348" i="10"/>
  <c r="E348" i="10"/>
  <c r="C349" i="10"/>
  <c r="D349" i="10"/>
  <c r="E349" i="10"/>
  <c r="C350" i="10"/>
  <c r="D350" i="10"/>
  <c r="E350" i="10"/>
  <c r="C351" i="10"/>
  <c r="D351" i="10"/>
  <c r="E351" i="10"/>
  <c r="C352" i="10"/>
  <c r="D352" i="10"/>
  <c r="E352" i="10"/>
  <c r="C353" i="10"/>
  <c r="D353" i="10"/>
  <c r="E353" i="10"/>
  <c r="C354" i="10"/>
  <c r="D354" i="10"/>
  <c r="E354" i="10"/>
  <c r="C355" i="10"/>
  <c r="D355" i="10"/>
  <c r="E355" i="10"/>
  <c r="C356" i="10"/>
  <c r="D356" i="10"/>
  <c r="E356" i="10"/>
  <c r="C357" i="10"/>
  <c r="D357" i="10"/>
  <c r="E357" i="10"/>
  <c r="C358" i="10"/>
  <c r="D358" i="10"/>
  <c r="E358" i="10"/>
  <c r="C359" i="10"/>
  <c r="D359" i="10"/>
  <c r="E359" i="10"/>
  <c r="C360" i="10"/>
  <c r="D360" i="10"/>
  <c r="E360" i="10"/>
  <c r="C361" i="10"/>
  <c r="D361" i="10"/>
  <c r="E361" i="10"/>
  <c r="C362" i="10"/>
  <c r="D362" i="10"/>
  <c r="E362" i="10"/>
  <c r="C363" i="10"/>
  <c r="D363" i="10"/>
  <c r="E363" i="10"/>
  <c r="C364" i="10"/>
  <c r="D364" i="10"/>
  <c r="E364" i="10"/>
  <c r="C365" i="10"/>
  <c r="D365" i="10"/>
  <c r="E365" i="10"/>
  <c r="C366" i="10"/>
  <c r="D366" i="10"/>
  <c r="E366" i="10"/>
  <c r="C367" i="10"/>
  <c r="D367" i="10"/>
  <c r="E367" i="10"/>
  <c r="C368" i="10"/>
  <c r="D368" i="10"/>
  <c r="E368" i="10"/>
  <c r="C369" i="10"/>
  <c r="D369" i="10"/>
  <c r="E369" i="10"/>
  <c r="C370" i="10"/>
  <c r="D370" i="10"/>
  <c r="E370" i="10"/>
  <c r="C371" i="10"/>
  <c r="D371" i="10"/>
  <c r="E371" i="10"/>
  <c r="C372" i="10"/>
  <c r="D372" i="10"/>
  <c r="E372" i="10"/>
  <c r="C373" i="10"/>
  <c r="D373" i="10"/>
  <c r="E373" i="10"/>
  <c r="C374" i="10"/>
  <c r="D374" i="10"/>
  <c r="E374" i="10"/>
  <c r="C375" i="10"/>
  <c r="D375" i="10"/>
  <c r="E375" i="10"/>
  <c r="C376" i="10"/>
  <c r="D376" i="10"/>
  <c r="E376" i="10"/>
  <c r="C377" i="10"/>
  <c r="D377" i="10"/>
  <c r="E377" i="10"/>
  <c r="C378" i="10"/>
  <c r="D378" i="10"/>
  <c r="E378" i="10"/>
  <c r="C379" i="10"/>
  <c r="D379" i="10"/>
  <c r="E379" i="10"/>
  <c r="C380" i="10"/>
  <c r="D380" i="10"/>
  <c r="E380" i="10"/>
  <c r="C381" i="10"/>
  <c r="D381" i="10"/>
  <c r="E381" i="10"/>
  <c r="C382" i="10"/>
  <c r="D382" i="10"/>
  <c r="E382" i="10"/>
  <c r="C383" i="10"/>
  <c r="D383" i="10"/>
  <c r="E383" i="10"/>
  <c r="E344" i="10"/>
  <c r="D344" i="10"/>
  <c r="C344" i="10"/>
  <c r="C335" i="10"/>
  <c r="D335" i="10"/>
  <c r="H335" i="10" s="1"/>
  <c r="E335" i="10"/>
  <c r="I335" i="10" s="1"/>
  <c r="C307" i="10"/>
  <c r="D307" i="10"/>
  <c r="E307" i="10"/>
  <c r="C308" i="10"/>
  <c r="D308" i="10"/>
  <c r="E308" i="10"/>
  <c r="C309" i="10"/>
  <c r="D309" i="10"/>
  <c r="E309" i="10"/>
  <c r="C310" i="10"/>
  <c r="D310" i="10"/>
  <c r="E310" i="10"/>
  <c r="C311" i="10"/>
  <c r="D311" i="10"/>
  <c r="E311" i="10"/>
  <c r="C312" i="10"/>
  <c r="D312" i="10"/>
  <c r="E312" i="10"/>
  <c r="C313" i="10"/>
  <c r="D313" i="10"/>
  <c r="E313" i="10"/>
  <c r="C314" i="10"/>
  <c r="D314" i="10"/>
  <c r="E314" i="10"/>
  <c r="C315" i="10"/>
  <c r="D315" i="10"/>
  <c r="E315" i="10"/>
  <c r="C316" i="10"/>
  <c r="D316" i="10"/>
  <c r="E316" i="10"/>
  <c r="C317" i="10"/>
  <c r="D317" i="10"/>
  <c r="E317" i="10"/>
  <c r="C318" i="10"/>
  <c r="D318" i="10"/>
  <c r="E318" i="10"/>
  <c r="C319" i="10"/>
  <c r="D319" i="10"/>
  <c r="E319" i="10"/>
  <c r="C320" i="10"/>
  <c r="D320" i="10"/>
  <c r="E320" i="10"/>
  <c r="C321" i="10"/>
  <c r="D321" i="10"/>
  <c r="E321" i="10"/>
  <c r="C322" i="10"/>
  <c r="D322" i="10"/>
  <c r="E322" i="10"/>
  <c r="C323" i="10"/>
  <c r="D323" i="10"/>
  <c r="E323" i="10"/>
  <c r="C324" i="10"/>
  <c r="D324" i="10"/>
  <c r="E324" i="10"/>
  <c r="C325" i="10"/>
  <c r="D325" i="10"/>
  <c r="E325" i="10"/>
  <c r="C326" i="10"/>
  <c r="D326" i="10"/>
  <c r="E326" i="10"/>
  <c r="C327" i="10"/>
  <c r="D327" i="10"/>
  <c r="E327" i="10"/>
  <c r="C328" i="10"/>
  <c r="D328" i="10"/>
  <c r="E328" i="10"/>
  <c r="C329" i="10"/>
  <c r="D329" i="10"/>
  <c r="E329" i="10"/>
  <c r="C330" i="10"/>
  <c r="D330" i="10"/>
  <c r="E330" i="10"/>
  <c r="C331" i="10"/>
  <c r="D331" i="10"/>
  <c r="E331" i="10"/>
  <c r="C332" i="10"/>
  <c r="D332" i="10"/>
  <c r="E332" i="10"/>
  <c r="C333" i="10"/>
  <c r="D333" i="10"/>
  <c r="E333" i="10"/>
  <c r="C334" i="10"/>
  <c r="D334" i="10"/>
  <c r="E334" i="10"/>
  <c r="C297" i="10"/>
  <c r="D297" i="10"/>
  <c r="E297" i="10"/>
  <c r="C298" i="10"/>
  <c r="D298" i="10"/>
  <c r="E298" i="10"/>
  <c r="C299" i="10"/>
  <c r="D299" i="10"/>
  <c r="E299" i="10"/>
  <c r="C300" i="10"/>
  <c r="D300" i="10"/>
  <c r="E300" i="10"/>
  <c r="C301" i="10"/>
  <c r="D301" i="10"/>
  <c r="E301" i="10"/>
  <c r="C302" i="10"/>
  <c r="D302" i="10"/>
  <c r="E302" i="10"/>
  <c r="C303" i="10"/>
  <c r="D303" i="10"/>
  <c r="E303" i="10"/>
  <c r="C304" i="10"/>
  <c r="D304" i="10"/>
  <c r="E304" i="10"/>
  <c r="C305" i="10"/>
  <c r="D305" i="10"/>
  <c r="E305" i="10"/>
  <c r="C306" i="10"/>
  <c r="D306" i="10"/>
  <c r="E306" i="10"/>
  <c r="E296" i="10"/>
  <c r="D296" i="10"/>
  <c r="C296" i="10"/>
  <c r="C249" i="10"/>
  <c r="D249" i="10"/>
  <c r="E249" i="10"/>
  <c r="C250" i="10"/>
  <c r="D250" i="10"/>
  <c r="E250" i="10"/>
  <c r="C251" i="10"/>
  <c r="D251" i="10"/>
  <c r="E251" i="10"/>
  <c r="C252" i="10"/>
  <c r="D252" i="10"/>
  <c r="E252" i="10"/>
  <c r="C253" i="10"/>
  <c r="D253" i="10"/>
  <c r="E253" i="10"/>
  <c r="C254" i="10"/>
  <c r="D254" i="10"/>
  <c r="E254" i="10"/>
  <c r="C255" i="10"/>
  <c r="D255" i="10"/>
  <c r="E255" i="10"/>
  <c r="C256" i="10"/>
  <c r="D256" i="10"/>
  <c r="E256" i="10"/>
  <c r="C257" i="10"/>
  <c r="D257" i="10"/>
  <c r="E257" i="10"/>
  <c r="C258" i="10"/>
  <c r="D258" i="10"/>
  <c r="E258" i="10"/>
  <c r="C259" i="10"/>
  <c r="D259" i="10"/>
  <c r="E259" i="10"/>
  <c r="C260" i="10"/>
  <c r="D260" i="10"/>
  <c r="E260" i="10"/>
  <c r="C261" i="10"/>
  <c r="D261" i="10"/>
  <c r="E261" i="10"/>
  <c r="C262" i="10"/>
  <c r="D262" i="10"/>
  <c r="E262" i="10"/>
  <c r="C263" i="10"/>
  <c r="D263" i="10"/>
  <c r="E263" i="10"/>
  <c r="C264" i="10"/>
  <c r="D264" i="10"/>
  <c r="E264" i="10"/>
  <c r="C265" i="10"/>
  <c r="D265" i="10"/>
  <c r="E265" i="10"/>
  <c r="C266" i="10"/>
  <c r="D266" i="10"/>
  <c r="E266" i="10"/>
  <c r="C267" i="10"/>
  <c r="D267" i="10"/>
  <c r="E267" i="10"/>
  <c r="C268" i="10"/>
  <c r="D268" i="10"/>
  <c r="E268" i="10"/>
  <c r="C269" i="10"/>
  <c r="D269" i="10"/>
  <c r="E269" i="10"/>
  <c r="C270" i="10"/>
  <c r="D270" i="10"/>
  <c r="E270" i="10"/>
  <c r="C271" i="10"/>
  <c r="D271" i="10"/>
  <c r="E271" i="10"/>
  <c r="C272" i="10"/>
  <c r="D272" i="10"/>
  <c r="E272" i="10"/>
  <c r="C273" i="10"/>
  <c r="D273" i="10"/>
  <c r="E273" i="10"/>
  <c r="C274" i="10"/>
  <c r="D274" i="10"/>
  <c r="E274" i="10"/>
  <c r="C275" i="10"/>
  <c r="D275" i="10"/>
  <c r="E275" i="10"/>
  <c r="C276" i="10"/>
  <c r="D276" i="10"/>
  <c r="E276" i="10"/>
  <c r="C277" i="10"/>
  <c r="D277" i="10"/>
  <c r="E277" i="10"/>
  <c r="C278" i="10"/>
  <c r="D278" i="10"/>
  <c r="E278" i="10"/>
  <c r="C279" i="10"/>
  <c r="D279" i="10"/>
  <c r="E279" i="10"/>
  <c r="C280" i="10"/>
  <c r="D280" i="10"/>
  <c r="E280" i="10"/>
  <c r="C281" i="10"/>
  <c r="D281" i="10"/>
  <c r="E281" i="10"/>
  <c r="C282" i="10"/>
  <c r="D282" i="10"/>
  <c r="E282" i="10"/>
  <c r="C283" i="10"/>
  <c r="D283" i="10"/>
  <c r="E283" i="10"/>
  <c r="C284" i="10"/>
  <c r="D284" i="10"/>
  <c r="E284" i="10"/>
  <c r="C285" i="10"/>
  <c r="D285" i="10"/>
  <c r="E285" i="10"/>
  <c r="C286" i="10"/>
  <c r="D286" i="10"/>
  <c r="E286" i="10"/>
  <c r="C287" i="10"/>
  <c r="D287" i="10"/>
  <c r="E287" i="10"/>
  <c r="E248" i="10"/>
  <c r="D248" i="10"/>
  <c r="C248" i="10"/>
  <c r="C201" i="10"/>
  <c r="D201" i="10"/>
  <c r="E201" i="10"/>
  <c r="C202" i="10"/>
  <c r="D202" i="10"/>
  <c r="E202" i="10"/>
  <c r="C203" i="10"/>
  <c r="D203" i="10"/>
  <c r="E203" i="10"/>
  <c r="C204" i="10"/>
  <c r="D204" i="10"/>
  <c r="E204" i="10"/>
  <c r="C205" i="10"/>
  <c r="D205" i="10"/>
  <c r="E205" i="10"/>
  <c r="C206" i="10"/>
  <c r="D206" i="10"/>
  <c r="E206" i="10"/>
  <c r="C207" i="10"/>
  <c r="D207" i="10"/>
  <c r="E207" i="10"/>
  <c r="C208" i="10"/>
  <c r="D208" i="10"/>
  <c r="E208" i="10"/>
  <c r="C209" i="10"/>
  <c r="D209" i="10"/>
  <c r="E209" i="10"/>
  <c r="C210" i="10"/>
  <c r="D210" i="10"/>
  <c r="E210" i="10"/>
  <c r="C211" i="10"/>
  <c r="D211" i="10"/>
  <c r="E211" i="10"/>
  <c r="C212" i="10"/>
  <c r="D212" i="10"/>
  <c r="E212" i="10"/>
  <c r="C213" i="10"/>
  <c r="D213" i="10"/>
  <c r="E213" i="10"/>
  <c r="C214" i="10"/>
  <c r="D214" i="10"/>
  <c r="E214" i="10"/>
  <c r="C215" i="10"/>
  <c r="D215" i="10"/>
  <c r="E215" i="10"/>
  <c r="C216" i="10"/>
  <c r="D216" i="10"/>
  <c r="E216" i="10"/>
  <c r="C217" i="10"/>
  <c r="D217" i="10"/>
  <c r="E217" i="10"/>
  <c r="C218" i="10"/>
  <c r="D218" i="10"/>
  <c r="E218" i="10"/>
  <c r="C219" i="10"/>
  <c r="D219" i="10"/>
  <c r="E219" i="10"/>
  <c r="C220" i="10"/>
  <c r="D220" i="10"/>
  <c r="E220" i="10"/>
  <c r="C221" i="10"/>
  <c r="D221" i="10"/>
  <c r="E221" i="10"/>
  <c r="C222" i="10"/>
  <c r="D222" i="10"/>
  <c r="E222" i="10"/>
  <c r="C223" i="10"/>
  <c r="D223" i="10"/>
  <c r="E223" i="10"/>
  <c r="C224" i="10"/>
  <c r="D224" i="10"/>
  <c r="E224" i="10"/>
  <c r="C225" i="10"/>
  <c r="D225" i="10"/>
  <c r="E225" i="10"/>
  <c r="C226" i="10"/>
  <c r="D226" i="10"/>
  <c r="E226" i="10"/>
  <c r="C227" i="10"/>
  <c r="D227" i="10"/>
  <c r="E227" i="10"/>
  <c r="C228" i="10"/>
  <c r="D228" i="10"/>
  <c r="E228" i="10"/>
  <c r="C229" i="10"/>
  <c r="D229" i="10"/>
  <c r="E229" i="10"/>
  <c r="C230" i="10"/>
  <c r="D230" i="10"/>
  <c r="E230" i="10"/>
  <c r="C231" i="10"/>
  <c r="D231" i="10"/>
  <c r="E231" i="10"/>
  <c r="C232" i="10"/>
  <c r="D232" i="10"/>
  <c r="E232" i="10"/>
  <c r="C233" i="10"/>
  <c r="D233" i="10"/>
  <c r="E233" i="10"/>
  <c r="C234" i="10"/>
  <c r="D234" i="10"/>
  <c r="E234" i="10"/>
  <c r="C235" i="10"/>
  <c r="D235" i="10"/>
  <c r="E235" i="10"/>
  <c r="C236" i="10"/>
  <c r="D236" i="10"/>
  <c r="E236" i="10"/>
  <c r="C237" i="10"/>
  <c r="D237" i="10"/>
  <c r="E237" i="10"/>
  <c r="C238" i="10"/>
  <c r="G239" i="10" s="1"/>
  <c r="D238" i="10"/>
  <c r="H239" i="10" s="1"/>
  <c r="E238" i="10"/>
  <c r="C239" i="10"/>
  <c r="D239" i="10"/>
  <c r="E239" i="10"/>
  <c r="E200" i="10"/>
  <c r="D200" i="10"/>
  <c r="C200" i="10"/>
  <c r="C153" i="10"/>
  <c r="D153" i="10"/>
  <c r="E153" i="10"/>
  <c r="C154" i="10"/>
  <c r="D154" i="10"/>
  <c r="E154" i="10"/>
  <c r="C155" i="10"/>
  <c r="D155" i="10"/>
  <c r="E155" i="10"/>
  <c r="C156" i="10"/>
  <c r="D156" i="10"/>
  <c r="E156" i="10"/>
  <c r="C157" i="10"/>
  <c r="D157" i="10"/>
  <c r="E157" i="10"/>
  <c r="C158" i="10"/>
  <c r="D158" i="10"/>
  <c r="E158" i="10"/>
  <c r="C159" i="10"/>
  <c r="D159" i="10"/>
  <c r="E159" i="10"/>
  <c r="C160" i="10"/>
  <c r="D160" i="10"/>
  <c r="E160" i="10"/>
  <c r="C161" i="10"/>
  <c r="D161" i="10"/>
  <c r="E161" i="10"/>
  <c r="C162" i="10"/>
  <c r="D162" i="10"/>
  <c r="E162" i="10"/>
  <c r="C163" i="10"/>
  <c r="D163" i="10"/>
  <c r="E163" i="10"/>
  <c r="C164" i="10"/>
  <c r="D164" i="10"/>
  <c r="E164" i="10"/>
  <c r="C165" i="10"/>
  <c r="D165" i="10"/>
  <c r="E165" i="10"/>
  <c r="C166" i="10"/>
  <c r="D166" i="10"/>
  <c r="E166" i="10"/>
  <c r="C167" i="10"/>
  <c r="D167" i="10"/>
  <c r="E167" i="10"/>
  <c r="C168" i="10"/>
  <c r="D168" i="10"/>
  <c r="E168" i="10"/>
  <c r="C169" i="10"/>
  <c r="D169" i="10"/>
  <c r="E169" i="10"/>
  <c r="C170" i="10"/>
  <c r="D170" i="10"/>
  <c r="E170" i="10"/>
  <c r="C171" i="10"/>
  <c r="D171" i="10"/>
  <c r="E171" i="10"/>
  <c r="C172" i="10"/>
  <c r="D172" i="10"/>
  <c r="E172" i="10"/>
  <c r="C173" i="10"/>
  <c r="D173" i="10"/>
  <c r="E173" i="10"/>
  <c r="C174" i="10"/>
  <c r="D174" i="10"/>
  <c r="E174" i="10"/>
  <c r="C175" i="10"/>
  <c r="D175" i="10"/>
  <c r="E175" i="10"/>
  <c r="C176" i="10"/>
  <c r="D176" i="10"/>
  <c r="E176" i="10"/>
  <c r="C177" i="10"/>
  <c r="D177" i="10"/>
  <c r="E177" i="10"/>
  <c r="C178" i="10"/>
  <c r="D178" i="10"/>
  <c r="E178" i="10"/>
  <c r="C179" i="10"/>
  <c r="D179" i="10"/>
  <c r="E179" i="10"/>
  <c r="C180" i="10"/>
  <c r="D180" i="10"/>
  <c r="E180" i="10"/>
  <c r="C181" i="10"/>
  <c r="D181" i="10"/>
  <c r="E181" i="10"/>
  <c r="C182" i="10"/>
  <c r="D182" i="10"/>
  <c r="E182" i="10"/>
  <c r="C183" i="10"/>
  <c r="D183" i="10"/>
  <c r="E183" i="10"/>
  <c r="C184" i="10"/>
  <c r="D184" i="10"/>
  <c r="E184" i="10"/>
  <c r="C185" i="10"/>
  <c r="D185" i="10"/>
  <c r="E185" i="10"/>
  <c r="C186" i="10"/>
  <c r="D186" i="10"/>
  <c r="E186" i="10"/>
  <c r="C187" i="10"/>
  <c r="D187" i="10"/>
  <c r="E187" i="10"/>
  <c r="C188" i="10"/>
  <c r="D188" i="10"/>
  <c r="E188" i="10"/>
  <c r="C189" i="10"/>
  <c r="D189" i="10"/>
  <c r="E189" i="10"/>
  <c r="C190" i="10"/>
  <c r="D190" i="10"/>
  <c r="E190" i="10"/>
  <c r="C191" i="10"/>
  <c r="D191" i="10"/>
  <c r="E191" i="10"/>
  <c r="E152" i="10"/>
  <c r="D152" i="10"/>
  <c r="C152" i="10"/>
  <c r="C105" i="10"/>
  <c r="D105" i="10"/>
  <c r="E105" i="10"/>
  <c r="C106" i="10"/>
  <c r="D106" i="10"/>
  <c r="E106" i="10"/>
  <c r="C107" i="10"/>
  <c r="D107" i="10"/>
  <c r="E107" i="10"/>
  <c r="C108" i="10"/>
  <c r="D108" i="10"/>
  <c r="E108" i="10"/>
  <c r="C109" i="10"/>
  <c r="D109" i="10"/>
  <c r="E109" i="10"/>
  <c r="C110" i="10"/>
  <c r="D110" i="10"/>
  <c r="E110" i="10"/>
  <c r="C111" i="10"/>
  <c r="D111" i="10"/>
  <c r="E111" i="10"/>
  <c r="C112" i="10"/>
  <c r="D112" i="10"/>
  <c r="E112" i="10"/>
  <c r="C113" i="10"/>
  <c r="D113" i="10"/>
  <c r="E113" i="10"/>
  <c r="C114" i="10"/>
  <c r="D114" i="10"/>
  <c r="E114" i="10"/>
  <c r="C115" i="10"/>
  <c r="D115" i="10"/>
  <c r="E115" i="10"/>
  <c r="C116" i="10"/>
  <c r="D116" i="10"/>
  <c r="E116" i="10"/>
  <c r="C117" i="10"/>
  <c r="D117" i="10"/>
  <c r="E117" i="10"/>
  <c r="C118" i="10"/>
  <c r="D118" i="10"/>
  <c r="E118" i="10"/>
  <c r="C119" i="10"/>
  <c r="D119" i="10"/>
  <c r="E119" i="10"/>
  <c r="C120" i="10"/>
  <c r="D120" i="10"/>
  <c r="E120" i="10"/>
  <c r="C121" i="10"/>
  <c r="D121" i="10"/>
  <c r="E121" i="10"/>
  <c r="C122" i="10"/>
  <c r="D122" i="10"/>
  <c r="E122" i="10"/>
  <c r="C123" i="10"/>
  <c r="D123" i="10"/>
  <c r="E123" i="10"/>
  <c r="C124" i="10"/>
  <c r="D124" i="10"/>
  <c r="E124" i="10"/>
  <c r="C125" i="10"/>
  <c r="D125" i="10"/>
  <c r="E125" i="10"/>
  <c r="C126" i="10"/>
  <c r="D126" i="10"/>
  <c r="E126" i="10"/>
  <c r="C127" i="10"/>
  <c r="D127" i="10"/>
  <c r="E127" i="10"/>
  <c r="C128" i="10"/>
  <c r="D128" i="10"/>
  <c r="E128" i="10"/>
  <c r="C129" i="10"/>
  <c r="D129" i="10"/>
  <c r="E129" i="10"/>
  <c r="C130" i="10"/>
  <c r="D130" i="10"/>
  <c r="E130" i="10"/>
  <c r="C131" i="10"/>
  <c r="D131" i="10"/>
  <c r="E131" i="10"/>
  <c r="C132" i="10"/>
  <c r="D132" i="10"/>
  <c r="E132" i="10"/>
  <c r="C133" i="10"/>
  <c r="D133" i="10"/>
  <c r="E133" i="10"/>
  <c r="C134" i="10"/>
  <c r="D134" i="10"/>
  <c r="E134" i="10"/>
  <c r="C135" i="10"/>
  <c r="D135" i="10"/>
  <c r="E135" i="10"/>
  <c r="C136" i="10"/>
  <c r="D136" i="10"/>
  <c r="E136" i="10"/>
  <c r="C137" i="10"/>
  <c r="D137" i="10"/>
  <c r="E137" i="10"/>
  <c r="C138" i="10"/>
  <c r="D138" i="10"/>
  <c r="E138" i="10"/>
  <c r="C139" i="10"/>
  <c r="D139" i="10"/>
  <c r="E139" i="10"/>
  <c r="C140" i="10"/>
  <c r="D140" i="10"/>
  <c r="E140" i="10"/>
  <c r="C141" i="10"/>
  <c r="D141" i="10"/>
  <c r="E141" i="10"/>
  <c r="C142" i="10"/>
  <c r="G143" i="10" s="1"/>
  <c r="D142" i="10"/>
  <c r="H143" i="10" s="1"/>
  <c r="E142" i="10"/>
  <c r="I143" i="10" s="1"/>
  <c r="C143" i="10"/>
  <c r="D143" i="10"/>
  <c r="E143" i="10"/>
  <c r="E104" i="10"/>
  <c r="D104" i="10"/>
  <c r="C104" i="10"/>
  <c r="I239" i="10"/>
  <c r="C95" i="10"/>
  <c r="G95" i="10" s="1"/>
  <c r="D95" i="10"/>
  <c r="H95" i="10" s="1"/>
  <c r="E95" i="10"/>
  <c r="I95" i="10" s="1"/>
  <c r="C8" i="10"/>
  <c r="C47" i="10"/>
  <c r="G47" i="10" s="1"/>
  <c r="D47" i="10"/>
  <c r="H47" i="10" s="1"/>
  <c r="E47" i="10"/>
  <c r="I47" i="10" s="1"/>
  <c r="C9" i="10"/>
  <c r="D9" i="10"/>
  <c r="E9" i="10"/>
  <c r="C10" i="10"/>
  <c r="D10" i="10"/>
  <c r="E10" i="10"/>
  <c r="C11" i="10"/>
  <c r="D11" i="10"/>
  <c r="E11" i="10"/>
  <c r="C12" i="10"/>
  <c r="D12" i="10"/>
  <c r="E12" i="10"/>
  <c r="C13" i="10"/>
  <c r="D13" i="10"/>
  <c r="E13" i="10"/>
  <c r="C14" i="10"/>
  <c r="D14" i="10"/>
  <c r="E14" i="10"/>
  <c r="C15" i="10"/>
  <c r="D15" i="10"/>
  <c r="E15" i="10"/>
  <c r="C16" i="10"/>
  <c r="D16" i="10"/>
  <c r="E16" i="10"/>
  <c r="C17" i="10"/>
  <c r="D17" i="10"/>
  <c r="E17" i="10"/>
  <c r="C18" i="10"/>
  <c r="D18" i="10"/>
  <c r="E18" i="10"/>
  <c r="C19" i="10"/>
  <c r="D19" i="10"/>
  <c r="E19" i="10"/>
  <c r="C20" i="10"/>
  <c r="D20" i="10"/>
  <c r="E20" i="10"/>
  <c r="C21" i="10"/>
  <c r="D21" i="10"/>
  <c r="E21" i="10"/>
  <c r="C22" i="10"/>
  <c r="D22" i="10"/>
  <c r="E22" i="10"/>
  <c r="C23" i="10"/>
  <c r="D23" i="10"/>
  <c r="E23" i="10"/>
  <c r="C24" i="10"/>
  <c r="D24" i="10"/>
  <c r="E24" i="10"/>
  <c r="C25" i="10"/>
  <c r="D25" i="10"/>
  <c r="E25" i="10"/>
  <c r="C26" i="10"/>
  <c r="D26" i="10"/>
  <c r="E26" i="10"/>
  <c r="C27" i="10"/>
  <c r="D27" i="10"/>
  <c r="E27" i="10"/>
  <c r="C28" i="10"/>
  <c r="D28" i="10"/>
  <c r="E28" i="10"/>
  <c r="C29" i="10"/>
  <c r="D29" i="10"/>
  <c r="E29" i="10"/>
  <c r="C30" i="10"/>
  <c r="D30" i="10"/>
  <c r="E30" i="10"/>
  <c r="C31" i="10"/>
  <c r="D31" i="10"/>
  <c r="E31" i="10"/>
  <c r="C32" i="10"/>
  <c r="D32" i="10"/>
  <c r="E32" i="10"/>
  <c r="C33" i="10"/>
  <c r="D33" i="10"/>
  <c r="E33" i="10"/>
  <c r="C34" i="10"/>
  <c r="D34" i="10"/>
  <c r="E34" i="10"/>
  <c r="C35" i="10"/>
  <c r="D35" i="10"/>
  <c r="E35" i="10"/>
  <c r="C36" i="10"/>
  <c r="D36" i="10"/>
  <c r="E36" i="10"/>
  <c r="C37" i="10"/>
  <c r="D37" i="10"/>
  <c r="E37" i="10"/>
  <c r="C38" i="10"/>
  <c r="D38" i="10"/>
  <c r="E38" i="10"/>
  <c r="C39" i="10"/>
  <c r="D39" i="10"/>
  <c r="E39" i="10"/>
  <c r="C40" i="10"/>
  <c r="D40" i="10"/>
  <c r="E40" i="10"/>
  <c r="C41" i="10"/>
  <c r="D41" i="10"/>
  <c r="E41" i="10"/>
  <c r="C42" i="10"/>
  <c r="D42" i="10"/>
  <c r="E42" i="10"/>
  <c r="C43" i="10"/>
  <c r="D43" i="10"/>
  <c r="E43" i="10"/>
  <c r="C44" i="10"/>
  <c r="D44" i="10"/>
  <c r="E44" i="10"/>
  <c r="C45" i="10"/>
  <c r="D45" i="10"/>
  <c r="E45" i="10"/>
  <c r="C46" i="10"/>
  <c r="D46" i="10"/>
  <c r="E46" i="10"/>
  <c r="E8" i="10"/>
  <c r="D8" i="10"/>
  <c r="A47" i="5"/>
  <c r="C94" i="9"/>
  <c r="C99" i="9"/>
  <c r="C98" i="9"/>
  <c r="C97" i="9"/>
  <c r="G335" i="10" l="1"/>
  <c r="I287" i="10"/>
  <c r="H287" i="10"/>
  <c r="G287" i="10"/>
  <c r="A47" i="4"/>
  <c r="C93" i="9" l="1"/>
  <c r="A3651" i="5"/>
  <c r="A3652" i="5"/>
  <c r="A3653" i="5"/>
  <c r="A3654" i="5"/>
  <c r="A3655" i="5"/>
  <c r="A3656" i="5"/>
  <c r="A3657" i="5"/>
  <c r="A3658" i="5"/>
  <c r="A3659" i="5"/>
  <c r="A3660" i="5"/>
  <c r="A3661" i="5"/>
  <c r="A3662" i="5"/>
  <c r="A3663" i="5"/>
  <c r="A3664" i="5"/>
  <c r="A3665" i="5"/>
  <c r="A3666" i="5"/>
  <c r="A3667" i="5"/>
  <c r="A3668" i="5"/>
  <c r="A3669" i="5"/>
  <c r="A3670" i="5"/>
  <c r="A3671" i="5"/>
  <c r="A3672" i="5"/>
  <c r="A3673" i="5"/>
  <c r="A3674" i="5"/>
  <c r="A3675" i="5"/>
  <c r="A3676" i="5"/>
  <c r="A3677" i="5"/>
  <c r="A3678" i="5"/>
  <c r="A3679" i="5"/>
  <c r="A3680" i="5"/>
  <c r="A3681" i="5"/>
  <c r="A3682" i="5"/>
  <c r="A3683" i="5"/>
  <c r="A3684" i="5"/>
  <c r="A3685" i="5"/>
  <c r="A3686" i="5"/>
  <c r="A3687" i="5"/>
  <c r="A3688" i="5"/>
  <c r="A3689" i="5"/>
  <c r="A3690" i="5"/>
  <c r="A3691" i="5"/>
  <c r="A3692" i="5"/>
  <c r="A3693" i="5"/>
  <c r="A3694" i="5"/>
  <c r="A3695" i="5"/>
  <c r="A3696" i="5"/>
  <c r="A3697" i="5"/>
  <c r="A3698" i="5"/>
  <c r="A3699" i="5"/>
  <c r="A3700" i="5"/>
  <c r="A3701" i="5"/>
  <c r="A3702" i="5"/>
  <c r="A3703" i="5"/>
  <c r="A3704" i="5"/>
  <c r="A3705" i="5"/>
  <c r="A3706" i="5"/>
  <c r="A3707" i="5"/>
  <c r="A3708" i="5"/>
  <c r="A3709" i="5"/>
  <c r="A3710" i="5"/>
  <c r="A3711" i="5"/>
  <c r="A3712" i="5"/>
  <c r="A3713" i="5"/>
  <c r="A3714" i="5"/>
  <c r="A3715" i="5"/>
  <c r="A3716" i="5"/>
  <c r="A3717" i="5"/>
  <c r="A3718" i="5"/>
  <c r="A3719" i="5"/>
  <c r="A3720" i="5"/>
  <c r="A3721" i="5"/>
  <c r="A3722" i="5"/>
  <c r="A3723" i="5"/>
  <c r="A3724" i="5"/>
  <c r="A3725" i="5"/>
  <c r="A3726" i="5"/>
  <c r="A3727" i="5"/>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452" i="4" l="1"/>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C92" i="9"/>
  <c r="A45" i="4"/>
  <c r="A3452" i="5"/>
  <c r="A3453" i="5"/>
  <c r="A3454" i="5"/>
  <c r="A3455" i="5"/>
  <c r="A3456" i="5"/>
  <c r="A3457" i="5"/>
  <c r="A3458" i="5"/>
  <c r="A3459" i="5"/>
  <c r="A3460" i="5"/>
  <c r="A3461" i="5"/>
  <c r="A3462" i="5"/>
  <c r="A3463" i="5"/>
  <c r="A3464" i="5"/>
  <c r="A3465" i="5"/>
  <c r="A3466" i="5"/>
  <c r="A3467" i="5"/>
  <c r="A3468" i="5"/>
  <c r="A3469" i="5"/>
  <c r="A3470" i="5"/>
  <c r="A3471" i="5"/>
  <c r="A3472" i="5"/>
  <c r="A3473" i="5"/>
  <c r="A3474" i="5"/>
  <c r="A3475" i="5"/>
  <c r="A3476" i="5"/>
  <c r="A3477" i="5"/>
  <c r="A3478" i="5"/>
  <c r="A3479" i="5"/>
  <c r="A3480" i="5"/>
  <c r="A3481" i="5"/>
  <c r="A3482" i="5"/>
  <c r="A3483" i="5"/>
  <c r="A3484" i="5"/>
  <c r="A3485" i="5"/>
  <c r="A3486" i="5"/>
  <c r="A3487" i="5"/>
  <c r="A3488" i="5"/>
  <c r="A3489" i="5"/>
  <c r="A3490" i="5"/>
  <c r="A3491" i="5"/>
  <c r="A3492" i="5"/>
  <c r="A3493" i="5"/>
  <c r="A3494" i="5"/>
  <c r="A3495" i="5"/>
  <c r="A3496" i="5"/>
  <c r="A3497" i="5"/>
  <c r="A3498" i="5"/>
  <c r="A3499" i="5"/>
  <c r="A3500" i="5"/>
  <c r="A3501" i="5"/>
  <c r="A3502" i="5"/>
  <c r="A3503" i="5"/>
  <c r="A3504" i="5"/>
  <c r="A3505" i="5"/>
  <c r="A3506" i="5"/>
  <c r="A3507" i="5"/>
  <c r="A3508" i="5"/>
  <c r="A3509" i="5"/>
  <c r="A3510" i="5"/>
  <c r="A3511" i="5"/>
  <c r="A3512" i="5"/>
  <c r="A3513" i="5"/>
  <c r="A3514" i="5"/>
  <c r="A3515" i="5"/>
  <c r="A3516" i="5"/>
  <c r="A3517" i="5"/>
  <c r="A3518" i="5"/>
  <c r="A3519" i="5"/>
  <c r="A3520" i="5"/>
  <c r="A3521" i="5"/>
  <c r="A3522" i="5"/>
  <c r="A3523" i="5"/>
  <c r="A3524" i="5"/>
  <c r="A3525" i="5"/>
  <c r="A3526" i="5"/>
  <c r="A3527" i="5"/>
  <c r="A3528" i="5"/>
  <c r="A3529" i="5"/>
  <c r="A3530" i="5"/>
  <c r="A3531" i="5"/>
  <c r="A3532" i="5"/>
  <c r="A3533" i="5"/>
  <c r="A3534" i="5"/>
  <c r="A3535" i="5"/>
  <c r="A3536" i="5"/>
  <c r="A3537" i="5"/>
  <c r="A3538" i="5"/>
  <c r="A3539" i="5"/>
  <c r="A3540" i="5"/>
  <c r="A3541" i="5"/>
  <c r="A3542" i="5"/>
  <c r="A3543" i="5"/>
  <c r="A3544" i="5"/>
  <c r="A3545" i="5"/>
  <c r="A3546" i="5"/>
  <c r="A3547" i="5"/>
  <c r="A3548" i="5"/>
  <c r="A3549" i="5"/>
  <c r="A3550" i="5"/>
  <c r="A3551" i="5"/>
  <c r="A3552" i="5"/>
  <c r="A3553" i="5"/>
  <c r="A3554" i="5"/>
  <c r="A3555" i="5"/>
  <c r="A3556" i="5"/>
  <c r="A3557" i="5"/>
  <c r="A3558" i="5"/>
  <c r="A3559" i="5"/>
  <c r="A3560" i="5"/>
  <c r="A3561" i="5"/>
  <c r="A3562" i="5"/>
  <c r="A3563" i="5"/>
  <c r="A3564" i="5"/>
  <c r="A3565" i="5"/>
  <c r="A3566" i="5"/>
  <c r="A3567" i="5"/>
  <c r="A3568" i="5"/>
  <c r="A3569" i="5"/>
  <c r="A3570" i="5"/>
  <c r="A3571" i="5"/>
  <c r="A3572" i="5"/>
  <c r="A3573" i="5"/>
  <c r="A3574" i="5"/>
  <c r="A3575" i="5"/>
  <c r="A3576" i="5"/>
  <c r="A3577" i="5"/>
  <c r="A3578" i="5"/>
  <c r="A3579" i="5"/>
  <c r="A3580" i="5"/>
  <c r="A3581" i="5"/>
  <c r="A3582" i="5"/>
  <c r="A3583" i="5"/>
  <c r="A3584" i="5"/>
  <c r="A3585" i="5"/>
  <c r="A3586" i="5"/>
  <c r="A3587" i="5"/>
  <c r="A3588" i="5"/>
  <c r="A3589" i="5"/>
  <c r="A3590" i="5"/>
  <c r="A3591" i="5"/>
  <c r="A3592" i="5"/>
  <c r="A3593" i="5"/>
  <c r="A3594" i="5"/>
  <c r="A3595" i="5"/>
  <c r="A3596" i="5"/>
  <c r="A3597" i="5"/>
  <c r="A3598" i="5"/>
  <c r="A3599" i="5"/>
  <c r="A3600" i="5"/>
  <c r="A3601" i="5"/>
  <c r="A3602" i="5"/>
  <c r="A3603" i="5"/>
  <c r="A3604" i="5"/>
  <c r="A3605" i="5"/>
  <c r="A3606" i="5"/>
  <c r="A3607" i="5"/>
  <c r="A3608" i="5"/>
  <c r="A3609" i="5"/>
  <c r="A3610" i="5"/>
  <c r="A3611" i="5"/>
  <c r="A3612" i="5"/>
  <c r="A3613" i="5"/>
  <c r="A3614" i="5"/>
  <c r="A3615" i="5"/>
  <c r="A3616" i="5"/>
  <c r="A3617" i="5"/>
  <c r="A3618" i="5"/>
  <c r="A3619" i="5"/>
  <c r="A3620" i="5"/>
  <c r="A3621" i="5"/>
  <c r="A3622" i="5"/>
  <c r="A3623" i="5"/>
  <c r="A3624" i="5"/>
  <c r="A3625" i="5"/>
  <c r="A3626" i="5"/>
  <c r="A3627" i="5"/>
  <c r="A3628" i="5"/>
  <c r="A3629" i="5"/>
  <c r="A3630" i="5"/>
  <c r="A3631" i="5"/>
  <c r="A3632" i="5"/>
  <c r="A3633" i="5"/>
  <c r="A3634" i="5"/>
  <c r="A3635" i="5"/>
  <c r="A3636" i="5"/>
  <c r="A3637" i="5"/>
  <c r="A3638" i="5"/>
  <c r="A3639" i="5"/>
  <c r="A3640" i="5"/>
  <c r="A3641" i="5"/>
  <c r="A3642" i="5"/>
  <c r="A3643" i="5"/>
  <c r="A3644" i="5"/>
  <c r="A3645" i="5"/>
  <c r="A3646" i="5"/>
  <c r="A3647" i="5"/>
  <c r="A3648" i="5"/>
  <c r="A3649" i="5"/>
  <c r="A3650" i="5"/>
  <c r="A45" i="5"/>
  <c r="G51" i="9" l="1"/>
  <c r="G5" i="9"/>
  <c r="C91" i="9"/>
  <c r="A44" i="5"/>
  <c r="A3440" i="5"/>
  <c r="A3441" i="5"/>
  <c r="A3442" i="5"/>
  <c r="A3443" i="5"/>
  <c r="A3444" i="5"/>
  <c r="A3445" i="5"/>
  <c r="A3446" i="5"/>
  <c r="A3447" i="5"/>
  <c r="A3448" i="5"/>
  <c r="A3449" i="5"/>
  <c r="A3450" i="5"/>
  <c r="A3451" i="5"/>
  <c r="A44" i="4"/>
  <c r="A3440" i="4"/>
  <c r="A3441" i="4"/>
  <c r="A3442" i="4"/>
  <c r="A3443" i="4"/>
  <c r="A3444" i="4"/>
  <c r="A3445" i="4"/>
  <c r="A3446" i="4"/>
  <c r="A3447" i="4"/>
  <c r="A3448" i="4"/>
  <c r="A3449" i="4"/>
  <c r="A3450" i="4"/>
  <c r="A3451" i="4"/>
  <c r="C83" i="9" l="1"/>
  <c r="C84" i="9"/>
  <c r="C85" i="9"/>
  <c r="C86" i="9"/>
  <c r="C87" i="9"/>
  <c r="C88" i="9"/>
  <c r="C89" i="9"/>
  <c r="C90" i="9"/>
  <c r="C56" i="9"/>
  <c r="C57" i="9"/>
  <c r="C58" i="9"/>
  <c r="C59" i="9"/>
  <c r="C60" i="9"/>
  <c r="C61" i="9"/>
  <c r="C62" i="9"/>
  <c r="C63" i="9"/>
  <c r="C64" i="9"/>
  <c r="C65" i="9"/>
  <c r="C66" i="9"/>
  <c r="C67" i="9"/>
  <c r="C68" i="9"/>
  <c r="C69" i="9"/>
  <c r="C70" i="9"/>
  <c r="C71" i="9"/>
  <c r="C72" i="9"/>
  <c r="C73" i="9"/>
  <c r="C74" i="9"/>
  <c r="C75" i="9"/>
  <c r="C76" i="9"/>
  <c r="C77" i="9"/>
  <c r="C78" i="9"/>
  <c r="C79" i="9"/>
  <c r="C80" i="9"/>
  <c r="C81" i="9"/>
  <c r="C82" i="9"/>
  <c r="C55" i="9"/>
  <c r="A42" i="4" l="1"/>
  <c r="A43" i="4"/>
  <c r="A41" i="4" l="1"/>
  <c r="A41" i="5"/>
  <c r="A42" i="5"/>
  <c r="A3410" i="5" l="1"/>
  <c r="A3411" i="5"/>
  <c r="A3412" i="5"/>
  <c r="A3413" i="5"/>
  <c r="A3414" i="5"/>
  <c r="A3415" i="5"/>
  <c r="A3416" i="5"/>
  <c r="A3417" i="5"/>
  <c r="A3418" i="5"/>
  <c r="A3419" i="5"/>
  <c r="A3420" i="5"/>
  <c r="A3421" i="5"/>
  <c r="A3422" i="5"/>
  <c r="A3423" i="5"/>
  <c r="A3424" i="5"/>
  <c r="A3425" i="5"/>
  <c r="A3426" i="5"/>
  <c r="A3427" i="5"/>
  <c r="A3428" i="5"/>
  <c r="A3429" i="5"/>
  <c r="A3430" i="5"/>
  <c r="A3431" i="5"/>
  <c r="A3432" i="5"/>
  <c r="A3433" i="5"/>
  <c r="A3434" i="5"/>
  <c r="A3435" i="5"/>
  <c r="A3436" i="5"/>
  <c r="A3437" i="5"/>
  <c r="A3438" i="5"/>
  <c r="A3439" i="5"/>
  <c r="D535" i="10" l="1"/>
  <c r="C535" i="10"/>
  <c r="D439" i="10"/>
  <c r="C439" i="10"/>
  <c r="D487" i="10"/>
  <c r="C487" i="10"/>
  <c r="D391" i="10"/>
  <c r="C391" i="10"/>
  <c r="D295" i="10"/>
  <c r="C295" i="10"/>
  <c r="D343" i="10"/>
  <c r="C343" i="10"/>
  <c r="D247" i="10"/>
  <c r="C247" i="10"/>
  <c r="D199" i="10"/>
  <c r="C199" i="10"/>
  <c r="D103" i="10"/>
  <c r="C103" i="10"/>
  <c r="D151" i="10"/>
  <c r="C151" i="10"/>
  <c r="D55" i="10"/>
  <c r="C55" i="10"/>
  <c r="A3362" i="5"/>
  <c r="A3363" i="5"/>
  <c r="A3364" i="5"/>
  <c r="A3365" i="5"/>
  <c r="A3366" i="5"/>
  <c r="A3367" i="5"/>
  <c r="A3368" i="5"/>
  <c r="A3369" i="5"/>
  <c r="A3370" i="5"/>
  <c r="A3371" i="5"/>
  <c r="A3372" i="5"/>
  <c r="A3373" i="5"/>
  <c r="A3374" i="5"/>
  <c r="A3375" i="5"/>
  <c r="A3376" i="5"/>
  <c r="A3377" i="5"/>
  <c r="A3378" i="5"/>
  <c r="A3379" i="5"/>
  <c r="A3380" i="5"/>
  <c r="A3381" i="5"/>
  <c r="A3382" i="5"/>
  <c r="A3383" i="5"/>
  <c r="A3384" i="5"/>
  <c r="A3385" i="5"/>
  <c r="A3386" i="5"/>
  <c r="A3387" i="5"/>
  <c r="A3388" i="5"/>
  <c r="A3389" i="5"/>
  <c r="A3390" i="5"/>
  <c r="A3391" i="5"/>
  <c r="A3392" i="5"/>
  <c r="A3393" i="5"/>
  <c r="A3394" i="5"/>
  <c r="A3395" i="5"/>
  <c r="A3396" i="5"/>
  <c r="A3397" i="5"/>
  <c r="A3398" i="5"/>
  <c r="A3399" i="5"/>
  <c r="A3400" i="5"/>
  <c r="A3401" i="5"/>
  <c r="A3402" i="5"/>
  <c r="A3403" i="5"/>
  <c r="A3404" i="5"/>
  <c r="A3405" i="5"/>
  <c r="A3406" i="5"/>
  <c r="A3407" i="5"/>
  <c r="A3408" i="5"/>
  <c r="A3409" i="5"/>
  <c r="A39" i="4"/>
  <c r="A38" i="5"/>
  <c r="A38" i="4"/>
  <c r="A37" i="5"/>
  <c r="A37" i="4"/>
  <c r="C53" i="9"/>
  <c r="A40" i="4"/>
  <c r="A46"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36" i="5"/>
  <c r="A36" i="4"/>
  <c r="K531" i="10"/>
  <c r="K435" i="10"/>
  <c r="K483" i="10"/>
  <c r="K387" i="10"/>
  <c r="K291" i="10"/>
  <c r="K339" i="10"/>
  <c r="K243" i="10"/>
  <c r="K195" i="10"/>
  <c r="K99" i="10"/>
  <c r="K147" i="10"/>
  <c r="K51" i="10"/>
  <c r="K3" i="10"/>
  <c r="B534" i="10"/>
  <c r="B438" i="10"/>
  <c r="B486" i="10"/>
  <c r="B390" i="10"/>
  <c r="B294" i="10"/>
  <c r="B342" i="10"/>
  <c r="B246" i="10"/>
  <c r="B198" i="10"/>
  <c r="B102" i="10"/>
  <c r="B150" i="10"/>
  <c r="B54" i="10"/>
  <c r="A35" i="5"/>
  <c r="A35" i="4"/>
  <c r="A1" i="6"/>
  <c r="B1" i="5"/>
  <c r="A63" i="5"/>
  <c r="A64" i="5"/>
  <c r="A65" i="5"/>
  <c r="A1915" i="5"/>
  <c r="A1916" i="5"/>
  <c r="A1917" i="5"/>
  <c r="A1918" i="5"/>
  <c r="A1919" i="5"/>
  <c r="A1920" i="5"/>
  <c r="A1921" i="5"/>
  <c r="A1922" i="5"/>
  <c r="A1923" i="5"/>
  <c r="A1924" i="5"/>
  <c r="A1925" i="5"/>
  <c r="A1926" i="5"/>
  <c r="A1927" i="5"/>
  <c r="A1928" i="5"/>
  <c r="A1929" i="5"/>
  <c r="A1930" i="5"/>
  <c r="A1931" i="5"/>
  <c r="A1932" i="5"/>
  <c r="A1933" i="5"/>
  <c r="A1934" i="5"/>
  <c r="A1935" i="5"/>
  <c r="A1936" i="5"/>
  <c r="A1937" i="5"/>
  <c r="A1938" i="5"/>
  <c r="A1939" i="5"/>
  <c r="A1940" i="5"/>
  <c r="A1941" i="5"/>
  <c r="A1942" i="5"/>
  <c r="A1943" i="5"/>
  <c r="A1944" i="5"/>
  <c r="A1945" i="5"/>
  <c r="A1946" i="5"/>
  <c r="A1947" i="5"/>
  <c r="A1948" i="5"/>
  <c r="A1949" i="5"/>
  <c r="A1950" i="5"/>
  <c r="A1951" i="5"/>
  <c r="A1952" i="5"/>
  <c r="A1953" i="5"/>
  <c r="A1954" i="5"/>
  <c r="A1955" i="5"/>
  <c r="A1956" i="5"/>
  <c r="A1957" i="5"/>
  <c r="A1958" i="5"/>
  <c r="A1959" i="5"/>
  <c r="A1960" i="5"/>
  <c r="A1961" i="5"/>
  <c r="A1962" i="5"/>
  <c r="A1963" i="5"/>
  <c r="A1964" i="5"/>
  <c r="A1965" i="5"/>
  <c r="A1966" i="5"/>
  <c r="A1967" i="5"/>
  <c r="A1968" i="5"/>
  <c r="A1969" i="5"/>
  <c r="A1970" i="5"/>
  <c r="A1971" i="5"/>
  <c r="A1972" i="5"/>
  <c r="A1973" i="5"/>
  <c r="A1974" i="5"/>
  <c r="A1975" i="5"/>
  <c r="A1976" i="5"/>
  <c r="A1977" i="5"/>
  <c r="A1978" i="5"/>
  <c r="A1979" i="5"/>
  <c r="A1980" i="5"/>
  <c r="A1981" i="5"/>
  <c r="A1982" i="5"/>
  <c r="A1983" i="5"/>
  <c r="A1984" i="5"/>
  <c r="A1985" i="5"/>
  <c r="A1986" i="5"/>
  <c r="A1987" i="5"/>
  <c r="A1988" i="5"/>
  <c r="A1989" i="5"/>
  <c r="A1990" i="5"/>
  <c r="A1991" i="5"/>
  <c r="A1992" i="5"/>
  <c r="A1993" i="5"/>
  <c r="A1994" i="5"/>
  <c r="A1995" i="5"/>
  <c r="A1996" i="5"/>
  <c r="A1997" i="5"/>
  <c r="A1998" i="5"/>
  <c r="A1999" i="5"/>
  <c r="A2000" i="5"/>
  <c r="A2001" i="5"/>
  <c r="A2002" i="5"/>
  <c r="A2003" i="5"/>
  <c r="A2004" i="5"/>
  <c r="A2005" i="5"/>
  <c r="A2006" i="5"/>
  <c r="A2007" i="5"/>
  <c r="A2008" i="5"/>
  <c r="A2009" i="5"/>
  <c r="A2010" i="5"/>
  <c r="A2011" i="5"/>
  <c r="A2012" i="5"/>
  <c r="A2013" i="5"/>
  <c r="A2014" i="5"/>
  <c r="A2015" i="5"/>
  <c r="A2016" i="5"/>
  <c r="A2017" i="5"/>
  <c r="A2018" i="5"/>
  <c r="A2019" i="5"/>
  <c r="A2020" i="5"/>
  <c r="A2021" i="5"/>
  <c r="A2022" i="5"/>
  <c r="A2023" i="5"/>
  <c r="A2024" i="5"/>
  <c r="A2025" i="5"/>
  <c r="A2026" i="5"/>
  <c r="A2027" i="5"/>
  <c r="A2028" i="5"/>
  <c r="A2029" i="5"/>
  <c r="A2030" i="5"/>
  <c r="A2031" i="5"/>
  <c r="A2032" i="5"/>
  <c r="A2033" i="5"/>
  <c r="A2034" i="5"/>
  <c r="A2035" i="5"/>
  <c r="A2036" i="5"/>
  <c r="A2037" i="5"/>
  <c r="A2038" i="5"/>
  <c r="A2039" i="5"/>
  <c r="A2040" i="5"/>
  <c r="A2041" i="5"/>
  <c r="A2042" i="5"/>
  <c r="A2043" i="5"/>
  <c r="A2044" i="5"/>
  <c r="A2045" i="5"/>
  <c r="A2046" i="5"/>
  <c r="A2047" i="5"/>
  <c r="A2048" i="5"/>
  <c r="A2049" i="5"/>
  <c r="A2050" i="5"/>
  <c r="A2051" i="5"/>
  <c r="A2052" i="5"/>
  <c r="A2053" i="5"/>
  <c r="A2054" i="5"/>
  <c r="A2055" i="5"/>
  <c r="A2056" i="5"/>
  <c r="A2057" i="5"/>
  <c r="A2058" i="5"/>
  <c r="A2059" i="5"/>
  <c r="A2060" i="5"/>
  <c r="A2061" i="5"/>
  <c r="A2062" i="5"/>
  <c r="A2063" i="5"/>
  <c r="A2064" i="5"/>
  <c r="A2065" i="5"/>
  <c r="A2066" i="5"/>
  <c r="A2067" i="5"/>
  <c r="A2068" i="5"/>
  <c r="A2069" i="5"/>
  <c r="A2070" i="5"/>
  <c r="A2071" i="5"/>
  <c r="A2072" i="5"/>
  <c r="A2073" i="5"/>
  <c r="A2074" i="5"/>
  <c r="A2075" i="5"/>
  <c r="A2076" i="5"/>
  <c r="A2077" i="5"/>
  <c r="A2078" i="5"/>
  <c r="A2079" i="5"/>
  <c r="A2080" i="5"/>
  <c r="A2081" i="5"/>
  <c r="A2082" i="5"/>
  <c r="A2083" i="5"/>
  <c r="A2084" i="5"/>
  <c r="A2085" i="5"/>
  <c r="A2086" i="5"/>
  <c r="A2087" i="5"/>
  <c r="A2088" i="5"/>
  <c r="A2089" i="5"/>
  <c r="A2090" i="5"/>
  <c r="A2091" i="5"/>
  <c r="A2092" i="5"/>
  <c r="A2093" i="5"/>
  <c r="A2094" i="5"/>
  <c r="A2095" i="5"/>
  <c r="A2096" i="5"/>
  <c r="A2097" i="5"/>
  <c r="A2098" i="5"/>
  <c r="A2099" i="5"/>
  <c r="A2100" i="5"/>
  <c r="A2101" i="5"/>
  <c r="A2102" i="5"/>
  <c r="A2103" i="5"/>
  <c r="A2104" i="5"/>
  <c r="A2105" i="5"/>
  <c r="A2106" i="5"/>
  <c r="A2107" i="5"/>
  <c r="A2108" i="5"/>
  <c r="A2109" i="5"/>
  <c r="A2110" i="5"/>
  <c r="A2111" i="5"/>
  <c r="A2112" i="5"/>
  <c r="A2113" i="5"/>
  <c r="A2114" i="5"/>
  <c r="A2115" i="5"/>
  <c r="A2116" i="5"/>
  <c r="A2117" i="5"/>
  <c r="A2118" i="5"/>
  <c r="A2119" i="5"/>
  <c r="A2120" i="5"/>
  <c r="A2121" i="5"/>
  <c r="A2122" i="5"/>
  <c r="A2123" i="5"/>
  <c r="A2124" i="5"/>
  <c r="A2125" i="5"/>
  <c r="A2126" i="5"/>
  <c r="A2127" i="5"/>
  <c r="A2128" i="5"/>
  <c r="A2129" i="5"/>
  <c r="A2130" i="5"/>
  <c r="A2131" i="5"/>
  <c r="A2132" i="5"/>
  <c r="A2133" i="5"/>
  <c r="A2134" i="5"/>
  <c r="A2135" i="5"/>
  <c r="A2136" i="5"/>
  <c r="A2137" i="5"/>
  <c r="A2138" i="5"/>
  <c r="A2139" i="5"/>
  <c r="A2140" i="5"/>
  <c r="A2141" i="5"/>
  <c r="A2142" i="5"/>
  <c r="A2143" i="5"/>
  <c r="A2144" i="5"/>
  <c r="A2145" i="5"/>
  <c r="A2146" i="5"/>
  <c r="A2147" i="5"/>
  <c r="A2148" i="5"/>
  <c r="A2149" i="5"/>
  <c r="A2150" i="5"/>
  <c r="A2151" i="5"/>
  <c r="A2152" i="5"/>
  <c r="A2153" i="5"/>
  <c r="A2154" i="5"/>
  <c r="A2155" i="5"/>
  <c r="A2156" i="5"/>
  <c r="A2157" i="5"/>
  <c r="A2158" i="5"/>
  <c r="A2159" i="5"/>
  <c r="A2160" i="5"/>
  <c r="A2161" i="5"/>
  <c r="A2162" i="5"/>
  <c r="A2163" i="5"/>
  <c r="A2164" i="5"/>
  <c r="A2165" i="5"/>
  <c r="A2166" i="5"/>
  <c r="A2167" i="5"/>
  <c r="A2168" i="5"/>
  <c r="A2169" i="5"/>
  <c r="A2170" i="5"/>
  <c r="A2171" i="5"/>
  <c r="A2172" i="5"/>
  <c r="A2173" i="5"/>
  <c r="A2174" i="5"/>
  <c r="A2175" i="5"/>
  <c r="A2176" i="5"/>
  <c r="A2177" i="5"/>
  <c r="A2178" i="5"/>
  <c r="A2179" i="5"/>
  <c r="A2180" i="5"/>
  <c r="A2181" i="5"/>
  <c r="A2182" i="5"/>
  <c r="A2183" i="5"/>
  <c r="A2184" i="5"/>
  <c r="A2185" i="5"/>
  <c r="A2186" i="5"/>
  <c r="A2187" i="5"/>
  <c r="A2188" i="5"/>
  <c r="A2189" i="5"/>
  <c r="A2190" i="5"/>
  <c r="A2191" i="5"/>
  <c r="A2192" i="5"/>
  <c r="A2193" i="5"/>
  <c r="A2194" i="5"/>
  <c r="A2195" i="5"/>
  <c r="A2196" i="5"/>
  <c r="A2197" i="5"/>
  <c r="A2198" i="5"/>
  <c r="A2199" i="5"/>
  <c r="A2200" i="5"/>
  <c r="A2201" i="5"/>
  <c r="A2202" i="5"/>
  <c r="A2203" i="5"/>
  <c r="A2204" i="5"/>
  <c r="A2205" i="5"/>
  <c r="A2206" i="5"/>
  <c r="A2207" i="5"/>
  <c r="A2208" i="5"/>
  <c r="A2209" i="5"/>
  <c r="A2210" i="5"/>
  <c r="A2211" i="5"/>
  <c r="A2212" i="5"/>
  <c r="A2213" i="5"/>
  <c r="A2214" i="5"/>
  <c r="A2215" i="5"/>
  <c r="A2216" i="5"/>
  <c r="A2217" i="5"/>
  <c r="A2218" i="5"/>
  <c r="A2219" i="5"/>
  <c r="A2220" i="5"/>
  <c r="A2221" i="5"/>
  <c r="A2222" i="5"/>
  <c r="A2223" i="5"/>
  <c r="A2224" i="5"/>
  <c r="A2225" i="5"/>
  <c r="A2226" i="5"/>
  <c r="A2227" i="5"/>
  <c r="A2228" i="5"/>
  <c r="A2229" i="5"/>
  <c r="A2230" i="5"/>
  <c r="A2231" i="5"/>
  <c r="A2232" i="5"/>
  <c r="A2233" i="5"/>
  <c r="A2234" i="5"/>
  <c r="A2235" i="5"/>
  <c r="A2236" i="5"/>
  <c r="A2237" i="5"/>
  <c r="A2238" i="5"/>
  <c r="A2239" i="5"/>
  <c r="A2240" i="5"/>
  <c r="A2241" i="5"/>
  <c r="A2242" i="5"/>
  <c r="A2243" i="5"/>
  <c r="A2244" i="5"/>
  <c r="A2245" i="5"/>
  <c r="A2246" i="5"/>
  <c r="A2247" i="5"/>
  <c r="A2248" i="5"/>
  <c r="A2249" i="5"/>
  <c r="A2250" i="5"/>
  <c r="A2251" i="5"/>
  <c r="A2252" i="5"/>
  <c r="A2253" i="5"/>
  <c r="A2254" i="5"/>
  <c r="A2255" i="5"/>
  <c r="A2256" i="5"/>
  <c r="A2257" i="5"/>
  <c r="A2258" i="5"/>
  <c r="A2259" i="5"/>
  <c r="A2260" i="5"/>
  <c r="A2261" i="5"/>
  <c r="A2262" i="5"/>
  <c r="A2263" i="5"/>
  <c r="A2264" i="5"/>
  <c r="A2265" i="5"/>
  <c r="A2266" i="5"/>
  <c r="A2267" i="5"/>
  <c r="A2268" i="5"/>
  <c r="A2269" i="5"/>
  <c r="A2270" i="5"/>
  <c r="A2271" i="5"/>
  <c r="A2272" i="5"/>
  <c r="A2273" i="5"/>
  <c r="A2274" i="5"/>
  <c r="A2275" i="5"/>
  <c r="A2276" i="5"/>
  <c r="A2277" i="5"/>
  <c r="A2278" i="5"/>
  <c r="A2279" i="5"/>
  <c r="A2280" i="5"/>
  <c r="A2281" i="5"/>
  <c r="A2282" i="5"/>
  <c r="A2283" i="5"/>
  <c r="A2284" i="5"/>
  <c r="A2285" i="5"/>
  <c r="A2286" i="5"/>
  <c r="A2287" i="5"/>
  <c r="A2288" i="5"/>
  <c r="A2289" i="5"/>
  <c r="A2290" i="5"/>
  <c r="A2291" i="5"/>
  <c r="A2292" i="5"/>
  <c r="A2293" i="5"/>
  <c r="A2294" i="5"/>
  <c r="A2295" i="5"/>
  <c r="A2296" i="5"/>
  <c r="A2297" i="5"/>
  <c r="A2298" i="5"/>
  <c r="A2299" i="5"/>
  <c r="A2300" i="5"/>
  <c r="A2301" i="5"/>
  <c r="A2302" i="5"/>
  <c r="A2303" i="5"/>
  <c r="A2304" i="5"/>
  <c r="A2305" i="5"/>
  <c r="A2306" i="5"/>
  <c r="A2307" i="5"/>
  <c r="A2308" i="5"/>
  <c r="A2309" i="5"/>
  <c r="A2310" i="5"/>
  <c r="A2311" i="5"/>
  <c r="A2312" i="5"/>
  <c r="A2313" i="5"/>
  <c r="A2314" i="5"/>
  <c r="A2315" i="5"/>
  <c r="A2316" i="5"/>
  <c r="A2317" i="5"/>
  <c r="A2318" i="5"/>
  <c r="A2319" i="5"/>
  <c r="A2320" i="5"/>
  <c r="A2321" i="5"/>
  <c r="A2322" i="5"/>
  <c r="A2323" i="5"/>
  <c r="A2324" i="5"/>
  <c r="A2325" i="5"/>
  <c r="A2326" i="5"/>
  <c r="A2327" i="5"/>
  <c r="A2328" i="5"/>
  <c r="A2329" i="5"/>
  <c r="A2330" i="5"/>
  <c r="A2331" i="5"/>
  <c r="A2332" i="5"/>
  <c r="A2333" i="5"/>
  <c r="A2334" i="5"/>
  <c r="A2335" i="5"/>
  <c r="A2336" i="5"/>
  <c r="A2337" i="5"/>
  <c r="A2338" i="5"/>
  <c r="A2339" i="5"/>
  <c r="A2340" i="5"/>
  <c r="A2341" i="5"/>
  <c r="A2342" i="5"/>
  <c r="A2343" i="5"/>
  <c r="A2344" i="5"/>
  <c r="A2345" i="5"/>
  <c r="A2346" i="5"/>
  <c r="A2347" i="5"/>
  <c r="A2348" i="5"/>
  <c r="A2349" i="5"/>
  <c r="A2350" i="5"/>
  <c r="A2351" i="5"/>
  <c r="A2352" i="5"/>
  <c r="A2353" i="5"/>
  <c r="A2354" i="5"/>
  <c r="A2355" i="5"/>
  <c r="A2356" i="5"/>
  <c r="A2357" i="5"/>
  <c r="A2358" i="5"/>
  <c r="A2359" i="5"/>
  <c r="A2360" i="5"/>
  <c r="A2361" i="5"/>
  <c r="A2362" i="5"/>
  <c r="A2363" i="5"/>
  <c r="A2364" i="5"/>
  <c r="A2365" i="5"/>
  <c r="A2366" i="5"/>
  <c r="A2367" i="5"/>
  <c r="A2368" i="5"/>
  <c r="A2369" i="5"/>
  <c r="A2370" i="5"/>
  <c r="A2371" i="5"/>
  <c r="A2372" i="5"/>
  <c r="A2373" i="5"/>
  <c r="A2374" i="5"/>
  <c r="A2375" i="5"/>
  <c r="A2376" i="5"/>
  <c r="A2377" i="5"/>
  <c r="A2378" i="5"/>
  <c r="A2379" i="5"/>
  <c r="A2380" i="5"/>
  <c r="A2381" i="5"/>
  <c r="A2382" i="5"/>
  <c r="A2383" i="5"/>
  <c r="A2384" i="5"/>
  <c r="A2385" i="5"/>
  <c r="A2386" i="5"/>
  <c r="A2387" i="5"/>
  <c r="A2388" i="5"/>
  <c r="A2389" i="5"/>
  <c r="A2390" i="5"/>
  <c r="A2391" i="5"/>
  <c r="A2392" i="5"/>
  <c r="A2393" i="5"/>
  <c r="A2394" i="5"/>
  <c r="A2395" i="5"/>
  <c r="A2396" i="5"/>
  <c r="A2397" i="5"/>
  <c r="A2398" i="5"/>
  <c r="A2399" i="5"/>
  <c r="A2400" i="5"/>
  <c r="A2401" i="5"/>
  <c r="A2402" i="5"/>
  <c r="A2403" i="5"/>
  <c r="A2404" i="5"/>
  <c r="A2405" i="5"/>
  <c r="A2406" i="5"/>
  <c r="A2407" i="5"/>
  <c r="A2408" i="5"/>
  <c r="A2409" i="5"/>
  <c r="A2410" i="5"/>
  <c r="A2411" i="5"/>
  <c r="A2412" i="5"/>
  <c r="A2413" i="5"/>
  <c r="A2414" i="5"/>
  <c r="A2415" i="5"/>
  <c r="A2416" i="5"/>
  <c r="A2417" i="5"/>
  <c r="A2418" i="5"/>
  <c r="A2419" i="5"/>
  <c r="A2420" i="5"/>
  <c r="A2421" i="5"/>
  <c r="A2422" i="5"/>
  <c r="A2423" i="5"/>
  <c r="A2424" i="5"/>
  <c r="A2425" i="5"/>
  <c r="A2426" i="5"/>
  <c r="A2427" i="5"/>
  <c r="A2428" i="5"/>
  <c r="A2429" i="5"/>
  <c r="A2430" i="5"/>
  <c r="A2431" i="5"/>
  <c r="A2432" i="5"/>
  <c r="A2433" i="5"/>
  <c r="A2434" i="5"/>
  <c r="A2435" i="5"/>
  <c r="A2436" i="5"/>
  <c r="A2437" i="5"/>
  <c r="A2438" i="5"/>
  <c r="A2439" i="5"/>
  <c r="A2440" i="5"/>
  <c r="A2441" i="5"/>
  <c r="A2442" i="5"/>
  <c r="A2443" i="5"/>
  <c r="A2444" i="5"/>
  <c r="A2445" i="5"/>
  <c r="A2446" i="5"/>
  <c r="A2447" i="5"/>
  <c r="A2448" i="5"/>
  <c r="A2449" i="5"/>
  <c r="A2450" i="5"/>
  <c r="A2451" i="5"/>
  <c r="A2452" i="5"/>
  <c r="A2453" i="5"/>
  <c r="A8" i="5"/>
  <c r="A9" i="5"/>
  <c r="A10" i="5"/>
  <c r="A11" i="5"/>
  <c r="A12" i="5"/>
  <c r="A13" i="5"/>
  <c r="A14" i="5"/>
  <c r="A15" i="5"/>
  <c r="A16" i="5"/>
  <c r="A17" i="5"/>
  <c r="A18" i="5"/>
  <c r="A19" i="5"/>
  <c r="A20" i="5"/>
  <c r="A21" i="5"/>
  <c r="A22" i="5"/>
  <c r="A23" i="5"/>
  <c r="A24" i="5"/>
  <c r="A25" i="5"/>
  <c r="A26" i="5"/>
  <c r="A27" i="5"/>
  <c r="A28" i="5"/>
  <c r="A29" i="5"/>
  <c r="A30" i="5"/>
  <c r="A31" i="5"/>
  <c r="A32" i="5"/>
  <c r="A33" i="5"/>
  <c r="A2454" i="5"/>
  <c r="A2455" i="5"/>
  <c r="A2456" i="5"/>
  <c r="A2457" i="5"/>
  <c r="A2458" i="5"/>
  <c r="A2459" i="5"/>
  <c r="A2460" i="5"/>
  <c r="A2461" i="5"/>
  <c r="A2462" i="5"/>
  <c r="A2463" i="5"/>
  <c r="A2464" i="5"/>
  <c r="A2465" i="5"/>
  <c r="A2466" i="5"/>
  <c r="A2467" i="5"/>
  <c r="A2468" i="5"/>
  <c r="A2469" i="5"/>
  <c r="A2470" i="5"/>
  <c r="A2471" i="5"/>
  <c r="A2472" i="5"/>
  <c r="A2473" i="5"/>
  <c r="A2474" i="5"/>
  <c r="A2475" i="5"/>
  <c r="A2476" i="5"/>
  <c r="A2477" i="5"/>
  <c r="A2478" i="5"/>
  <c r="A2479" i="5"/>
  <c r="A2480" i="5"/>
  <c r="A2481" i="5"/>
  <c r="A2482" i="5"/>
  <c r="A2483" i="5"/>
  <c r="A2484" i="5"/>
  <c r="A2485" i="5"/>
  <c r="A2486" i="5"/>
  <c r="A2487" i="5"/>
  <c r="A2488" i="5"/>
  <c r="A2489" i="5"/>
  <c r="A2490" i="5"/>
  <c r="A2491" i="5"/>
  <c r="A2492" i="5"/>
  <c r="A2493" i="5"/>
  <c r="A2494" i="5"/>
  <c r="A2495" i="5"/>
  <c r="A2496" i="5"/>
  <c r="A2497" i="5"/>
  <c r="A2498" i="5"/>
  <c r="A2499" i="5"/>
  <c r="A2500" i="5"/>
  <c r="A2501" i="5"/>
  <c r="A2502" i="5"/>
  <c r="A2503" i="5"/>
  <c r="A2504" i="5"/>
  <c r="A2505" i="5"/>
  <c r="A2506" i="5"/>
  <c r="A2507" i="5"/>
  <c r="A2508" i="5"/>
  <c r="A2509" i="5"/>
  <c r="A2510" i="5"/>
  <c r="A2511" i="5"/>
  <c r="A2512" i="5"/>
  <c r="A2513" i="5"/>
  <c r="A2514" i="5"/>
  <c r="A2515" i="5"/>
  <c r="A2516" i="5"/>
  <c r="A2517" i="5"/>
  <c r="A2518" i="5"/>
  <c r="A2519" i="5"/>
  <c r="A2520" i="5"/>
  <c r="A2521" i="5"/>
  <c r="A2522" i="5"/>
  <c r="A2523" i="5"/>
  <c r="A2524" i="5"/>
  <c r="A2525" i="5"/>
  <c r="A2526" i="5"/>
  <c r="A2527" i="5"/>
  <c r="A2528" i="5"/>
  <c r="A2529" i="5"/>
  <c r="A2530" i="5"/>
  <c r="A2531" i="5"/>
  <c r="A2532" i="5"/>
  <c r="A2533" i="5"/>
  <c r="A2534" i="5"/>
  <c r="A2535" i="5"/>
  <c r="A2536" i="5"/>
  <c r="A2537" i="5"/>
  <c r="A2538" i="5"/>
  <c r="A2539" i="5"/>
  <c r="A2540" i="5"/>
  <c r="A2541" i="5"/>
  <c r="A2542" i="5"/>
  <c r="A2543" i="5"/>
  <c r="A2544" i="5"/>
  <c r="A2545" i="5"/>
  <c r="A2546" i="5"/>
  <c r="A2547" i="5"/>
  <c r="A2548" i="5"/>
  <c r="A2549" i="5"/>
  <c r="A2550" i="5"/>
  <c r="A2551" i="5"/>
  <c r="A2552" i="5"/>
  <c r="A2553" i="5"/>
  <c r="A2554" i="5"/>
  <c r="A2555" i="5"/>
  <c r="A2556" i="5"/>
  <c r="A2557" i="5"/>
  <c r="A2558" i="5"/>
  <c r="A2559" i="5"/>
  <c r="A2560" i="5"/>
  <c r="A2561" i="5"/>
  <c r="A2562" i="5"/>
  <c r="A2563" i="5"/>
  <c r="A2564" i="5"/>
  <c r="A2565" i="5"/>
  <c r="A2566" i="5"/>
  <c r="A2567" i="5"/>
  <c r="A2568" i="5"/>
  <c r="A2569" i="5"/>
  <c r="A2570" i="5"/>
  <c r="A2571" i="5"/>
  <c r="A2572" i="5"/>
  <c r="A2573" i="5"/>
  <c r="A2574" i="5"/>
  <c r="A2575" i="5"/>
  <c r="A2576" i="5"/>
  <c r="A2577" i="5"/>
  <c r="A2578" i="5"/>
  <c r="A2579" i="5"/>
  <c r="A2580" i="5"/>
  <c r="A2581" i="5"/>
  <c r="A2582" i="5"/>
  <c r="A2583" i="5"/>
  <c r="A2584" i="5"/>
  <c r="A2585" i="5"/>
  <c r="A2586" i="5"/>
  <c r="A2587" i="5"/>
  <c r="A2588" i="5"/>
  <c r="A2589" i="5"/>
  <c r="A2590" i="5"/>
  <c r="A2591" i="5"/>
  <c r="A2592" i="5"/>
  <c r="A2593" i="5"/>
  <c r="A2594" i="5"/>
  <c r="A2595" i="5"/>
  <c r="A2596" i="5"/>
  <c r="A2597" i="5"/>
  <c r="A2598" i="5"/>
  <c r="A2599" i="5"/>
  <c r="A2600" i="5"/>
  <c r="A2601" i="5"/>
  <c r="A2602" i="5"/>
  <c r="A2603" i="5"/>
  <c r="A2604" i="5"/>
  <c r="A2605" i="5"/>
  <c r="A2606" i="5"/>
  <c r="A2607" i="5"/>
  <c r="A2608" i="5"/>
  <c r="A2609" i="5"/>
  <c r="A2610" i="5"/>
  <c r="A2611" i="5"/>
  <c r="A2612" i="5"/>
  <c r="A2613" i="5"/>
  <c r="A2614" i="5"/>
  <c r="A2615" i="5"/>
  <c r="A2616" i="5"/>
  <c r="A2617" i="5"/>
  <c r="A2618" i="5"/>
  <c r="A2619" i="5"/>
  <c r="A2620" i="5"/>
  <c r="A2621" i="5"/>
  <c r="A2622" i="5"/>
  <c r="A2623" i="5"/>
  <c r="A2624" i="5"/>
  <c r="A2625" i="5"/>
  <c r="A2626" i="5"/>
  <c r="A2627" i="5"/>
  <c r="A2628" i="5"/>
  <c r="A2629" i="5"/>
  <c r="A2630" i="5"/>
  <c r="A2631" i="5"/>
  <c r="A2632" i="5"/>
  <c r="A2633" i="5"/>
  <c r="A2634" i="5"/>
  <c r="A2635" i="5"/>
  <c r="A2636" i="5"/>
  <c r="A2637" i="5"/>
  <c r="A2638" i="5"/>
  <c r="A2639" i="5"/>
  <c r="A2640" i="5"/>
  <c r="A2641" i="5"/>
  <c r="A2642" i="5"/>
  <c r="A2643" i="5"/>
  <c r="A2644" i="5"/>
  <c r="A2645" i="5"/>
  <c r="A2646" i="5"/>
  <c r="A2647" i="5"/>
  <c r="A2648" i="5"/>
  <c r="A2649" i="5"/>
  <c r="A2650" i="5"/>
  <c r="A2651" i="5"/>
  <c r="A2652" i="5"/>
  <c r="A2653" i="5"/>
  <c r="A2654" i="5"/>
  <c r="A2655" i="5"/>
  <c r="A2656" i="5"/>
  <c r="A2657" i="5"/>
  <c r="A2658" i="5"/>
  <c r="A2659" i="5"/>
  <c r="A2660" i="5"/>
  <c r="A2661" i="5"/>
  <c r="A2662" i="5"/>
  <c r="A2663" i="5"/>
  <c r="A2664" i="5"/>
  <c r="A2665" i="5"/>
  <c r="A2666" i="5"/>
  <c r="A2667" i="5"/>
  <c r="A2668" i="5"/>
  <c r="A2669" i="5"/>
  <c r="A2670" i="5"/>
  <c r="A2671" i="5"/>
  <c r="A2672" i="5"/>
  <c r="A2673" i="5"/>
  <c r="A2674" i="5"/>
  <c r="A2675" i="5"/>
  <c r="A2676" i="5"/>
  <c r="A2677" i="5"/>
  <c r="A2678" i="5"/>
  <c r="A2679" i="5"/>
  <c r="A2680" i="5"/>
  <c r="A2681" i="5"/>
  <c r="A2682" i="5"/>
  <c r="A2683" i="5"/>
  <c r="A2684" i="5"/>
  <c r="A2685" i="5"/>
  <c r="A2686" i="5"/>
  <c r="A2687" i="5"/>
  <c r="A2688" i="5"/>
  <c r="A2689" i="5"/>
  <c r="A2690" i="5"/>
  <c r="A2691" i="5"/>
  <c r="A2692" i="5"/>
  <c r="A2693" i="5"/>
  <c r="A2694" i="5"/>
  <c r="A2695" i="5"/>
  <c r="A2696" i="5"/>
  <c r="A2697" i="5"/>
  <c r="A2698" i="5"/>
  <c r="A2699" i="5"/>
  <c r="A2700" i="5"/>
  <c r="A2701" i="5"/>
  <c r="A2702" i="5"/>
  <c r="A2703" i="5"/>
  <c r="A2704" i="5"/>
  <c r="A2705" i="5"/>
  <c r="A2706" i="5"/>
  <c r="A2707" i="5"/>
  <c r="A2708" i="5"/>
  <c r="A2709" i="5"/>
  <c r="A2710" i="5"/>
  <c r="A2711" i="5"/>
  <c r="A2712" i="5"/>
  <c r="A2713" i="5"/>
  <c r="A2714" i="5"/>
  <c r="A2715" i="5"/>
  <c r="A2716" i="5"/>
  <c r="A2717" i="5"/>
  <c r="A2718" i="5"/>
  <c r="A2719" i="5"/>
  <c r="A2720" i="5"/>
  <c r="A2721" i="5"/>
  <c r="A2722" i="5"/>
  <c r="A2723" i="5"/>
  <c r="A2724" i="5"/>
  <c r="A2725" i="5"/>
  <c r="A2726" i="5"/>
  <c r="A2727" i="5"/>
  <c r="A2728" i="5"/>
  <c r="A2729" i="5"/>
  <c r="A2730" i="5"/>
  <c r="A2731" i="5"/>
  <c r="A2732" i="5"/>
  <c r="A2733" i="5"/>
  <c r="A2734" i="5"/>
  <c r="A2735" i="5"/>
  <c r="A2736" i="5"/>
  <c r="A2737" i="5"/>
  <c r="A2738" i="5"/>
  <c r="A2739" i="5"/>
  <c r="A2740" i="5"/>
  <c r="A2741" i="5"/>
  <c r="A2742" i="5"/>
  <c r="A2743" i="5"/>
  <c r="A2744" i="5"/>
  <c r="A2745" i="5"/>
  <c r="A2746" i="5"/>
  <c r="A2747" i="5"/>
  <c r="A2748" i="5"/>
  <c r="A2749" i="5"/>
  <c r="A2750" i="5"/>
  <c r="A2751" i="5"/>
  <c r="A2752" i="5"/>
  <c r="A2753" i="5"/>
  <c r="A2754" i="5"/>
  <c r="A2755" i="5"/>
  <c r="A2756" i="5"/>
  <c r="A2757" i="5"/>
  <c r="A2758" i="5"/>
  <c r="A2759" i="5"/>
  <c r="A2760" i="5"/>
  <c r="A2761" i="5"/>
  <c r="A2762" i="5"/>
  <c r="A2763" i="5"/>
  <c r="A2764" i="5"/>
  <c r="A2765" i="5"/>
  <c r="A2766" i="5"/>
  <c r="A2767" i="5"/>
  <c r="A2768" i="5"/>
  <c r="A2769" i="5"/>
  <c r="A2770" i="5"/>
  <c r="A2771" i="5"/>
  <c r="A2772" i="5"/>
  <c r="A2773" i="5"/>
  <c r="A2774" i="5"/>
  <c r="A2775" i="5"/>
  <c r="A2776" i="5"/>
  <c r="A2777" i="5"/>
  <c r="A2778" i="5"/>
  <c r="A2779" i="5"/>
  <c r="A2780" i="5"/>
  <c r="A2781" i="5"/>
  <c r="A2782" i="5"/>
  <c r="A2783" i="5"/>
  <c r="A2784" i="5"/>
  <c r="A2785" i="5"/>
  <c r="A2786" i="5"/>
  <c r="A2787" i="5"/>
  <c r="A2788" i="5"/>
  <c r="A2789" i="5"/>
  <c r="A2790" i="5"/>
  <c r="A2791" i="5"/>
  <c r="A2792" i="5"/>
  <c r="A2793" i="5"/>
  <c r="A2794" i="5"/>
  <c r="A2795" i="5"/>
  <c r="A2796" i="5"/>
  <c r="A2797" i="5"/>
  <c r="A2798" i="5"/>
  <c r="A2799" i="5"/>
  <c r="A2800" i="5"/>
  <c r="A2801" i="5"/>
  <c r="A2802" i="5"/>
  <c r="A2803" i="5"/>
  <c r="A2804" i="5"/>
  <c r="A2805" i="5"/>
  <c r="A2806" i="5"/>
  <c r="A2807" i="5"/>
  <c r="A2808" i="5"/>
  <c r="A2809" i="5"/>
  <c r="A2810" i="5"/>
  <c r="A2811" i="5"/>
  <c r="A2812" i="5"/>
  <c r="A2813" i="5"/>
  <c r="A2814" i="5"/>
  <c r="A2815" i="5"/>
  <c r="A2816" i="5"/>
  <c r="A2817" i="5"/>
  <c r="A2818" i="5"/>
  <c r="A2819" i="5"/>
  <c r="A2820" i="5"/>
  <c r="A2821" i="5"/>
  <c r="A2822" i="5"/>
  <c r="A2823" i="5"/>
  <c r="A2824" i="5"/>
  <c r="A2825" i="5"/>
  <c r="A2826" i="5"/>
  <c r="A2827" i="5"/>
  <c r="A2828" i="5"/>
  <c r="A2829" i="5"/>
  <c r="A2830" i="5"/>
  <c r="A2831" i="5"/>
  <c r="A2832" i="5"/>
  <c r="A2833" i="5"/>
  <c r="A2834" i="5"/>
  <c r="A2835" i="5"/>
  <c r="A2836" i="5"/>
  <c r="A2837" i="5"/>
  <c r="A2838" i="5"/>
  <c r="A2839" i="5"/>
  <c r="A2840" i="5"/>
  <c r="A2841" i="5"/>
  <c r="A2842" i="5"/>
  <c r="A2843" i="5"/>
  <c r="A2844" i="5"/>
  <c r="A2845" i="5"/>
  <c r="A2846" i="5"/>
  <c r="A2847" i="5"/>
  <c r="A2848" i="5"/>
  <c r="A2849" i="5"/>
  <c r="A2850" i="5"/>
  <c r="A2851" i="5"/>
  <c r="A2852" i="5"/>
  <c r="A2853" i="5"/>
  <c r="A2854" i="5"/>
  <c r="A2855" i="5"/>
  <c r="A2856" i="5"/>
  <c r="A2857" i="5"/>
  <c r="A2858" i="5"/>
  <c r="A2859" i="5"/>
  <c r="A2860" i="5"/>
  <c r="A2861" i="5"/>
  <c r="A2862" i="5"/>
  <c r="A2863" i="5"/>
  <c r="A2864" i="5"/>
  <c r="A2865" i="5"/>
  <c r="A2866" i="5"/>
  <c r="A2867" i="5"/>
  <c r="A2868" i="5"/>
  <c r="A2869" i="5"/>
  <c r="A2870" i="5"/>
  <c r="A2871" i="5"/>
  <c r="A2872" i="5"/>
  <c r="A2873" i="5"/>
  <c r="A2874" i="5"/>
  <c r="A2875" i="5"/>
  <c r="A2876" i="5"/>
  <c r="A2877" i="5"/>
  <c r="A2878" i="5"/>
  <c r="A2879" i="5"/>
  <c r="A2880" i="5"/>
  <c r="A2881" i="5"/>
  <c r="A2882" i="5"/>
  <c r="A2883" i="5"/>
  <c r="A2884" i="5"/>
  <c r="A2885" i="5"/>
  <c r="A2886" i="5"/>
  <c r="A2887" i="5"/>
  <c r="A2888" i="5"/>
  <c r="A2889" i="5"/>
  <c r="A2890" i="5"/>
  <c r="A2891" i="5"/>
  <c r="A2892" i="5"/>
  <c r="A2893" i="5"/>
  <c r="A2894" i="5"/>
  <c r="A2895" i="5"/>
  <c r="A2896" i="5"/>
  <c r="A2897" i="5"/>
  <c r="A2898" i="5"/>
  <c r="A2899" i="5"/>
  <c r="A2900" i="5"/>
  <c r="A2901" i="5"/>
  <c r="A2902" i="5"/>
  <c r="A2903" i="5"/>
  <c r="A2904" i="5"/>
  <c r="A2905" i="5"/>
  <c r="A2906" i="5"/>
  <c r="A2907" i="5"/>
  <c r="A2908" i="5"/>
  <c r="A2909" i="5"/>
  <c r="A2910" i="5"/>
  <c r="A2911" i="5"/>
  <c r="A2912" i="5"/>
  <c r="A2913" i="5"/>
  <c r="A2914" i="5"/>
  <c r="A2915" i="5"/>
  <c r="A2916" i="5"/>
  <c r="A2917" i="5"/>
  <c r="A2918" i="5"/>
  <c r="A2919" i="5"/>
  <c r="A2920" i="5"/>
  <c r="A2921" i="5"/>
  <c r="A2922" i="5"/>
  <c r="A2923" i="5"/>
  <c r="A2924" i="5"/>
  <c r="A2925" i="5"/>
  <c r="A2926" i="5"/>
  <c r="A2927" i="5"/>
  <c r="A2928" i="5"/>
  <c r="A2929" i="5"/>
  <c r="A2930" i="5"/>
  <c r="A2931" i="5"/>
  <c r="A2932" i="5"/>
  <c r="A2933" i="5"/>
  <c r="A2934" i="5"/>
  <c r="A2935" i="5"/>
  <c r="A2936" i="5"/>
  <c r="A2937" i="5"/>
  <c r="A2938" i="5"/>
  <c r="A2939" i="5"/>
  <c r="A2940" i="5"/>
  <c r="A2941" i="5"/>
  <c r="A2942" i="5"/>
  <c r="A2943" i="5"/>
  <c r="A2944" i="5"/>
  <c r="A2945" i="5"/>
  <c r="A2946" i="5"/>
  <c r="A2947" i="5"/>
  <c r="A2948" i="5"/>
  <c r="A2949" i="5"/>
  <c r="A2950" i="5"/>
  <c r="A2951" i="5"/>
  <c r="A2952" i="5"/>
  <c r="A2953" i="5"/>
  <c r="A2954" i="5"/>
  <c r="A2955" i="5"/>
  <c r="A2956" i="5"/>
  <c r="A2957" i="5"/>
  <c r="A2958" i="5"/>
  <c r="A2959" i="5"/>
  <c r="A2960" i="5"/>
  <c r="A2961" i="5"/>
  <c r="A2962" i="5"/>
  <c r="A2963" i="5"/>
  <c r="A2964" i="5"/>
  <c r="A2965" i="5"/>
  <c r="A2966" i="5"/>
  <c r="A2967" i="5"/>
  <c r="A2968" i="5"/>
  <c r="A2969" i="5"/>
  <c r="A2970" i="5"/>
  <c r="A2971" i="5"/>
  <c r="A2972" i="5"/>
  <c r="A2973" i="5"/>
  <c r="A2974" i="5"/>
  <c r="A2975" i="5"/>
  <c r="A2976" i="5"/>
  <c r="A2977" i="5"/>
  <c r="A2978" i="5"/>
  <c r="A2979" i="5"/>
  <c r="A2980" i="5"/>
  <c r="A2981" i="5"/>
  <c r="A2982" i="5"/>
  <c r="A2983" i="5"/>
  <c r="A2984" i="5"/>
  <c r="A2985" i="5"/>
  <c r="A2986" i="5"/>
  <c r="A2987" i="5"/>
  <c r="A2988" i="5"/>
  <c r="A2989" i="5"/>
  <c r="A2990" i="5"/>
  <c r="A2991" i="5"/>
  <c r="A2992" i="5"/>
  <c r="A2993" i="5"/>
  <c r="A2994" i="5"/>
  <c r="A2995" i="5"/>
  <c r="A2996" i="5"/>
  <c r="A2997" i="5"/>
  <c r="A2998" i="5"/>
  <c r="A2999" i="5"/>
  <c r="A3000" i="5"/>
  <c r="A3001" i="5"/>
  <c r="A3002" i="5"/>
  <c r="A3003" i="5"/>
  <c r="A3004" i="5"/>
  <c r="A3005" i="5"/>
  <c r="A3006" i="5"/>
  <c r="A3007" i="5"/>
  <c r="A3008" i="5"/>
  <c r="A3009" i="5"/>
  <c r="A3010" i="5"/>
  <c r="A3011" i="5"/>
  <c r="A3012" i="5"/>
  <c r="A3013" i="5"/>
  <c r="A3014" i="5"/>
  <c r="A3015" i="5"/>
  <c r="A3016" i="5"/>
  <c r="A3017" i="5"/>
  <c r="A3018" i="5"/>
  <c r="A3019" i="5"/>
  <c r="A3020" i="5"/>
  <c r="A3021" i="5"/>
  <c r="A3022" i="5"/>
  <c r="A3023" i="5"/>
  <c r="A3024" i="5"/>
  <c r="A3025" i="5"/>
  <c r="A3026" i="5"/>
  <c r="A3027" i="5"/>
  <c r="A3028" i="5"/>
  <c r="A3029" i="5"/>
  <c r="A3030" i="5"/>
  <c r="A3031" i="5"/>
  <c r="A3032" i="5"/>
  <c r="A3033" i="5"/>
  <c r="A3034" i="5"/>
  <c r="A3035" i="5"/>
  <c r="A3036" i="5"/>
  <c r="A3037" i="5"/>
  <c r="A3038" i="5"/>
  <c r="A3039" i="5"/>
  <c r="A3040" i="5"/>
  <c r="A3041" i="5"/>
  <c r="A3042" i="5"/>
  <c r="A3043" i="5"/>
  <c r="A3044" i="5"/>
  <c r="A3045" i="5"/>
  <c r="A3046" i="5"/>
  <c r="A3047" i="5"/>
  <c r="A3048" i="5"/>
  <c r="A3049" i="5"/>
  <c r="A3050" i="5"/>
  <c r="A3051" i="5"/>
  <c r="A3052" i="5"/>
  <c r="A3053" i="5"/>
  <c r="A3054" i="5"/>
  <c r="A3055" i="5"/>
  <c r="A3056" i="5"/>
  <c r="A3057" i="5"/>
  <c r="A3058" i="5"/>
  <c r="A3059" i="5"/>
  <c r="A3060" i="5"/>
  <c r="A3061" i="5"/>
  <c r="A3062" i="5"/>
  <c r="A3063" i="5"/>
  <c r="A3064" i="5"/>
  <c r="A3065" i="5"/>
  <c r="A3066" i="5"/>
  <c r="A3067" i="5"/>
  <c r="A3068" i="5"/>
  <c r="A3069" i="5"/>
  <c r="A3070" i="5"/>
  <c r="A3071" i="5"/>
  <c r="A3072" i="5"/>
  <c r="A3073" i="5"/>
  <c r="A3074" i="5"/>
  <c r="A3075" i="5"/>
  <c r="A3076" i="5"/>
  <c r="A3077" i="5"/>
  <c r="A3078" i="5"/>
  <c r="A3079" i="5"/>
  <c r="A3080" i="5"/>
  <c r="A3081" i="5"/>
  <c r="A3082" i="5"/>
  <c r="A3083" i="5"/>
  <c r="A3084" i="5"/>
  <c r="A3085" i="5"/>
  <c r="A3086" i="5"/>
  <c r="A3087" i="5"/>
  <c r="A3088" i="5"/>
  <c r="A3089" i="5"/>
  <c r="A3090" i="5"/>
  <c r="A3091" i="5"/>
  <c r="A3092" i="5"/>
  <c r="A3093" i="5"/>
  <c r="A3094" i="5"/>
  <c r="A3095" i="5"/>
  <c r="A3096" i="5"/>
  <c r="A3097" i="5"/>
  <c r="A3098" i="5"/>
  <c r="A3099" i="5"/>
  <c r="A3100" i="5"/>
  <c r="A3101" i="5"/>
  <c r="A3102" i="5"/>
  <c r="A3103" i="5"/>
  <c r="A3104" i="5"/>
  <c r="A3105" i="5"/>
  <c r="A3106" i="5"/>
  <c r="A3107" i="5"/>
  <c r="A3108" i="5"/>
  <c r="A3109" i="5"/>
  <c r="A3110" i="5"/>
  <c r="A3111" i="5"/>
  <c r="A3112" i="5"/>
  <c r="A3113" i="5"/>
  <c r="A3114" i="5"/>
  <c r="A3115" i="5"/>
  <c r="A3116" i="5"/>
  <c r="A3117" i="5"/>
  <c r="A3118" i="5"/>
  <c r="A3119" i="5"/>
  <c r="A3120" i="5"/>
  <c r="A3121" i="5"/>
  <c r="A3122" i="5"/>
  <c r="A3123" i="5"/>
  <c r="A3124" i="5"/>
  <c r="A3125" i="5"/>
  <c r="A3126" i="5"/>
  <c r="A3127" i="5"/>
  <c r="A3128" i="5"/>
  <c r="A3129" i="5"/>
  <c r="A3130" i="5"/>
  <c r="A3131" i="5"/>
  <c r="A3132" i="5"/>
  <c r="A3133" i="5"/>
  <c r="A3134" i="5"/>
  <c r="A3135" i="5"/>
  <c r="A3136" i="5"/>
  <c r="A3137" i="5"/>
  <c r="A3138" i="5"/>
  <c r="A3139" i="5"/>
  <c r="A3140" i="5"/>
  <c r="A3141" i="5"/>
  <c r="A3142" i="5"/>
  <c r="A3143" i="5"/>
  <c r="A3144" i="5"/>
  <c r="A3145" i="5"/>
  <c r="A3146" i="5"/>
  <c r="A3147" i="5"/>
  <c r="A3148" i="5"/>
  <c r="A3149" i="5"/>
  <c r="A3150" i="5"/>
  <c r="A3151" i="5"/>
  <c r="A3152" i="5"/>
  <c r="A3153" i="5"/>
  <c r="A3154" i="5"/>
  <c r="A3155" i="5"/>
  <c r="A3156" i="5"/>
  <c r="A3157" i="5"/>
  <c r="A3158" i="5"/>
  <c r="A3159" i="5"/>
  <c r="A3160" i="5"/>
  <c r="A3161" i="5"/>
  <c r="A3162" i="5"/>
  <c r="A3163" i="5"/>
  <c r="A3164" i="5"/>
  <c r="A3165" i="5"/>
  <c r="A3166" i="5"/>
  <c r="A3167" i="5"/>
  <c r="A3168" i="5"/>
  <c r="A3169" i="5"/>
  <c r="A3170" i="5"/>
  <c r="A3171" i="5"/>
  <c r="A3172" i="5"/>
  <c r="A3173" i="5"/>
  <c r="A3174" i="5"/>
  <c r="A3175" i="5"/>
  <c r="A3176" i="5"/>
  <c r="A3177" i="5"/>
  <c r="A3178" i="5"/>
  <c r="A3179" i="5"/>
  <c r="A3180" i="5"/>
  <c r="A3181" i="5"/>
  <c r="A3182" i="5"/>
  <c r="A3183" i="5"/>
  <c r="A3184" i="5"/>
  <c r="A3185" i="5"/>
  <c r="A3186" i="5"/>
  <c r="A3187" i="5"/>
  <c r="A3188" i="5"/>
  <c r="A3189" i="5"/>
  <c r="A3190" i="5"/>
  <c r="A3191" i="5"/>
  <c r="A3192" i="5"/>
  <c r="A3193" i="5"/>
  <c r="A3194" i="5"/>
  <c r="A3195" i="5"/>
  <c r="A3196" i="5"/>
  <c r="A3197" i="5"/>
  <c r="A3198" i="5"/>
  <c r="A3199" i="5"/>
  <c r="A3200" i="5"/>
  <c r="A3201" i="5"/>
  <c r="A3202" i="5"/>
  <c r="A3203" i="5"/>
  <c r="A3204" i="5"/>
  <c r="A3205" i="5"/>
  <c r="A3206" i="5"/>
  <c r="A3207" i="5"/>
  <c r="A3208" i="5"/>
  <c r="A3209" i="5"/>
  <c r="A3210" i="5"/>
  <c r="A3211" i="5"/>
  <c r="A3212" i="5"/>
  <c r="A3213" i="5"/>
  <c r="A3214" i="5"/>
  <c r="A3215" i="5"/>
  <c r="A3216" i="5"/>
  <c r="A3217" i="5"/>
  <c r="A3218" i="5"/>
  <c r="A3219" i="5"/>
  <c r="A3220" i="5"/>
  <c r="A3221" i="5"/>
  <c r="A3222" i="5"/>
  <c r="A3223" i="5"/>
  <c r="A3224" i="5"/>
  <c r="A3225" i="5"/>
  <c r="A3226" i="5"/>
  <c r="A3227" i="5"/>
  <c r="A3228" i="5"/>
  <c r="A3229" i="5"/>
  <c r="A3230" i="5"/>
  <c r="A3231" i="5"/>
  <c r="A3232" i="5"/>
  <c r="A3233" i="5"/>
  <c r="A3234" i="5"/>
  <c r="A3235" i="5"/>
  <c r="A3236" i="5"/>
  <c r="A3237" i="5"/>
  <c r="A3238" i="5"/>
  <c r="A3239" i="5"/>
  <c r="A3240" i="5"/>
  <c r="A3241" i="5"/>
  <c r="A3242" i="5"/>
  <c r="A3243" i="5"/>
  <c r="A3244" i="5"/>
  <c r="A3245" i="5"/>
  <c r="A3246" i="5"/>
  <c r="A3247" i="5"/>
  <c r="A3248" i="5"/>
  <c r="A3249" i="5"/>
  <c r="A3250" i="5"/>
  <c r="A3251" i="5"/>
  <c r="A3252" i="5"/>
  <c r="A3253" i="5"/>
  <c r="A3254" i="5"/>
  <c r="A3255" i="5"/>
  <c r="A3256" i="5"/>
  <c r="A3257" i="5"/>
  <c r="A3258" i="5"/>
  <c r="A3259" i="5"/>
  <c r="A3260" i="5"/>
  <c r="A3261" i="5"/>
  <c r="A3262" i="5"/>
  <c r="A3263" i="5"/>
  <c r="A3264" i="5"/>
  <c r="A3265" i="5"/>
  <c r="A3266" i="5"/>
  <c r="A3267" i="5"/>
  <c r="A3268" i="5"/>
  <c r="A3269" i="5"/>
  <c r="A3270" i="5"/>
  <c r="A3271" i="5"/>
  <c r="A3272" i="5"/>
  <c r="A3273" i="5"/>
  <c r="A3274" i="5"/>
  <c r="A3275" i="5"/>
  <c r="A3276" i="5"/>
  <c r="A3277" i="5"/>
  <c r="A3278" i="5"/>
  <c r="A3279" i="5"/>
  <c r="A3280" i="5"/>
  <c r="A3281" i="5"/>
  <c r="A3282" i="5"/>
  <c r="A3283" i="5"/>
  <c r="A3284" i="5"/>
  <c r="A3285" i="5"/>
  <c r="A3286" i="5"/>
  <c r="A3287" i="5"/>
  <c r="A3288" i="5"/>
  <c r="A3289" i="5"/>
  <c r="A3290" i="5"/>
  <c r="A3291" i="5"/>
  <c r="A3292" i="5"/>
  <c r="A3293" i="5"/>
  <c r="A3294" i="5"/>
  <c r="A3295" i="5"/>
  <c r="A3296" i="5"/>
  <c r="A3297" i="5"/>
  <c r="A3298" i="5"/>
  <c r="A3299" i="5"/>
  <c r="A3300" i="5"/>
  <c r="A3301" i="5"/>
  <c r="A3302" i="5"/>
  <c r="A3303" i="5"/>
  <c r="A3304" i="5"/>
  <c r="A3305" i="5"/>
  <c r="A3306" i="5"/>
  <c r="A3307" i="5"/>
  <c r="A3308" i="5"/>
  <c r="A3309" i="5"/>
  <c r="A3310" i="5"/>
  <c r="A3311" i="5"/>
  <c r="A3312" i="5"/>
  <c r="A3313" i="5"/>
  <c r="A3314" i="5"/>
  <c r="A3315" i="5"/>
  <c r="A3316" i="5"/>
  <c r="A3317" i="5"/>
  <c r="A3318" i="5"/>
  <c r="A3319" i="5"/>
  <c r="A3320" i="5"/>
  <c r="A3321" i="5"/>
  <c r="A3322" i="5"/>
  <c r="A3323" i="5"/>
  <c r="A3324" i="5"/>
  <c r="A3325" i="5"/>
  <c r="A3326" i="5"/>
  <c r="A3327" i="5"/>
  <c r="A3328" i="5"/>
  <c r="A3329" i="5"/>
  <c r="A3330" i="5"/>
  <c r="A3331" i="5"/>
  <c r="A3332" i="5"/>
  <c r="A3333" i="5"/>
  <c r="A3334" i="5"/>
  <c r="A3335" i="5"/>
  <c r="A3336" i="5"/>
  <c r="A3337" i="5"/>
  <c r="A3338" i="5"/>
  <c r="A3339" i="5"/>
  <c r="A3340" i="5"/>
  <c r="A3341" i="5"/>
  <c r="A3342" i="5"/>
  <c r="A3343" i="5"/>
  <c r="A3344" i="5"/>
  <c r="A3345" i="5"/>
  <c r="A3346" i="5"/>
  <c r="A3347" i="5"/>
  <c r="A3348" i="5"/>
  <c r="A3349" i="5"/>
  <c r="A3350" i="5"/>
  <c r="A3351" i="5"/>
  <c r="A3352" i="5"/>
  <c r="A3353" i="5"/>
  <c r="A3354" i="5"/>
  <c r="A3355" i="5"/>
  <c r="A3356" i="5"/>
  <c r="A3357" i="5"/>
  <c r="A3358" i="5"/>
  <c r="A3359" i="5"/>
  <c r="A3360" i="5"/>
  <c r="A3361" i="5"/>
  <c r="A34" i="4"/>
  <c r="A8" i="4"/>
  <c r="A9" i="4"/>
  <c r="A10" i="4"/>
  <c r="A11" i="4"/>
  <c r="A12" i="4"/>
  <c r="A13" i="4"/>
  <c r="A14" i="4"/>
  <c r="A15" i="4"/>
  <c r="A16" i="4"/>
  <c r="A17" i="4"/>
  <c r="A18" i="4"/>
  <c r="A19" i="4"/>
  <c r="A20" i="4"/>
  <c r="A21" i="4"/>
  <c r="A22" i="4"/>
  <c r="A23" i="4"/>
  <c r="A24" i="4"/>
  <c r="A25" i="4"/>
  <c r="A26" i="4"/>
  <c r="A27" i="4"/>
  <c r="A28" i="4"/>
  <c r="A29" i="4"/>
  <c r="A30" i="4"/>
  <c r="A31" i="4"/>
  <c r="A32" i="4"/>
  <c r="A33"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799" i="5"/>
  <c r="A800" i="5"/>
  <c r="A801" i="5"/>
  <c r="A802" i="5"/>
  <c r="A803" i="5"/>
  <c r="A804" i="5"/>
  <c r="A805" i="5"/>
  <c r="A806" i="5"/>
  <c r="A807" i="5"/>
  <c r="A808" i="5"/>
  <c r="A809" i="5"/>
  <c r="A810" i="5"/>
  <c r="A811" i="5"/>
  <c r="A812" i="5"/>
  <c r="A813" i="5"/>
  <c r="A814" i="5"/>
  <c r="A815" i="5"/>
  <c r="A816" i="5"/>
  <c r="A817" i="5"/>
  <c r="A818" i="5"/>
  <c r="A819" i="5"/>
  <c r="A820" i="5"/>
  <c r="A821" i="5"/>
  <c r="A822" i="5"/>
  <c r="A823" i="5"/>
  <c r="A824" i="5"/>
  <c r="A825" i="5"/>
  <c r="A826"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A868" i="5"/>
  <c r="A869" i="5"/>
  <c r="A870" i="5"/>
  <c r="A871" i="5"/>
  <c r="A872" i="5"/>
  <c r="A873" i="5"/>
  <c r="A874" i="5"/>
  <c r="A875" i="5"/>
  <c r="A876" i="5"/>
  <c r="A877" i="5"/>
  <c r="A878" i="5"/>
  <c r="A879" i="5"/>
  <c r="A880" i="5"/>
  <c r="A881" i="5"/>
  <c r="A882" i="5"/>
  <c r="A883" i="5"/>
  <c r="A884" i="5"/>
  <c r="A885" i="5"/>
  <c r="A886" i="5"/>
  <c r="A887" i="5"/>
  <c r="A888" i="5"/>
  <c r="A889" i="5"/>
  <c r="A890" i="5"/>
  <c r="A891" i="5"/>
  <c r="A892" i="5"/>
  <c r="A893" i="5"/>
  <c r="A894" i="5"/>
  <c r="A895" i="5"/>
  <c r="A896" i="5"/>
  <c r="A897" i="5"/>
  <c r="A898" i="5"/>
  <c r="A899" i="5"/>
  <c r="A900" i="5"/>
  <c r="A901" i="5"/>
  <c r="A902" i="5"/>
  <c r="A903" i="5"/>
  <c r="A904" i="5"/>
  <c r="A905" i="5"/>
  <c r="A906" i="5"/>
  <c r="A907" i="5"/>
  <c r="A908" i="5"/>
  <c r="A909" i="5"/>
  <c r="A910" i="5"/>
  <c r="A911" i="5"/>
  <c r="A912" i="5"/>
  <c r="A913" i="5"/>
  <c r="A914" i="5"/>
  <c r="A915" i="5"/>
  <c r="A916" i="5"/>
  <c r="A917" i="5"/>
  <c r="A918" i="5"/>
  <c r="A919" i="5"/>
  <c r="A920" i="5"/>
  <c r="A921" i="5"/>
  <c r="A922" i="5"/>
  <c r="A923" i="5"/>
  <c r="A924" i="5"/>
  <c r="A925" i="5"/>
  <c r="A926" i="5"/>
  <c r="A927" i="5"/>
  <c r="A928" i="5"/>
  <c r="A929" i="5"/>
  <c r="A930" i="5"/>
  <c r="A931" i="5"/>
  <c r="A932" i="5"/>
  <c r="A933" i="5"/>
  <c r="A934" i="5"/>
  <c r="A935" i="5"/>
  <c r="A936" i="5"/>
  <c r="A937" i="5"/>
  <c r="A938" i="5"/>
  <c r="A939" i="5"/>
  <c r="A940" i="5"/>
  <c r="A941" i="5"/>
  <c r="A942" i="5"/>
  <c r="A943" i="5"/>
  <c r="A944" i="5"/>
  <c r="A945" i="5"/>
  <c r="A946" i="5"/>
  <c r="A947" i="5"/>
  <c r="A948" i="5"/>
  <c r="A949" i="5"/>
  <c r="A950" i="5"/>
  <c r="A951" i="5"/>
  <c r="A952" i="5"/>
  <c r="A953" i="5"/>
  <c r="A954" i="5"/>
  <c r="A955" i="5"/>
  <c r="A956" i="5"/>
  <c r="A957" i="5"/>
  <c r="A958" i="5"/>
  <c r="A959" i="5"/>
  <c r="A960" i="5"/>
  <c r="A961" i="5"/>
  <c r="A962" i="5"/>
  <c r="A963" i="5"/>
  <c r="A964" i="5"/>
  <c r="A965" i="5"/>
  <c r="A966" i="5"/>
  <c r="A967" i="5"/>
  <c r="A968" i="5"/>
  <c r="A969" i="5"/>
  <c r="A970" i="5"/>
  <c r="A971" i="5"/>
  <c r="A972" i="5"/>
  <c r="A973" i="5"/>
  <c r="A974" i="5"/>
  <c r="A975" i="5"/>
  <c r="A976" i="5"/>
  <c r="A977" i="5"/>
  <c r="A978" i="5"/>
  <c r="A979" i="5"/>
  <c r="A980" i="5"/>
  <c r="A981" i="5"/>
  <c r="A982" i="5"/>
  <c r="A983" i="5"/>
  <c r="A984" i="5"/>
  <c r="A985" i="5"/>
  <c r="A986" i="5"/>
  <c r="A987" i="5"/>
  <c r="A988" i="5"/>
  <c r="A989" i="5"/>
  <c r="A990" i="5"/>
  <c r="A991" i="5"/>
  <c r="A992" i="5"/>
  <c r="A993" i="5"/>
  <c r="A994" i="5"/>
  <c r="A995" i="5"/>
  <c r="A996" i="5"/>
  <c r="A997" i="5"/>
  <c r="A998" i="5"/>
  <c r="A999" i="5"/>
  <c r="A1000" i="5"/>
  <c r="A1001" i="5"/>
  <c r="A1002" i="5"/>
  <c r="A1003" i="5"/>
  <c r="A1004" i="5"/>
  <c r="A1005" i="5"/>
  <c r="A1006" i="5"/>
  <c r="A1007" i="5"/>
  <c r="A1008" i="5"/>
  <c r="A1009" i="5"/>
  <c r="A1010" i="5"/>
  <c r="A1011" i="5"/>
  <c r="A1012" i="5"/>
  <c r="A1013" i="5"/>
  <c r="A1014" i="5"/>
  <c r="A1015" i="5"/>
  <c r="A1016" i="5"/>
  <c r="A1017" i="5"/>
  <c r="A1018" i="5"/>
  <c r="A1019" i="5"/>
  <c r="A1020" i="5"/>
  <c r="A1021" i="5"/>
  <c r="A1022" i="5"/>
  <c r="A1023" i="5"/>
  <c r="A1024" i="5"/>
  <c r="A1025" i="5"/>
  <c r="A1026" i="5"/>
  <c r="A1027" i="5"/>
  <c r="A1028" i="5"/>
  <c r="A1029" i="5"/>
  <c r="A1030" i="5"/>
  <c r="A1031" i="5"/>
  <c r="A1032" i="5"/>
  <c r="A1033" i="5"/>
  <c r="A1034" i="5"/>
  <c r="A1035" i="5"/>
  <c r="A1036" i="5"/>
  <c r="A1037" i="5"/>
  <c r="A1038" i="5"/>
  <c r="A1039" i="5"/>
  <c r="A1040" i="5"/>
  <c r="A1041" i="5"/>
  <c r="A1042" i="5"/>
  <c r="A1043" i="5"/>
  <c r="A1044" i="5"/>
  <c r="A1045" i="5"/>
  <c r="A1046" i="5"/>
  <c r="A1047" i="5"/>
  <c r="A1048" i="5"/>
  <c r="A1049" i="5"/>
  <c r="A1050" i="5"/>
  <c r="A1051" i="5"/>
  <c r="A1052" i="5"/>
  <c r="A1053" i="5"/>
  <c r="A1054" i="5"/>
  <c r="A1055" i="5"/>
  <c r="A1056" i="5"/>
  <c r="A1057" i="5"/>
  <c r="A1058" i="5"/>
  <c r="A1059" i="5"/>
  <c r="A1060" i="5"/>
  <c r="A1061" i="5"/>
  <c r="A1062" i="5"/>
  <c r="A1063" i="5"/>
  <c r="A1064" i="5"/>
  <c r="A1065" i="5"/>
  <c r="A1066" i="5"/>
  <c r="A1067" i="5"/>
  <c r="A1068" i="5"/>
  <c r="A1069" i="5"/>
  <c r="A1070" i="5"/>
  <c r="A1071" i="5"/>
  <c r="A1072" i="5"/>
  <c r="A1073" i="5"/>
  <c r="A1074" i="5"/>
  <c r="A1075" i="5"/>
  <c r="A1076" i="5"/>
  <c r="A1077" i="5"/>
  <c r="A1078" i="5"/>
  <c r="A1079" i="5"/>
  <c r="A1080" i="5"/>
  <c r="A1081" i="5"/>
  <c r="A1082" i="5"/>
  <c r="A1083" i="5"/>
  <c r="A1084" i="5"/>
  <c r="A1085" i="5"/>
  <c r="A1086" i="5"/>
  <c r="A1087" i="5"/>
  <c r="A1088" i="5"/>
  <c r="A1089" i="5"/>
  <c r="A1090" i="5"/>
  <c r="A1091" i="5"/>
  <c r="A1092" i="5"/>
  <c r="A1093" i="5"/>
  <c r="A1094" i="5"/>
  <c r="A1095" i="5"/>
  <c r="A1096" i="5"/>
  <c r="A1097" i="5"/>
  <c r="A1098" i="5"/>
  <c r="A1099" i="5"/>
  <c r="A1100" i="5"/>
  <c r="A1101" i="5"/>
  <c r="A1102" i="5"/>
  <c r="A1103" i="5"/>
  <c r="A1104" i="5"/>
  <c r="A1105" i="5"/>
  <c r="A1106" i="5"/>
  <c r="A1107" i="5"/>
  <c r="A1108" i="5"/>
  <c r="A1109" i="5"/>
  <c r="A1110" i="5"/>
  <c r="A1111" i="5"/>
  <c r="A1112" i="5"/>
  <c r="A1113" i="5"/>
  <c r="A1114" i="5"/>
  <c r="A1115" i="5"/>
  <c r="A1116" i="5"/>
  <c r="A1117" i="5"/>
  <c r="A1118" i="5"/>
  <c r="A1119" i="5"/>
  <c r="A1120" i="5"/>
  <c r="A1121" i="5"/>
  <c r="A1122" i="5"/>
  <c r="A1123" i="5"/>
  <c r="A1124" i="5"/>
  <c r="A1125" i="5"/>
  <c r="A1126" i="5"/>
  <c r="A1127" i="5"/>
  <c r="A1128" i="5"/>
  <c r="A1129" i="5"/>
  <c r="A1130" i="5"/>
  <c r="A1131" i="5"/>
  <c r="A1132" i="5"/>
  <c r="A1133" i="5"/>
  <c r="A1134" i="5"/>
  <c r="A1135" i="5"/>
  <c r="A1136" i="5"/>
  <c r="A1137" i="5"/>
  <c r="A1138" i="5"/>
  <c r="A1139" i="5"/>
  <c r="A1140" i="5"/>
  <c r="A1141" i="5"/>
  <c r="A1142" i="5"/>
  <c r="A1143" i="5"/>
  <c r="A1144" i="5"/>
  <c r="A1145" i="5"/>
  <c r="A1146" i="5"/>
  <c r="A1147" i="5"/>
  <c r="A1148" i="5"/>
  <c r="A1149" i="5"/>
  <c r="A1150" i="5"/>
  <c r="A1151" i="5"/>
  <c r="A1152" i="5"/>
  <c r="A1153" i="5"/>
  <c r="A1154" i="5"/>
  <c r="A1155" i="5"/>
  <c r="A1156" i="5"/>
  <c r="A1157" i="5"/>
  <c r="A1158" i="5"/>
  <c r="A1159" i="5"/>
  <c r="A1160" i="5"/>
  <c r="A1161" i="5"/>
  <c r="A1162" i="5"/>
  <c r="A1163" i="5"/>
  <c r="A1164" i="5"/>
  <c r="A1165" i="5"/>
  <c r="A1166" i="5"/>
  <c r="A1167" i="5"/>
  <c r="A1168" i="5"/>
  <c r="A1169" i="5"/>
  <c r="A1170" i="5"/>
  <c r="A1171" i="5"/>
  <c r="A1172" i="5"/>
  <c r="A1173" i="5"/>
  <c r="A1174" i="5"/>
  <c r="A1175" i="5"/>
  <c r="A1176" i="5"/>
  <c r="A1177" i="5"/>
  <c r="A1178" i="5"/>
  <c r="A1179" i="5"/>
  <c r="A1180" i="5"/>
  <c r="A1181" i="5"/>
  <c r="A1182" i="5"/>
  <c r="A1183" i="5"/>
  <c r="A1184" i="5"/>
  <c r="A1185" i="5"/>
  <c r="A1186" i="5"/>
  <c r="A1187" i="5"/>
  <c r="A1188" i="5"/>
  <c r="A1189" i="5"/>
  <c r="A1190" i="5"/>
  <c r="A1191" i="5"/>
  <c r="A1192" i="5"/>
  <c r="A1193" i="5"/>
  <c r="A1194" i="5"/>
  <c r="A1195" i="5"/>
  <c r="A1196" i="5"/>
  <c r="A1197" i="5"/>
  <c r="A1198" i="5"/>
  <c r="A1199" i="5"/>
  <c r="A1200" i="5"/>
  <c r="A1201" i="5"/>
  <c r="A1202" i="5"/>
  <c r="A1203" i="5"/>
  <c r="A1204" i="5"/>
  <c r="A1205" i="5"/>
  <c r="A1206" i="5"/>
  <c r="A1207" i="5"/>
  <c r="A1208" i="5"/>
  <c r="A1209" i="5"/>
  <c r="A1210" i="5"/>
  <c r="A1211" i="5"/>
  <c r="A1212" i="5"/>
  <c r="A1213" i="5"/>
  <c r="A1214" i="5"/>
  <c r="A1215" i="5"/>
  <c r="A1216" i="5"/>
  <c r="A1217" i="5"/>
  <c r="A1218" i="5"/>
  <c r="A1219" i="5"/>
  <c r="A1220" i="5"/>
  <c r="A1221" i="5"/>
  <c r="A1222" i="5"/>
  <c r="A1223" i="5"/>
  <c r="A1224" i="5"/>
  <c r="A1225" i="5"/>
  <c r="A1226" i="5"/>
  <c r="A1227" i="5"/>
  <c r="A1228" i="5"/>
  <c r="A1229" i="5"/>
  <c r="A1230" i="5"/>
  <c r="A1231" i="5"/>
  <c r="A1232" i="5"/>
  <c r="A1233" i="5"/>
  <c r="A1234" i="5"/>
  <c r="A1235" i="5"/>
  <c r="A1236" i="5"/>
  <c r="A1237" i="5"/>
  <c r="A1238" i="5"/>
  <c r="A1239" i="5"/>
  <c r="A1240" i="5"/>
  <c r="A1241" i="5"/>
  <c r="A1242" i="5"/>
  <c r="A1243" i="5"/>
  <c r="A1244" i="5"/>
  <c r="A1245" i="5"/>
  <c r="A1246" i="5"/>
  <c r="A1247" i="5"/>
  <c r="A1248" i="5"/>
  <c r="A1249" i="5"/>
  <c r="A1250" i="5"/>
  <c r="A1251" i="5"/>
  <c r="A1252" i="5"/>
  <c r="A1253" i="5"/>
  <c r="A1254" i="5"/>
  <c r="A1255" i="5"/>
  <c r="A1256" i="5"/>
  <c r="A1257" i="5"/>
  <c r="A1258" i="5"/>
  <c r="A1259" i="5"/>
  <c r="A1260" i="5"/>
  <c r="A1261" i="5"/>
  <c r="A1262" i="5"/>
  <c r="A1263" i="5"/>
  <c r="A1264" i="5"/>
  <c r="A1265" i="5"/>
  <c r="A1266" i="5"/>
  <c r="A1267" i="5"/>
  <c r="A1268" i="5"/>
  <c r="A1269" i="5"/>
  <c r="A1270" i="5"/>
  <c r="A1271" i="5"/>
  <c r="A1272" i="5"/>
  <c r="A1273" i="5"/>
  <c r="A1274" i="5"/>
  <c r="A1275" i="5"/>
  <c r="A1276" i="5"/>
  <c r="A1277" i="5"/>
  <c r="A1278" i="5"/>
  <c r="A1279" i="5"/>
  <c r="A1280" i="5"/>
  <c r="A1281" i="5"/>
  <c r="A1282" i="5"/>
  <c r="A1283" i="5"/>
  <c r="A1284" i="5"/>
  <c r="A1285" i="5"/>
  <c r="A1286" i="5"/>
  <c r="A1287" i="5"/>
  <c r="A1288" i="5"/>
  <c r="A1289" i="5"/>
  <c r="A1290" i="5"/>
  <c r="A1291" i="5"/>
  <c r="A1292" i="5"/>
  <c r="A1293" i="5"/>
  <c r="A1294" i="5"/>
  <c r="A1295" i="5"/>
  <c r="A1296" i="5"/>
  <c r="A1297" i="5"/>
  <c r="A1298" i="5"/>
  <c r="A1299" i="5"/>
  <c r="A1300" i="5"/>
  <c r="A1301" i="5"/>
  <c r="A1302" i="5"/>
  <c r="A1303" i="5"/>
  <c r="A1304" i="5"/>
  <c r="A1305" i="5"/>
  <c r="A1306" i="5"/>
  <c r="A1307" i="5"/>
  <c r="A1308" i="5"/>
  <c r="A1309" i="5"/>
  <c r="A1310" i="5"/>
  <c r="A1311" i="5"/>
  <c r="A1312" i="5"/>
  <c r="A1313" i="5"/>
  <c r="A1314" i="5"/>
  <c r="A1315" i="5"/>
  <c r="A1316" i="5"/>
  <c r="A1317" i="5"/>
  <c r="A1318" i="5"/>
  <c r="A1319" i="5"/>
  <c r="A1320" i="5"/>
  <c r="A1321" i="5"/>
  <c r="A1322" i="5"/>
  <c r="A1323" i="5"/>
  <c r="A1324" i="5"/>
  <c r="A1325" i="5"/>
  <c r="A1326" i="5"/>
  <c r="A1327" i="5"/>
  <c r="A1328" i="5"/>
  <c r="A1329" i="5"/>
  <c r="A1330" i="5"/>
  <c r="A1331" i="5"/>
  <c r="A1332" i="5"/>
  <c r="A1333" i="5"/>
  <c r="A1334" i="5"/>
  <c r="A1335" i="5"/>
  <c r="A1336" i="5"/>
  <c r="A1337" i="5"/>
  <c r="A1338" i="5"/>
  <c r="A1339" i="5"/>
  <c r="A1340" i="5"/>
  <c r="A1341" i="5"/>
  <c r="A1342" i="5"/>
  <c r="A1343" i="5"/>
  <c r="A1344" i="5"/>
  <c r="A1345" i="5"/>
  <c r="A1346" i="5"/>
  <c r="A1347" i="5"/>
  <c r="A1348" i="5"/>
  <c r="A1349" i="5"/>
  <c r="A1350" i="5"/>
  <c r="A1351" i="5"/>
  <c r="A1352" i="5"/>
  <c r="A1353" i="5"/>
  <c r="A1354" i="5"/>
  <c r="A1355" i="5"/>
  <c r="A1356" i="5"/>
  <c r="A1357" i="5"/>
  <c r="A1358" i="5"/>
  <c r="A1359" i="5"/>
  <c r="A1360" i="5"/>
  <c r="A1361" i="5"/>
  <c r="A1362" i="5"/>
  <c r="A1363" i="5"/>
  <c r="A1364" i="5"/>
  <c r="A1365" i="5"/>
  <c r="A1366" i="5"/>
  <c r="A1367" i="5"/>
  <c r="A1368" i="5"/>
  <c r="A1369" i="5"/>
  <c r="A1370" i="5"/>
  <c r="A1371" i="5"/>
  <c r="A1372" i="5"/>
  <c r="A1373" i="5"/>
  <c r="A1374" i="5"/>
  <c r="A1375" i="5"/>
  <c r="A1376" i="5"/>
  <c r="A1377" i="5"/>
  <c r="A1378" i="5"/>
  <c r="A1379" i="5"/>
  <c r="A1380" i="5"/>
  <c r="A1381" i="5"/>
  <c r="A1382" i="5"/>
  <c r="A1383" i="5"/>
  <c r="A1384" i="5"/>
  <c r="A1385" i="5"/>
  <c r="A1386" i="5"/>
  <c r="A1387" i="5"/>
  <c r="A1388" i="5"/>
  <c r="A1389" i="5"/>
  <c r="A1390" i="5"/>
  <c r="A1391" i="5"/>
  <c r="A1392" i="5"/>
  <c r="A1393" i="5"/>
  <c r="A1394" i="5"/>
  <c r="A1395" i="5"/>
  <c r="A1396" i="5"/>
  <c r="A1397" i="5"/>
  <c r="A1398" i="5"/>
  <c r="A1399" i="5"/>
  <c r="A1400" i="5"/>
  <c r="A1401" i="5"/>
  <c r="A1402" i="5"/>
  <c r="A1403" i="5"/>
  <c r="A1404" i="5"/>
  <c r="A1405" i="5"/>
  <c r="A1406" i="5"/>
  <c r="A1407" i="5"/>
  <c r="A1408" i="5"/>
  <c r="A1409" i="5"/>
  <c r="A1410" i="5"/>
  <c r="A1411" i="5"/>
  <c r="A1412" i="5"/>
  <c r="A1413" i="5"/>
  <c r="A1414" i="5"/>
  <c r="A1415" i="5"/>
  <c r="A1416" i="5"/>
  <c r="A1417" i="5"/>
  <c r="A1418" i="5"/>
  <c r="A1419" i="5"/>
  <c r="A1420" i="5"/>
  <c r="A1421" i="5"/>
  <c r="A1422" i="5"/>
  <c r="A1423" i="5"/>
  <c r="A1424" i="5"/>
  <c r="A1425" i="5"/>
  <c r="A1426" i="5"/>
  <c r="A1427" i="5"/>
  <c r="A1428" i="5"/>
  <c r="A1429" i="5"/>
  <c r="A1430" i="5"/>
  <c r="A1431" i="5"/>
  <c r="A1432" i="5"/>
  <c r="A1433" i="5"/>
  <c r="A1434" i="5"/>
  <c r="A1435" i="5"/>
  <c r="A1436" i="5"/>
  <c r="A1437" i="5"/>
  <c r="A1438" i="5"/>
  <c r="A1439" i="5"/>
  <c r="A1440" i="5"/>
  <c r="A1441" i="5"/>
  <c r="A1442" i="5"/>
  <c r="A1443" i="5"/>
  <c r="A1444" i="5"/>
  <c r="A1445" i="5"/>
  <c r="A1446" i="5"/>
  <c r="A1447" i="5"/>
  <c r="A1448" i="5"/>
  <c r="A1449" i="5"/>
  <c r="A1450" i="5"/>
  <c r="A1451" i="5"/>
  <c r="A1452" i="5"/>
  <c r="A1453" i="5"/>
  <c r="A1454" i="5"/>
  <c r="A1455" i="5"/>
  <c r="A1456" i="5"/>
  <c r="A1457" i="5"/>
  <c r="A1458" i="5"/>
  <c r="A1459" i="5"/>
  <c r="A1460" i="5"/>
  <c r="A1461" i="5"/>
  <c r="A1462" i="5"/>
  <c r="A1463" i="5"/>
  <c r="A1464" i="5"/>
  <c r="A1465" i="5"/>
  <c r="A1466" i="5"/>
  <c r="A1467" i="5"/>
  <c r="A1468" i="5"/>
  <c r="A1469" i="5"/>
  <c r="A1470" i="5"/>
  <c r="A1471" i="5"/>
  <c r="A1472" i="5"/>
  <c r="A1473" i="5"/>
  <c r="A1474" i="5"/>
  <c r="A1475" i="5"/>
  <c r="A1476" i="5"/>
  <c r="A1477" i="5"/>
  <c r="A1478" i="5"/>
  <c r="A1479" i="5"/>
  <c r="A1480" i="5"/>
  <c r="A1481" i="5"/>
  <c r="A1482" i="5"/>
  <c r="A1483" i="5"/>
  <c r="A1484" i="5"/>
  <c r="A1485" i="5"/>
  <c r="A1486" i="5"/>
  <c r="A1487" i="5"/>
  <c r="A1488" i="5"/>
  <c r="A1489" i="5"/>
  <c r="A1490" i="5"/>
  <c r="A1491" i="5"/>
  <c r="A1492" i="5"/>
  <c r="A1493" i="5"/>
  <c r="A1494" i="5"/>
  <c r="A1495" i="5"/>
  <c r="A1496" i="5"/>
  <c r="A1497" i="5"/>
  <c r="A1498" i="5"/>
  <c r="A1499" i="5"/>
  <c r="A1500" i="5"/>
  <c r="A1501" i="5"/>
  <c r="A1502" i="5"/>
  <c r="A1503" i="5"/>
  <c r="A1504" i="5"/>
  <c r="A1505" i="5"/>
  <c r="A1506" i="5"/>
  <c r="A1507" i="5"/>
  <c r="A1508" i="5"/>
  <c r="A1509" i="5"/>
  <c r="A1510" i="5"/>
  <c r="A1511" i="5"/>
  <c r="A1512" i="5"/>
  <c r="A1513" i="5"/>
  <c r="A1514" i="5"/>
  <c r="A1515" i="5"/>
  <c r="A1516" i="5"/>
  <c r="A1517" i="5"/>
  <c r="A1518" i="5"/>
  <c r="A1519" i="5"/>
  <c r="A1520" i="5"/>
  <c r="A1521" i="5"/>
  <c r="A1522" i="5"/>
  <c r="A1523" i="5"/>
  <c r="A1524" i="5"/>
  <c r="A1525" i="5"/>
  <c r="A1526" i="5"/>
  <c r="A1527" i="5"/>
  <c r="A1528" i="5"/>
  <c r="A1529" i="5"/>
  <c r="A1530" i="5"/>
  <c r="A1531" i="5"/>
  <c r="A1532" i="5"/>
  <c r="A1533" i="5"/>
  <c r="A1534" i="5"/>
  <c r="A1535" i="5"/>
  <c r="A1536" i="5"/>
  <c r="A1537" i="5"/>
  <c r="A1538" i="5"/>
  <c r="A1539" i="5"/>
  <c r="A1540" i="5"/>
  <c r="A1541" i="5"/>
  <c r="A1542" i="5"/>
  <c r="A1543" i="5"/>
  <c r="A1544" i="5"/>
  <c r="A1545" i="5"/>
  <c r="A1546" i="5"/>
  <c r="A1547" i="5"/>
  <c r="A1548" i="5"/>
  <c r="A1549" i="5"/>
  <c r="A1550" i="5"/>
  <c r="A1551" i="5"/>
  <c r="A1552" i="5"/>
  <c r="A1553" i="5"/>
  <c r="A1554" i="5"/>
  <c r="A1555" i="5"/>
  <c r="A1556" i="5"/>
  <c r="A1557" i="5"/>
  <c r="A1558" i="5"/>
  <c r="A1559" i="5"/>
  <c r="A1560" i="5"/>
  <c r="A1561" i="5"/>
  <c r="A1562" i="5"/>
  <c r="A1563" i="5"/>
  <c r="A1564" i="5"/>
  <c r="A1565" i="5"/>
  <c r="A1566" i="5"/>
  <c r="A1567" i="5"/>
  <c r="A1568" i="5"/>
  <c r="A1569" i="5"/>
  <c r="A1570" i="5"/>
  <c r="A1571" i="5"/>
  <c r="A1572" i="5"/>
  <c r="A1573" i="5"/>
  <c r="A1574" i="5"/>
  <c r="A1575" i="5"/>
  <c r="A1576" i="5"/>
  <c r="A1577" i="5"/>
  <c r="A1578" i="5"/>
  <c r="A1579" i="5"/>
  <c r="A1580" i="5"/>
  <c r="A1581" i="5"/>
  <c r="A1582" i="5"/>
  <c r="A1583" i="5"/>
  <c r="A1584" i="5"/>
  <c r="A1585" i="5"/>
  <c r="A1586" i="5"/>
  <c r="A1587" i="5"/>
  <c r="A1588" i="5"/>
  <c r="A1589" i="5"/>
  <c r="A1590" i="5"/>
  <c r="A1591" i="5"/>
  <c r="A1592" i="5"/>
  <c r="A1593" i="5"/>
  <c r="A1594" i="5"/>
  <c r="A1595" i="5"/>
  <c r="A1596" i="5"/>
  <c r="A1597" i="5"/>
  <c r="A1598" i="5"/>
  <c r="A1599" i="5"/>
  <c r="A1600" i="5"/>
  <c r="A1601" i="5"/>
  <c r="A1602" i="5"/>
  <c r="A1603" i="5"/>
  <c r="A1604" i="5"/>
  <c r="A1605" i="5"/>
  <c r="A1606" i="5"/>
  <c r="A1607" i="5"/>
  <c r="A1608" i="5"/>
  <c r="A1609" i="5"/>
  <c r="A1610" i="5"/>
  <c r="A1611" i="5"/>
  <c r="A1612" i="5"/>
  <c r="A1613" i="5"/>
  <c r="A1614" i="5"/>
  <c r="A1615" i="5"/>
  <c r="A1616" i="5"/>
  <c r="A1617" i="5"/>
  <c r="A1618" i="5"/>
  <c r="A1619" i="5"/>
  <c r="A1620" i="5"/>
  <c r="A1621" i="5"/>
  <c r="A1622" i="5"/>
  <c r="A1623" i="5"/>
  <c r="A1624" i="5"/>
  <c r="A1625" i="5"/>
  <c r="A1626" i="5"/>
  <c r="A1627" i="5"/>
  <c r="A1628" i="5"/>
  <c r="A1629" i="5"/>
  <c r="A1630" i="5"/>
  <c r="A1631" i="5"/>
  <c r="A1632" i="5"/>
  <c r="A1633" i="5"/>
  <c r="A1634" i="5"/>
  <c r="A1635" i="5"/>
  <c r="A1636" i="5"/>
  <c r="A1637" i="5"/>
  <c r="A1638" i="5"/>
  <c r="A1639" i="5"/>
  <c r="A1640" i="5"/>
  <c r="A1641" i="5"/>
  <c r="A1642" i="5"/>
  <c r="A1643" i="5"/>
  <c r="A1644" i="5"/>
  <c r="A1645" i="5"/>
  <c r="A1646" i="5"/>
  <c r="A1647" i="5"/>
  <c r="A1648" i="5"/>
  <c r="A1649" i="5"/>
  <c r="A1650" i="5"/>
  <c r="A1651" i="5"/>
  <c r="A1652" i="5"/>
  <c r="A1653" i="5"/>
  <c r="A1654" i="5"/>
  <c r="A1655" i="5"/>
  <c r="A1656" i="5"/>
  <c r="A1657" i="5"/>
  <c r="A1658" i="5"/>
  <c r="A1659" i="5"/>
  <c r="A1660" i="5"/>
  <c r="A1661" i="5"/>
  <c r="A1662" i="5"/>
  <c r="A1663" i="5"/>
  <c r="A1664" i="5"/>
  <c r="A1665" i="5"/>
  <c r="A1666" i="5"/>
  <c r="A1667" i="5"/>
  <c r="A1668" i="5"/>
  <c r="A1669" i="5"/>
  <c r="A1670" i="5"/>
  <c r="A1671" i="5"/>
  <c r="A1672" i="5"/>
  <c r="A1673" i="5"/>
  <c r="A1674" i="5"/>
  <c r="A1675" i="5"/>
  <c r="A1676" i="5"/>
  <c r="A1677" i="5"/>
  <c r="A1678" i="5"/>
  <c r="A1679" i="5"/>
  <c r="A1680" i="5"/>
  <c r="A1681" i="5"/>
  <c r="A1682" i="5"/>
  <c r="A1683" i="5"/>
  <c r="A1684" i="5"/>
  <c r="A1685" i="5"/>
  <c r="A1686" i="5"/>
  <c r="A1687" i="5"/>
  <c r="A1688" i="5"/>
  <c r="A1689" i="5"/>
  <c r="A1690" i="5"/>
  <c r="A1691" i="5"/>
  <c r="A1692" i="5"/>
  <c r="A1693" i="5"/>
  <c r="A1694" i="5"/>
  <c r="A1695" i="5"/>
  <c r="A1696" i="5"/>
  <c r="A1697" i="5"/>
  <c r="A1698" i="5"/>
  <c r="A1699" i="5"/>
  <c r="A1700" i="5"/>
  <c r="A1701" i="5"/>
  <c r="A1702" i="5"/>
  <c r="A1703" i="5"/>
  <c r="A1704" i="5"/>
  <c r="A1705" i="5"/>
  <c r="A1706" i="5"/>
  <c r="A1707" i="5"/>
  <c r="A1708" i="5"/>
  <c r="A1709" i="5"/>
  <c r="A1710" i="5"/>
  <c r="A1711" i="5"/>
  <c r="A1712" i="5"/>
  <c r="A1713" i="5"/>
  <c r="A1714" i="5"/>
  <c r="A1715" i="5"/>
  <c r="A1716" i="5"/>
  <c r="A1717" i="5"/>
  <c r="A1718" i="5"/>
  <c r="A1719" i="5"/>
  <c r="A1720" i="5"/>
  <c r="A1721" i="5"/>
  <c r="A1722" i="5"/>
  <c r="A1723" i="5"/>
  <c r="A1724" i="5"/>
  <c r="A1725" i="5"/>
  <c r="A1726" i="5"/>
  <c r="A1727" i="5"/>
  <c r="A1728" i="5"/>
  <c r="A1729" i="5"/>
  <c r="A1730" i="5"/>
  <c r="A1731" i="5"/>
  <c r="A1732" i="5"/>
  <c r="A1733" i="5"/>
  <c r="A1734" i="5"/>
  <c r="A1735" i="5"/>
  <c r="A1736" i="5"/>
  <c r="A1737" i="5"/>
  <c r="A1738" i="5"/>
  <c r="A1739" i="5"/>
  <c r="A1740" i="5"/>
  <c r="A1741" i="5"/>
  <c r="A1742" i="5"/>
  <c r="A1743" i="5"/>
  <c r="A1744" i="5"/>
  <c r="A1745" i="5"/>
  <c r="A1746" i="5"/>
  <c r="A1747" i="5"/>
  <c r="A1748" i="5"/>
  <c r="A1749" i="5"/>
  <c r="A1750" i="5"/>
  <c r="A1751" i="5"/>
  <c r="A1752" i="5"/>
  <c r="A1753" i="5"/>
  <c r="A1754" i="5"/>
  <c r="A1755" i="5"/>
  <c r="A1756" i="5"/>
  <c r="A1757" i="5"/>
  <c r="A1758" i="5"/>
  <c r="A1759" i="5"/>
  <c r="A1760" i="5"/>
  <c r="A1761" i="5"/>
  <c r="A1762" i="5"/>
  <c r="A1763" i="5"/>
  <c r="A1764" i="5"/>
  <c r="A1765" i="5"/>
  <c r="A1766" i="5"/>
  <c r="A1767" i="5"/>
  <c r="A1768" i="5"/>
  <c r="A1769" i="5"/>
  <c r="A1770" i="5"/>
  <c r="A1771" i="5"/>
  <c r="A1772" i="5"/>
  <c r="A1773" i="5"/>
  <c r="A1774" i="5"/>
  <c r="A1775" i="5"/>
  <c r="A1776" i="5"/>
  <c r="A1777" i="5"/>
  <c r="A1778" i="5"/>
  <c r="A1779" i="5"/>
  <c r="A1780" i="5"/>
  <c r="A1781" i="5"/>
  <c r="A1782" i="5"/>
  <c r="A1783" i="5"/>
  <c r="A1784" i="5"/>
  <c r="A1785" i="5"/>
  <c r="A1786" i="5"/>
  <c r="A1787" i="5"/>
  <c r="A1788" i="5"/>
  <c r="A1789" i="5"/>
  <c r="A1790" i="5"/>
  <c r="A1791" i="5"/>
  <c r="A1792" i="5"/>
  <c r="A1793" i="5"/>
  <c r="A1794" i="5"/>
  <c r="A1795" i="5"/>
  <c r="A1796" i="5"/>
  <c r="A1797" i="5"/>
  <c r="A1798" i="5"/>
  <c r="A1799" i="5"/>
  <c r="A1800" i="5"/>
  <c r="A1801" i="5"/>
  <c r="A1802" i="5"/>
  <c r="A1803" i="5"/>
  <c r="A1804" i="5"/>
  <c r="A1805" i="5"/>
  <c r="A1806" i="5"/>
  <c r="A1807" i="5"/>
  <c r="A1808" i="5"/>
  <c r="A1809" i="5"/>
  <c r="A1810" i="5"/>
  <c r="A1811" i="5"/>
  <c r="A1812" i="5"/>
  <c r="A1813" i="5"/>
  <c r="A1814" i="5"/>
  <c r="A1815" i="5"/>
  <c r="A1816" i="5"/>
  <c r="A1817" i="5"/>
  <c r="A1818" i="5"/>
  <c r="A1819" i="5"/>
  <c r="A1820" i="5"/>
  <c r="A1821" i="5"/>
  <c r="A1822" i="5"/>
  <c r="A1823" i="5"/>
  <c r="A1824" i="5"/>
  <c r="A1825" i="5"/>
  <c r="A1826" i="5"/>
  <c r="A1827" i="5"/>
  <c r="A1828" i="5"/>
  <c r="A1829" i="5"/>
  <c r="A1830" i="5"/>
  <c r="A1831" i="5"/>
  <c r="A1832" i="5"/>
  <c r="A1833" i="5"/>
  <c r="A1834" i="5"/>
  <c r="A1835" i="5"/>
  <c r="A1836" i="5"/>
  <c r="A1837" i="5"/>
  <c r="A1838" i="5"/>
  <c r="A1839" i="5"/>
  <c r="A1840" i="5"/>
  <c r="A1841" i="5"/>
  <c r="A1842" i="5"/>
  <c r="A1843" i="5"/>
  <c r="A1844" i="5"/>
  <c r="A1845" i="5"/>
  <c r="A1846" i="5"/>
  <c r="A1847" i="5"/>
  <c r="A1848" i="5"/>
  <c r="A1849" i="5"/>
  <c r="A1850" i="5"/>
  <c r="A1851" i="5"/>
  <c r="A1852" i="5"/>
  <c r="A1853" i="5"/>
  <c r="A1854" i="5"/>
  <c r="A1855" i="5"/>
  <c r="A1856" i="5"/>
  <c r="A1857" i="5"/>
  <c r="A1858" i="5"/>
  <c r="A1859" i="5"/>
  <c r="A1860" i="5"/>
  <c r="A1861" i="5"/>
  <c r="A1862" i="5"/>
  <c r="A1863" i="5"/>
  <c r="A1864" i="5"/>
  <c r="A1865" i="5"/>
  <c r="A1866" i="5"/>
  <c r="A1867" i="5"/>
  <c r="A1868" i="5"/>
  <c r="A1869" i="5"/>
  <c r="A1870" i="5"/>
  <c r="A1871" i="5"/>
  <c r="A1872" i="5"/>
  <c r="A1873" i="5"/>
  <c r="A1874" i="5"/>
  <c r="A1875" i="5"/>
  <c r="A1876" i="5"/>
  <c r="A1877" i="5"/>
  <c r="A1878" i="5"/>
  <c r="A1879" i="5"/>
  <c r="A1880" i="5"/>
  <c r="A1881" i="5"/>
  <c r="A1882" i="5"/>
  <c r="A1883" i="5"/>
  <c r="A1884" i="5"/>
  <c r="A1885" i="5"/>
  <c r="A1886" i="5"/>
  <c r="A1887" i="5"/>
  <c r="A1888" i="5"/>
  <c r="A1889" i="5"/>
  <c r="A1890" i="5"/>
  <c r="A1891" i="5"/>
  <c r="A1892" i="5"/>
  <c r="A1893" i="5"/>
  <c r="A1894" i="5"/>
  <c r="A1895" i="5"/>
  <c r="A1896" i="5"/>
  <c r="A1897" i="5"/>
  <c r="A1898" i="5"/>
  <c r="A1899" i="5"/>
  <c r="A1900" i="5"/>
  <c r="A1901" i="5"/>
  <c r="A1902" i="5"/>
  <c r="A1903" i="5"/>
  <c r="A1904" i="5"/>
  <c r="A1905" i="5"/>
  <c r="A1906" i="5"/>
  <c r="A1907" i="5"/>
  <c r="A1908" i="5"/>
  <c r="A1909" i="5"/>
  <c r="A1910" i="5"/>
  <c r="A1911" i="5"/>
  <c r="A1912" i="5"/>
  <c r="A1913" i="5"/>
  <c r="A1914" i="5"/>
  <c r="A34" i="5"/>
  <c r="A39" i="5"/>
  <c r="A40" i="5"/>
  <c r="A43" i="5"/>
  <c r="A46" i="5"/>
  <c r="A48" i="5"/>
  <c r="A49" i="5"/>
  <c r="A50" i="5"/>
  <c r="A51" i="5"/>
  <c r="A52" i="5"/>
  <c r="A53" i="5"/>
  <c r="A54" i="5"/>
  <c r="A55" i="5"/>
  <c r="A56" i="5"/>
  <c r="A57" i="5"/>
  <c r="A58" i="5"/>
  <c r="A59" i="5"/>
  <c r="A60" i="5"/>
  <c r="A61" i="5"/>
  <c r="A62" i="5"/>
  <c r="A66" i="5"/>
  <c r="D94" i="9" l="1"/>
  <c r="D93" i="9"/>
  <c r="D46" i="9"/>
  <c r="D80" i="10"/>
  <c r="D88" i="10"/>
  <c r="D58" i="10"/>
  <c r="D66" i="10"/>
  <c r="D74" i="10"/>
  <c r="C488" i="10"/>
  <c r="C58" i="10"/>
  <c r="C62" i="10"/>
  <c r="C66" i="10"/>
  <c r="C70" i="10"/>
  <c r="C74" i="10"/>
  <c r="C78" i="10"/>
  <c r="C82" i="10"/>
  <c r="E85" i="10"/>
  <c r="E89" i="10"/>
  <c r="E93" i="10"/>
  <c r="E68" i="10"/>
  <c r="C92" i="10"/>
  <c r="D488" i="10"/>
  <c r="E65" i="10"/>
  <c r="C85" i="10"/>
  <c r="D81" i="10"/>
  <c r="D89" i="10"/>
  <c r="D59" i="10"/>
  <c r="D67" i="10"/>
  <c r="D75" i="10"/>
  <c r="E58" i="10"/>
  <c r="E62" i="10"/>
  <c r="E66" i="10"/>
  <c r="E70" i="10"/>
  <c r="E74" i="10"/>
  <c r="E78" i="10"/>
  <c r="C86" i="10"/>
  <c r="C90" i="10"/>
  <c r="C96" i="10"/>
  <c r="E64" i="10"/>
  <c r="C88" i="10"/>
  <c r="E61" i="10"/>
  <c r="C89" i="10"/>
  <c r="D82" i="10"/>
  <c r="D90" i="10"/>
  <c r="D60" i="10"/>
  <c r="D68" i="10"/>
  <c r="D76" i="10"/>
  <c r="C59" i="10"/>
  <c r="C63" i="10"/>
  <c r="C67" i="10"/>
  <c r="C71" i="10"/>
  <c r="C75" i="10"/>
  <c r="C79" i="10"/>
  <c r="E82" i="10"/>
  <c r="E86" i="10"/>
  <c r="E90" i="10"/>
  <c r="D96" i="10"/>
  <c r="E76" i="10"/>
  <c r="E57" i="10"/>
  <c r="E81" i="10"/>
  <c r="D83" i="10"/>
  <c r="D91" i="10"/>
  <c r="D61" i="10"/>
  <c r="D69" i="10"/>
  <c r="D77" i="10"/>
  <c r="E59" i="10"/>
  <c r="E63" i="10"/>
  <c r="E67" i="10"/>
  <c r="E71" i="10"/>
  <c r="E75" i="10"/>
  <c r="I76" i="10" s="1"/>
  <c r="E79" i="10"/>
  <c r="C83" i="10"/>
  <c r="C87" i="10"/>
  <c r="G88" i="10" s="1"/>
  <c r="C91" i="10"/>
  <c r="G92" i="10" s="1"/>
  <c r="E96" i="10"/>
  <c r="D45" i="9"/>
  <c r="E94" i="10"/>
  <c r="E80" i="10"/>
  <c r="E69" i="10"/>
  <c r="C93" i="10"/>
  <c r="D84" i="10"/>
  <c r="D92" i="10"/>
  <c r="D62" i="10"/>
  <c r="D70" i="10"/>
  <c r="D56" i="10"/>
  <c r="C94" i="10"/>
  <c r="C60" i="10"/>
  <c r="C64" i="10"/>
  <c r="C68" i="10"/>
  <c r="C72" i="10"/>
  <c r="C76" i="10"/>
  <c r="C80" i="10"/>
  <c r="E83" i="10"/>
  <c r="E87" i="10"/>
  <c r="E91" i="10"/>
  <c r="E56" i="10"/>
  <c r="E72" i="10"/>
  <c r="C56" i="10"/>
  <c r="G518" i="10"/>
  <c r="E77" i="10"/>
  <c r="I78" i="10" s="1"/>
  <c r="D85" i="10"/>
  <c r="D93" i="10"/>
  <c r="D63" i="10"/>
  <c r="D71" i="10"/>
  <c r="I491" i="10"/>
  <c r="G497" i="10"/>
  <c r="H510" i="10"/>
  <c r="G513" i="10"/>
  <c r="I515" i="10"/>
  <c r="H518" i="10"/>
  <c r="E60" i="10"/>
  <c r="C84" i="10"/>
  <c r="G141" i="10"/>
  <c r="E73" i="10"/>
  <c r="I74" i="10" s="1"/>
  <c r="D78" i="10"/>
  <c r="D86" i="10"/>
  <c r="D94" i="10"/>
  <c r="D64" i="10"/>
  <c r="D72" i="10"/>
  <c r="G492" i="10"/>
  <c r="I494" i="10"/>
  <c r="H497" i="10"/>
  <c r="H513" i="10"/>
  <c r="I517" i="10"/>
  <c r="H520" i="10"/>
  <c r="C57" i="10"/>
  <c r="C61" i="10"/>
  <c r="C65" i="10"/>
  <c r="C69" i="10"/>
  <c r="C73" i="10"/>
  <c r="G74" i="10" s="1"/>
  <c r="C77" i="10"/>
  <c r="G78" i="10" s="1"/>
  <c r="C81" i="10"/>
  <c r="G82" i="10" s="1"/>
  <c r="E84" i="10"/>
  <c r="E88" i="10"/>
  <c r="I89" i="10" s="1"/>
  <c r="E92" i="10"/>
  <c r="I93" i="10" s="1"/>
  <c r="D79" i="10"/>
  <c r="H80" i="10" s="1"/>
  <c r="D87" i="10"/>
  <c r="H88" i="10" s="1"/>
  <c r="D57" i="10"/>
  <c r="D65" i="10"/>
  <c r="D73" i="10"/>
  <c r="H507" i="10"/>
  <c r="H488" i="10"/>
  <c r="G489" i="10"/>
  <c r="I509" i="10"/>
  <c r="G494" i="10"/>
  <c r="H494" i="10"/>
  <c r="I499" i="10"/>
  <c r="G503" i="10"/>
  <c r="H524" i="10"/>
  <c r="G46" i="10"/>
  <c r="I46" i="10"/>
  <c r="D92" i="9"/>
  <c r="D44" i="9"/>
  <c r="D91" i="9"/>
  <c r="D43" i="9"/>
  <c r="H141" i="10"/>
  <c r="G333" i="10"/>
  <c r="D90" i="9"/>
  <c r="D42" i="9"/>
  <c r="D56" i="9"/>
  <c r="D64" i="9"/>
  <c r="D72" i="9"/>
  <c r="D80" i="9"/>
  <c r="D88" i="9"/>
  <c r="D63" i="9"/>
  <c r="D87" i="9"/>
  <c r="D57" i="9"/>
  <c r="D65" i="9"/>
  <c r="D73" i="9"/>
  <c r="D81" i="9"/>
  <c r="D89" i="9"/>
  <c r="E97" i="9" s="1"/>
  <c r="D71" i="9"/>
  <c r="D58" i="9"/>
  <c r="D66" i="9"/>
  <c r="D74" i="9"/>
  <c r="E99" i="9" s="1"/>
  <c r="D82" i="9"/>
  <c r="D55" i="9"/>
  <c r="E55" i="9" s="1"/>
  <c r="D86" i="9"/>
  <c r="D59" i="9"/>
  <c r="D67" i="9"/>
  <c r="D75" i="9"/>
  <c r="D83" i="9"/>
  <c r="D70" i="9"/>
  <c r="D60" i="9"/>
  <c r="D68" i="9"/>
  <c r="D76" i="9"/>
  <c r="D84" i="9"/>
  <c r="E98" i="9" s="1"/>
  <c r="D78" i="9"/>
  <c r="D79" i="9"/>
  <c r="D61" i="9"/>
  <c r="D69" i="9"/>
  <c r="D77" i="9"/>
  <c r="D85" i="9"/>
  <c r="D62" i="9"/>
  <c r="D8" i="9"/>
  <c r="D16" i="9"/>
  <c r="D24" i="9"/>
  <c r="D32" i="9"/>
  <c r="D40" i="9"/>
  <c r="D9" i="9"/>
  <c r="D25" i="9"/>
  <c r="D33" i="9"/>
  <c r="D41" i="9"/>
  <c r="E48" i="9" s="1"/>
  <c r="D17" i="9"/>
  <c r="D10" i="9"/>
  <c r="D18" i="9"/>
  <c r="D26" i="9"/>
  <c r="D34" i="9"/>
  <c r="D7" i="9"/>
  <c r="E7" i="9" s="1"/>
  <c r="D28" i="9"/>
  <c r="D11" i="9"/>
  <c r="D19" i="9"/>
  <c r="D27" i="9"/>
  <c r="D35" i="9"/>
  <c r="D20" i="9"/>
  <c r="D36" i="9"/>
  <c r="D13" i="9"/>
  <c r="D37" i="9"/>
  <c r="D12" i="9"/>
  <c r="D21" i="9"/>
  <c r="D14" i="9"/>
  <c r="D22" i="9"/>
  <c r="D30" i="9"/>
  <c r="D38" i="9"/>
  <c r="D15" i="9"/>
  <c r="D23" i="9"/>
  <c r="D31" i="9"/>
  <c r="D39" i="9"/>
  <c r="D29" i="9"/>
  <c r="I8" i="10"/>
  <c r="I392" i="10"/>
  <c r="G60" i="10"/>
  <c r="E49" i="9" l="1"/>
  <c r="E50" i="9"/>
  <c r="E46" i="9"/>
  <c r="E94" i="9"/>
  <c r="I81" i="10"/>
  <c r="H504" i="10"/>
  <c r="I505" i="10"/>
  <c r="I496" i="10"/>
  <c r="H74" i="10"/>
  <c r="G524" i="10"/>
  <c r="I502" i="10"/>
  <c r="I427" i="10"/>
  <c r="E45" i="9"/>
  <c r="E93" i="9"/>
  <c r="H417" i="10"/>
  <c r="I82" i="10"/>
  <c r="I73" i="10"/>
  <c r="I237" i="10"/>
  <c r="I526" i="10"/>
  <c r="H526" i="10"/>
  <c r="H94" i="10"/>
  <c r="H96" i="10"/>
  <c r="G81" i="10"/>
  <c r="G526" i="10"/>
  <c r="H78" i="10"/>
  <c r="I91" i="10"/>
  <c r="G91" i="10"/>
  <c r="H76" i="10"/>
  <c r="E574" i="10"/>
  <c r="H87" i="10"/>
  <c r="G85" i="10"/>
  <c r="H86" i="10"/>
  <c r="G77" i="10"/>
  <c r="H93" i="10"/>
  <c r="G84" i="10"/>
  <c r="I87" i="10"/>
  <c r="H77" i="10"/>
  <c r="G87" i="10"/>
  <c r="I96" i="10"/>
  <c r="I94" i="10"/>
  <c r="H79" i="10"/>
  <c r="G73" i="10"/>
  <c r="H85" i="10"/>
  <c r="I80" i="10"/>
  <c r="I83" i="10"/>
  <c r="I79" i="10"/>
  <c r="I90" i="10"/>
  <c r="C574" i="10"/>
  <c r="D574" i="10"/>
  <c r="G96" i="10"/>
  <c r="G94" i="10"/>
  <c r="H92" i="10"/>
  <c r="I77" i="10"/>
  <c r="G80" i="10"/>
  <c r="G89" i="10"/>
  <c r="I75" i="10"/>
  <c r="H90" i="10"/>
  <c r="G93" i="10"/>
  <c r="I86" i="10"/>
  <c r="H75" i="10"/>
  <c r="I210" i="10"/>
  <c r="I72" i="10"/>
  <c r="H84" i="10"/>
  <c r="G76" i="10"/>
  <c r="H91" i="10"/>
  <c r="H82" i="10"/>
  <c r="G83" i="10"/>
  <c r="I92" i="10"/>
  <c r="G72" i="10"/>
  <c r="H83" i="10"/>
  <c r="G86" i="10"/>
  <c r="G79" i="10"/>
  <c r="I85" i="10"/>
  <c r="H73" i="10"/>
  <c r="H72" i="10"/>
  <c r="I88" i="10"/>
  <c r="G90" i="10"/>
  <c r="G75" i="10"/>
  <c r="H89" i="10"/>
  <c r="I84" i="10"/>
  <c r="H81" i="10"/>
  <c r="D553" i="10"/>
  <c r="D559" i="10"/>
  <c r="D563" i="10"/>
  <c r="D569" i="10"/>
  <c r="D571" i="10"/>
  <c r="D565" i="10"/>
  <c r="D568" i="10"/>
  <c r="D552" i="10"/>
  <c r="D561" i="10"/>
  <c r="D554" i="10"/>
  <c r="D572" i="10"/>
  <c r="I189" i="10"/>
  <c r="D564" i="10"/>
  <c r="C536" i="10"/>
  <c r="D570" i="10"/>
  <c r="D560" i="10"/>
  <c r="D566" i="10"/>
  <c r="D562" i="10"/>
  <c r="D567" i="10"/>
  <c r="D558" i="10"/>
  <c r="H46" i="10"/>
  <c r="D573" i="10"/>
  <c r="D557" i="10"/>
  <c r="H285" i="10"/>
  <c r="D556" i="10"/>
  <c r="D555" i="10"/>
  <c r="I142" i="10"/>
  <c r="H142" i="10"/>
  <c r="G142" i="10"/>
  <c r="H478" i="10"/>
  <c r="G478" i="10"/>
  <c r="I478" i="10"/>
  <c r="G382" i="10"/>
  <c r="G381" i="10"/>
  <c r="H382" i="10"/>
  <c r="I382" i="10"/>
  <c r="I334" i="10"/>
  <c r="G334" i="10"/>
  <c r="H334" i="10"/>
  <c r="G189" i="10"/>
  <c r="I286" i="10"/>
  <c r="G286" i="10"/>
  <c r="H286" i="10"/>
  <c r="I238" i="10"/>
  <c r="H238" i="10"/>
  <c r="G238" i="10"/>
  <c r="H190" i="10"/>
  <c r="I190" i="10"/>
  <c r="G190" i="10"/>
  <c r="G523" i="10"/>
  <c r="G508" i="10"/>
  <c r="H492" i="10"/>
  <c r="H189" i="10"/>
  <c r="I141" i="10"/>
  <c r="G505" i="10"/>
  <c r="H411" i="10"/>
  <c r="I513" i="10"/>
  <c r="H515" i="10"/>
  <c r="I381" i="10"/>
  <c r="H237" i="10"/>
  <c r="G285" i="10"/>
  <c r="H381" i="10"/>
  <c r="G511" i="10"/>
  <c r="I523" i="10"/>
  <c r="H502" i="10"/>
  <c r="I285" i="10"/>
  <c r="I476" i="10"/>
  <c r="I519" i="10"/>
  <c r="G507" i="10"/>
  <c r="H500" i="10"/>
  <c r="G500" i="10"/>
  <c r="I511" i="10"/>
  <c r="H477" i="10"/>
  <c r="H517" i="10"/>
  <c r="G496" i="10"/>
  <c r="H490" i="10"/>
  <c r="I508" i="10"/>
  <c r="I504" i="10"/>
  <c r="E92" i="9"/>
  <c r="H413" i="10"/>
  <c r="G237" i="10"/>
  <c r="G477" i="10"/>
  <c r="H333" i="10"/>
  <c r="H491" i="10"/>
  <c r="I477" i="10"/>
  <c r="H522" i="10"/>
  <c r="G521" i="10"/>
  <c r="I525" i="10"/>
  <c r="I514" i="10"/>
  <c r="H493" i="10"/>
  <c r="I520" i="10"/>
  <c r="G509" i="10"/>
  <c r="I488" i="10"/>
  <c r="I489" i="10"/>
  <c r="H489" i="10"/>
  <c r="G506" i="10"/>
  <c r="C573" i="10"/>
  <c r="I501" i="10"/>
  <c r="G512" i="10"/>
  <c r="I490" i="10"/>
  <c r="G510" i="10"/>
  <c r="H506" i="10"/>
  <c r="H516" i="10"/>
  <c r="I524" i="10"/>
  <c r="H503" i="10"/>
  <c r="I521" i="10"/>
  <c r="G499" i="10"/>
  <c r="H509" i="10"/>
  <c r="G519" i="10"/>
  <c r="G525" i="10"/>
  <c r="I503" i="10"/>
  <c r="I497" i="10"/>
  <c r="G522" i="10"/>
  <c r="I500" i="10"/>
  <c r="H496" i="10"/>
  <c r="I506" i="10"/>
  <c r="H508" i="10"/>
  <c r="G501" i="10"/>
  <c r="I518" i="10"/>
  <c r="H519" i="10"/>
  <c r="G498" i="10"/>
  <c r="H422" i="10"/>
  <c r="I333" i="10"/>
  <c r="I507" i="10"/>
  <c r="G515" i="10"/>
  <c r="I493" i="10"/>
  <c r="H525" i="10"/>
  <c r="G504" i="10"/>
  <c r="G495" i="10"/>
  <c r="H498" i="10"/>
  <c r="H505" i="10"/>
  <c r="I516" i="10"/>
  <c r="H495" i="10"/>
  <c r="G476" i="10"/>
  <c r="G502" i="10"/>
  <c r="G516" i="10"/>
  <c r="H512" i="10"/>
  <c r="G491" i="10"/>
  <c r="I522" i="10"/>
  <c r="H501" i="10"/>
  <c r="H521" i="10"/>
  <c r="G517" i="10"/>
  <c r="I495" i="10"/>
  <c r="H523" i="10"/>
  <c r="G514" i="10"/>
  <c r="I492" i="10"/>
  <c r="G488" i="10"/>
  <c r="E573" i="10"/>
  <c r="H499" i="10"/>
  <c r="G520" i="10"/>
  <c r="I498" i="10"/>
  <c r="I510" i="10"/>
  <c r="H514" i="10"/>
  <c r="G493" i="10"/>
  <c r="I512" i="10"/>
  <c r="H511" i="10"/>
  <c r="G490" i="10"/>
  <c r="I45" i="10"/>
  <c r="H425" i="10"/>
  <c r="G45" i="10"/>
  <c r="H418" i="10"/>
  <c r="H427" i="10"/>
  <c r="H45" i="10"/>
  <c r="H153" i="10"/>
  <c r="H416" i="10"/>
  <c r="H476" i="10"/>
  <c r="H408" i="10"/>
  <c r="H415" i="10"/>
  <c r="G252" i="10"/>
  <c r="H423" i="10"/>
  <c r="H420" i="10"/>
  <c r="G106" i="10"/>
  <c r="H421" i="10"/>
  <c r="H409" i="10"/>
  <c r="H426" i="10"/>
  <c r="H412" i="10"/>
  <c r="H407" i="10"/>
  <c r="H424" i="10"/>
  <c r="H410" i="10"/>
  <c r="H406" i="10"/>
  <c r="H414" i="10"/>
  <c r="H419" i="10"/>
  <c r="H428" i="10"/>
  <c r="H441" i="10"/>
  <c r="H202" i="10"/>
  <c r="I41" i="10"/>
  <c r="I219" i="10"/>
  <c r="I139" i="10"/>
  <c r="I428" i="10"/>
  <c r="G428" i="10"/>
  <c r="G43" i="10"/>
  <c r="H475" i="10"/>
  <c r="E44" i="9"/>
  <c r="E43" i="9"/>
  <c r="E91" i="9"/>
  <c r="H284" i="10"/>
  <c r="C572" i="10"/>
  <c r="I332" i="10"/>
  <c r="H140" i="10"/>
  <c r="I380" i="10"/>
  <c r="I236" i="10"/>
  <c r="G332" i="10"/>
  <c r="G380" i="10"/>
  <c r="I188" i="10"/>
  <c r="G236" i="10"/>
  <c r="H188" i="10"/>
  <c r="I140" i="10"/>
  <c r="G140" i="10"/>
  <c r="I284" i="10"/>
  <c r="H332" i="10"/>
  <c r="E572" i="10"/>
  <c r="G284" i="10"/>
  <c r="H380" i="10"/>
  <c r="G188" i="10"/>
  <c r="H236" i="10"/>
  <c r="E42" i="9"/>
  <c r="I409" i="10"/>
  <c r="G283" i="10"/>
  <c r="H139" i="10"/>
  <c r="H43" i="10"/>
  <c r="G427" i="10"/>
  <c r="I44" i="10"/>
  <c r="H44" i="10"/>
  <c r="G44" i="10"/>
  <c r="E90" i="9"/>
  <c r="H283" i="10"/>
  <c r="G379" i="10"/>
  <c r="I331" i="10"/>
  <c r="G331" i="10"/>
  <c r="H331" i="10"/>
  <c r="H235" i="10"/>
  <c r="G139" i="10"/>
  <c r="I187" i="10"/>
  <c r="G235" i="10"/>
  <c r="I43" i="10"/>
  <c r="H379" i="10"/>
  <c r="I235" i="10"/>
  <c r="G475" i="10"/>
  <c r="I379" i="10"/>
  <c r="I283" i="10"/>
  <c r="I475" i="10"/>
  <c r="G187" i="10"/>
  <c r="H187" i="10"/>
  <c r="E571" i="10"/>
  <c r="C571" i="10"/>
  <c r="I422" i="10"/>
  <c r="H264" i="10"/>
  <c r="I360" i="10"/>
  <c r="G42" i="10"/>
  <c r="I137" i="10"/>
  <c r="H323" i="10"/>
  <c r="H350" i="10"/>
  <c r="H256" i="10"/>
  <c r="I462" i="10"/>
  <c r="H42" i="10"/>
  <c r="I371" i="10"/>
  <c r="H27" i="10"/>
  <c r="I42" i="10"/>
  <c r="E89" i="9"/>
  <c r="G41" i="10"/>
  <c r="E41" i="9"/>
  <c r="G378" i="10"/>
  <c r="G474" i="10"/>
  <c r="H138" i="10"/>
  <c r="I326" i="10"/>
  <c r="I186" i="10"/>
  <c r="C570" i="10"/>
  <c r="G234" i="10"/>
  <c r="G186" i="10"/>
  <c r="G426" i="10"/>
  <c r="I426" i="10"/>
  <c r="G330" i="10"/>
  <c r="H282" i="10"/>
  <c r="H330" i="10"/>
  <c r="H378" i="10"/>
  <c r="G408" i="10"/>
  <c r="H234" i="10"/>
  <c r="G138" i="10"/>
  <c r="I378" i="10"/>
  <c r="E570" i="10"/>
  <c r="I282" i="10"/>
  <c r="I330" i="10"/>
  <c r="H186" i="10"/>
  <c r="G282" i="10"/>
  <c r="H474" i="10"/>
  <c r="I474" i="10"/>
  <c r="I138" i="10"/>
  <c r="I234" i="10"/>
  <c r="H205" i="10"/>
  <c r="G164" i="10"/>
  <c r="G441" i="10"/>
  <c r="G305" i="10"/>
  <c r="G417" i="10"/>
  <c r="I302" i="10"/>
  <c r="I183" i="10"/>
  <c r="H321" i="10"/>
  <c r="E88" i="9"/>
  <c r="E22" i="9"/>
  <c r="E17" i="9"/>
  <c r="E40" i="9"/>
  <c r="I263" i="10"/>
  <c r="I457" i="10"/>
  <c r="H327" i="10"/>
  <c r="G457" i="10"/>
  <c r="G452" i="10"/>
  <c r="E13" i="9"/>
  <c r="H467" i="10"/>
  <c r="G377" i="10"/>
  <c r="H157" i="10"/>
  <c r="H61" i="10"/>
  <c r="H455" i="10"/>
  <c r="E29" i="9"/>
  <c r="H329" i="10"/>
  <c r="I425" i="10"/>
  <c r="I464" i="10"/>
  <c r="I62" i="10"/>
  <c r="G471" i="10"/>
  <c r="G29" i="10"/>
  <c r="I185" i="10"/>
  <c r="I473" i="10"/>
  <c r="G281" i="10"/>
  <c r="G233" i="10"/>
  <c r="G448" i="10"/>
  <c r="G465" i="10"/>
  <c r="I325" i="10"/>
  <c r="H299" i="10"/>
  <c r="G16" i="10"/>
  <c r="G137" i="10"/>
  <c r="H233" i="10"/>
  <c r="H281" i="10"/>
  <c r="G315" i="10"/>
  <c r="H377" i="10"/>
  <c r="I329" i="10"/>
  <c r="G185" i="10"/>
  <c r="E569" i="10"/>
  <c r="G154" i="10"/>
  <c r="H310" i="10"/>
  <c r="H28" i="10"/>
  <c r="I281" i="10"/>
  <c r="H137" i="10"/>
  <c r="H318" i="10"/>
  <c r="I214" i="10"/>
  <c r="I213" i="10"/>
  <c r="C569" i="10"/>
  <c r="G473" i="10"/>
  <c r="G329" i="10"/>
  <c r="I377" i="10"/>
  <c r="H40" i="10"/>
  <c r="H41" i="10"/>
  <c r="G297" i="10"/>
  <c r="I233" i="10"/>
  <c r="H185" i="10"/>
  <c r="H473" i="10"/>
  <c r="G425" i="10"/>
  <c r="E12" i="9"/>
  <c r="E33" i="9"/>
  <c r="E23" i="9"/>
  <c r="E32" i="9"/>
  <c r="E21" i="9"/>
  <c r="H105" i="10"/>
  <c r="I125" i="10"/>
  <c r="H177" i="10"/>
  <c r="G249" i="10"/>
  <c r="G272" i="10"/>
  <c r="I58" i="10"/>
  <c r="H109" i="10"/>
  <c r="I465" i="10"/>
  <c r="G414" i="10"/>
  <c r="H108" i="10"/>
  <c r="G446" i="10"/>
  <c r="H460" i="10"/>
  <c r="G370" i="10"/>
  <c r="I307" i="10"/>
  <c r="I163" i="10"/>
  <c r="H307" i="10"/>
  <c r="I256" i="10"/>
  <c r="H251" i="10"/>
  <c r="G354" i="10"/>
  <c r="I365" i="10"/>
  <c r="H249" i="10"/>
  <c r="I174" i="10"/>
  <c r="H265" i="10"/>
  <c r="H297" i="10"/>
  <c r="G312" i="10"/>
  <c r="G209" i="10"/>
  <c r="G112" i="10"/>
  <c r="H226" i="10"/>
  <c r="H181" i="10"/>
  <c r="H70" i="10"/>
  <c r="G218" i="10"/>
  <c r="G111" i="10"/>
  <c r="G222" i="10"/>
  <c r="I170" i="10"/>
  <c r="H279" i="10"/>
  <c r="I21" i="10"/>
  <c r="H305" i="10"/>
  <c r="H230" i="10"/>
  <c r="I70" i="10"/>
  <c r="G404" i="10"/>
  <c r="G134" i="10"/>
  <c r="G231" i="10"/>
  <c r="H461" i="10"/>
  <c r="G208" i="10"/>
  <c r="I169" i="10"/>
  <c r="G310" i="10"/>
  <c r="G466" i="10"/>
  <c r="I374" i="10"/>
  <c r="H454" i="10"/>
  <c r="H171" i="10"/>
  <c r="G67" i="10"/>
  <c r="I470" i="10"/>
  <c r="G374" i="10"/>
  <c r="H11" i="10"/>
  <c r="H218" i="10"/>
  <c r="H354" i="10"/>
  <c r="H161" i="10"/>
  <c r="G156" i="10"/>
  <c r="G131" i="10"/>
  <c r="I451" i="10"/>
  <c r="H397" i="10"/>
  <c r="H470" i="10"/>
  <c r="G346" i="10"/>
  <c r="G71" i="10"/>
  <c r="I320" i="10"/>
  <c r="I120" i="10"/>
  <c r="I127" i="10"/>
  <c r="I315" i="10"/>
  <c r="E24" i="9"/>
  <c r="E15" i="9"/>
  <c r="E8" i="9"/>
  <c r="E25" i="9"/>
  <c r="E10" i="9"/>
  <c r="E27" i="9"/>
  <c r="E37" i="9"/>
  <c r="G14" i="10"/>
  <c r="I22" i="10"/>
  <c r="I461" i="10"/>
  <c r="G423" i="10"/>
  <c r="G250" i="10"/>
  <c r="E83" i="9"/>
  <c r="E61" i="9"/>
  <c r="E84" i="9"/>
  <c r="E75" i="9"/>
  <c r="E76" i="9"/>
  <c r="E67" i="9"/>
  <c r="G178" i="10"/>
  <c r="G361" i="10"/>
  <c r="I119" i="10"/>
  <c r="H266" i="10"/>
  <c r="I308" i="10"/>
  <c r="H402" i="10"/>
  <c r="H110" i="10"/>
  <c r="I225" i="10"/>
  <c r="G415" i="10"/>
  <c r="I118" i="10"/>
  <c r="H358" i="10"/>
  <c r="E9" i="9"/>
  <c r="H469" i="10"/>
  <c r="H176" i="10"/>
  <c r="I66" i="10"/>
  <c r="E30" i="9"/>
  <c r="H216" i="10"/>
  <c r="H393" i="10"/>
  <c r="I60" i="10"/>
  <c r="G259" i="10"/>
  <c r="G400" i="10"/>
  <c r="E36" i="9"/>
  <c r="I400" i="10"/>
  <c r="I123" i="10"/>
  <c r="I361" i="10"/>
  <c r="I65" i="10"/>
  <c r="I211" i="10"/>
  <c r="H168" i="10"/>
  <c r="H404" i="10"/>
  <c r="I278" i="10"/>
  <c r="I396" i="10"/>
  <c r="H315" i="10"/>
  <c r="G366" i="10"/>
  <c r="H166" i="10"/>
  <c r="H345" i="10"/>
  <c r="I166" i="10"/>
  <c r="H301" i="10"/>
  <c r="G278" i="10"/>
  <c r="I398" i="10"/>
  <c r="H167" i="10"/>
  <c r="H401" i="10"/>
  <c r="I209" i="10"/>
  <c r="G107" i="10"/>
  <c r="I446" i="10"/>
  <c r="I417" i="10"/>
  <c r="I410" i="10"/>
  <c r="I270" i="10"/>
  <c r="G398" i="10"/>
  <c r="G30" i="10"/>
  <c r="H129" i="10"/>
  <c r="I108" i="10"/>
  <c r="G267" i="10"/>
  <c r="H119" i="10"/>
  <c r="G203" i="10"/>
  <c r="H223" i="10"/>
  <c r="G165" i="10"/>
  <c r="H462" i="10"/>
  <c r="H29" i="10"/>
  <c r="H263" i="10"/>
  <c r="I268" i="10"/>
  <c r="I321" i="10"/>
  <c r="I113" i="10"/>
  <c r="H222" i="10"/>
  <c r="I178" i="10"/>
  <c r="I350" i="10"/>
  <c r="G352" i="10"/>
  <c r="H361" i="10"/>
  <c r="G461" i="10"/>
  <c r="I157" i="10"/>
  <c r="H303" i="10"/>
  <c r="H311" i="10"/>
  <c r="I272" i="10"/>
  <c r="I212" i="10"/>
  <c r="I68" i="10"/>
  <c r="G135" i="10"/>
  <c r="G373" i="10"/>
  <c r="G470" i="10"/>
  <c r="G170" i="10"/>
  <c r="H463" i="10"/>
  <c r="G15" i="10"/>
  <c r="G13" i="10"/>
  <c r="G225" i="10"/>
  <c r="G116" i="10"/>
  <c r="G257" i="10"/>
  <c r="I444" i="10"/>
  <c r="G160" i="10"/>
  <c r="I258" i="10"/>
  <c r="H458" i="10"/>
  <c r="G303" i="10"/>
  <c r="G122" i="10"/>
  <c r="I368" i="10"/>
  <c r="H258" i="10"/>
  <c r="I447" i="10"/>
  <c r="H464" i="10"/>
  <c r="G442" i="10"/>
  <c r="I230" i="10"/>
  <c r="G363" i="10"/>
  <c r="G396" i="10"/>
  <c r="G216" i="10"/>
  <c r="G177" i="10"/>
  <c r="G58" i="10"/>
  <c r="H182" i="10"/>
  <c r="I312" i="10"/>
  <c r="I353" i="10"/>
  <c r="G220" i="10"/>
  <c r="G126" i="10"/>
  <c r="I364" i="10"/>
  <c r="G114" i="10"/>
  <c r="I154" i="10"/>
  <c r="G325" i="10"/>
  <c r="G258" i="10"/>
  <c r="G411" i="10"/>
  <c r="H135" i="10"/>
  <c r="I275" i="10"/>
  <c r="G263" i="10"/>
  <c r="H444" i="10"/>
  <c r="H207" i="10"/>
  <c r="I318" i="10"/>
  <c r="H118" i="10"/>
  <c r="I362" i="10"/>
  <c r="E28" i="9"/>
  <c r="E80" i="9"/>
  <c r="E56" i="9"/>
  <c r="E79" i="9"/>
  <c r="E38" i="9"/>
  <c r="E64" i="9"/>
  <c r="E65" i="9"/>
  <c r="H228" i="10"/>
  <c r="G207" i="10"/>
  <c r="I301" i="10"/>
  <c r="E16" i="9"/>
  <c r="E26" i="9"/>
  <c r="E63" i="9"/>
  <c r="E20" i="9"/>
  <c r="E66" i="9"/>
  <c r="E72" i="9"/>
  <c r="E71" i="9"/>
  <c r="E86" i="9"/>
  <c r="E74" i="9"/>
  <c r="E78" i="9"/>
  <c r="E73" i="9"/>
  <c r="E69" i="9"/>
  <c r="E81" i="9"/>
  <c r="H466" i="10"/>
  <c r="H447" i="10"/>
  <c r="I458" i="10"/>
  <c r="H160" i="10"/>
  <c r="G264" i="10"/>
  <c r="G128" i="10"/>
  <c r="H221" i="10"/>
  <c r="G229" i="10"/>
  <c r="G69" i="10"/>
  <c r="G455" i="10"/>
  <c r="G266" i="10"/>
  <c r="G365" i="10"/>
  <c r="H356" i="10"/>
  <c r="I397" i="10"/>
  <c r="H211" i="10"/>
  <c r="I111" i="10"/>
  <c r="I455" i="10"/>
  <c r="H364" i="10"/>
  <c r="H442" i="10"/>
  <c r="G172" i="10"/>
  <c r="H277" i="10"/>
  <c r="G212" i="10"/>
  <c r="I107" i="10"/>
  <c r="I311" i="10"/>
  <c r="H209" i="10"/>
  <c r="H128" i="10"/>
  <c r="G349" i="10"/>
  <c r="I373" i="10"/>
  <c r="E31" i="9"/>
  <c r="G115" i="10"/>
  <c r="G445" i="10"/>
  <c r="I354" i="10"/>
  <c r="H366" i="10"/>
  <c r="H304" i="10"/>
  <c r="G168" i="10"/>
  <c r="H375" i="10"/>
  <c r="I110" i="10"/>
  <c r="G409" i="10"/>
  <c r="G171" i="10"/>
  <c r="G70" i="10"/>
  <c r="I253" i="10"/>
  <c r="G253" i="10"/>
  <c r="H396" i="10"/>
  <c r="G351" i="10"/>
  <c r="H124" i="10"/>
  <c r="G201" i="10"/>
  <c r="G316" i="10"/>
  <c r="I466" i="10"/>
  <c r="G119" i="10"/>
  <c r="G418" i="10"/>
  <c r="I126" i="10"/>
  <c r="H219" i="10"/>
  <c r="I252" i="10"/>
  <c r="I64" i="10"/>
  <c r="H272" i="10"/>
  <c r="H259" i="10"/>
  <c r="I71" i="10"/>
  <c r="I175" i="10"/>
  <c r="H154" i="10"/>
  <c r="I167" i="10"/>
  <c r="I202" i="10"/>
  <c r="H232" i="10"/>
  <c r="I305" i="10"/>
  <c r="G359" i="10"/>
  <c r="E35" i="9"/>
  <c r="G68" i="10"/>
  <c r="H229" i="10"/>
  <c r="H62" i="10"/>
  <c r="H369" i="10"/>
  <c r="H298" i="10"/>
  <c r="E18" i="9"/>
  <c r="H368" i="10"/>
  <c r="H312" i="10"/>
  <c r="H63" i="10"/>
  <c r="H227" i="10"/>
  <c r="H201" i="10"/>
  <c r="G224" i="10"/>
  <c r="G214" i="10"/>
  <c r="I114" i="10"/>
  <c r="I403" i="10"/>
  <c r="G124" i="10"/>
  <c r="G302" i="10"/>
  <c r="H452" i="10"/>
  <c r="G163" i="10"/>
  <c r="G159" i="10"/>
  <c r="I106" i="10"/>
  <c r="G162" i="10"/>
  <c r="H274" i="10"/>
  <c r="I161" i="10"/>
  <c r="I424" i="10"/>
  <c r="I208" i="10"/>
  <c r="I229" i="10"/>
  <c r="G183" i="10"/>
  <c r="H115" i="10"/>
  <c r="E19" i="9"/>
  <c r="E77" i="9"/>
  <c r="E62" i="9"/>
  <c r="E59" i="9"/>
  <c r="E82" i="9"/>
  <c r="E11" i="9"/>
  <c r="H163" i="10"/>
  <c r="H162" i="10"/>
  <c r="H15" i="10"/>
  <c r="H16" i="10"/>
  <c r="D543" i="10"/>
  <c r="I216" i="10"/>
  <c r="I215" i="10"/>
  <c r="G299" i="10"/>
  <c r="G298" i="10"/>
  <c r="I402" i="10"/>
  <c r="I401" i="10"/>
  <c r="G254" i="10"/>
  <c r="G255" i="10"/>
  <c r="G274" i="10"/>
  <c r="G273" i="10"/>
  <c r="H71" i="10"/>
  <c r="G169" i="10"/>
  <c r="C552" i="10"/>
  <c r="H349" i="10"/>
  <c r="G322" i="10"/>
  <c r="C548" i="10"/>
  <c r="G21" i="10"/>
  <c r="I299" i="10"/>
  <c r="G153" i="10"/>
  <c r="I269" i="10"/>
  <c r="H376" i="10"/>
  <c r="G184" i="10"/>
  <c r="G356" i="10"/>
  <c r="G355" i="10"/>
  <c r="H38" i="10"/>
  <c r="G34" i="10"/>
  <c r="C561" i="10"/>
  <c r="G33" i="10"/>
  <c r="I227" i="10"/>
  <c r="I304" i="10"/>
  <c r="H367" i="10"/>
  <c r="G358" i="10"/>
  <c r="I109" i="10"/>
  <c r="H180" i="10"/>
  <c r="I23" i="10"/>
  <c r="E551" i="10"/>
  <c r="I24" i="10"/>
  <c r="I271" i="10"/>
  <c r="G467" i="10"/>
  <c r="G468" i="10"/>
  <c r="H278" i="10"/>
  <c r="E563" i="10"/>
  <c r="H355" i="10"/>
  <c r="G32" i="10"/>
  <c r="G31" i="10"/>
  <c r="C559" i="10"/>
  <c r="G271" i="10"/>
  <c r="G270" i="10"/>
  <c r="I182" i="10"/>
  <c r="G109" i="10"/>
  <c r="G108" i="10"/>
  <c r="G348" i="10"/>
  <c r="D540" i="10"/>
  <c r="H13" i="10"/>
  <c r="H12" i="10"/>
  <c r="H215" i="10"/>
  <c r="I314" i="10"/>
  <c r="I313" i="10"/>
  <c r="I267" i="10"/>
  <c r="H121" i="10"/>
  <c r="H120" i="10"/>
  <c r="I115" i="10"/>
  <c r="G464" i="10"/>
  <c r="I317" i="10"/>
  <c r="I316" i="10"/>
  <c r="I220" i="10"/>
  <c r="I221" i="10"/>
  <c r="H448" i="10"/>
  <c r="H449" i="10"/>
  <c r="G403" i="10"/>
  <c r="G221" i="10"/>
  <c r="G357" i="10"/>
  <c r="G277" i="10"/>
  <c r="H217" i="10"/>
  <c r="I226" i="10"/>
  <c r="H405" i="10"/>
  <c r="D537" i="10"/>
  <c r="H9" i="10"/>
  <c r="H10" i="10"/>
  <c r="H24" i="10"/>
  <c r="D551" i="10"/>
  <c r="H33" i="10"/>
  <c r="D544" i="10"/>
  <c r="H65" i="10"/>
  <c r="G463" i="10"/>
  <c r="D546" i="10"/>
  <c r="H67" i="10"/>
  <c r="H395" i="10"/>
  <c r="H394" i="10"/>
  <c r="D548" i="10"/>
  <c r="H21" i="10"/>
  <c r="I469" i="10"/>
  <c r="G420" i="10"/>
  <c r="G419" i="10"/>
  <c r="D550" i="10"/>
  <c r="H23" i="10"/>
  <c r="G9" i="10"/>
  <c r="G10" i="10"/>
  <c r="C537" i="10"/>
  <c r="I56" i="10"/>
  <c r="I57" i="10"/>
  <c r="E536" i="10"/>
  <c r="C558" i="10"/>
  <c r="H134" i="10"/>
  <c r="H174" i="10"/>
  <c r="H37" i="10"/>
  <c r="H36" i="10"/>
  <c r="I16" i="10"/>
  <c r="I15" i="10"/>
  <c r="E543" i="10"/>
  <c r="I124" i="10"/>
  <c r="E556" i="10"/>
  <c r="I29" i="10"/>
  <c r="I28" i="10"/>
  <c r="D542" i="10"/>
  <c r="H159" i="10"/>
  <c r="I176" i="10"/>
  <c r="I177" i="10"/>
  <c r="I394" i="10"/>
  <c r="I393" i="10"/>
  <c r="I357" i="10"/>
  <c r="G223" i="10"/>
  <c r="G449" i="10"/>
  <c r="E555" i="10"/>
  <c r="I32" i="10"/>
  <c r="E559" i="10"/>
  <c r="G399" i="10"/>
  <c r="I468" i="10"/>
  <c r="I467" i="10"/>
  <c r="H348" i="10"/>
  <c r="H400" i="10"/>
  <c r="I463" i="10"/>
  <c r="G256" i="10"/>
  <c r="I404" i="10"/>
  <c r="G412" i="10"/>
  <c r="G213" i="10"/>
  <c r="H320" i="10"/>
  <c r="H319" i="10"/>
  <c r="G362" i="10"/>
  <c r="G202" i="10"/>
  <c r="H214" i="10"/>
  <c r="H123" i="10"/>
  <c r="H122" i="10"/>
  <c r="E565" i="10"/>
  <c r="I38" i="10"/>
  <c r="E57" i="9"/>
  <c r="I405" i="10"/>
  <c r="H20" i="10"/>
  <c r="D547" i="10"/>
  <c r="H19" i="10"/>
  <c r="C568" i="10"/>
  <c r="H317" i="10"/>
  <c r="H316" i="10"/>
  <c r="H184" i="10"/>
  <c r="H183" i="10"/>
  <c r="I300" i="10"/>
  <c r="I19" i="10"/>
  <c r="E546" i="10"/>
  <c r="I18" i="10"/>
  <c r="I17" i="10"/>
  <c r="E544" i="10"/>
  <c r="I135" i="10"/>
  <c r="H155" i="10"/>
  <c r="H156" i="10"/>
  <c r="I407" i="10"/>
  <c r="I406" i="10"/>
  <c r="H175" i="10"/>
  <c r="I40" i="10"/>
  <c r="E567" i="10"/>
  <c r="I39" i="10"/>
  <c r="E566" i="10"/>
  <c r="I441" i="10"/>
  <c r="I440" i="10"/>
  <c r="I207" i="10"/>
  <c r="G35" i="10"/>
  <c r="C562" i="10"/>
  <c r="D539" i="10"/>
  <c r="H60" i="10"/>
  <c r="G268" i="10"/>
  <c r="G269" i="10"/>
  <c r="I443" i="10"/>
  <c r="H357" i="10"/>
  <c r="G215" i="10"/>
  <c r="G376" i="10"/>
  <c r="G276" i="10"/>
  <c r="G275" i="10"/>
  <c r="D549" i="10"/>
  <c r="H22" i="10"/>
  <c r="G454" i="10"/>
  <c r="E39" i="9"/>
  <c r="H210" i="10"/>
  <c r="H302" i="10"/>
  <c r="I265" i="10"/>
  <c r="I264" i="10"/>
  <c r="H324" i="10"/>
  <c r="H325" i="10"/>
  <c r="I232" i="10"/>
  <c r="G175" i="10"/>
  <c r="I259" i="10"/>
  <c r="I260" i="10"/>
  <c r="I416" i="10"/>
  <c r="I112" i="10"/>
  <c r="G321" i="10"/>
  <c r="G320" i="10"/>
  <c r="I134" i="10"/>
  <c r="I133" i="10"/>
  <c r="H14" i="10"/>
  <c r="D541" i="10"/>
  <c r="H273" i="10"/>
  <c r="I297" i="10"/>
  <c r="I296" i="10"/>
  <c r="H164" i="10"/>
  <c r="H306" i="10"/>
  <c r="I363" i="10"/>
  <c r="H322" i="10"/>
  <c r="H468" i="10"/>
  <c r="H69" i="10"/>
  <c r="H68" i="10"/>
  <c r="I450" i="10"/>
  <c r="I61" i="10"/>
  <c r="H271" i="10"/>
  <c r="H125" i="10"/>
  <c r="H126" i="10"/>
  <c r="G206" i="10"/>
  <c r="G309" i="10"/>
  <c r="I136" i="10"/>
  <c r="I117" i="10"/>
  <c r="H225" i="10"/>
  <c r="H224" i="10"/>
  <c r="H136" i="10"/>
  <c r="H39" i="10"/>
  <c r="G211" i="10"/>
  <c r="G210" i="10"/>
  <c r="I250" i="10"/>
  <c r="I251" i="10"/>
  <c r="H360" i="10"/>
  <c r="I104" i="10"/>
  <c r="I105" i="10"/>
  <c r="C554" i="10"/>
  <c r="G123" i="10"/>
  <c r="C560" i="10"/>
  <c r="G19" i="10"/>
  <c r="C546" i="10"/>
  <c r="I349" i="10"/>
  <c r="G205" i="10"/>
  <c r="G204" i="10"/>
  <c r="I204" i="10"/>
  <c r="I203" i="10"/>
  <c r="G364" i="10"/>
  <c r="G158" i="10"/>
  <c r="G127" i="10"/>
  <c r="H268" i="10"/>
  <c r="H267" i="10"/>
  <c r="H208" i="10"/>
  <c r="H133" i="10"/>
  <c r="H107" i="10"/>
  <c r="H106" i="10"/>
  <c r="I276" i="10"/>
  <c r="G161" i="10"/>
  <c r="C544" i="10"/>
  <c r="G105" i="10"/>
  <c r="I274" i="10"/>
  <c r="G39" i="10"/>
  <c r="C566" i="10"/>
  <c r="G260" i="10"/>
  <c r="H212" i="10"/>
  <c r="E541" i="10"/>
  <c r="I14" i="10"/>
  <c r="I223" i="10"/>
  <c r="G28" i="10"/>
  <c r="C555" i="10"/>
  <c r="G27" i="10"/>
  <c r="H255" i="10"/>
  <c r="H254" i="10"/>
  <c r="I254" i="10"/>
  <c r="I255" i="10"/>
  <c r="G347" i="10"/>
  <c r="G372" i="10"/>
  <c r="G371" i="10"/>
  <c r="G453" i="10"/>
  <c r="G217" i="10"/>
  <c r="G262" i="10"/>
  <c r="G121" i="10"/>
  <c r="H450" i="10"/>
  <c r="G472" i="10"/>
  <c r="E14" i="9"/>
  <c r="I218" i="10"/>
  <c r="I217" i="10"/>
  <c r="G157" i="10"/>
  <c r="I168" i="10"/>
  <c r="G416" i="10"/>
  <c r="H64" i="10"/>
  <c r="I231" i="10"/>
  <c r="I399" i="10"/>
  <c r="E68" i="9"/>
  <c r="G118" i="10"/>
  <c r="G117" i="10"/>
  <c r="G62" i="10"/>
  <c r="C541" i="10"/>
  <c r="H472" i="10"/>
  <c r="G301" i="10"/>
  <c r="G300" i="10"/>
  <c r="I122" i="10"/>
  <c r="G166" i="10"/>
  <c r="G167" i="10"/>
  <c r="I324" i="10"/>
  <c r="G308" i="10"/>
  <c r="H204" i="10"/>
  <c r="G314" i="10"/>
  <c r="G313" i="10"/>
  <c r="G261" i="10"/>
  <c r="G395" i="10"/>
  <c r="H453" i="10"/>
  <c r="G405" i="10"/>
  <c r="G393" i="10"/>
  <c r="G394" i="10"/>
  <c r="I179" i="10"/>
  <c r="I180" i="10"/>
  <c r="H253" i="10"/>
  <c r="H252" i="10"/>
  <c r="G18" i="10"/>
  <c r="C545" i="10"/>
  <c r="G17" i="10"/>
  <c r="E537" i="10"/>
  <c r="I9" i="10"/>
  <c r="I10" i="10"/>
  <c r="I323" i="10"/>
  <c r="H117" i="10"/>
  <c r="I31" i="10"/>
  <c r="E558" i="10"/>
  <c r="H313" i="10"/>
  <c r="H314" i="10"/>
  <c r="I328" i="10"/>
  <c r="I116" i="10"/>
  <c r="G328" i="10"/>
  <c r="H309" i="10"/>
  <c r="H308" i="10"/>
  <c r="H203" i="10"/>
  <c r="H275" i="10"/>
  <c r="G232" i="10"/>
  <c r="H132" i="10"/>
  <c r="I277" i="10"/>
  <c r="H32" i="10"/>
  <c r="H31" i="10"/>
  <c r="I27" i="10"/>
  <c r="E554" i="10"/>
  <c r="G23" i="10"/>
  <c r="C550" i="10"/>
  <c r="I33" i="10"/>
  <c r="E560" i="10"/>
  <c r="G326" i="10"/>
  <c r="G327" i="10"/>
  <c r="G57" i="10"/>
  <c r="I322" i="10"/>
  <c r="E85" i="9"/>
  <c r="I310" i="10"/>
  <c r="H261" i="10"/>
  <c r="H260" i="10"/>
  <c r="H59" i="10"/>
  <c r="D538" i="10"/>
  <c r="H58" i="10"/>
  <c r="E553" i="10"/>
  <c r="I26" i="10"/>
  <c r="H113" i="10"/>
  <c r="H446" i="10"/>
  <c r="H445" i="10"/>
  <c r="G219" i="10"/>
  <c r="H371" i="10"/>
  <c r="H370" i="10"/>
  <c r="I121" i="10"/>
  <c r="G424" i="10"/>
  <c r="E34" i="9"/>
  <c r="I298" i="10"/>
  <c r="H158" i="10"/>
  <c r="G226" i="10"/>
  <c r="G227" i="10"/>
  <c r="I372" i="10"/>
  <c r="G113" i="10"/>
  <c r="H250" i="10"/>
  <c r="H257" i="10"/>
  <c r="H353" i="10"/>
  <c r="G228" i="10"/>
  <c r="G59" i="10"/>
  <c r="I34" i="10"/>
  <c r="E561" i="10"/>
  <c r="I418" i="10"/>
  <c r="I419" i="10"/>
  <c r="H276" i="10"/>
  <c r="E87" i="9"/>
  <c r="G323" i="10"/>
  <c r="I370" i="10"/>
  <c r="I369" i="10"/>
  <c r="E70" i="9"/>
  <c r="E60" i="9"/>
  <c r="H363" i="10"/>
  <c r="H362" i="10"/>
  <c r="C538" i="10"/>
  <c r="G11" i="10"/>
  <c r="I249" i="10"/>
  <c r="I248" i="10"/>
  <c r="H457" i="10"/>
  <c r="H456" i="10"/>
  <c r="I306" i="10"/>
  <c r="E548" i="10"/>
  <c r="I69" i="10"/>
  <c r="G24" i="10"/>
  <c r="C551" i="10"/>
  <c r="I128" i="10"/>
  <c r="I129" i="10"/>
  <c r="I262" i="10"/>
  <c r="I261" i="10"/>
  <c r="E549" i="10"/>
  <c r="I472" i="10"/>
  <c r="E539" i="10"/>
  <c r="I12" i="10"/>
  <c r="I11" i="10"/>
  <c r="H262" i="10"/>
  <c r="H111" i="10"/>
  <c r="H112" i="10"/>
  <c r="G133" i="10"/>
  <c r="G132" i="10"/>
  <c r="C564" i="10"/>
  <c r="H66" i="10"/>
  <c r="I200" i="10"/>
  <c r="I201" i="10"/>
  <c r="I423" i="10"/>
  <c r="I131" i="10"/>
  <c r="I130" i="10"/>
  <c r="H179" i="10"/>
  <c r="H178" i="10"/>
  <c r="I13" i="10"/>
  <c r="E540" i="10"/>
  <c r="G280" i="10"/>
  <c r="G279" i="10"/>
  <c r="I132" i="10"/>
  <c r="C557" i="10"/>
  <c r="I408" i="10"/>
  <c r="G182" i="10"/>
  <c r="G181" i="10"/>
  <c r="I420" i="10"/>
  <c r="I421" i="10"/>
  <c r="H269" i="10"/>
  <c r="G318" i="10"/>
  <c r="G317" i="10"/>
  <c r="I471" i="10"/>
  <c r="G413" i="10"/>
  <c r="H459" i="10"/>
  <c r="I165" i="10"/>
  <c r="I164" i="10"/>
  <c r="H398" i="10"/>
  <c r="H399" i="10"/>
  <c r="I63" i="10"/>
  <c r="E542" i="10"/>
  <c r="I327" i="10"/>
  <c r="G155" i="10"/>
  <c r="I445" i="10"/>
  <c r="G444" i="10"/>
  <c r="G443" i="10"/>
  <c r="I159" i="10"/>
  <c r="G265" i="10"/>
  <c r="H365" i="10"/>
  <c r="G367" i="10"/>
  <c r="G125" i="10"/>
  <c r="I344" i="10"/>
  <c r="I345" i="10"/>
  <c r="I358" i="10"/>
  <c r="I181" i="10"/>
  <c r="I36" i="10"/>
  <c r="I37" i="10"/>
  <c r="E564" i="10"/>
  <c r="H17" i="10"/>
  <c r="H18" i="10"/>
  <c r="D545" i="10"/>
  <c r="G462" i="10"/>
  <c r="H231" i="10"/>
  <c r="G459" i="10"/>
  <c r="G458" i="10"/>
  <c r="I273" i="10"/>
  <c r="G460" i="10"/>
  <c r="I257" i="10"/>
  <c r="H403" i="10"/>
  <c r="H471" i="10"/>
  <c r="I454" i="10"/>
  <c r="G176" i="10"/>
  <c r="G37" i="10"/>
  <c r="G38" i="10"/>
  <c r="C565" i="10"/>
  <c r="G130" i="10"/>
  <c r="G129" i="10"/>
  <c r="I414" i="10"/>
  <c r="I413" i="10"/>
  <c r="E545" i="10"/>
  <c r="I162" i="10"/>
  <c r="I453" i="10"/>
  <c r="I452" i="10"/>
  <c r="I376" i="10"/>
  <c r="I375" i="10"/>
  <c r="C556" i="10"/>
  <c r="G20" i="10"/>
  <c r="C547" i="10"/>
  <c r="I351" i="10"/>
  <c r="I352" i="10"/>
  <c r="I411" i="10"/>
  <c r="I412" i="10"/>
  <c r="I224" i="10"/>
  <c r="I459" i="10"/>
  <c r="I460" i="10"/>
  <c r="I228" i="10"/>
  <c r="H170" i="10"/>
  <c r="H169" i="10"/>
  <c r="G360" i="10"/>
  <c r="I30" i="10"/>
  <c r="E557" i="10"/>
  <c r="C553" i="10"/>
  <c r="G25" i="10"/>
  <c r="G26" i="10"/>
  <c r="H57" i="10"/>
  <c r="D536" i="10"/>
  <c r="I172" i="10"/>
  <c r="I448" i="10"/>
  <c r="I449" i="10"/>
  <c r="H26" i="10"/>
  <c r="H25" i="10"/>
  <c r="I367" i="10"/>
  <c r="I366" i="10"/>
  <c r="H372" i="10"/>
  <c r="H326" i="10"/>
  <c r="C542" i="10"/>
  <c r="G63" i="10"/>
  <c r="H116" i="10"/>
  <c r="H351" i="10"/>
  <c r="H352" i="10"/>
  <c r="G319" i="10"/>
  <c r="H173" i="10"/>
  <c r="G64" i="10"/>
  <c r="C543" i="10"/>
  <c r="G410" i="10"/>
  <c r="I415" i="10"/>
  <c r="G469" i="10"/>
  <c r="H373" i="10"/>
  <c r="H374" i="10"/>
  <c r="G180" i="10"/>
  <c r="G179" i="10"/>
  <c r="H465" i="10"/>
  <c r="H451" i="10"/>
  <c r="G368" i="10"/>
  <c r="E58" i="9"/>
  <c r="I395" i="10"/>
  <c r="H130" i="10"/>
  <c r="H131" i="10"/>
  <c r="H30" i="10"/>
  <c r="I184" i="10"/>
  <c r="G306" i="10"/>
  <c r="G307" i="10"/>
  <c r="G450" i="10"/>
  <c r="I309" i="10"/>
  <c r="I442" i="10"/>
  <c r="G136" i="10"/>
  <c r="H206" i="10"/>
  <c r="I222" i="10"/>
  <c r="H347" i="10"/>
  <c r="H346" i="10"/>
  <c r="I456" i="10"/>
  <c r="I266" i="10"/>
  <c r="G353" i="10"/>
  <c r="I158" i="10"/>
  <c r="G407" i="10"/>
  <c r="G406" i="10"/>
  <c r="H280" i="10"/>
  <c r="G110" i="10"/>
  <c r="G447" i="10"/>
  <c r="H220" i="10"/>
  <c r="G120" i="10"/>
  <c r="I67" i="10"/>
  <c r="E538" i="10"/>
  <c r="H300" i="10"/>
  <c r="E568" i="10"/>
  <c r="I355" i="10"/>
  <c r="I356" i="10"/>
  <c r="G324" i="10"/>
  <c r="I346" i="10"/>
  <c r="I347" i="10"/>
  <c r="H270" i="10"/>
  <c r="E562" i="10"/>
  <c r="I35" i="10"/>
  <c r="G40" i="10"/>
  <c r="C567" i="10"/>
  <c r="E547" i="10"/>
  <c r="I20" i="10"/>
  <c r="G36" i="10"/>
  <c r="C563" i="10"/>
  <c r="I280" i="10"/>
  <c r="I279" i="10"/>
  <c r="C539" i="10"/>
  <c r="G12" i="10"/>
  <c r="H35" i="10"/>
  <c r="H34" i="10"/>
  <c r="I359" i="10"/>
  <c r="I173" i="10"/>
  <c r="I348" i="10"/>
  <c r="G345" i="10"/>
  <c r="I152" i="10"/>
  <c r="I153" i="10"/>
  <c r="G369" i="10"/>
  <c r="G456" i="10"/>
  <c r="G350" i="10"/>
  <c r="I171" i="10"/>
  <c r="H165" i="10"/>
  <c r="G66" i="10"/>
  <c r="G65" i="10"/>
  <c r="H213" i="10"/>
  <c r="G422" i="10"/>
  <c r="G421" i="10"/>
  <c r="I160" i="10"/>
  <c r="H127" i="10"/>
  <c r="I206" i="10"/>
  <c r="I205" i="10"/>
  <c r="G451" i="10"/>
  <c r="H114" i="10"/>
  <c r="E552" i="10"/>
  <c r="I25" i="10"/>
  <c r="G173" i="10"/>
  <c r="G174" i="10"/>
  <c r="G397" i="10"/>
  <c r="G304" i="10"/>
  <c r="G22" i="10"/>
  <c r="C549" i="10"/>
  <c r="G61" i="10"/>
  <c r="C540" i="10"/>
  <c r="H359" i="10"/>
  <c r="I319" i="10"/>
  <c r="H443" i="10"/>
  <c r="G402" i="10"/>
  <c r="G401" i="10"/>
  <c r="H172" i="10"/>
  <c r="G375" i="10"/>
  <c r="I156" i="10"/>
  <c r="I155" i="10"/>
  <c r="I303" i="10"/>
  <c r="G230" i="10"/>
  <c r="G311" i="10"/>
  <c r="E550" i="10"/>
  <c r="G251" i="10"/>
  <c r="I59" i="10"/>
  <c r="H328" i="10"/>
  <c r="I574" i="10" l="1"/>
  <c r="G574" i="10"/>
  <c r="H574" i="10"/>
  <c r="H573" i="10"/>
  <c r="I573" i="10"/>
  <c r="G573" i="10"/>
  <c r="G572" i="10"/>
  <c r="I572" i="10"/>
  <c r="H572" i="10"/>
  <c r="I571" i="10"/>
  <c r="H571" i="10"/>
  <c r="G571" i="10"/>
  <c r="H570" i="10"/>
  <c r="I570" i="10"/>
  <c r="G570" i="10"/>
  <c r="I569" i="10"/>
  <c r="H569" i="10"/>
  <c r="I543" i="10"/>
  <c r="H550" i="10"/>
  <c r="G569" i="10"/>
  <c r="G558" i="10"/>
  <c r="H560" i="10"/>
  <c r="G566" i="10"/>
  <c r="H558" i="10"/>
  <c r="G554" i="10"/>
  <c r="I551" i="10"/>
  <c r="I558" i="10"/>
  <c r="H537" i="10"/>
  <c r="G550" i="10"/>
  <c r="H539" i="10"/>
  <c r="G537" i="10"/>
  <c r="G544" i="10"/>
  <c r="H556" i="10"/>
  <c r="G552" i="10"/>
  <c r="I541" i="10"/>
  <c r="I567" i="10"/>
  <c r="G540" i="10"/>
  <c r="I553" i="10"/>
  <c r="I540" i="10"/>
  <c r="H551" i="10"/>
  <c r="H567" i="10"/>
  <c r="G568" i="10"/>
  <c r="H546" i="10"/>
  <c r="H540" i="10"/>
  <c r="I563" i="10"/>
  <c r="H563" i="10"/>
  <c r="I546" i="10"/>
  <c r="I555" i="10"/>
  <c r="G542" i="10"/>
  <c r="I557" i="10"/>
  <c r="H545" i="10"/>
  <c r="G560" i="10"/>
  <c r="H566" i="10"/>
  <c r="G548" i="10"/>
  <c r="I565" i="10"/>
  <c r="G561" i="10"/>
  <c r="H542" i="10"/>
  <c r="I548" i="10"/>
  <c r="I539" i="10"/>
  <c r="H553" i="10"/>
  <c r="G546" i="10"/>
  <c r="H548" i="10"/>
  <c r="H554" i="10"/>
  <c r="I550" i="10"/>
  <c r="I549" i="10"/>
  <c r="G539" i="10"/>
  <c r="G563" i="10"/>
  <c r="H565" i="10"/>
  <c r="H538" i="10"/>
  <c r="H541" i="10"/>
  <c r="H544" i="10"/>
  <c r="I542" i="10"/>
  <c r="G545" i="10"/>
  <c r="H557" i="10"/>
  <c r="I545" i="10"/>
  <c r="G538" i="10"/>
  <c r="G553" i="10"/>
  <c r="H559" i="10"/>
  <c r="H568" i="10"/>
  <c r="I560" i="10"/>
  <c r="I544" i="10"/>
  <c r="H561" i="10"/>
  <c r="G541" i="10"/>
  <c r="G543" i="10"/>
  <c r="G557" i="10"/>
  <c r="I554" i="10"/>
  <c r="G555" i="10"/>
  <c r="G559" i="10"/>
  <c r="H552" i="10"/>
  <c r="H564" i="10"/>
  <c r="G565" i="10"/>
  <c r="I561" i="10"/>
  <c r="G556" i="10"/>
  <c r="G547" i="10"/>
  <c r="I547" i="10"/>
  <c r="I566" i="10"/>
  <c r="I556" i="10"/>
  <c r="H549" i="10"/>
  <c r="H547" i="10"/>
  <c r="I564" i="10"/>
  <c r="G564" i="10"/>
  <c r="I562" i="10"/>
  <c r="H555" i="10"/>
  <c r="G567" i="10"/>
  <c r="H562" i="10"/>
  <c r="H543" i="10"/>
  <c r="G562" i="10"/>
  <c r="G549" i="10"/>
  <c r="G551" i="10"/>
  <c r="I559" i="10"/>
  <c r="I538" i="10"/>
  <c r="I568" i="10"/>
  <c r="I537" i="10"/>
  <c r="I536" i="10"/>
  <c r="I552" i="10"/>
</calcChain>
</file>

<file path=xl/sharedStrings.xml><?xml version="1.0" encoding="utf-8"?>
<sst xmlns="http://schemas.openxmlformats.org/spreadsheetml/2006/main" count="8394" uniqueCount="181">
  <si>
    <t>Year</t>
  </si>
  <si>
    <t>(tonnes)</t>
  </si>
  <si>
    <t>ADELAIDE</t>
  </si>
  <si>
    <t>ALBANY</t>
  </si>
  <si>
    <t>ALBURY</t>
  </si>
  <si>
    <t>ALICE SPRINGS</t>
  </si>
  <si>
    <t>DUBBO</t>
  </si>
  <si>
    <t>DEVONPORT</t>
  </si>
  <si>
    <t>DARWIN</t>
  </si>
  <si>
    <t>COOKTOWN</t>
  </si>
  <si>
    <t>COFFS HARBOUR</t>
  </si>
  <si>
    <t>CHRISTMAS ISLAND</t>
  </si>
  <si>
    <t>CHARLEVILLE</t>
  </si>
  <si>
    <t>CEDUNA</t>
  </si>
  <si>
    <t>CARNARVON</t>
  </si>
  <si>
    <t>CAIRNS</t>
  </si>
  <si>
    <t>BURNIE</t>
  </si>
  <si>
    <t>BUNDABERG</t>
  </si>
  <si>
    <t>BROOME</t>
  </si>
  <si>
    <t>BROKEN HILL</t>
  </si>
  <si>
    <t>BRISBANE</t>
  </si>
  <si>
    <t>BALLINA</t>
  </si>
  <si>
    <t>ARMIDALE</t>
  </si>
  <si>
    <t>GROOTE EYLANDT</t>
  </si>
  <si>
    <t>GRIFFITH</t>
  </si>
  <si>
    <t>CANBERRA</t>
  </si>
  <si>
    <t>PROSERPINE</t>
  </si>
  <si>
    <t>PORT MACQUARIE</t>
  </si>
  <si>
    <t>PORT LINCOLN</t>
  </si>
  <si>
    <t>PORT HEDLAND</t>
  </si>
  <si>
    <t>PERTH</t>
  </si>
  <si>
    <t>PARABURDOO</t>
  </si>
  <si>
    <t>ORANGE</t>
  </si>
  <si>
    <t>OLYMPIC DAM</t>
  </si>
  <si>
    <t>NORFOLK ISLAND</t>
  </si>
  <si>
    <t>NEWMAN</t>
  </si>
  <si>
    <t>MOUNT ISA</t>
  </si>
  <si>
    <t>MOUNT GAMBIER</t>
  </si>
  <si>
    <t>MOREE</t>
  </si>
  <si>
    <t>MILDURA</t>
  </si>
  <si>
    <t>MELBOURNE</t>
  </si>
  <si>
    <t>MANINGRIDA</t>
  </si>
  <si>
    <t>MACKAY</t>
  </si>
  <si>
    <t>LORD HOWE ISLAND</t>
  </si>
  <si>
    <t>LONGREACH</t>
  </si>
  <si>
    <t>LEARMONTH</t>
  </si>
  <si>
    <t>LAUNCESTON</t>
  </si>
  <si>
    <t>WEIPA</t>
  </si>
  <si>
    <t>WAGGA WAGGA</t>
  </si>
  <si>
    <t>TOWNSVILLE</t>
  </si>
  <si>
    <t>THURSDAY ISLAND</t>
  </si>
  <si>
    <t>TAMWORTH</t>
  </si>
  <si>
    <t>SYDNEY</t>
  </si>
  <si>
    <t>ROMA</t>
  </si>
  <si>
    <t>ROCKHAMPTON</t>
  </si>
  <si>
    <t>MERIMBULA</t>
  </si>
  <si>
    <t>KUNUNURRA</t>
  </si>
  <si>
    <t>KINGSCOTE</t>
  </si>
  <si>
    <t>KING ISLAND</t>
  </si>
  <si>
    <t>KARRATHA</t>
  </si>
  <si>
    <t>KALGOORLIE</t>
  </si>
  <si>
    <t>HOBART</t>
  </si>
  <si>
    <t>HAMILTON ISLAND</t>
  </si>
  <si>
    <t>HERVEY BAY</t>
  </si>
  <si>
    <t>GOVE</t>
  </si>
  <si>
    <t>GOLD COAST</t>
  </si>
  <si>
    <t>GLADSTONE</t>
  </si>
  <si>
    <t>GERALDTON</t>
  </si>
  <si>
    <t>FLINDERS ISLAND</t>
  </si>
  <si>
    <t>ESPERANCE</t>
  </si>
  <si>
    <t>EMERALD</t>
  </si>
  <si>
    <t>WHYALLA</t>
  </si>
  <si>
    <t>TOTAL AUSTRALIA</t>
  </si>
  <si>
    <t>MORANBAH</t>
  </si>
  <si>
    <t>Regular Public Transport (RPT) operations only</t>
  </si>
  <si>
    <t>TOTAL PASSENGERS</t>
  </si>
  <si>
    <t>Revenue Passengers</t>
  </si>
  <si>
    <t>AIRPORT</t>
  </si>
  <si>
    <t>INBOUND</t>
  </si>
  <si>
    <t>OUTBOUND</t>
  </si>
  <si>
    <t>TOTAL</t>
  </si>
  <si>
    <t>TOTAL MOVEMENTS</t>
  </si>
  <si>
    <t>Aircraft Movements</t>
  </si>
  <si>
    <t>INTERNATIONAL AIR FREIGHT and MAIL ONLY</t>
  </si>
  <si>
    <t>INTERNATIONAL AIR FREIGHT</t>
  </si>
  <si>
    <t>INTERNATIONAL AIRLINES</t>
  </si>
  <si>
    <t>Revenue passengers for domestic and regional airline services are regarded as those paying any fare.  Airlines also include passengers travelling on tickets acquired under the terms of frequent flyer schemes.</t>
  </si>
  <si>
    <t>In this report, airport passenger movement numbers are the sum of passenger arrivals and departures at each airport for Regular Public Transport operations only. Each domestic passenger generates two passenger movements (a departure and an arrival). For example, a passenger flying from Melbourne to Sydney will be counted twice, as a passenger departure at Melbourne and a passenger arrival at Sydney. Each international passenger, however, generates only one passenger movement (either an arrival or a departure).</t>
  </si>
  <si>
    <t>AYERS ROCK</t>
  </si>
  <si>
    <t>Rank</t>
  </si>
  <si>
    <t>TOTAL PASSENGER</t>
  </si>
  <si>
    <t>TOTAL AIRCRAFT</t>
  </si>
  <si>
    <t>Annual Growth</t>
  </si>
  <si>
    <t>BATHURST ISLAND</t>
  </si>
  <si>
    <t>PALM ISLAND</t>
  </si>
  <si>
    <t>INTERNATIONAL AIR MAIL</t>
  </si>
  <si>
    <t>Select Airport to display by clicking into cell D4</t>
  </si>
  <si>
    <t>Movements</t>
  </si>
  <si>
    <t>Airport &gt;  &gt;</t>
  </si>
  <si>
    <t>Average annual growth:</t>
  </si>
  <si>
    <t>AIRPORT TRAFFIC STATISTICS</t>
  </si>
  <si>
    <t>Domestic airline services were severely affected by the pilots' dispute in 1989-90.</t>
  </si>
  <si>
    <t>Figures may include estimates and figures for some airports for some years may not be complete.</t>
  </si>
  <si>
    <t>PASSENGER MOVEMENTS</t>
  </si>
  <si>
    <t>Domestic Airlines</t>
  </si>
  <si>
    <t>International Airlines</t>
  </si>
  <si>
    <t>Total</t>
  </si>
  <si>
    <t>ANNUAL GROWTH</t>
  </si>
  <si>
    <t>Share of Total Australia in latest year</t>
  </si>
  <si>
    <t>OTHERS</t>
  </si>
  <si>
    <t>EXPLANATORY NOTES</t>
  </si>
  <si>
    <t>Coverage</t>
  </si>
  <si>
    <t>Revenue Passenger Definition</t>
  </si>
  <si>
    <t>Basis For Collection</t>
  </si>
  <si>
    <t>Indemnity Statement</t>
  </si>
  <si>
    <t>Other Points</t>
  </si>
  <si>
    <t>Jetstar entered the domestic market in 2004.</t>
  </si>
  <si>
    <t>Copyright</t>
  </si>
  <si>
    <t>This work is copyright and the data contained in this publication should not be reproduced or used in any form without acknowledgement.</t>
  </si>
  <si>
    <t>Contact</t>
  </si>
  <si>
    <t>email: avstats@infrastructure.gov.au</t>
  </si>
  <si>
    <t>SUNSHINE COAST</t>
  </si>
  <si>
    <t>CLONCURRY</t>
  </si>
  <si>
    <t>COCOS ISLAND</t>
  </si>
  <si>
    <t>Domestic freighter movements are partial from early 1990s to mid 2000s.</t>
  </si>
  <si>
    <t>Domestic passengers carried on domestic legs of international flights are not included in these statistics. However, for July 2011 and onwards domestic passengers carried on international flight numbers that operate only between domestic ports have been included. This change in reporting provides more accurate passenger traffic figures.</t>
  </si>
  <si>
    <t>Virgin Australia entered the domestic market in 2000.</t>
  </si>
  <si>
    <t>Domestic and Regional services  for 2001 and 2002 were affected by the collapse of Ansett in September 2001.</t>
  </si>
  <si>
    <t>Rankings for airports that no longer meet the reporting criteria will not be included for prior years.</t>
  </si>
  <si>
    <t>Please refer to paragraph 7 of Explanatory Notes.</t>
  </si>
  <si>
    <t>Domestic and Regional Airlines</t>
  </si>
  <si>
    <t>Rank for passenger movements is only shown for airports with 50,000 or more passenger movements a year.</t>
  </si>
  <si>
    <t>Rank for aircraft movements is only shown for airports with 5,000 or more aircraft movements a year.</t>
  </si>
  <si>
    <t>Information on revenue passengers and aircraft movements is provided for all airports that meet the criteria above.  Freight and mail data is also provided for those airports receiving international services.  Domestic mail and freight data has been excluded as the dataset is incomplete.</t>
  </si>
  <si>
    <t>The data in this report is presented separately for International and Domestic (including Regional) airline sectors.  International airlines are those airlines operating RPT services into or out of Australia.  Domestic airlines are those operating RPT services between two Australian airports. From August 2013, statistics on Regional airlines can no longer be separately identified. Calendar year data including Regional airline data separately identified can be found in the file "Airport Traffic Data 1985 to 2012".</t>
  </si>
  <si>
    <t>International airline statistics are based on Uplift/Discharge.  Uplift/Discharge (UD) data shows, by direction, the revenue traffic between the actual points of uplift and discharge within the same flight number, aggregated for all flights within the period.</t>
  </si>
  <si>
    <t>Domestic (including Regional) airline data have been compiled using a combination of Uplift/Discharge and Traffic On Board (TOB) data.  Traffic On Board: One flight stage refers to one take-off and landing.  If a passenger's journey involves more than one take-off and landing, then that passenger will be counted for each stage travelled.  Traffic On Board statistics, therefore, reflect the number of revenue passengers to/from or via the particular airport.</t>
  </si>
  <si>
    <t>AIRPORT TRAFFIC STATISTICS - UPLIFT/DISCHARGE data for INTERNATIONAL. TRAFFIC ON BOARD BY STAGES and UPLIFT/DISCHARGE data for DOMESTIC (including REGIONAL).</t>
  </si>
  <si>
    <t>DOMESTIC (including Regional) AIRLINES</t>
  </si>
  <si>
    <t>Up to December 1999, international revenue passengers represented the aggregate of all passengers paying 25 per cent or more of the standard airfare (the ICAO definition of revenue passenger at that time).  From January to July 2000, a broader definition of revenue passenger was introduced.  Revenue passengers for international services now include all passengers excluding 'free of charge' passengers and positioning crew.</t>
  </si>
  <si>
    <t>Domestic (including Regional) Airlines</t>
  </si>
  <si>
    <t>AURUKUN</t>
  </si>
  <si>
    <t>KOWANYAMA</t>
  </si>
  <si>
    <t>Source of data - airline reporting to the BITRE for the International Airline Activity and Domestic Aviation Activity data collections.</t>
  </si>
  <si>
    <t>NEWCASTLE</t>
  </si>
  <si>
    <t>LOCKHART RIVER</t>
  </si>
  <si>
    <t>TOOWOOMBA WELLCAMP</t>
  </si>
  <si>
    <t>WOLLONGONG</t>
  </si>
  <si>
    <t>ESSENDON FIELDS</t>
  </si>
  <si>
    <t>AVALON</t>
  </si>
  <si>
    <t>The Bureau of Infrastructure and Transport Research Economics has taken due care in preparing this information. However, noting that data have been provided by third parties, the Commonwealth gives no warranty as to the accuracy, reliability, fitness for purpose, or otherwise of the information.</t>
  </si>
  <si>
    <t>Tigerair Australia entered the domestic market in November 2007. Operations ceased in March 2020.</t>
  </si>
  <si>
    <t>ELCHO ISLAND</t>
  </si>
  <si>
    <t>MORUYA</t>
  </si>
  <si>
    <t>Calendar Years</t>
  </si>
  <si>
    <t>BENDIGO</t>
  </si>
  <si>
    <t>BUSSELTON</t>
  </si>
  <si>
    <t>MOORABBIN</t>
  </si>
  <si>
    <t>PARKES</t>
  </si>
  <si>
    <t>Airline services from 2020 were severely affected by COVID-19 related travel restrictions introduced from March 2020.</t>
  </si>
  <si>
    <t>BLACKALL</t>
  </si>
  <si>
    <t>BARCALDINE</t>
  </si>
  <si>
    <t>MCARTHUR RIVER</t>
  </si>
  <si>
    <t>MILES</t>
  </si>
  <si>
    <t>Telephone: 02 6136 7250</t>
  </si>
  <si>
    <t>©  Commonwealth of Australia, 2024</t>
  </si>
  <si>
    <t>DOOMADGEE</t>
  </si>
  <si>
    <t>EDWARD RIVER</t>
  </si>
  <si>
    <t>MORNINGTON ISLAND</t>
  </si>
  <si>
    <t>BADU ISLAND</t>
  </si>
  <si>
    <t>ONSLOW</t>
  </si>
  <si>
    <t>Growth compared to 2023</t>
  </si>
  <si>
    <t>5 years 2019 to 2024:</t>
  </si>
  <si>
    <t>10 years 2014 to 2024:</t>
  </si>
  <si>
    <t>20 years 2004 to 2024:</t>
  </si>
  <si>
    <t>Passenger Movements in 2024 (millions)</t>
  </si>
  <si>
    <t>REPORT PERIOD: 1985 to 2024</t>
  </si>
  <si>
    <t>This publication presents time series data on scheduled Regular Public Transport (RPT) services at selected Australian airports by calendar year over the period 1985 to 2024.</t>
  </si>
  <si>
    <t>Data is compiled for International and Domestic (including Regional) airline RPT services, and does not include charter or other non-scheduled activity.  Data is presented on all Australian airports with more than 7,000 revenue passenger movements during 2024, except for Avalon Airport which is excluded for commercial-in-confidence reasons (domestic traffic).</t>
  </si>
  <si>
    <t>Bonza Aviation entered the domestic market in January 2023. Operation ceased in April 2024.</t>
  </si>
  <si>
    <t>Rex Airlines comenced  jet services between selected major cities in March 2021. Domestic jet services ceased in July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</si>
</sst>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3" x14ac:knownFonts="1">
    <font>
      <sz val="10"/>
      <name val="MS Sans Serif"/>
    </font>
    <font>
      <sz val="10"/>
      <name val="MS Sans Serif"/>
      <family val="2"/>
    </font>
    <font>
      <sz val="8"/>
      <color indexed="8"/>
      <name val="Arial"/>
      <family val="2"/>
    </font>
    <font>
      <sz val="10"/>
      <name val="Arial"/>
      <family val="2"/>
    </font>
    <font>
      <sz val="12"/>
      <name val="Arial"/>
      <family val="2"/>
    </font>
    <font>
      <b/>
      <sz val="8"/>
      <color indexed="8"/>
      <name val="Arial"/>
      <family val="2"/>
    </font>
    <font>
      <sz val="8"/>
      <name val="Arial"/>
      <family val="2"/>
    </font>
    <font>
      <sz val="10"/>
      <name val="Arial"/>
      <family val="2"/>
    </font>
    <font>
      <b/>
      <sz val="10"/>
      <name val="Arial"/>
      <family val="2"/>
    </font>
    <font>
      <b/>
      <sz val="11"/>
      <name val="Arial"/>
      <family val="2"/>
    </font>
    <font>
      <b/>
      <sz val="12"/>
      <name val="Arial"/>
      <family val="2"/>
    </font>
    <font>
      <b/>
      <sz val="14"/>
      <color indexed="8"/>
      <name val="Arial"/>
      <family val="2"/>
    </font>
    <font>
      <b/>
      <sz val="14"/>
      <name val="Arial"/>
      <family val="2"/>
    </font>
    <font>
      <sz val="14"/>
      <name val="Arial"/>
      <family val="2"/>
    </font>
    <font>
      <b/>
      <sz val="8"/>
      <color indexed="8"/>
      <name val="Times New Roman"/>
      <family val="1"/>
    </font>
    <font>
      <b/>
      <sz val="8"/>
      <color indexed="12"/>
      <name val="Times New Roman"/>
      <family val="1"/>
    </font>
    <font>
      <b/>
      <sz val="8"/>
      <color indexed="12"/>
      <name val="Arial"/>
      <family val="2"/>
    </font>
    <font>
      <sz val="12"/>
      <name val="Times New Roman"/>
      <family val="1"/>
    </font>
    <font>
      <sz val="12"/>
      <name val="Times New Roman"/>
      <family val="1"/>
    </font>
    <font>
      <sz val="11"/>
      <color theme="1"/>
      <name val="Calibri"/>
      <family val="2"/>
      <scheme val="minor"/>
    </font>
    <font>
      <b/>
      <sz val="10"/>
      <color theme="0"/>
      <name val="Arial"/>
      <family val="2"/>
    </font>
    <font>
      <sz val="10"/>
      <name val="MS Sans Serif"/>
    </font>
    <font>
      <sz val="10"/>
      <color rgb="FFC00000"/>
      <name val="MS Sans Serif"/>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rgb="FFB11F16"/>
      </top>
      <bottom style="medium">
        <color rgb="FFB11F16"/>
      </bottom>
      <diagonal/>
    </border>
    <border>
      <left/>
      <right/>
      <top/>
      <bottom style="thin">
        <color rgb="FFC00000"/>
      </bottom>
      <diagonal/>
    </border>
    <border>
      <left/>
      <right/>
      <top style="thin">
        <color rgb="FFC00000"/>
      </top>
      <bottom/>
      <diagonal/>
    </border>
    <border>
      <left/>
      <right/>
      <top/>
      <bottom style="thin">
        <color rgb="FFB11F16"/>
      </bottom>
      <diagonal/>
    </border>
    <border>
      <left/>
      <right/>
      <top style="medium">
        <color rgb="FFB11F16"/>
      </top>
      <bottom/>
      <diagonal/>
    </border>
    <border>
      <left/>
      <right/>
      <top/>
      <bottom style="medium">
        <color rgb="FFB11F16"/>
      </bottom>
      <diagonal/>
    </border>
    <border>
      <left/>
      <right/>
      <top style="thin">
        <color rgb="FFC00000"/>
      </top>
      <bottom style="thin">
        <color rgb="FFC00000"/>
      </bottom>
      <diagonal/>
    </border>
  </borders>
  <cellStyleXfs count="48">
    <xf numFmtId="0" fontId="0" fillId="0" borderId="0"/>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19" fillId="0" borderId="0"/>
    <xf numFmtId="0" fontId="19" fillId="0" borderId="0"/>
    <xf numFmtId="0" fontId="17" fillId="0" borderId="0"/>
    <xf numFmtId="0" fontId="18" fillId="0" borderId="0"/>
    <xf numFmtId="0" fontId="1" fillId="0" borderId="0"/>
    <xf numFmtId="0" fontId="3" fillId="0" borderId="0">
      <alignment wrapText="1"/>
    </xf>
    <xf numFmtId="0" fontId="3" fillId="0" borderId="0">
      <alignment wrapText="1"/>
    </xf>
    <xf numFmtId="0" fontId="3"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9" fontId="21" fillId="0" borderId="0" applyFont="0" applyFill="0" applyBorder="0" applyAlignment="0" applyProtection="0"/>
  </cellStyleXfs>
  <cellXfs count="136">
    <xf numFmtId="0" fontId="0" fillId="0" borderId="0" xfId="0"/>
    <xf numFmtId="0" fontId="5" fillId="0" borderId="0" xfId="12" applyFont="1" applyFill="1" applyBorder="1" applyAlignment="1">
      <alignment vertical="center"/>
    </xf>
    <xf numFmtId="0" fontId="2" fillId="0" borderId="0" xfId="12" applyFont="1" applyFill="1" applyBorder="1" applyAlignment="1">
      <alignment horizontal="left" vertical="top" wrapText="1"/>
    </xf>
    <xf numFmtId="0" fontId="6" fillId="0" borderId="0" xfId="12" applyFont="1" applyBorder="1">
      <alignment wrapText="1"/>
    </xf>
    <xf numFmtId="0" fontId="4" fillId="0" borderId="0" xfId="1" applyNumberFormat="1" applyFont="1" applyAlignment="1">
      <alignment wrapText="1"/>
    </xf>
    <xf numFmtId="0" fontId="4" fillId="0" borderId="0" xfId="1" applyFont="1" applyAlignment="1">
      <alignment wrapText="1"/>
    </xf>
    <xf numFmtId="0" fontId="6" fillId="0" borderId="0" xfId="12" applyFont="1" applyFill="1" applyBorder="1">
      <alignment wrapText="1"/>
    </xf>
    <xf numFmtId="0" fontId="4" fillId="0" borderId="0" xfId="1" applyNumberFormat="1" applyFont="1" applyFill="1" applyAlignment="1">
      <alignment wrapText="1"/>
    </xf>
    <xf numFmtId="0" fontId="3" fillId="0" borderId="0" xfId="12" applyFont="1" applyBorder="1">
      <alignment wrapText="1"/>
    </xf>
    <xf numFmtId="0" fontId="3" fillId="0" borderId="0" xfId="12" applyFont="1" applyBorder="1" applyAlignment="1"/>
    <xf numFmtId="0" fontId="3" fillId="0" borderId="0" xfId="0" applyFont="1"/>
    <xf numFmtId="0" fontId="6" fillId="0" borderId="0" xfId="12" applyFont="1" applyBorder="1" applyAlignment="1"/>
    <xf numFmtId="0" fontId="6" fillId="0" borderId="0" xfId="12" applyFont="1" applyBorder="1" applyAlignment="1">
      <alignment horizontal="center" wrapText="1"/>
    </xf>
    <xf numFmtId="3" fontId="6" fillId="0" borderId="0" xfId="12" applyNumberFormat="1" applyFont="1" applyBorder="1">
      <alignment wrapText="1"/>
    </xf>
    <xf numFmtId="3" fontId="6" fillId="0" borderId="0" xfId="12" applyNumberFormat="1" applyFont="1" applyBorder="1" applyAlignment="1">
      <alignment horizontal="center" wrapText="1"/>
    </xf>
    <xf numFmtId="3" fontId="2" fillId="0" borderId="0" xfId="12" applyNumberFormat="1" applyFont="1" applyFill="1" applyBorder="1" applyAlignment="1">
      <alignment horizontal="right" wrapText="1"/>
    </xf>
    <xf numFmtId="0" fontId="6" fillId="0" borderId="0" xfId="0" applyFont="1" applyAlignment="1">
      <alignment horizontal="center"/>
    </xf>
    <xf numFmtId="3" fontId="6" fillId="0" borderId="0" xfId="0" applyNumberFormat="1" applyFont="1" applyAlignment="1">
      <alignment horizontal="center"/>
    </xf>
    <xf numFmtId="164" fontId="3" fillId="0" borderId="0" xfId="0" applyNumberFormat="1" applyFont="1"/>
    <xf numFmtId="0" fontId="9" fillId="2" borderId="0" xfId="0" applyFont="1" applyFill="1"/>
    <xf numFmtId="3" fontId="3" fillId="0" borderId="0" xfId="0" applyNumberFormat="1" applyFont="1" applyAlignment="1">
      <alignment horizontal="right"/>
    </xf>
    <xf numFmtId="164" fontId="3" fillId="0" borderId="0" xfId="0" applyNumberFormat="1" applyFont="1" applyAlignment="1">
      <alignment horizontal="right"/>
    </xf>
    <xf numFmtId="164" fontId="3" fillId="0" borderId="0" xfId="0" applyNumberFormat="1" applyFont="1" applyBorder="1" applyAlignment="1">
      <alignment horizontal="right"/>
    </xf>
    <xf numFmtId="3" fontId="3" fillId="2" borderId="0" xfId="0" applyNumberFormat="1" applyFont="1" applyFill="1" applyAlignment="1">
      <alignment horizontal="right"/>
    </xf>
    <xf numFmtId="164" fontId="3" fillId="2" borderId="0" xfId="0" applyNumberFormat="1" applyFont="1" applyFill="1" applyAlignment="1">
      <alignment horizontal="right"/>
    </xf>
    <xf numFmtId="164" fontId="3" fillId="2" borderId="0" xfId="0" applyNumberFormat="1" applyFont="1" applyFill="1" applyBorder="1" applyAlignment="1">
      <alignment horizontal="right"/>
    </xf>
    <xf numFmtId="0" fontId="3" fillId="2" borderId="0" xfId="0" applyFont="1" applyFill="1"/>
    <xf numFmtId="164" fontId="3" fillId="0" borderId="0" xfId="0" applyNumberFormat="1" applyFont="1" applyFill="1" applyBorder="1"/>
    <xf numFmtId="0" fontId="3" fillId="0" borderId="0" xfId="0" applyFont="1" applyBorder="1" applyAlignment="1">
      <alignment horizontal="center"/>
    </xf>
    <xf numFmtId="0" fontId="8" fillId="0" borderId="0" xfId="0" applyFont="1" applyBorder="1" applyAlignment="1">
      <alignment horizontal="right" wrapText="1"/>
    </xf>
    <xf numFmtId="0" fontId="5" fillId="0" borderId="5" xfId="12" applyFont="1" applyFill="1" applyBorder="1" applyAlignment="1">
      <alignment vertical="center"/>
    </xf>
    <xf numFmtId="0" fontId="5" fillId="0" borderId="5" xfId="12" applyFont="1" applyFill="1" applyBorder="1" applyAlignment="1">
      <alignment horizontal="center" vertical="center"/>
    </xf>
    <xf numFmtId="0" fontId="4" fillId="0" borderId="0" xfId="0" applyFont="1"/>
    <xf numFmtId="0" fontId="4" fillId="0" borderId="0" xfId="0" applyNumberFormat="1" applyFont="1" applyAlignment="1">
      <alignment wrapText="1"/>
    </xf>
    <xf numFmtId="0" fontId="10" fillId="0" borderId="0" xfId="0" applyFont="1"/>
    <xf numFmtId="0" fontId="11" fillId="0" borderId="0" xfId="12" applyFont="1" applyFill="1" applyBorder="1" applyAlignment="1">
      <alignment vertical="center"/>
    </xf>
    <xf numFmtId="0" fontId="13" fillId="0" borderId="0" xfId="0" applyFont="1"/>
    <xf numFmtId="0" fontId="12" fillId="0" borderId="0" xfId="0" applyFont="1" applyBorder="1" applyAlignment="1"/>
    <xf numFmtId="0" fontId="10" fillId="0" borderId="0" xfId="1" applyNumberFormat="1" applyFont="1" applyAlignment="1">
      <alignment wrapText="1"/>
    </xf>
    <xf numFmtId="0" fontId="10" fillId="0" borderId="0" xfId="1" applyFont="1" applyAlignment="1">
      <alignment wrapText="1"/>
    </xf>
    <xf numFmtId="0" fontId="8" fillId="0" borderId="0" xfId="0" applyFont="1" applyProtection="1">
      <protection locked="0" hidden="1"/>
    </xf>
    <xf numFmtId="0" fontId="3" fillId="0" borderId="0" xfId="0" applyFont="1" applyBorder="1" applyProtection="1">
      <protection locked="0" hidden="1"/>
    </xf>
    <xf numFmtId="164" fontId="3" fillId="0" borderId="0" xfId="0" applyNumberFormat="1" applyFont="1" applyBorder="1" applyProtection="1">
      <protection locked="0" hidden="1"/>
    </xf>
    <xf numFmtId="0" fontId="8" fillId="0" borderId="1" xfId="0" applyFont="1" applyFill="1" applyBorder="1" applyAlignment="1" applyProtection="1">
      <alignment horizontal="left" vertical="center" wrapText="1"/>
      <protection locked="0" hidden="1"/>
    </xf>
    <xf numFmtId="164" fontId="3" fillId="0" borderId="1" xfId="0" applyNumberFormat="1" applyFont="1" applyFill="1" applyBorder="1" applyProtection="1">
      <protection locked="0" hidden="1"/>
    </xf>
    <xf numFmtId="0" fontId="8" fillId="0" borderId="2" xfId="0" applyFont="1" applyBorder="1" applyAlignment="1" applyProtection="1">
      <alignment horizontal="right" wrapText="1"/>
      <protection locked="0" hidden="1"/>
    </xf>
    <xf numFmtId="0" fontId="3" fillId="0" borderId="0" xfId="0" applyFont="1" applyFill="1" applyAlignment="1" applyProtection="1">
      <alignment horizontal="left" vertical="center"/>
      <protection locked="0" hidden="1"/>
    </xf>
    <xf numFmtId="3" fontId="3" fillId="0" borderId="0" xfId="0" applyNumberFormat="1" applyFont="1" applyAlignment="1" applyProtection="1">
      <alignment horizontal="right"/>
      <protection locked="0" hidden="1"/>
    </xf>
    <xf numFmtId="164" fontId="3" fillId="0" borderId="0" xfId="0" applyNumberFormat="1" applyFont="1" applyAlignment="1" applyProtection="1">
      <alignment horizontal="right"/>
      <protection locked="0" hidden="1"/>
    </xf>
    <xf numFmtId="0" fontId="3" fillId="0" borderId="0" xfId="0" applyFont="1" applyFill="1" applyAlignment="1" applyProtection="1">
      <alignment horizontal="left"/>
      <protection locked="0" hidden="1"/>
    </xf>
    <xf numFmtId="0" fontId="3" fillId="0" borderId="0" xfId="0" applyFont="1" applyProtection="1">
      <protection locked="0" hidden="1"/>
    </xf>
    <xf numFmtId="164" fontId="3" fillId="0" borderId="0" xfId="0" applyNumberFormat="1" applyFont="1" applyProtection="1">
      <protection locked="0" hidden="1"/>
    </xf>
    <xf numFmtId="0" fontId="3" fillId="0" borderId="0" xfId="0" applyFont="1" applyProtection="1">
      <protection hidden="1"/>
    </xf>
    <xf numFmtId="164" fontId="3" fillId="0" borderId="0" xfId="0" applyNumberFormat="1" applyFont="1" applyProtection="1">
      <protection hidden="1"/>
    </xf>
    <xf numFmtId="0" fontId="12" fillId="0" borderId="0" xfId="0" applyFont="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164" fontId="13" fillId="0" borderId="0" xfId="0" applyNumberFormat="1" applyFont="1" applyProtection="1">
      <protection hidden="1"/>
    </xf>
    <xf numFmtId="0" fontId="8" fillId="0" borderId="6" xfId="0" applyFont="1" applyFill="1" applyBorder="1" applyAlignment="1" applyProtection="1">
      <alignment horizontal="left" vertical="center" wrapText="1"/>
      <protection hidden="1"/>
    </xf>
    <xf numFmtId="0" fontId="3" fillId="0" borderId="6" xfId="0" applyFont="1" applyBorder="1" applyProtection="1">
      <protection hidden="1"/>
    </xf>
    <xf numFmtId="164" fontId="3" fillId="0" borderId="6" xfId="0" applyNumberFormat="1" applyFont="1" applyFill="1" applyBorder="1" applyProtection="1">
      <protection hidden="1"/>
    </xf>
    <xf numFmtId="164" fontId="3" fillId="0" borderId="0" xfId="0" applyNumberFormat="1" applyFont="1" applyFill="1" applyBorder="1" applyProtection="1">
      <protection hidden="1"/>
    </xf>
    <xf numFmtId="0" fontId="8" fillId="0" borderId="7" xfId="0" applyFont="1" applyBorder="1" applyAlignment="1" applyProtection="1">
      <alignment horizontal="center" vertical="center" wrapText="1"/>
      <protection hidden="1"/>
    </xf>
    <xf numFmtId="0" fontId="8" fillId="0" borderId="7" xfId="0" applyFont="1" applyBorder="1" applyAlignment="1" applyProtection="1">
      <alignment horizontal="center" vertical="center"/>
      <protection hidden="1"/>
    </xf>
    <xf numFmtId="0" fontId="3" fillId="0" borderId="0" xfId="0" applyFont="1" applyBorder="1" applyAlignment="1" applyProtection="1">
      <alignment horizontal="center"/>
      <protection hidden="1"/>
    </xf>
    <xf numFmtId="0" fontId="8" fillId="0" borderId="8" xfId="0" applyFont="1" applyBorder="1" applyAlignment="1" applyProtection="1">
      <alignment horizontal="center" vertical="center" wrapText="1"/>
      <protection hidden="1"/>
    </xf>
    <xf numFmtId="0" fontId="8" fillId="0" borderId="0" xfId="0" applyFont="1" applyBorder="1" applyAlignment="1" applyProtection="1">
      <alignment horizontal="right" wrapText="1"/>
      <protection hidden="1"/>
    </xf>
    <xf numFmtId="3" fontId="3" fillId="0" borderId="0" xfId="0" applyNumberFormat="1" applyFont="1" applyAlignment="1" applyProtection="1">
      <alignment horizontal="right"/>
      <protection hidden="1"/>
    </xf>
    <xf numFmtId="164" fontId="3" fillId="0" borderId="0" xfId="0" applyNumberFormat="1" applyFont="1" applyAlignment="1" applyProtection="1">
      <alignment horizontal="right"/>
      <protection hidden="1"/>
    </xf>
    <xf numFmtId="164" fontId="3" fillId="0" borderId="0" xfId="0" applyNumberFormat="1" applyFont="1" applyBorder="1" applyAlignment="1" applyProtection="1">
      <alignment horizontal="right"/>
      <protection hidden="1"/>
    </xf>
    <xf numFmtId="0" fontId="8" fillId="0" borderId="0" xfId="0" applyFont="1" applyBorder="1" applyAlignment="1" applyProtection="1">
      <alignment horizontal="center" vertical="center" wrapText="1"/>
      <protection hidden="1"/>
    </xf>
    <xf numFmtId="3" fontId="3" fillId="0" borderId="0" xfId="0" applyNumberFormat="1" applyFont="1" applyFill="1" applyAlignment="1" applyProtection="1">
      <alignment horizontal="right" vertical="center"/>
      <protection hidden="1"/>
    </xf>
    <xf numFmtId="0" fontId="3" fillId="0" borderId="6" xfId="0" applyFont="1" applyFill="1" applyBorder="1" applyAlignment="1" applyProtection="1">
      <alignment horizontal="left"/>
      <protection hidden="1"/>
    </xf>
    <xf numFmtId="3" fontId="3" fillId="0" borderId="6" xfId="0" applyNumberFormat="1" applyFont="1" applyBorder="1" applyAlignment="1" applyProtection="1">
      <alignment horizontal="right"/>
      <protection hidden="1"/>
    </xf>
    <xf numFmtId="164" fontId="3" fillId="0" borderId="6" xfId="0" applyNumberFormat="1" applyFont="1" applyBorder="1" applyAlignment="1" applyProtection="1">
      <alignment horizontal="right"/>
      <protection hidden="1"/>
    </xf>
    <xf numFmtId="164" fontId="3" fillId="0" borderId="0" xfId="0"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3" fillId="0" borderId="0" xfId="0" applyFont="1" applyFill="1" applyAlignment="1" applyProtection="1">
      <alignment horizontal="left"/>
      <protection hidden="1"/>
    </xf>
    <xf numFmtId="0" fontId="2" fillId="0" borderId="0" xfId="12" applyFont="1" applyFill="1" applyBorder="1" applyAlignment="1">
      <alignment horizontal="center" vertical="top"/>
    </xf>
    <xf numFmtId="0" fontId="2" fillId="0" borderId="0" xfId="12" applyFont="1" applyFill="1" applyBorder="1" applyAlignment="1">
      <alignment horizontal="left" vertical="top"/>
    </xf>
    <xf numFmtId="0" fontId="14" fillId="0" borderId="0" xfId="12" applyFont="1" applyFill="1" applyBorder="1" applyAlignment="1">
      <alignment horizontal="center" vertical="top"/>
    </xf>
    <xf numFmtId="0" fontId="6" fillId="0" borderId="9" xfId="12" applyFont="1" applyBorder="1">
      <alignment wrapText="1"/>
    </xf>
    <xf numFmtId="0" fontId="2" fillId="0" borderId="9" xfId="12" applyFont="1" applyFill="1" applyBorder="1" applyAlignment="1">
      <alignment horizontal="center" vertical="top"/>
    </xf>
    <xf numFmtId="0" fontId="5" fillId="0" borderId="0" xfId="12" applyFont="1" applyFill="1" applyBorder="1" applyAlignment="1">
      <alignment horizontal="center" vertical="top"/>
    </xf>
    <xf numFmtId="3" fontId="2" fillId="0" borderId="0" xfId="12" applyNumberFormat="1" applyFont="1" applyFill="1" applyBorder="1" applyAlignment="1">
      <alignment horizontal="left" vertical="top"/>
    </xf>
    <xf numFmtId="3" fontId="5" fillId="0" borderId="0" xfId="12" applyNumberFormat="1" applyFont="1" applyFill="1" applyBorder="1" applyAlignment="1">
      <alignment horizontal="left" vertical="top"/>
    </xf>
    <xf numFmtId="3" fontId="5" fillId="0" borderId="5" xfId="12" applyNumberFormat="1" applyFont="1" applyFill="1" applyBorder="1" applyAlignment="1">
      <alignment horizontal="center" vertical="center" wrapText="1"/>
    </xf>
    <xf numFmtId="0" fontId="2" fillId="0" borderId="0" xfId="12" applyFont="1" applyFill="1" applyBorder="1" applyAlignment="1"/>
    <xf numFmtId="0" fontId="2" fillId="0" borderId="0" xfId="12" applyFont="1" applyFill="1" applyBorder="1" applyAlignment="1">
      <alignment horizontal="center" wrapText="1"/>
    </xf>
    <xf numFmtId="3" fontId="2" fillId="0" borderId="0" xfId="12" applyNumberFormat="1" applyFont="1" applyFill="1" applyBorder="1" applyAlignment="1">
      <alignment horizontal="center" wrapText="1"/>
    </xf>
    <xf numFmtId="3" fontId="6" fillId="0" borderId="0" xfId="12" quotePrefix="1" applyNumberFormat="1" applyFont="1" applyBorder="1" applyAlignment="1">
      <alignment wrapText="1"/>
    </xf>
    <xf numFmtId="0" fontId="6" fillId="0" borderId="0" xfId="0" applyFont="1" applyAlignment="1"/>
    <xf numFmtId="3" fontId="6" fillId="0" borderId="0" xfId="0" applyNumberFormat="1" applyFont="1" applyAlignment="1"/>
    <xf numFmtId="0" fontId="6" fillId="0" borderId="0" xfId="12" applyFont="1" applyBorder="1" applyAlignment="1">
      <alignment wrapText="1"/>
    </xf>
    <xf numFmtId="3" fontId="6" fillId="0" borderId="0" xfId="12" applyNumberFormat="1" applyFont="1" applyBorder="1" applyAlignment="1">
      <alignment wrapText="1"/>
    </xf>
    <xf numFmtId="0" fontId="2" fillId="0" borderId="0" xfId="12" applyFont="1" applyFill="1" applyBorder="1" applyAlignment="1">
      <alignment horizontal="left" wrapText="1"/>
    </xf>
    <xf numFmtId="0" fontId="6" fillId="0" borderId="0" xfId="12" applyFont="1" applyFill="1" applyBorder="1" applyAlignment="1">
      <alignment wrapText="1"/>
    </xf>
    <xf numFmtId="0" fontId="12" fillId="4" borderId="3" xfId="0" applyFont="1" applyFill="1" applyBorder="1" applyAlignment="1" applyProtection="1">
      <alignment horizontal="left" vertical="center"/>
      <protection locked="0" hidden="1"/>
    </xf>
    <xf numFmtId="3" fontId="2" fillId="0" borderId="0" xfId="12" applyNumberFormat="1" applyFont="1" applyFill="1" applyBorder="1" applyAlignment="1"/>
    <xf numFmtId="3" fontId="2" fillId="0" borderId="0" xfId="12" applyNumberFormat="1" applyFont="1" applyFill="1" applyBorder="1" applyAlignment="1">
      <alignment horizontal="left" wrapText="1"/>
    </xf>
    <xf numFmtId="3" fontId="6" fillId="0" borderId="0" xfId="9" applyNumberFormat="1" applyFont="1"/>
    <xf numFmtId="3" fontId="6" fillId="0" borderId="0" xfId="10" applyNumberFormat="1" applyFont="1"/>
    <xf numFmtId="3" fontId="6" fillId="0" borderId="0" xfId="12" applyNumberFormat="1" applyFont="1" applyBorder="1" applyAlignment="1"/>
    <xf numFmtId="3" fontId="14" fillId="0" borderId="0" xfId="12" applyNumberFormat="1" applyFont="1" applyFill="1" applyBorder="1" applyAlignment="1">
      <alignment horizontal="left" vertical="top"/>
    </xf>
    <xf numFmtId="0" fontId="0" fillId="0" borderId="0" xfId="0" applyAlignment="1">
      <alignment wrapText="1"/>
    </xf>
    <xf numFmtId="0" fontId="5" fillId="0" borderId="0" xfId="12" applyFont="1" applyFill="1" applyBorder="1" applyAlignment="1">
      <alignment horizontal="left" vertical="top"/>
    </xf>
    <xf numFmtId="0" fontId="5" fillId="0" borderId="0" xfId="12" applyFont="1" applyFill="1" applyBorder="1" applyAlignment="1">
      <alignment horizontal="left" vertical="center"/>
    </xf>
    <xf numFmtId="0" fontId="6" fillId="0" borderId="0" xfId="0" applyFont="1"/>
    <xf numFmtId="0" fontId="12" fillId="0" borderId="10" xfId="0" applyFont="1" applyBorder="1" applyAlignment="1"/>
    <xf numFmtId="3" fontId="0" fillId="0" borderId="0" xfId="0" applyNumberFormat="1"/>
    <xf numFmtId="1" fontId="2" fillId="0" borderId="0" xfId="12" applyNumberFormat="1" applyFont="1" applyFill="1" applyBorder="1" applyAlignment="1">
      <alignment horizontal="center" wrapText="1"/>
    </xf>
    <xf numFmtId="1" fontId="6" fillId="0" borderId="0" xfId="12" applyNumberFormat="1" applyFont="1" applyBorder="1" applyAlignment="1">
      <alignment horizontal="center" wrapText="1"/>
    </xf>
    <xf numFmtId="0" fontId="6" fillId="0" borderId="0" xfId="12" applyFont="1" applyFill="1" applyBorder="1" applyAlignment="1"/>
    <xf numFmtId="3" fontId="6" fillId="0" borderId="0" xfId="12" quotePrefix="1" applyNumberFormat="1" applyFont="1" applyFill="1" applyBorder="1" applyAlignment="1">
      <alignment wrapText="1"/>
    </xf>
    <xf numFmtId="0" fontId="6" fillId="0" borderId="0" xfId="12" applyFont="1" applyFill="1" applyBorder="1" applyAlignment="1">
      <alignment horizontal="center" wrapText="1"/>
    </xf>
    <xf numFmtId="3" fontId="6" fillId="0" borderId="0" xfId="12" applyNumberFormat="1" applyFont="1" applyFill="1" applyBorder="1">
      <alignment wrapText="1"/>
    </xf>
    <xf numFmtId="0" fontId="20" fillId="0" borderId="0" xfId="0" applyFont="1" applyBorder="1" applyAlignment="1" applyProtection="1">
      <alignment horizontal="center" vertical="center" wrapText="1"/>
      <protection hidden="1"/>
    </xf>
    <xf numFmtId="164" fontId="6" fillId="0" borderId="0" xfId="47" applyNumberFormat="1" applyFont="1" applyBorder="1" applyAlignment="1">
      <alignment wrapText="1"/>
    </xf>
    <xf numFmtId="0" fontId="3" fillId="0" borderId="0" xfId="0" applyFont="1" applyFill="1" applyBorder="1" applyAlignment="1" applyProtection="1">
      <alignment horizontal="left"/>
      <protection hidden="1"/>
    </xf>
    <xf numFmtId="3" fontId="3" fillId="0" borderId="0" xfId="0" applyNumberFormat="1" applyFont="1" applyBorder="1" applyAlignment="1" applyProtection="1">
      <alignment horizontal="right"/>
      <protection hidden="1"/>
    </xf>
    <xf numFmtId="0" fontId="22" fillId="0" borderId="0" xfId="0" applyFont="1"/>
    <xf numFmtId="0" fontId="0" fillId="0" borderId="0" xfId="0" applyAlignment="1">
      <alignment horizontal="left"/>
    </xf>
    <xf numFmtId="0" fontId="3" fillId="0" borderId="0" xfId="0" applyFont="1" applyAlignment="1">
      <alignment horizontal="left"/>
    </xf>
    <xf numFmtId="0" fontId="3" fillId="3" borderId="0" xfId="0" applyFont="1" applyFill="1" applyAlignment="1">
      <alignment horizontal="left"/>
    </xf>
    <xf numFmtId="0" fontId="3" fillId="0" borderId="0" xfId="0" applyFont="1" applyFill="1" applyAlignment="1" applyProtection="1">
      <alignment horizontal="right" vertical="center"/>
      <protection locked="0" hidden="1"/>
    </xf>
    <xf numFmtId="0" fontId="8" fillId="0" borderId="2" xfId="0" applyFont="1" applyBorder="1" applyAlignment="1" applyProtection="1">
      <alignment horizontal="center" vertical="center" wrapText="1"/>
      <protection locked="0" hidden="1"/>
    </xf>
    <xf numFmtId="0" fontId="8" fillId="0" borderId="4" xfId="0" applyFont="1" applyBorder="1" applyAlignment="1" applyProtection="1">
      <alignment horizontal="center" vertical="center" wrapText="1"/>
      <protection locked="0" hidden="1"/>
    </xf>
    <xf numFmtId="0" fontId="8" fillId="0" borderId="1" xfId="0" applyFont="1" applyBorder="1" applyAlignment="1" applyProtection="1">
      <alignment horizontal="center" vertical="center" wrapText="1"/>
      <protection locked="0" hidden="1"/>
    </xf>
    <xf numFmtId="0" fontId="8" fillId="0" borderId="11" xfId="0" applyFont="1" applyBorder="1" applyAlignment="1" applyProtection="1">
      <alignment horizontal="center" vertical="center"/>
      <protection hidden="1"/>
    </xf>
    <xf numFmtId="0" fontId="12" fillId="0" borderId="10" xfId="0" applyFont="1" applyBorder="1" applyAlignment="1" applyProtection="1">
      <alignment horizontal="center"/>
      <protection hidden="1"/>
    </xf>
    <xf numFmtId="3" fontId="16" fillId="0" borderId="9" xfId="12" applyNumberFormat="1" applyFont="1" applyBorder="1" applyAlignment="1">
      <alignment horizontal="center"/>
    </xf>
    <xf numFmtId="3" fontId="5" fillId="0" borderId="0" xfId="12" applyNumberFormat="1" applyFont="1" applyFill="1" applyBorder="1" applyAlignment="1">
      <alignment horizontal="center" vertical="top"/>
    </xf>
    <xf numFmtId="3" fontId="16" fillId="0" borderId="9" xfId="0" applyNumberFormat="1" applyFont="1" applyFill="1" applyBorder="1" applyAlignment="1">
      <alignment horizontal="center" vertical="top"/>
    </xf>
    <xf numFmtId="3" fontId="16" fillId="0" borderId="9" xfId="25" applyNumberFormat="1" applyFont="1" applyBorder="1" applyAlignment="1">
      <alignment horizontal="center"/>
    </xf>
    <xf numFmtId="3" fontId="15" fillId="0" borderId="9" xfId="12" applyNumberFormat="1" applyFont="1" applyBorder="1" applyAlignment="1">
      <alignment horizontal="center"/>
    </xf>
    <xf numFmtId="3" fontId="15" fillId="0" borderId="9" xfId="41" applyNumberFormat="1" applyFont="1" applyBorder="1" applyAlignment="1">
      <alignment horizontal="center"/>
    </xf>
  </cellXfs>
  <cellStyles count="48">
    <cellStyle name="Normal" xfId="0" builtinId="0"/>
    <cellStyle name="Normal 10" xfId="1" xr:uid="{00000000-0005-0000-0000-000001000000}"/>
    <cellStyle name="Normal 10 2" xfId="2" xr:uid="{00000000-0005-0000-0000-000002000000}"/>
    <cellStyle name="Normal 10 2 2" xfId="3" xr:uid="{00000000-0005-0000-0000-000003000000}"/>
    <cellStyle name="Normal 10 2 3" xfId="4" xr:uid="{00000000-0005-0000-0000-000004000000}"/>
    <cellStyle name="Normal 10 3" xfId="5" xr:uid="{00000000-0005-0000-0000-000005000000}"/>
    <cellStyle name="Normal 10 4" xfId="6" xr:uid="{00000000-0005-0000-0000-000006000000}"/>
    <cellStyle name="Normal 11 2" xfId="7" xr:uid="{00000000-0005-0000-0000-000007000000}"/>
    <cellStyle name="Normal 11 3" xfId="8" xr:uid="{00000000-0005-0000-0000-000008000000}"/>
    <cellStyle name="Normal 14" xfId="9" xr:uid="{00000000-0005-0000-0000-000009000000}"/>
    <cellStyle name="Normal 15" xfId="10" xr:uid="{00000000-0005-0000-0000-00000A000000}"/>
    <cellStyle name="Normal 16" xfId="11" xr:uid="{00000000-0005-0000-0000-00000B000000}"/>
    <cellStyle name="Normal 2" xfId="12" xr:uid="{00000000-0005-0000-0000-00000C000000}"/>
    <cellStyle name="Normal 2 2" xfId="13" xr:uid="{00000000-0005-0000-0000-00000D000000}"/>
    <cellStyle name="Normal 2 3" xfId="14" xr:uid="{00000000-0005-0000-0000-00000E000000}"/>
    <cellStyle name="Normal 3 2" xfId="15" xr:uid="{00000000-0005-0000-0000-00000F000000}"/>
    <cellStyle name="Normal 3 2 2" xfId="16" xr:uid="{00000000-0005-0000-0000-000010000000}"/>
    <cellStyle name="Normal 3 2 3" xfId="17" xr:uid="{00000000-0005-0000-0000-000011000000}"/>
    <cellStyle name="Normal 3 3" xfId="18" xr:uid="{00000000-0005-0000-0000-000012000000}"/>
    <cellStyle name="Normal 3 4" xfId="19" xr:uid="{00000000-0005-0000-0000-000013000000}"/>
    <cellStyle name="Normal 4 2" xfId="20" xr:uid="{00000000-0005-0000-0000-000014000000}"/>
    <cellStyle name="Normal 4 2 2" xfId="21" xr:uid="{00000000-0005-0000-0000-000015000000}"/>
    <cellStyle name="Normal 4 2 3" xfId="22" xr:uid="{00000000-0005-0000-0000-000016000000}"/>
    <cellStyle name="Normal 4 3" xfId="23" xr:uid="{00000000-0005-0000-0000-000017000000}"/>
    <cellStyle name="Normal 4 4" xfId="24" xr:uid="{00000000-0005-0000-0000-000018000000}"/>
    <cellStyle name="Normal 5" xfId="25" xr:uid="{00000000-0005-0000-0000-000019000000}"/>
    <cellStyle name="Normal 5 2" xfId="26" xr:uid="{00000000-0005-0000-0000-00001A000000}"/>
    <cellStyle name="Normal 5 2 2" xfId="27" xr:uid="{00000000-0005-0000-0000-00001B000000}"/>
    <cellStyle name="Normal 5 2 3" xfId="28" xr:uid="{00000000-0005-0000-0000-00001C000000}"/>
    <cellStyle name="Normal 5 3" xfId="29" xr:uid="{00000000-0005-0000-0000-00001D000000}"/>
    <cellStyle name="Normal 5 4" xfId="30" xr:uid="{00000000-0005-0000-0000-00001E000000}"/>
    <cellStyle name="Normal 6 2" xfId="31" xr:uid="{00000000-0005-0000-0000-00001F000000}"/>
    <cellStyle name="Normal 6 2 2" xfId="32" xr:uid="{00000000-0005-0000-0000-000020000000}"/>
    <cellStyle name="Normal 6 2 3" xfId="33" xr:uid="{00000000-0005-0000-0000-000021000000}"/>
    <cellStyle name="Normal 6 3" xfId="34" xr:uid="{00000000-0005-0000-0000-000022000000}"/>
    <cellStyle name="Normal 6 4" xfId="35" xr:uid="{00000000-0005-0000-0000-000023000000}"/>
    <cellStyle name="Normal 7 2" xfId="36" xr:uid="{00000000-0005-0000-0000-000024000000}"/>
    <cellStyle name="Normal 7 2 2" xfId="37" xr:uid="{00000000-0005-0000-0000-000025000000}"/>
    <cellStyle name="Normal 7 2 3" xfId="38" xr:uid="{00000000-0005-0000-0000-000026000000}"/>
    <cellStyle name="Normal 7 3" xfId="39" xr:uid="{00000000-0005-0000-0000-000027000000}"/>
    <cellStyle name="Normal 7 4" xfId="40" xr:uid="{00000000-0005-0000-0000-000028000000}"/>
    <cellStyle name="Normal 8" xfId="41" xr:uid="{00000000-0005-0000-0000-000029000000}"/>
    <cellStyle name="Normal 8 2" xfId="42" xr:uid="{00000000-0005-0000-0000-00002A000000}"/>
    <cellStyle name="Normal 8 2 2" xfId="43" xr:uid="{00000000-0005-0000-0000-00002B000000}"/>
    <cellStyle name="Normal 8 2 3" xfId="44" xr:uid="{00000000-0005-0000-0000-00002C000000}"/>
    <cellStyle name="Normal 8 3" xfId="45" xr:uid="{00000000-0005-0000-0000-00002D000000}"/>
    <cellStyle name="Normal 8 4" xfId="46" xr:uid="{00000000-0005-0000-0000-00002E000000}"/>
    <cellStyle name="Percent" xfId="47" builtinId="5"/>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1111111111111"/>
          <c:y val="3.4090909090909088E-2"/>
          <c:w val="0.87922705314009664"/>
          <c:h val="0.79772727272727273"/>
        </c:manualLayout>
      </c:layout>
      <c:lineChart>
        <c:grouping val="standard"/>
        <c:varyColors val="0"/>
        <c:ser>
          <c:idx val="1"/>
          <c:order val="0"/>
          <c:spPr>
            <a:ln>
              <a:solidFill>
                <a:schemeClr val="tx2">
                  <a:lumMod val="60000"/>
                  <a:lumOff val="40000"/>
                </a:schemeClr>
              </a:solidFill>
            </a:ln>
          </c:spPr>
          <c:marker>
            <c:symbol val="none"/>
          </c:marker>
          <c:cat>
            <c:numRef>
              <c:f>TOTALS!$C$7:$C$46</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TOTALS!$D$7:$D$46</c:f>
              <c:numCache>
                <c:formatCode>#,##0</c:formatCode>
                <c:ptCount val="40"/>
                <c:pt idx="0">
                  <c:v>33395269</c:v>
                </c:pt>
                <c:pt idx="1">
                  <c:v>35480597</c:v>
                </c:pt>
                <c:pt idx="2">
                  <c:v>37917484</c:v>
                </c:pt>
                <c:pt idx="3">
                  <c:v>41485288</c:v>
                </c:pt>
                <c:pt idx="4">
                  <c:v>33042473</c:v>
                </c:pt>
                <c:pt idx="5">
                  <c:v>38922327</c:v>
                </c:pt>
                <c:pt idx="6">
                  <c:v>47064059</c:v>
                </c:pt>
                <c:pt idx="7">
                  <c:v>49678690</c:v>
                </c:pt>
                <c:pt idx="8">
                  <c:v>53383171</c:v>
                </c:pt>
                <c:pt idx="9">
                  <c:v>59406426</c:v>
                </c:pt>
                <c:pt idx="10">
                  <c:v>63978664</c:v>
                </c:pt>
                <c:pt idx="11">
                  <c:v>67730841</c:v>
                </c:pt>
                <c:pt idx="12">
                  <c:v>69095005</c:v>
                </c:pt>
                <c:pt idx="13">
                  <c:v>69970525</c:v>
                </c:pt>
                <c:pt idx="14">
                  <c:v>72618257</c:v>
                </c:pt>
                <c:pt idx="15">
                  <c:v>78151974</c:v>
                </c:pt>
                <c:pt idx="16">
                  <c:v>79173341</c:v>
                </c:pt>
                <c:pt idx="17">
                  <c:v>76089163</c:v>
                </c:pt>
                <c:pt idx="18">
                  <c:v>81866285</c:v>
                </c:pt>
                <c:pt idx="19">
                  <c:v>94236638</c:v>
                </c:pt>
                <c:pt idx="20">
                  <c:v>101617819</c:v>
                </c:pt>
                <c:pt idx="21">
                  <c:v>108090646</c:v>
                </c:pt>
                <c:pt idx="22">
                  <c:v>115546299</c:v>
                </c:pt>
                <c:pt idx="23">
                  <c:v>122468320</c:v>
                </c:pt>
                <c:pt idx="24">
                  <c:v>123439384</c:v>
                </c:pt>
                <c:pt idx="25">
                  <c:v>132739199</c:v>
                </c:pt>
                <c:pt idx="26">
                  <c:v>135098389</c:v>
                </c:pt>
                <c:pt idx="27">
                  <c:v>140977136</c:v>
                </c:pt>
                <c:pt idx="28">
                  <c:v>144927776</c:v>
                </c:pt>
                <c:pt idx="29">
                  <c:v>147141856</c:v>
                </c:pt>
                <c:pt idx="30">
                  <c:v>149158635</c:v>
                </c:pt>
                <c:pt idx="31">
                  <c:v>154854497</c:v>
                </c:pt>
                <c:pt idx="32">
                  <c:v>158768041</c:v>
                </c:pt>
                <c:pt idx="33">
                  <c:v>162834491</c:v>
                </c:pt>
                <c:pt idx="34">
                  <c:v>164323905</c:v>
                </c:pt>
                <c:pt idx="35">
                  <c:v>47822600</c:v>
                </c:pt>
                <c:pt idx="36">
                  <c:v>48313079</c:v>
                </c:pt>
                <c:pt idx="37">
                  <c:v>118585222</c:v>
                </c:pt>
                <c:pt idx="38">
                  <c:v>149516866</c:v>
                </c:pt>
                <c:pt idx="39">
                  <c:v>159207050</c:v>
                </c:pt>
              </c:numCache>
            </c:numRef>
          </c:val>
          <c:smooth val="0"/>
          <c:extLst>
            <c:ext xmlns:c16="http://schemas.microsoft.com/office/drawing/2014/chart" uri="{C3380CC4-5D6E-409C-BE32-E72D297353CC}">
              <c16:uniqueId val="{00000000-DE6D-4092-9D40-4AA4AFE6301A}"/>
            </c:ext>
          </c:extLst>
        </c:ser>
        <c:dLbls>
          <c:showLegendKey val="0"/>
          <c:showVal val="0"/>
          <c:showCatName val="0"/>
          <c:showSerName val="0"/>
          <c:showPercent val="0"/>
          <c:showBubbleSize val="0"/>
        </c:dLbls>
        <c:smooth val="0"/>
        <c:axId val="1269816912"/>
        <c:axId val="1"/>
      </c:lineChart>
      <c:catAx>
        <c:axId val="12698169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912"/>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24E-2"/>
          <c:w val="0.91521387302625457"/>
          <c:h val="0.79877469564670633"/>
        </c:manualLayout>
      </c:layout>
      <c:lineChart>
        <c:grouping val="standard"/>
        <c:varyColors val="0"/>
        <c:ser>
          <c:idx val="0"/>
          <c:order val="0"/>
          <c:tx>
            <c:strRef>
              <c:f>'TOP10'!$C$295</c:f>
              <c:strCache>
                <c:ptCount val="1"/>
                <c:pt idx="0">
                  <c:v>Domestic (including Regional) Airlines</c:v>
                </c:pt>
              </c:strCache>
            </c:strRef>
          </c:tx>
          <c:spPr>
            <a:ln>
              <a:solidFill>
                <a:srgbClr val="000080"/>
              </a:solidFill>
            </a:ln>
          </c:spPr>
          <c:marker>
            <c:symbol val="none"/>
          </c:marker>
          <c:cat>
            <c:numRef>
              <c:f>'TOP10'!$B$296:$B$335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'TOP10'!$C$296:$C$335</c:f>
              <c:numCache>
                <c:formatCode>#,##0</c:formatCode>
                <c:ptCount val="40"/>
                <c:pt idx="0">
                  <c:v>714140</c:v>
                </c:pt>
                <c:pt idx="1">
                  <c:v>855938</c:v>
                </c:pt>
                <c:pt idx="2">
                  <c:v>1015801</c:v>
                </c:pt>
                <c:pt idx="3">
                  <c:v>1287480</c:v>
                </c:pt>
                <c:pt idx="4">
                  <c:v>780234</c:v>
                </c:pt>
                <c:pt idx="5">
                  <c:v>981916</c:v>
                </c:pt>
                <c:pt idx="6">
                  <c:v>1293392</c:v>
                </c:pt>
                <c:pt idx="7">
                  <c:v>1527988</c:v>
                </c:pt>
                <c:pt idx="8">
                  <c:v>1619307</c:v>
                </c:pt>
                <c:pt idx="9">
                  <c:v>1818691</c:v>
                </c:pt>
                <c:pt idx="10">
                  <c:v>1939819</c:v>
                </c:pt>
                <c:pt idx="11">
                  <c:v>1989319</c:v>
                </c:pt>
                <c:pt idx="12">
                  <c:v>1877801</c:v>
                </c:pt>
                <c:pt idx="13">
                  <c:v>1840196</c:v>
                </c:pt>
                <c:pt idx="14">
                  <c:v>1882696</c:v>
                </c:pt>
                <c:pt idx="15">
                  <c:v>1857572</c:v>
                </c:pt>
                <c:pt idx="16">
                  <c:v>1792051</c:v>
                </c:pt>
                <c:pt idx="17">
                  <c:v>1887834</c:v>
                </c:pt>
                <c:pt idx="18">
                  <c:v>2116525</c:v>
                </c:pt>
                <c:pt idx="19">
                  <c:v>2677820</c:v>
                </c:pt>
                <c:pt idx="20">
                  <c:v>3232944</c:v>
                </c:pt>
                <c:pt idx="21">
                  <c:v>3423358</c:v>
                </c:pt>
                <c:pt idx="22">
                  <c:v>3735826</c:v>
                </c:pt>
                <c:pt idx="23">
                  <c:v>4183352</c:v>
                </c:pt>
                <c:pt idx="24">
                  <c:v>4246436</c:v>
                </c:pt>
                <c:pt idx="25">
                  <c:v>4729951</c:v>
                </c:pt>
                <c:pt idx="26">
                  <c:v>4581300</c:v>
                </c:pt>
                <c:pt idx="27">
                  <c:v>4854885</c:v>
                </c:pt>
                <c:pt idx="28">
                  <c:v>4902269</c:v>
                </c:pt>
                <c:pt idx="29">
                  <c:v>4947853</c:v>
                </c:pt>
                <c:pt idx="30">
                  <c:v>5081391</c:v>
                </c:pt>
                <c:pt idx="31">
                  <c:v>5317757</c:v>
                </c:pt>
                <c:pt idx="32">
                  <c:v>5398985</c:v>
                </c:pt>
                <c:pt idx="33">
                  <c:v>5461184</c:v>
                </c:pt>
                <c:pt idx="34">
                  <c:v>5543608</c:v>
                </c:pt>
                <c:pt idx="35">
                  <c:v>1514472</c:v>
                </c:pt>
                <c:pt idx="36">
                  <c:v>2038812</c:v>
                </c:pt>
                <c:pt idx="37">
                  <c:v>5317495</c:v>
                </c:pt>
                <c:pt idx="38">
                  <c:v>5439546</c:v>
                </c:pt>
                <c:pt idx="39">
                  <c:v>5577882</c:v>
                </c:pt>
              </c:numCache>
            </c:numRef>
          </c:val>
          <c:smooth val="0"/>
          <c:extLst>
            <c:ext xmlns:c16="http://schemas.microsoft.com/office/drawing/2014/chart" uri="{C3380CC4-5D6E-409C-BE32-E72D297353CC}">
              <c16:uniqueId val="{00000000-B8E7-4002-ABF2-16080CEBF5D8}"/>
            </c:ext>
          </c:extLst>
        </c:ser>
        <c:ser>
          <c:idx val="2"/>
          <c:order val="1"/>
          <c:tx>
            <c:strRef>
              <c:f>'TOP10'!$D$295</c:f>
              <c:strCache>
                <c:ptCount val="1"/>
                <c:pt idx="0">
                  <c:v>International Airlines</c:v>
                </c:pt>
              </c:strCache>
            </c:strRef>
          </c:tx>
          <c:spPr>
            <a:ln>
              <a:solidFill>
                <a:srgbClr val="B11F16"/>
              </a:solidFill>
            </a:ln>
          </c:spPr>
          <c:marker>
            <c:symbol val="none"/>
          </c:marker>
          <c:cat>
            <c:numRef>
              <c:f>'TOP10'!$B$296:$B$335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'TOP10'!$D$296:$D$335</c:f>
              <c:numCache>
                <c:formatCode>#,##0</c:formatCode>
                <c:ptCount val="40"/>
                <c:pt idx="0">
                  <c:v>0</c:v>
                </c:pt>
                <c:pt idx="1">
                  <c:v>0</c:v>
                </c:pt>
                <c:pt idx="2">
                  <c:v>0</c:v>
                </c:pt>
                <c:pt idx="3">
                  <c:v>0</c:v>
                </c:pt>
                <c:pt idx="4">
                  <c:v>0</c:v>
                </c:pt>
                <c:pt idx="5">
                  <c:v>0</c:v>
                </c:pt>
                <c:pt idx="6">
                  <c:v>0</c:v>
                </c:pt>
                <c:pt idx="7">
                  <c:v>0</c:v>
                </c:pt>
                <c:pt idx="8">
                  <c:v>0</c:v>
                </c:pt>
                <c:pt idx="9">
                  <c:v>0</c:v>
                </c:pt>
                <c:pt idx="10">
                  <c:v>0</c:v>
                </c:pt>
                <c:pt idx="11">
                  <c:v>463</c:v>
                </c:pt>
                <c:pt idx="12">
                  <c:v>13822</c:v>
                </c:pt>
                <c:pt idx="13">
                  <c:v>14519</c:v>
                </c:pt>
                <c:pt idx="14">
                  <c:v>16923</c:v>
                </c:pt>
                <c:pt idx="15">
                  <c:v>28138</c:v>
                </c:pt>
                <c:pt idx="16">
                  <c:v>41581</c:v>
                </c:pt>
                <c:pt idx="17">
                  <c:v>113127</c:v>
                </c:pt>
                <c:pt idx="18">
                  <c:v>138938</c:v>
                </c:pt>
                <c:pt idx="19">
                  <c:v>136408</c:v>
                </c:pt>
                <c:pt idx="20">
                  <c:v>203523</c:v>
                </c:pt>
                <c:pt idx="21">
                  <c:v>193441</c:v>
                </c:pt>
                <c:pt idx="22">
                  <c:v>210762</c:v>
                </c:pt>
                <c:pt idx="23">
                  <c:v>339144</c:v>
                </c:pt>
                <c:pt idx="24">
                  <c:v>636332</c:v>
                </c:pt>
                <c:pt idx="25">
                  <c:v>786669</c:v>
                </c:pt>
                <c:pt idx="26">
                  <c:v>715863</c:v>
                </c:pt>
                <c:pt idx="27">
                  <c:v>824424</c:v>
                </c:pt>
                <c:pt idx="28">
                  <c:v>864905</c:v>
                </c:pt>
                <c:pt idx="29">
                  <c:v>880971</c:v>
                </c:pt>
                <c:pt idx="30">
                  <c:v>942967</c:v>
                </c:pt>
                <c:pt idx="31">
                  <c:v>1093558</c:v>
                </c:pt>
                <c:pt idx="32">
                  <c:v>1080098</c:v>
                </c:pt>
                <c:pt idx="33">
                  <c:v>1025198</c:v>
                </c:pt>
                <c:pt idx="34">
                  <c:v>940995</c:v>
                </c:pt>
                <c:pt idx="35">
                  <c:v>207744</c:v>
                </c:pt>
                <c:pt idx="36">
                  <c:v>44244</c:v>
                </c:pt>
                <c:pt idx="37">
                  <c:v>391192</c:v>
                </c:pt>
                <c:pt idx="38">
                  <c:v>790624</c:v>
                </c:pt>
                <c:pt idx="39">
                  <c:v>628334</c:v>
                </c:pt>
              </c:numCache>
            </c:numRef>
          </c:val>
          <c:smooth val="0"/>
          <c:extLst>
            <c:ext xmlns:c16="http://schemas.microsoft.com/office/drawing/2014/chart" uri="{C3380CC4-5D6E-409C-BE32-E72D297353CC}">
              <c16:uniqueId val="{00000001-B8E7-4002-ABF2-16080CEBF5D8}"/>
            </c:ext>
          </c:extLst>
        </c:ser>
        <c:dLbls>
          <c:showLegendKey val="0"/>
          <c:showVal val="0"/>
          <c:showCatName val="0"/>
          <c:showSerName val="0"/>
          <c:showPercent val="0"/>
          <c:showBubbleSize val="0"/>
        </c:dLbls>
        <c:smooth val="0"/>
        <c:axId val="1170248352"/>
        <c:axId val="1"/>
      </c:lineChart>
      <c:catAx>
        <c:axId val="117024835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8352"/>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89" l="0.70000000000000062" r="0.70000000000000062" t="0.750000000000001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440058629035004E-2"/>
          <c:y val="3.8793646260004803E-2"/>
          <c:w val="0.91521387302625457"/>
          <c:h val="0.79877469564670656"/>
        </c:manualLayout>
      </c:layout>
      <c:lineChart>
        <c:grouping val="standard"/>
        <c:varyColors val="0"/>
        <c:ser>
          <c:idx val="0"/>
          <c:order val="0"/>
          <c:tx>
            <c:strRef>
              <c:f>'TOP10'!$C$391</c:f>
              <c:strCache>
                <c:ptCount val="1"/>
                <c:pt idx="0">
                  <c:v>Domestic (including Regional) Airlines</c:v>
                </c:pt>
              </c:strCache>
            </c:strRef>
          </c:tx>
          <c:spPr>
            <a:ln>
              <a:solidFill>
                <a:srgbClr val="000080"/>
              </a:solidFill>
            </a:ln>
          </c:spPr>
          <c:marker>
            <c:symbol val="none"/>
          </c:marker>
          <c:cat>
            <c:numRef>
              <c:f>'TOP10'!$B$392:$B$431</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'TOP10'!$C$392:$C$431</c:f>
              <c:numCache>
                <c:formatCode>#,##0</c:formatCode>
                <c:ptCount val="40"/>
                <c:pt idx="0">
                  <c:v>986482</c:v>
                </c:pt>
                <c:pt idx="1">
                  <c:v>1027954</c:v>
                </c:pt>
                <c:pt idx="2">
                  <c:v>1083112</c:v>
                </c:pt>
                <c:pt idx="3">
                  <c:v>1127565</c:v>
                </c:pt>
                <c:pt idx="4">
                  <c:v>779536</c:v>
                </c:pt>
                <c:pt idx="5">
                  <c:v>1020620</c:v>
                </c:pt>
                <c:pt idx="6">
                  <c:v>1261479</c:v>
                </c:pt>
                <c:pt idx="7">
                  <c:v>1367154</c:v>
                </c:pt>
                <c:pt idx="8">
                  <c:v>1431091</c:v>
                </c:pt>
                <c:pt idx="9">
                  <c:v>1591868</c:v>
                </c:pt>
                <c:pt idx="10">
                  <c:v>1739064</c:v>
                </c:pt>
                <c:pt idx="11">
                  <c:v>1735758</c:v>
                </c:pt>
                <c:pt idx="12">
                  <c:v>1788030</c:v>
                </c:pt>
                <c:pt idx="13">
                  <c:v>1805091</c:v>
                </c:pt>
                <c:pt idx="14">
                  <c:v>1899694</c:v>
                </c:pt>
                <c:pt idx="15">
                  <c:v>2039304</c:v>
                </c:pt>
                <c:pt idx="16">
                  <c:v>1972202</c:v>
                </c:pt>
                <c:pt idx="17">
                  <c:v>1884766</c:v>
                </c:pt>
                <c:pt idx="18">
                  <c:v>2074167</c:v>
                </c:pt>
                <c:pt idx="19">
                  <c:v>2434463</c:v>
                </c:pt>
                <c:pt idx="20">
                  <c:v>2524753</c:v>
                </c:pt>
                <c:pt idx="21">
                  <c:v>2612679</c:v>
                </c:pt>
                <c:pt idx="22">
                  <c:v>2734875</c:v>
                </c:pt>
                <c:pt idx="23">
                  <c:v>2983488</c:v>
                </c:pt>
                <c:pt idx="24">
                  <c:v>3148420</c:v>
                </c:pt>
                <c:pt idx="25">
                  <c:v>3304010</c:v>
                </c:pt>
                <c:pt idx="26">
                  <c:v>3208225</c:v>
                </c:pt>
                <c:pt idx="27">
                  <c:v>3065893</c:v>
                </c:pt>
                <c:pt idx="28">
                  <c:v>2956448</c:v>
                </c:pt>
                <c:pt idx="29">
                  <c:v>2811822</c:v>
                </c:pt>
                <c:pt idx="30">
                  <c:v>2805306</c:v>
                </c:pt>
                <c:pt idx="31">
                  <c:v>2885793</c:v>
                </c:pt>
                <c:pt idx="32">
                  <c:v>3021340</c:v>
                </c:pt>
                <c:pt idx="33">
                  <c:v>3153143</c:v>
                </c:pt>
                <c:pt idx="34">
                  <c:v>3153043</c:v>
                </c:pt>
                <c:pt idx="35">
                  <c:v>895979</c:v>
                </c:pt>
                <c:pt idx="36">
                  <c:v>1023882</c:v>
                </c:pt>
                <c:pt idx="37">
                  <c:v>2437607</c:v>
                </c:pt>
                <c:pt idx="38">
                  <c:v>2757350</c:v>
                </c:pt>
                <c:pt idx="39">
                  <c:v>2795829</c:v>
                </c:pt>
              </c:numCache>
            </c:numRef>
          </c:val>
          <c:smooth val="0"/>
          <c:extLst>
            <c:ext xmlns:c16="http://schemas.microsoft.com/office/drawing/2014/chart" uri="{C3380CC4-5D6E-409C-BE32-E72D297353CC}">
              <c16:uniqueId val="{00000000-42B9-4388-97A3-7B3FF13D1933}"/>
            </c:ext>
          </c:extLst>
        </c:ser>
        <c:ser>
          <c:idx val="2"/>
          <c:order val="1"/>
          <c:tx>
            <c:strRef>
              <c:f>'TOP10'!$D$391</c:f>
              <c:strCache>
                <c:ptCount val="1"/>
                <c:pt idx="0">
                  <c:v>International Airlines</c:v>
                </c:pt>
              </c:strCache>
            </c:strRef>
          </c:tx>
          <c:spPr>
            <a:ln>
              <a:solidFill>
                <a:srgbClr val="B11F16"/>
              </a:solidFill>
            </a:ln>
          </c:spPr>
          <c:marker>
            <c:symbol val="none"/>
          </c:marker>
          <c:cat>
            <c:numRef>
              <c:f>'TOP10'!$B$392:$B$431</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'TOP10'!$D$392:$D$431</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1996</c:v>
                </c:pt>
                <c:pt idx="20">
                  <c:v>0</c:v>
                </c:pt>
                <c:pt idx="21">
                  <c:v>0</c:v>
                </c:pt>
                <c:pt idx="22">
                  <c:v>0</c:v>
                </c:pt>
                <c:pt idx="23">
                  <c:v>0</c:v>
                </c:pt>
                <c:pt idx="24">
                  <c:v>0</c:v>
                </c:pt>
                <c:pt idx="25">
                  <c:v>0</c:v>
                </c:pt>
                <c:pt idx="26">
                  <c:v>0</c:v>
                </c:pt>
                <c:pt idx="27">
                  <c:v>0</c:v>
                </c:pt>
                <c:pt idx="28">
                  <c:v>0</c:v>
                </c:pt>
                <c:pt idx="29">
                  <c:v>0</c:v>
                </c:pt>
                <c:pt idx="30">
                  <c:v>0</c:v>
                </c:pt>
                <c:pt idx="31">
                  <c:v>23771</c:v>
                </c:pt>
                <c:pt idx="32">
                  <c:v>84435</c:v>
                </c:pt>
                <c:pt idx="33">
                  <c:v>94922</c:v>
                </c:pt>
                <c:pt idx="34">
                  <c:v>85069</c:v>
                </c:pt>
                <c:pt idx="35">
                  <c:v>13011</c:v>
                </c:pt>
                <c:pt idx="36">
                  <c:v>137</c:v>
                </c:pt>
                <c:pt idx="37">
                  <c:v>0</c:v>
                </c:pt>
                <c:pt idx="38">
                  <c:v>12080</c:v>
                </c:pt>
                <c:pt idx="39">
                  <c:v>37290</c:v>
                </c:pt>
              </c:numCache>
            </c:numRef>
          </c:val>
          <c:smooth val="0"/>
          <c:extLst>
            <c:ext xmlns:c16="http://schemas.microsoft.com/office/drawing/2014/chart" uri="{C3380CC4-5D6E-409C-BE32-E72D297353CC}">
              <c16:uniqueId val="{00000001-42B9-4388-97A3-7B3FF13D1933}"/>
            </c:ext>
          </c:extLst>
        </c:ser>
        <c:dLbls>
          <c:showLegendKey val="0"/>
          <c:showVal val="0"/>
          <c:showCatName val="0"/>
          <c:showSerName val="0"/>
          <c:showPercent val="0"/>
          <c:showBubbleSize val="0"/>
        </c:dLbls>
        <c:smooth val="0"/>
        <c:axId val="1178914864"/>
        <c:axId val="1"/>
      </c:lineChart>
      <c:catAx>
        <c:axId val="117891486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4864"/>
        <c:crosses val="autoZero"/>
        <c:crossBetween val="between"/>
        <c:dispUnits>
          <c:builtInUnit val="millions"/>
        </c:dispUnits>
      </c:valAx>
    </c:plotArea>
    <c:legend>
      <c:legendPos val="t"/>
      <c:layout>
        <c:manualLayout>
          <c:xMode val="edge"/>
          <c:yMode val="edge"/>
          <c:x val="8.1903142236810028E-2"/>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689"/>
        </c:manualLayout>
      </c:layout>
      <c:lineChart>
        <c:grouping val="standard"/>
        <c:varyColors val="0"/>
        <c:ser>
          <c:idx val="0"/>
          <c:order val="0"/>
          <c:tx>
            <c:strRef>
              <c:f>'TOP10'!$C$487</c:f>
              <c:strCache>
                <c:ptCount val="1"/>
                <c:pt idx="0">
                  <c:v>Domestic (including Regional) Airlines</c:v>
                </c:pt>
              </c:strCache>
            </c:strRef>
          </c:tx>
          <c:spPr>
            <a:ln>
              <a:solidFill>
                <a:srgbClr val="000080"/>
              </a:solidFill>
            </a:ln>
          </c:spPr>
          <c:marker>
            <c:symbol val="none"/>
          </c:marker>
          <c:cat>
            <c:numRef>
              <c:f>'TOP10'!$B$488:$B$527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'TOP10'!$C$488:$C$527</c:f>
              <c:numCache>
                <c:formatCode>#,##0</c:formatCode>
                <c:ptCount val="40"/>
                <c:pt idx="0">
                  <c:v>351209</c:v>
                </c:pt>
                <c:pt idx="1">
                  <c:v>363831</c:v>
                </c:pt>
                <c:pt idx="2">
                  <c:v>386981</c:v>
                </c:pt>
                <c:pt idx="3">
                  <c:v>411420</c:v>
                </c:pt>
                <c:pt idx="4">
                  <c:v>313053</c:v>
                </c:pt>
                <c:pt idx="5">
                  <c:v>390817</c:v>
                </c:pt>
                <c:pt idx="6">
                  <c:v>432760</c:v>
                </c:pt>
                <c:pt idx="7">
                  <c:v>493426</c:v>
                </c:pt>
                <c:pt idx="8">
                  <c:v>552069</c:v>
                </c:pt>
                <c:pt idx="9">
                  <c:v>646932</c:v>
                </c:pt>
                <c:pt idx="10">
                  <c:v>743291</c:v>
                </c:pt>
                <c:pt idx="11">
                  <c:v>821584</c:v>
                </c:pt>
                <c:pt idx="12">
                  <c:v>822583</c:v>
                </c:pt>
                <c:pt idx="13">
                  <c:v>853721</c:v>
                </c:pt>
                <c:pt idx="14">
                  <c:v>878963</c:v>
                </c:pt>
                <c:pt idx="15">
                  <c:v>906584</c:v>
                </c:pt>
                <c:pt idx="16">
                  <c:v>847746</c:v>
                </c:pt>
                <c:pt idx="17">
                  <c:v>894091</c:v>
                </c:pt>
                <c:pt idx="18">
                  <c:v>924159</c:v>
                </c:pt>
                <c:pt idx="19">
                  <c:v>1061842</c:v>
                </c:pt>
                <c:pt idx="20">
                  <c:v>1110550</c:v>
                </c:pt>
                <c:pt idx="21">
                  <c:v>1186319</c:v>
                </c:pt>
                <c:pt idx="22">
                  <c:v>1311984</c:v>
                </c:pt>
                <c:pt idx="23">
                  <c:v>1409316</c:v>
                </c:pt>
                <c:pt idx="24">
                  <c:v>1327951</c:v>
                </c:pt>
                <c:pt idx="25">
                  <c:v>1424926</c:v>
                </c:pt>
                <c:pt idx="26">
                  <c:v>1584781</c:v>
                </c:pt>
                <c:pt idx="27">
                  <c:v>1643882</c:v>
                </c:pt>
                <c:pt idx="28">
                  <c:v>1690060</c:v>
                </c:pt>
                <c:pt idx="29">
                  <c:v>1798462</c:v>
                </c:pt>
                <c:pt idx="30">
                  <c:v>1799259</c:v>
                </c:pt>
                <c:pt idx="31">
                  <c:v>1827704</c:v>
                </c:pt>
                <c:pt idx="32">
                  <c:v>1829551</c:v>
                </c:pt>
                <c:pt idx="33">
                  <c:v>1775241</c:v>
                </c:pt>
                <c:pt idx="34">
                  <c:v>1727460</c:v>
                </c:pt>
                <c:pt idx="35">
                  <c:v>654982</c:v>
                </c:pt>
                <c:pt idx="36">
                  <c:v>1072344</c:v>
                </c:pt>
                <c:pt idx="37">
                  <c:v>1545360</c:v>
                </c:pt>
                <c:pt idx="38">
                  <c:v>1601463</c:v>
                </c:pt>
                <c:pt idx="39">
                  <c:v>1606569</c:v>
                </c:pt>
              </c:numCache>
            </c:numRef>
          </c:val>
          <c:smooth val="0"/>
          <c:extLst>
            <c:ext xmlns:c16="http://schemas.microsoft.com/office/drawing/2014/chart" uri="{C3380CC4-5D6E-409C-BE32-E72D297353CC}">
              <c16:uniqueId val="{00000000-0B42-48CE-95C4-FDFEDBB82DC8}"/>
            </c:ext>
          </c:extLst>
        </c:ser>
        <c:ser>
          <c:idx val="2"/>
          <c:order val="1"/>
          <c:tx>
            <c:strRef>
              <c:f>'TOP10'!$D$487</c:f>
              <c:strCache>
                <c:ptCount val="1"/>
                <c:pt idx="0">
                  <c:v>International Airlines</c:v>
                </c:pt>
              </c:strCache>
            </c:strRef>
          </c:tx>
          <c:spPr>
            <a:ln>
              <a:solidFill>
                <a:srgbClr val="B11F16"/>
              </a:solidFill>
            </a:ln>
          </c:spPr>
          <c:marker>
            <c:symbol val="none"/>
          </c:marker>
          <c:cat>
            <c:numRef>
              <c:f>'TOP10'!$B$488:$B$527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'TOP10'!$D$488:$D$527</c:f>
              <c:numCache>
                <c:formatCode>#,##0</c:formatCode>
                <c:ptCount val="40"/>
                <c:pt idx="0">
                  <c:v>46839</c:v>
                </c:pt>
                <c:pt idx="1">
                  <c:v>48711</c:v>
                </c:pt>
                <c:pt idx="2">
                  <c:v>61986</c:v>
                </c:pt>
                <c:pt idx="3">
                  <c:v>79325</c:v>
                </c:pt>
                <c:pt idx="4">
                  <c:v>92769</c:v>
                </c:pt>
                <c:pt idx="5">
                  <c:v>94289</c:v>
                </c:pt>
                <c:pt idx="6">
                  <c:v>89225</c:v>
                </c:pt>
                <c:pt idx="7">
                  <c:v>90808</c:v>
                </c:pt>
                <c:pt idx="8">
                  <c:v>103062</c:v>
                </c:pt>
                <c:pt idx="9">
                  <c:v>131981</c:v>
                </c:pt>
                <c:pt idx="10">
                  <c:v>139637</c:v>
                </c:pt>
                <c:pt idx="11">
                  <c:v>147888</c:v>
                </c:pt>
                <c:pt idx="12">
                  <c:v>171319</c:v>
                </c:pt>
                <c:pt idx="13">
                  <c:v>177773</c:v>
                </c:pt>
                <c:pt idx="14">
                  <c:v>156058</c:v>
                </c:pt>
                <c:pt idx="15">
                  <c:v>169496</c:v>
                </c:pt>
                <c:pt idx="16">
                  <c:v>151623</c:v>
                </c:pt>
                <c:pt idx="17">
                  <c:v>103211</c:v>
                </c:pt>
                <c:pt idx="18">
                  <c:v>77690</c:v>
                </c:pt>
                <c:pt idx="19">
                  <c:v>98374</c:v>
                </c:pt>
                <c:pt idx="20">
                  <c:v>104382</c:v>
                </c:pt>
                <c:pt idx="21">
                  <c:v>126828</c:v>
                </c:pt>
                <c:pt idx="22">
                  <c:v>151319</c:v>
                </c:pt>
                <c:pt idx="23">
                  <c:v>187837</c:v>
                </c:pt>
                <c:pt idx="24">
                  <c:v>195742</c:v>
                </c:pt>
                <c:pt idx="25">
                  <c:v>217005</c:v>
                </c:pt>
                <c:pt idx="26">
                  <c:v>326935</c:v>
                </c:pt>
                <c:pt idx="27">
                  <c:v>328714</c:v>
                </c:pt>
                <c:pt idx="28">
                  <c:v>333217</c:v>
                </c:pt>
                <c:pt idx="29">
                  <c:v>318670</c:v>
                </c:pt>
                <c:pt idx="30">
                  <c:v>262787</c:v>
                </c:pt>
                <c:pt idx="31">
                  <c:v>272069</c:v>
                </c:pt>
                <c:pt idx="32">
                  <c:v>274857</c:v>
                </c:pt>
                <c:pt idx="33">
                  <c:v>228591</c:v>
                </c:pt>
                <c:pt idx="34">
                  <c:v>256030</c:v>
                </c:pt>
                <c:pt idx="35">
                  <c:v>47424</c:v>
                </c:pt>
                <c:pt idx="36">
                  <c:v>2750</c:v>
                </c:pt>
                <c:pt idx="37">
                  <c:v>127769</c:v>
                </c:pt>
                <c:pt idx="38">
                  <c:v>167724</c:v>
                </c:pt>
                <c:pt idx="39">
                  <c:v>211240</c:v>
                </c:pt>
              </c:numCache>
            </c:numRef>
          </c:val>
          <c:smooth val="0"/>
          <c:extLst>
            <c:ext xmlns:c16="http://schemas.microsoft.com/office/drawing/2014/chart" uri="{C3380CC4-5D6E-409C-BE32-E72D297353CC}">
              <c16:uniqueId val="{00000001-0B42-48CE-95C4-FDFEDBB82DC8}"/>
            </c:ext>
          </c:extLst>
        </c:ser>
        <c:dLbls>
          <c:showLegendKey val="0"/>
          <c:showVal val="0"/>
          <c:showCatName val="0"/>
          <c:showSerName val="0"/>
          <c:showPercent val="0"/>
          <c:showBubbleSize val="0"/>
        </c:dLbls>
        <c:smooth val="0"/>
        <c:axId val="1178917488"/>
        <c:axId val="1"/>
      </c:lineChart>
      <c:catAx>
        <c:axId val="11789174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7488"/>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11"/>
        </c:manualLayout>
      </c:layout>
      <c:lineChart>
        <c:grouping val="standard"/>
        <c:varyColors val="0"/>
        <c:ser>
          <c:idx val="0"/>
          <c:order val="0"/>
          <c:tx>
            <c:strRef>
              <c:f>'TOP10'!$C$439</c:f>
              <c:strCache>
                <c:ptCount val="1"/>
                <c:pt idx="0">
                  <c:v>Domestic (including Regional) Airlines</c:v>
                </c:pt>
              </c:strCache>
            </c:strRef>
          </c:tx>
          <c:spPr>
            <a:ln>
              <a:solidFill>
                <a:srgbClr val="000080"/>
              </a:solidFill>
            </a:ln>
          </c:spPr>
          <c:marker>
            <c:symbol val="none"/>
          </c:marker>
          <c:cat>
            <c:numRef>
              <c:f>'TOP10'!$B$440:$B$479</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'TOP10'!$C$440:$C$479</c:f>
              <c:numCache>
                <c:formatCode>#,##0</c:formatCode>
                <c:ptCount val="40"/>
                <c:pt idx="0">
                  <c:v>493997</c:v>
                </c:pt>
                <c:pt idx="1">
                  <c:v>481281</c:v>
                </c:pt>
                <c:pt idx="2">
                  <c:v>504775</c:v>
                </c:pt>
                <c:pt idx="3">
                  <c:v>529813</c:v>
                </c:pt>
                <c:pt idx="4">
                  <c:v>444367</c:v>
                </c:pt>
                <c:pt idx="5">
                  <c:v>536077</c:v>
                </c:pt>
                <c:pt idx="6">
                  <c:v>631437</c:v>
                </c:pt>
                <c:pt idx="7">
                  <c:v>674416</c:v>
                </c:pt>
                <c:pt idx="8">
                  <c:v>717083</c:v>
                </c:pt>
                <c:pt idx="9">
                  <c:v>770259</c:v>
                </c:pt>
                <c:pt idx="10">
                  <c:v>828986</c:v>
                </c:pt>
                <c:pt idx="11">
                  <c:v>852506</c:v>
                </c:pt>
                <c:pt idx="12">
                  <c:v>832207</c:v>
                </c:pt>
                <c:pt idx="13">
                  <c:v>855934</c:v>
                </c:pt>
                <c:pt idx="14">
                  <c:v>877992</c:v>
                </c:pt>
                <c:pt idx="15">
                  <c:v>927957</c:v>
                </c:pt>
                <c:pt idx="16">
                  <c:v>996179</c:v>
                </c:pt>
                <c:pt idx="17">
                  <c:v>947682</c:v>
                </c:pt>
                <c:pt idx="18">
                  <c:v>1101555</c:v>
                </c:pt>
                <c:pt idx="19">
                  <c:v>1380849</c:v>
                </c:pt>
                <c:pt idx="20">
                  <c:v>1600185</c:v>
                </c:pt>
                <c:pt idx="21">
                  <c:v>1617810</c:v>
                </c:pt>
                <c:pt idx="22">
                  <c:v>1663596</c:v>
                </c:pt>
                <c:pt idx="23">
                  <c:v>1830870</c:v>
                </c:pt>
                <c:pt idx="24">
                  <c:v>1874459</c:v>
                </c:pt>
                <c:pt idx="25">
                  <c:v>1882092</c:v>
                </c:pt>
                <c:pt idx="26">
                  <c:v>1844681</c:v>
                </c:pt>
                <c:pt idx="27">
                  <c:v>1919026</c:v>
                </c:pt>
                <c:pt idx="28">
                  <c:v>2091706</c:v>
                </c:pt>
                <c:pt idx="29">
                  <c:v>2127981</c:v>
                </c:pt>
                <c:pt idx="30">
                  <c:v>2238432</c:v>
                </c:pt>
                <c:pt idx="31">
                  <c:v>2378137</c:v>
                </c:pt>
                <c:pt idx="32">
                  <c:v>2510343</c:v>
                </c:pt>
                <c:pt idx="33">
                  <c:v>2676628</c:v>
                </c:pt>
                <c:pt idx="34">
                  <c:v>2781739</c:v>
                </c:pt>
                <c:pt idx="35">
                  <c:v>879663</c:v>
                </c:pt>
                <c:pt idx="36">
                  <c:v>1261289</c:v>
                </c:pt>
                <c:pt idx="37">
                  <c:v>2289011</c:v>
                </c:pt>
                <c:pt idx="38">
                  <c:v>2579514</c:v>
                </c:pt>
                <c:pt idx="39">
                  <c:v>2729286</c:v>
                </c:pt>
              </c:numCache>
            </c:numRef>
          </c:val>
          <c:smooth val="0"/>
          <c:extLst>
            <c:ext xmlns:c16="http://schemas.microsoft.com/office/drawing/2014/chart" uri="{C3380CC4-5D6E-409C-BE32-E72D297353CC}">
              <c16:uniqueId val="{00000000-0D04-4EDC-A935-5336C28944DC}"/>
            </c:ext>
          </c:extLst>
        </c:ser>
        <c:ser>
          <c:idx val="2"/>
          <c:order val="1"/>
          <c:tx>
            <c:strRef>
              <c:f>'TOP10'!$D$439</c:f>
              <c:strCache>
                <c:ptCount val="1"/>
                <c:pt idx="0">
                  <c:v>International Airlines</c:v>
                </c:pt>
              </c:strCache>
            </c:strRef>
          </c:tx>
          <c:spPr>
            <a:ln>
              <a:solidFill>
                <a:srgbClr val="B11F16"/>
              </a:solidFill>
            </a:ln>
          </c:spPr>
          <c:marker>
            <c:symbol val="none"/>
          </c:marker>
          <c:cat>
            <c:numRef>
              <c:f>'TOP10'!$B$440:$B$479</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'TOP10'!$D$440:$D$479</c:f>
              <c:numCache>
                <c:formatCode>#,##0</c:formatCode>
                <c:ptCount val="40"/>
                <c:pt idx="0">
                  <c:v>15306</c:v>
                </c:pt>
                <c:pt idx="1">
                  <c:v>14144</c:v>
                </c:pt>
                <c:pt idx="2">
                  <c:v>17422</c:v>
                </c:pt>
                <c:pt idx="3">
                  <c:v>15363</c:v>
                </c:pt>
                <c:pt idx="4">
                  <c:v>15735</c:v>
                </c:pt>
                <c:pt idx="5">
                  <c:v>17095</c:v>
                </c:pt>
                <c:pt idx="6">
                  <c:v>11765</c:v>
                </c:pt>
                <c:pt idx="7">
                  <c:v>8659</c:v>
                </c:pt>
                <c:pt idx="8">
                  <c:v>8867</c:v>
                </c:pt>
                <c:pt idx="9">
                  <c:v>7976</c:v>
                </c:pt>
                <c:pt idx="10">
                  <c:v>7362</c:v>
                </c:pt>
                <c:pt idx="11">
                  <c:v>5103</c:v>
                </c:pt>
                <c:pt idx="12">
                  <c:v>3689</c:v>
                </c:pt>
                <c:pt idx="13">
                  <c:v>2690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4480</c:v>
                </c:pt>
                <c:pt idx="37">
                  <c:v>14527</c:v>
                </c:pt>
                <c:pt idx="38">
                  <c:v>31915</c:v>
                </c:pt>
                <c:pt idx="39">
                  <c:v>20292</c:v>
                </c:pt>
              </c:numCache>
            </c:numRef>
          </c:val>
          <c:smooth val="0"/>
          <c:extLst>
            <c:ext xmlns:c16="http://schemas.microsoft.com/office/drawing/2014/chart" uri="{C3380CC4-5D6E-409C-BE32-E72D297353CC}">
              <c16:uniqueId val="{00000001-0D04-4EDC-A935-5336C28944DC}"/>
            </c:ext>
          </c:extLst>
        </c:ser>
        <c:dLbls>
          <c:showLegendKey val="0"/>
          <c:showVal val="0"/>
          <c:showCatName val="0"/>
          <c:showSerName val="0"/>
          <c:showPercent val="0"/>
          <c:showBubbleSize val="0"/>
        </c:dLbls>
        <c:smooth val="0"/>
        <c:axId val="1178916176"/>
        <c:axId val="1"/>
      </c:lineChart>
      <c:catAx>
        <c:axId val="117891617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6176"/>
        <c:crosses val="autoZero"/>
        <c:crossBetween val="between"/>
        <c:dispUnits>
          <c:builtInUnit val="millions"/>
        </c:dispUnits>
      </c:valAx>
    </c:plotArea>
    <c:legend>
      <c:legendPos val="t"/>
      <c:layout>
        <c:manualLayout>
          <c:xMode val="edge"/>
          <c:yMode val="edge"/>
          <c:x val="0.18845461127703866"/>
          <c:y val="5.0847457627118647E-2"/>
          <c:w val="0.5827587338220653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55" l="0.70000000000000062" r="0.70000000000000062" t="0.750000000000002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33"/>
        </c:manualLayout>
      </c:layout>
      <c:lineChart>
        <c:grouping val="standard"/>
        <c:varyColors val="0"/>
        <c:ser>
          <c:idx val="0"/>
          <c:order val="0"/>
          <c:tx>
            <c:strRef>
              <c:f>'TOP10'!$C$535</c:f>
              <c:strCache>
                <c:ptCount val="1"/>
                <c:pt idx="0">
                  <c:v>Domestic (including Regional) Airlines</c:v>
                </c:pt>
              </c:strCache>
            </c:strRef>
          </c:tx>
          <c:spPr>
            <a:ln>
              <a:solidFill>
                <a:srgbClr val="000080"/>
              </a:solidFill>
            </a:ln>
          </c:spPr>
          <c:marker>
            <c:symbol val="none"/>
          </c:marker>
          <c:cat>
            <c:numRef>
              <c:f>'TOP10'!$B$536:$B$575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'TOP10'!$C$536:$C$575</c:f>
              <c:numCache>
                <c:formatCode>#,##0</c:formatCode>
                <c:ptCount val="40"/>
                <c:pt idx="0">
                  <c:v>7531234</c:v>
                </c:pt>
                <c:pt idx="1">
                  <c:v>7731244</c:v>
                </c:pt>
                <c:pt idx="2">
                  <c:v>7690701</c:v>
                </c:pt>
                <c:pt idx="3">
                  <c:v>7484936</c:v>
                </c:pt>
                <c:pt idx="4">
                  <c:v>5234140</c:v>
                </c:pt>
                <c:pt idx="5">
                  <c:v>5632122</c:v>
                </c:pt>
                <c:pt idx="6">
                  <c:v>6044110</c:v>
                </c:pt>
                <c:pt idx="7">
                  <c:v>6443168</c:v>
                </c:pt>
                <c:pt idx="8">
                  <c:v>6985837</c:v>
                </c:pt>
                <c:pt idx="9">
                  <c:v>7719010</c:v>
                </c:pt>
                <c:pt idx="10">
                  <c:v>7997349</c:v>
                </c:pt>
                <c:pt idx="11">
                  <c:v>8137423</c:v>
                </c:pt>
                <c:pt idx="12">
                  <c:v>8223966</c:v>
                </c:pt>
                <c:pt idx="13">
                  <c:v>8295020</c:v>
                </c:pt>
                <c:pt idx="14">
                  <c:v>8339151</c:v>
                </c:pt>
                <c:pt idx="15">
                  <c:v>8389162</c:v>
                </c:pt>
                <c:pt idx="16">
                  <c:v>7440754</c:v>
                </c:pt>
                <c:pt idx="17">
                  <c:v>7104572</c:v>
                </c:pt>
                <c:pt idx="18">
                  <c:v>8000687</c:v>
                </c:pt>
                <c:pt idx="19">
                  <c:v>9872226</c:v>
                </c:pt>
                <c:pt idx="20">
                  <c:v>11863789</c:v>
                </c:pt>
                <c:pt idx="21">
                  <c:v>13435823</c:v>
                </c:pt>
                <c:pt idx="22">
                  <c:v>14619534</c:v>
                </c:pt>
                <c:pt idx="23">
                  <c:v>15731716</c:v>
                </c:pt>
                <c:pt idx="24">
                  <c:v>15406526</c:v>
                </c:pt>
                <c:pt idx="25">
                  <c:v>16220456</c:v>
                </c:pt>
                <c:pt idx="26">
                  <c:v>16888050</c:v>
                </c:pt>
                <c:pt idx="27">
                  <c:v>17560301</c:v>
                </c:pt>
                <c:pt idx="28">
                  <c:v>17731643</c:v>
                </c:pt>
                <c:pt idx="29">
                  <c:v>17210863</c:v>
                </c:pt>
                <c:pt idx="30">
                  <c:v>16575486</c:v>
                </c:pt>
                <c:pt idx="31">
                  <c:v>16804253</c:v>
                </c:pt>
                <c:pt idx="32">
                  <c:v>17232242</c:v>
                </c:pt>
                <c:pt idx="33">
                  <c:v>17763098</c:v>
                </c:pt>
                <c:pt idx="34">
                  <c:v>18011135</c:v>
                </c:pt>
                <c:pt idx="35">
                  <c:v>7397906</c:v>
                </c:pt>
                <c:pt idx="36">
                  <c:v>10569858</c:v>
                </c:pt>
                <c:pt idx="37">
                  <c:v>16141110</c:v>
                </c:pt>
                <c:pt idx="38">
                  <c:v>18361319</c:v>
                </c:pt>
                <c:pt idx="39">
                  <c:v>18711305</c:v>
                </c:pt>
              </c:numCache>
            </c:numRef>
          </c:val>
          <c:smooth val="0"/>
          <c:extLst>
            <c:ext xmlns:c16="http://schemas.microsoft.com/office/drawing/2014/chart" uri="{C3380CC4-5D6E-409C-BE32-E72D297353CC}">
              <c16:uniqueId val="{00000000-C156-43DE-9E5C-F99A2273E35D}"/>
            </c:ext>
          </c:extLst>
        </c:ser>
        <c:ser>
          <c:idx val="2"/>
          <c:order val="1"/>
          <c:tx>
            <c:strRef>
              <c:f>'TOP10'!$D$535</c:f>
              <c:strCache>
                <c:ptCount val="1"/>
                <c:pt idx="0">
                  <c:v>International Airlines</c:v>
                </c:pt>
              </c:strCache>
            </c:strRef>
          </c:tx>
          <c:spPr>
            <a:ln>
              <a:solidFill>
                <a:srgbClr val="B11F16"/>
              </a:solidFill>
            </a:ln>
          </c:spPr>
          <c:marker>
            <c:symbol val="none"/>
          </c:marker>
          <c:cat>
            <c:numRef>
              <c:f>'TOP10'!$B$536:$B$575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'TOP10'!$D$536:$D$575</c:f>
              <c:numCache>
                <c:formatCode>#,##0</c:formatCode>
                <c:ptCount val="40"/>
                <c:pt idx="0">
                  <c:v>44764</c:v>
                </c:pt>
                <c:pt idx="1">
                  <c:v>53153</c:v>
                </c:pt>
                <c:pt idx="2">
                  <c:v>50191</c:v>
                </c:pt>
                <c:pt idx="3">
                  <c:v>52779</c:v>
                </c:pt>
                <c:pt idx="4">
                  <c:v>49374</c:v>
                </c:pt>
                <c:pt idx="5">
                  <c:v>45273</c:v>
                </c:pt>
                <c:pt idx="6">
                  <c:v>29049</c:v>
                </c:pt>
                <c:pt idx="7">
                  <c:v>23944</c:v>
                </c:pt>
                <c:pt idx="8">
                  <c:v>29528</c:v>
                </c:pt>
                <c:pt idx="9">
                  <c:v>42907</c:v>
                </c:pt>
                <c:pt idx="10">
                  <c:v>44422</c:v>
                </c:pt>
                <c:pt idx="11">
                  <c:v>33184</c:v>
                </c:pt>
                <c:pt idx="12">
                  <c:v>23780</c:v>
                </c:pt>
                <c:pt idx="13">
                  <c:v>23230</c:v>
                </c:pt>
                <c:pt idx="14">
                  <c:v>18284</c:v>
                </c:pt>
                <c:pt idx="15">
                  <c:v>16956</c:v>
                </c:pt>
                <c:pt idx="16">
                  <c:v>19905</c:v>
                </c:pt>
                <c:pt idx="17">
                  <c:v>25398</c:v>
                </c:pt>
                <c:pt idx="18">
                  <c:v>15252</c:v>
                </c:pt>
                <c:pt idx="19">
                  <c:v>19213</c:v>
                </c:pt>
                <c:pt idx="20">
                  <c:v>19679</c:v>
                </c:pt>
                <c:pt idx="21">
                  <c:v>19166</c:v>
                </c:pt>
                <c:pt idx="22">
                  <c:v>17757</c:v>
                </c:pt>
                <c:pt idx="23">
                  <c:v>15653</c:v>
                </c:pt>
                <c:pt idx="24">
                  <c:v>11094</c:v>
                </c:pt>
                <c:pt idx="25">
                  <c:v>14362</c:v>
                </c:pt>
                <c:pt idx="26">
                  <c:v>21191</c:v>
                </c:pt>
                <c:pt idx="27">
                  <c:v>15802</c:v>
                </c:pt>
                <c:pt idx="28">
                  <c:v>19709</c:v>
                </c:pt>
                <c:pt idx="29">
                  <c:v>21583</c:v>
                </c:pt>
                <c:pt idx="30">
                  <c:v>41875</c:v>
                </c:pt>
                <c:pt idx="31">
                  <c:v>77401</c:v>
                </c:pt>
                <c:pt idx="32">
                  <c:v>74393</c:v>
                </c:pt>
                <c:pt idx="33">
                  <c:v>73516</c:v>
                </c:pt>
                <c:pt idx="34">
                  <c:v>448116</c:v>
                </c:pt>
                <c:pt idx="35">
                  <c:v>89231</c:v>
                </c:pt>
                <c:pt idx="36">
                  <c:v>803</c:v>
                </c:pt>
                <c:pt idx="37">
                  <c:v>8864</c:v>
                </c:pt>
                <c:pt idx="38">
                  <c:v>15486</c:v>
                </c:pt>
                <c:pt idx="39">
                  <c:v>25071</c:v>
                </c:pt>
              </c:numCache>
            </c:numRef>
          </c:val>
          <c:smooth val="0"/>
          <c:extLst>
            <c:ext xmlns:c16="http://schemas.microsoft.com/office/drawing/2014/chart" uri="{C3380CC4-5D6E-409C-BE32-E72D297353CC}">
              <c16:uniqueId val="{00000001-C156-43DE-9E5C-F99A2273E35D}"/>
            </c:ext>
          </c:extLst>
        </c:ser>
        <c:dLbls>
          <c:showLegendKey val="0"/>
          <c:showVal val="0"/>
          <c:showCatName val="0"/>
          <c:showSerName val="0"/>
          <c:showPercent val="0"/>
          <c:showBubbleSize val="0"/>
        </c:dLbls>
        <c:smooth val="0"/>
        <c:axId val="1269816584"/>
        <c:axId val="1"/>
      </c:lineChart>
      <c:catAx>
        <c:axId val="126981658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584"/>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771084337349402E-2"/>
          <c:y val="3.4246575342465752E-2"/>
          <c:w val="0.89879518072289155"/>
          <c:h val="0.79680365296803657"/>
        </c:manualLayout>
      </c:layout>
      <c:lineChart>
        <c:grouping val="standard"/>
        <c:varyColors val="0"/>
        <c:ser>
          <c:idx val="0"/>
          <c:order val="0"/>
          <c:spPr>
            <a:ln>
              <a:solidFill>
                <a:schemeClr val="accent6">
                  <a:lumMod val="75000"/>
                </a:schemeClr>
              </a:solidFill>
            </a:ln>
          </c:spPr>
          <c:marker>
            <c:symbol val="none"/>
          </c:marker>
          <c:cat>
            <c:numRef>
              <c:f>TOTALS!$C$55:$C$94</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TOTALS!$D$55:$D$94</c:f>
              <c:numCache>
                <c:formatCode>#,##0</c:formatCode>
                <c:ptCount val="40"/>
                <c:pt idx="0">
                  <c:v>892271</c:v>
                </c:pt>
                <c:pt idx="1">
                  <c:v>903612</c:v>
                </c:pt>
                <c:pt idx="2">
                  <c:v>913290</c:v>
                </c:pt>
                <c:pt idx="3">
                  <c:v>961094</c:v>
                </c:pt>
                <c:pt idx="4">
                  <c:v>839645</c:v>
                </c:pt>
                <c:pt idx="5">
                  <c:v>902741</c:v>
                </c:pt>
                <c:pt idx="6">
                  <c:v>1013660</c:v>
                </c:pt>
                <c:pt idx="7">
                  <c:v>1098574</c:v>
                </c:pt>
                <c:pt idx="8">
                  <c:v>1142192</c:v>
                </c:pt>
                <c:pt idx="9">
                  <c:v>1188002</c:v>
                </c:pt>
                <c:pt idx="10">
                  <c:v>1236853</c:v>
                </c:pt>
                <c:pt idx="11">
                  <c:v>1279905</c:v>
                </c:pt>
                <c:pt idx="12">
                  <c:v>1268648</c:v>
                </c:pt>
                <c:pt idx="13">
                  <c:v>1275164</c:v>
                </c:pt>
                <c:pt idx="14">
                  <c:v>1280378</c:v>
                </c:pt>
                <c:pt idx="15">
                  <c:v>1323414</c:v>
                </c:pt>
                <c:pt idx="16">
                  <c:v>1237566</c:v>
                </c:pt>
                <c:pt idx="17">
                  <c:v>1062707</c:v>
                </c:pt>
                <c:pt idx="18">
                  <c:v>1064738</c:v>
                </c:pt>
                <c:pt idx="19">
                  <c:v>1175322</c:v>
                </c:pt>
                <c:pt idx="20">
                  <c:v>1217505</c:v>
                </c:pt>
                <c:pt idx="21">
                  <c:v>1209354</c:v>
                </c:pt>
                <c:pt idx="22">
                  <c:v>1225286</c:v>
                </c:pt>
                <c:pt idx="23">
                  <c:v>1279346</c:v>
                </c:pt>
                <c:pt idx="24">
                  <c:v>1259873</c:v>
                </c:pt>
                <c:pt idx="25">
                  <c:v>1357486</c:v>
                </c:pt>
                <c:pt idx="26">
                  <c:v>1374660</c:v>
                </c:pt>
                <c:pt idx="27">
                  <c:v>1430822</c:v>
                </c:pt>
                <c:pt idx="28">
                  <c:v>1461281</c:v>
                </c:pt>
                <c:pt idx="29">
                  <c:v>1448917</c:v>
                </c:pt>
                <c:pt idx="30">
                  <c:v>1453618</c:v>
                </c:pt>
                <c:pt idx="31">
                  <c:v>1480947</c:v>
                </c:pt>
                <c:pt idx="32">
                  <c:v>1477606</c:v>
                </c:pt>
                <c:pt idx="33">
                  <c:v>1468635</c:v>
                </c:pt>
                <c:pt idx="34">
                  <c:v>1482927</c:v>
                </c:pt>
                <c:pt idx="35">
                  <c:v>642858</c:v>
                </c:pt>
                <c:pt idx="36">
                  <c:v>789260</c:v>
                </c:pt>
                <c:pt idx="37">
                  <c:v>1226763</c:v>
                </c:pt>
                <c:pt idx="38">
                  <c:v>1406577</c:v>
                </c:pt>
                <c:pt idx="39">
                  <c:v>1436483</c:v>
                </c:pt>
              </c:numCache>
            </c:numRef>
          </c:val>
          <c:smooth val="0"/>
          <c:extLst>
            <c:ext xmlns:c16="http://schemas.microsoft.com/office/drawing/2014/chart" uri="{C3380CC4-5D6E-409C-BE32-E72D297353CC}">
              <c16:uniqueId val="{00000000-BBFE-4F64-858D-ADC6264B81CF}"/>
            </c:ext>
          </c:extLst>
        </c:ser>
        <c:dLbls>
          <c:showLegendKey val="0"/>
          <c:showVal val="0"/>
          <c:showCatName val="0"/>
          <c:showSerName val="0"/>
          <c:showPercent val="0"/>
          <c:showBubbleSize val="0"/>
        </c:dLbls>
        <c:smooth val="0"/>
        <c:axId val="1265635416"/>
        <c:axId val="1"/>
      </c:lineChart>
      <c:catAx>
        <c:axId val="1265635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35416"/>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75103536675239E-2"/>
          <c:y val="5.8000921772659718E-2"/>
          <c:w val="0.91615485564304455"/>
          <c:h val="0.79872881355932202"/>
        </c:manualLayout>
      </c:layout>
      <c:lineChart>
        <c:grouping val="standard"/>
        <c:varyColors val="0"/>
        <c:ser>
          <c:idx val="0"/>
          <c:order val="0"/>
          <c:tx>
            <c:strRef>
              <c:f>'TOP10'!$C$7</c:f>
              <c:strCache>
                <c:ptCount val="1"/>
                <c:pt idx="0">
                  <c:v>Domestic (including Regional) Airlines</c:v>
                </c:pt>
              </c:strCache>
            </c:strRef>
          </c:tx>
          <c:spPr>
            <a:ln>
              <a:solidFill>
                <a:srgbClr val="000080"/>
              </a:solidFill>
            </a:ln>
          </c:spPr>
          <c:marker>
            <c:symbol val="none"/>
          </c:marker>
          <c:cat>
            <c:numRef>
              <c:f>'TOP10'!$B$8:$B$47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'TOP10'!$C$8:$C$47</c:f>
              <c:numCache>
                <c:formatCode>#,##0</c:formatCode>
                <c:ptCount val="40"/>
                <c:pt idx="0">
                  <c:v>28194896</c:v>
                </c:pt>
                <c:pt idx="1">
                  <c:v>29662160</c:v>
                </c:pt>
                <c:pt idx="2">
                  <c:v>31203052</c:v>
                </c:pt>
                <c:pt idx="3">
                  <c:v>33718506</c:v>
                </c:pt>
                <c:pt idx="4">
                  <c:v>25111370</c:v>
                </c:pt>
                <c:pt idx="5">
                  <c:v>30400102</c:v>
                </c:pt>
                <c:pt idx="6">
                  <c:v>38411482</c:v>
                </c:pt>
                <c:pt idx="7">
                  <c:v>40370762</c:v>
                </c:pt>
                <c:pt idx="8">
                  <c:v>43204886</c:v>
                </c:pt>
                <c:pt idx="9">
                  <c:v>48292826</c:v>
                </c:pt>
                <c:pt idx="10">
                  <c:v>51915456</c:v>
                </c:pt>
                <c:pt idx="11">
                  <c:v>54463654</c:v>
                </c:pt>
                <c:pt idx="12">
                  <c:v>55020150</c:v>
                </c:pt>
                <c:pt idx="13">
                  <c:v>55733220</c:v>
                </c:pt>
                <c:pt idx="14">
                  <c:v>57631694</c:v>
                </c:pt>
                <c:pt idx="15">
                  <c:v>61664300</c:v>
                </c:pt>
                <c:pt idx="16">
                  <c:v>62373626</c:v>
                </c:pt>
                <c:pt idx="17">
                  <c:v>59406790</c:v>
                </c:pt>
                <c:pt idx="18">
                  <c:v>65415554</c:v>
                </c:pt>
                <c:pt idx="19">
                  <c:v>74865588</c:v>
                </c:pt>
                <c:pt idx="20">
                  <c:v>80739420</c:v>
                </c:pt>
                <c:pt idx="21">
                  <c:v>86603562</c:v>
                </c:pt>
                <c:pt idx="22">
                  <c:v>92770620</c:v>
                </c:pt>
                <c:pt idx="23">
                  <c:v>98996290</c:v>
                </c:pt>
                <c:pt idx="24">
                  <c:v>99032484</c:v>
                </c:pt>
                <c:pt idx="25">
                  <c:v>105948884</c:v>
                </c:pt>
                <c:pt idx="26">
                  <c:v>106943380</c:v>
                </c:pt>
                <c:pt idx="27">
                  <c:v>111368144</c:v>
                </c:pt>
                <c:pt idx="28">
                  <c:v>113583260</c:v>
                </c:pt>
                <c:pt idx="29">
                  <c:v>114008768</c:v>
                </c:pt>
                <c:pt idx="30">
                  <c:v>114291986</c:v>
                </c:pt>
                <c:pt idx="31">
                  <c:v>117237744</c:v>
                </c:pt>
                <c:pt idx="32">
                  <c:v>119152334</c:v>
                </c:pt>
                <c:pt idx="33">
                  <c:v>121259178</c:v>
                </c:pt>
                <c:pt idx="34">
                  <c:v>121815450</c:v>
                </c:pt>
                <c:pt idx="35">
                  <c:v>38520396</c:v>
                </c:pt>
                <c:pt idx="36">
                  <c:v>46757718</c:v>
                </c:pt>
                <c:pt idx="37">
                  <c:v>99506464</c:v>
                </c:pt>
                <c:pt idx="38">
                  <c:v>113738826</c:v>
                </c:pt>
                <c:pt idx="39">
                  <c:v>117853158</c:v>
                </c:pt>
              </c:numCache>
            </c:numRef>
          </c:val>
          <c:smooth val="0"/>
          <c:extLst>
            <c:ext xmlns:c16="http://schemas.microsoft.com/office/drawing/2014/chart" uri="{C3380CC4-5D6E-409C-BE32-E72D297353CC}">
              <c16:uniqueId val="{00000000-735C-45B4-A09E-995692E62BD2}"/>
            </c:ext>
          </c:extLst>
        </c:ser>
        <c:ser>
          <c:idx val="2"/>
          <c:order val="1"/>
          <c:tx>
            <c:strRef>
              <c:f>'TOP10'!$D$7</c:f>
              <c:strCache>
                <c:ptCount val="1"/>
                <c:pt idx="0">
                  <c:v>International Airlines</c:v>
                </c:pt>
              </c:strCache>
            </c:strRef>
          </c:tx>
          <c:spPr>
            <a:ln>
              <a:solidFill>
                <a:srgbClr val="B11F16"/>
              </a:solidFill>
            </a:ln>
          </c:spPr>
          <c:marker>
            <c:symbol val="none"/>
          </c:marker>
          <c:cat>
            <c:numRef>
              <c:f>'TOP10'!$B$8:$B$47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'TOP10'!$D$8:$D$47</c:f>
              <c:numCache>
                <c:formatCode>#,##0</c:formatCode>
                <c:ptCount val="40"/>
                <c:pt idx="0">
                  <c:v>5200373</c:v>
                </c:pt>
                <c:pt idx="1">
                  <c:v>5818437</c:v>
                </c:pt>
                <c:pt idx="2">
                  <c:v>6714432</c:v>
                </c:pt>
                <c:pt idx="3">
                  <c:v>7766782</c:v>
                </c:pt>
                <c:pt idx="4">
                  <c:v>7931103</c:v>
                </c:pt>
                <c:pt idx="5">
                  <c:v>8522225</c:v>
                </c:pt>
                <c:pt idx="6">
                  <c:v>8652577</c:v>
                </c:pt>
                <c:pt idx="7">
                  <c:v>9307928</c:v>
                </c:pt>
                <c:pt idx="8">
                  <c:v>10178285</c:v>
                </c:pt>
                <c:pt idx="9">
                  <c:v>11113600</c:v>
                </c:pt>
                <c:pt idx="10">
                  <c:v>12063208</c:v>
                </c:pt>
                <c:pt idx="11">
                  <c:v>13267187</c:v>
                </c:pt>
                <c:pt idx="12">
                  <c:v>14074855</c:v>
                </c:pt>
                <c:pt idx="13">
                  <c:v>14237305</c:v>
                </c:pt>
                <c:pt idx="14">
                  <c:v>14986563</c:v>
                </c:pt>
                <c:pt idx="15">
                  <c:v>16487674</c:v>
                </c:pt>
                <c:pt idx="16">
                  <c:v>16799715</c:v>
                </c:pt>
                <c:pt idx="17">
                  <c:v>16682373</c:v>
                </c:pt>
                <c:pt idx="18">
                  <c:v>16450731</c:v>
                </c:pt>
                <c:pt idx="19">
                  <c:v>19371050</c:v>
                </c:pt>
                <c:pt idx="20">
                  <c:v>20878399</c:v>
                </c:pt>
                <c:pt idx="21">
                  <c:v>21487084</c:v>
                </c:pt>
                <c:pt idx="22">
                  <c:v>22775679</c:v>
                </c:pt>
                <c:pt idx="23">
                  <c:v>23472030</c:v>
                </c:pt>
                <c:pt idx="24">
                  <c:v>24406900</c:v>
                </c:pt>
                <c:pt idx="25">
                  <c:v>26790315</c:v>
                </c:pt>
                <c:pt idx="26">
                  <c:v>28155009</c:v>
                </c:pt>
                <c:pt idx="27">
                  <c:v>29608992</c:v>
                </c:pt>
                <c:pt idx="28">
                  <c:v>31344516</c:v>
                </c:pt>
                <c:pt idx="29">
                  <c:v>33133088</c:v>
                </c:pt>
                <c:pt idx="30">
                  <c:v>34866649</c:v>
                </c:pt>
                <c:pt idx="31">
                  <c:v>37616753</c:v>
                </c:pt>
                <c:pt idx="32">
                  <c:v>39615707</c:v>
                </c:pt>
                <c:pt idx="33">
                  <c:v>41575313</c:v>
                </c:pt>
                <c:pt idx="34">
                  <c:v>42508455</c:v>
                </c:pt>
                <c:pt idx="35">
                  <c:v>9302204</c:v>
                </c:pt>
                <c:pt idx="36">
                  <c:v>1555361</c:v>
                </c:pt>
                <c:pt idx="37">
                  <c:v>19078758</c:v>
                </c:pt>
                <c:pt idx="38">
                  <c:v>35778040</c:v>
                </c:pt>
                <c:pt idx="39">
                  <c:v>41353892</c:v>
                </c:pt>
              </c:numCache>
            </c:numRef>
          </c:val>
          <c:smooth val="0"/>
          <c:extLst>
            <c:ext xmlns:c16="http://schemas.microsoft.com/office/drawing/2014/chart" uri="{C3380CC4-5D6E-409C-BE32-E72D297353CC}">
              <c16:uniqueId val="{00000001-735C-45B4-A09E-995692E62BD2}"/>
            </c:ext>
          </c:extLst>
        </c:ser>
        <c:dLbls>
          <c:showLegendKey val="0"/>
          <c:showVal val="0"/>
          <c:showCatName val="0"/>
          <c:showSerName val="0"/>
          <c:showPercent val="0"/>
          <c:showBubbleSize val="0"/>
        </c:dLbls>
        <c:smooth val="0"/>
        <c:axId val="1265640992"/>
        <c:axId val="1"/>
      </c:lineChart>
      <c:catAx>
        <c:axId val="126564099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40992"/>
        <c:crosses val="autoZero"/>
        <c:crossBetween val="between"/>
        <c:dispUnits>
          <c:builtInUnit val="millions"/>
        </c:dispUnits>
      </c:valAx>
    </c:plotArea>
    <c:legend>
      <c:legendPos val="t"/>
      <c:layout>
        <c:manualLayout>
          <c:xMode val="edge"/>
          <c:yMode val="edge"/>
          <c:x val="0.18985255276724294"/>
          <c:y val="6.733549279134831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51E-2"/>
          <c:y val="3.6045665860394933E-2"/>
          <c:w val="0.91521387302625468"/>
          <c:h val="0.79877469564670489"/>
        </c:manualLayout>
      </c:layout>
      <c:lineChart>
        <c:grouping val="standard"/>
        <c:varyColors val="0"/>
        <c:ser>
          <c:idx val="0"/>
          <c:order val="0"/>
          <c:tx>
            <c:strRef>
              <c:f>'TOP10'!$C$55</c:f>
              <c:strCache>
                <c:ptCount val="1"/>
                <c:pt idx="0">
                  <c:v>Domestic (including Regional) Airlines</c:v>
                </c:pt>
              </c:strCache>
            </c:strRef>
          </c:tx>
          <c:spPr>
            <a:ln>
              <a:solidFill>
                <a:srgbClr val="000080"/>
              </a:solidFill>
            </a:ln>
          </c:spPr>
          <c:marker>
            <c:symbol val="none"/>
          </c:marker>
          <c:cat>
            <c:numRef>
              <c:f>'TOP10'!$B$56:$B$95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'TOP10'!$C$56:$C$95</c:f>
              <c:numCache>
                <c:formatCode>#,##0</c:formatCode>
                <c:ptCount val="40"/>
                <c:pt idx="0">
                  <c:v>6378034</c:v>
                </c:pt>
                <c:pt idx="1">
                  <c:v>6813214</c:v>
                </c:pt>
                <c:pt idx="2">
                  <c:v>7263516</c:v>
                </c:pt>
                <c:pt idx="3">
                  <c:v>8147928</c:v>
                </c:pt>
                <c:pt idx="4">
                  <c:v>6130660</c:v>
                </c:pt>
                <c:pt idx="5">
                  <c:v>7531145</c:v>
                </c:pt>
                <c:pt idx="6">
                  <c:v>9865363</c:v>
                </c:pt>
                <c:pt idx="7">
                  <c:v>10452632</c:v>
                </c:pt>
                <c:pt idx="8">
                  <c:v>11089393</c:v>
                </c:pt>
                <c:pt idx="9">
                  <c:v>12343096</c:v>
                </c:pt>
                <c:pt idx="10">
                  <c:v>13213552</c:v>
                </c:pt>
                <c:pt idx="11">
                  <c:v>13901680</c:v>
                </c:pt>
                <c:pt idx="12">
                  <c:v>14070134</c:v>
                </c:pt>
                <c:pt idx="13">
                  <c:v>14275077</c:v>
                </c:pt>
                <c:pt idx="14">
                  <c:v>14877901</c:v>
                </c:pt>
                <c:pt idx="15">
                  <c:v>16240310</c:v>
                </c:pt>
                <c:pt idx="16">
                  <c:v>16563296</c:v>
                </c:pt>
                <c:pt idx="17">
                  <c:v>15187908</c:v>
                </c:pt>
                <c:pt idx="18">
                  <c:v>16548322</c:v>
                </c:pt>
                <c:pt idx="19">
                  <c:v>18246249</c:v>
                </c:pt>
                <c:pt idx="20">
                  <c:v>18940167</c:v>
                </c:pt>
                <c:pt idx="21">
                  <c:v>20119000</c:v>
                </c:pt>
                <c:pt idx="22">
                  <c:v>21469055</c:v>
                </c:pt>
                <c:pt idx="23">
                  <c:v>22345905</c:v>
                </c:pt>
                <c:pt idx="24">
                  <c:v>22362772</c:v>
                </c:pt>
                <c:pt idx="25">
                  <c:v>24194804</c:v>
                </c:pt>
                <c:pt idx="26">
                  <c:v>23925351</c:v>
                </c:pt>
                <c:pt idx="27">
                  <c:v>24638877</c:v>
                </c:pt>
                <c:pt idx="28">
                  <c:v>25216661</c:v>
                </c:pt>
                <c:pt idx="29">
                  <c:v>25417107</c:v>
                </c:pt>
                <c:pt idx="30">
                  <c:v>25897619</c:v>
                </c:pt>
                <c:pt idx="31">
                  <c:v>26905944</c:v>
                </c:pt>
                <c:pt idx="32">
                  <c:v>27291874</c:v>
                </c:pt>
                <c:pt idx="33">
                  <c:v>27667273</c:v>
                </c:pt>
                <c:pt idx="34">
                  <c:v>27538404</c:v>
                </c:pt>
                <c:pt idx="35">
                  <c:v>7444780</c:v>
                </c:pt>
                <c:pt idx="36">
                  <c:v>7171759</c:v>
                </c:pt>
                <c:pt idx="37">
                  <c:v>20872921</c:v>
                </c:pt>
                <c:pt idx="38">
                  <c:v>24078732</c:v>
                </c:pt>
                <c:pt idx="39">
                  <c:v>25056892</c:v>
                </c:pt>
              </c:numCache>
            </c:numRef>
          </c:val>
          <c:smooth val="0"/>
          <c:extLst>
            <c:ext xmlns:c16="http://schemas.microsoft.com/office/drawing/2014/chart" uri="{C3380CC4-5D6E-409C-BE32-E72D297353CC}">
              <c16:uniqueId val="{00000000-89FA-4091-9280-C521DDDDD4DA}"/>
            </c:ext>
          </c:extLst>
        </c:ser>
        <c:ser>
          <c:idx val="2"/>
          <c:order val="1"/>
          <c:tx>
            <c:strRef>
              <c:f>'TOP10'!$D$55</c:f>
              <c:strCache>
                <c:ptCount val="1"/>
                <c:pt idx="0">
                  <c:v>International Airlines</c:v>
                </c:pt>
              </c:strCache>
            </c:strRef>
          </c:tx>
          <c:spPr>
            <a:ln>
              <a:solidFill>
                <a:srgbClr val="B11F16"/>
              </a:solidFill>
            </a:ln>
          </c:spPr>
          <c:marker>
            <c:symbol val="none"/>
          </c:marker>
          <c:cat>
            <c:numRef>
              <c:f>'TOP10'!$B$56:$B$95</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'TOP10'!$D$56:$D$95</c:f>
              <c:numCache>
                <c:formatCode>#,##0</c:formatCode>
                <c:ptCount val="40"/>
                <c:pt idx="0">
                  <c:v>2772120</c:v>
                </c:pt>
                <c:pt idx="1">
                  <c:v>3086337</c:v>
                </c:pt>
                <c:pt idx="2">
                  <c:v>3569509</c:v>
                </c:pt>
                <c:pt idx="3">
                  <c:v>4106460</c:v>
                </c:pt>
                <c:pt idx="4">
                  <c:v>4026296</c:v>
                </c:pt>
                <c:pt idx="5">
                  <c:v>4264091</c:v>
                </c:pt>
                <c:pt idx="6">
                  <c:v>4220272</c:v>
                </c:pt>
                <c:pt idx="7">
                  <c:v>4505656</c:v>
                </c:pt>
                <c:pt idx="8">
                  <c:v>4778015</c:v>
                </c:pt>
                <c:pt idx="9">
                  <c:v>5358494</c:v>
                </c:pt>
                <c:pt idx="10">
                  <c:v>5838451</c:v>
                </c:pt>
                <c:pt idx="11">
                  <c:v>6477744</c:v>
                </c:pt>
                <c:pt idx="12">
                  <c:v>6840696</c:v>
                </c:pt>
                <c:pt idx="13">
                  <c:v>6933551</c:v>
                </c:pt>
                <c:pt idx="14">
                  <c:v>7388153</c:v>
                </c:pt>
                <c:pt idx="15">
                  <c:v>8237223</c:v>
                </c:pt>
                <c:pt idx="16">
                  <c:v>8228973</c:v>
                </c:pt>
                <c:pt idx="17">
                  <c:v>8006775</c:v>
                </c:pt>
                <c:pt idx="18">
                  <c:v>7929841</c:v>
                </c:pt>
                <c:pt idx="19">
                  <c:v>8951825</c:v>
                </c:pt>
                <c:pt idx="20">
                  <c:v>9515983</c:v>
                </c:pt>
                <c:pt idx="21">
                  <c:v>9865970</c:v>
                </c:pt>
                <c:pt idx="22">
                  <c:v>10378240</c:v>
                </c:pt>
                <c:pt idx="23">
                  <c:v>10552900</c:v>
                </c:pt>
                <c:pt idx="24">
                  <c:v>10635270</c:v>
                </c:pt>
                <c:pt idx="25">
                  <c:v>11455537</c:v>
                </c:pt>
                <c:pt idx="26">
                  <c:v>11748582</c:v>
                </c:pt>
                <c:pt idx="27">
                  <c:v>12369193</c:v>
                </c:pt>
                <c:pt idx="28">
                  <c:v>12933885</c:v>
                </c:pt>
                <c:pt idx="29">
                  <c:v>13315835</c:v>
                </c:pt>
                <c:pt idx="30">
                  <c:v>13911228</c:v>
                </c:pt>
                <c:pt idx="31">
                  <c:v>15111977</c:v>
                </c:pt>
                <c:pt idx="32">
                  <c:v>16038186</c:v>
                </c:pt>
                <c:pt idx="33">
                  <c:v>16762485</c:v>
                </c:pt>
                <c:pt idx="34">
                  <c:v>16890441</c:v>
                </c:pt>
                <c:pt idx="35">
                  <c:v>3782912</c:v>
                </c:pt>
                <c:pt idx="36">
                  <c:v>729529</c:v>
                </c:pt>
                <c:pt idx="37">
                  <c:v>8183300</c:v>
                </c:pt>
                <c:pt idx="38">
                  <c:v>14639041</c:v>
                </c:pt>
                <c:pt idx="39">
                  <c:v>16403641</c:v>
                </c:pt>
              </c:numCache>
            </c:numRef>
          </c:val>
          <c:smooth val="0"/>
          <c:extLst>
            <c:ext xmlns:c16="http://schemas.microsoft.com/office/drawing/2014/chart" uri="{C3380CC4-5D6E-409C-BE32-E72D297353CC}">
              <c16:uniqueId val="{00000001-89FA-4091-9280-C521DDDDD4DA}"/>
            </c:ext>
          </c:extLst>
        </c:ser>
        <c:dLbls>
          <c:showLegendKey val="0"/>
          <c:showVal val="0"/>
          <c:showCatName val="0"/>
          <c:showSerName val="0"/>
          <c:showPercent val="0"/>
          <c:showBubbleSize val="0"/>
        </c:dLbls>
        <c:smooth val="0"/>
        <c:axId val="875140088"/>
        <c:axId val="1"/>
      </c:lineChart>
      <c:catAx>
        <c:axId val="8751400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088"/>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93E-2"/>
          <c:y val="3.6045665860394947E-2"/>
          <c:w val="0.91521387302625457"/>
          <c:h val="0.79877469564670511"/>
        </c:manualLayout>
      </c:layout>
      <c:lineChart>
        <c:grouping val="standard"/>
        <c:varyColors val="0"/>
        <c:ser>
          <c:idx val="0"/>
          <c:order val="0"/>
          <c:tx>
            <c:strRef>
              <c:f>'TOP10'!$C$151</c:f>
              <c:strCache>
                <c:ptCount val="1"/>
                <c:pt idx="0">
                  <c:v>Domestic (including Regional) Airlines</c:v>
                </c:pt>
              </c:strCache>
            </c:strRef>
          </c:tx>
          <c:spPr>
            <a:ln>
              <a:solidFill>
                <a:srgbClr val="000080"/>
              </a:solidFill>
            </a:ln>
          </c:spPr>
          <c:marker>
            <c:symbol val="none"/>
          </c:marker>
          <c:cat>
            <c:numRef>
              <c:f>'TOP10'!$B$152:$B$191</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'TOP10'!$C$152:$C$191</c:f>
              <c:numCache>
                <c:formatCode>#,##0</c:formatCode>
                <c:ptCount val="40"/>
                <c:pt idx="0">
                  <c:v>2824360</c:v>
                </c:pt>
                <c:pt idx="1">
                  <c:v>3018951</c:v>
                </c:pt>
                <c:pt idx="2">
                  <c:v>3271701</c:v>
                </c:pt>
                <c:pt idx="3">
                  <c:v>3941211</c:v>
                </c:pt>
                <c:pt idx="4">
                  <c:v>2905041</c:v>
                </c:pt>
                <c:pt idx="5">
                  <c:v>3766974</c:v>
                </c:pt>
                <c:pt idx="6">
                  <c:v>5013256</c:v>
                </c:pt>
                <c:pt idx="7">
                  <c:v>5225948</c:v>
                </c:pt>
                <c:pt idx="8">
                  <c:v>5611900</c:v>
                </c:pt>
                <c:pt idx="9">
                  <c:v>6385682</c:v>
                </c:pt>
                <c:pt idx="10">
                  <c:v>6924291</c:v>
                </c:pt>
                <c:pt idx="11">
                  <c:v>7375444</c:v>
                </c:pt>
                <c:pt idx="12">
                  <c:v>7470083</c:v>
                </c:pt>
                <c:pt idx="13">
                  <c:v>7438341</c:v>
                </c:pt>
                <c:pt idx="14">
                  <c:v>7833436</c:v>
                </c:pt>
                <c:pt idx="15">
                  <c:v>8810670</c:v>
                </c:pt>
                <c:pt idx="16">
                  <c:v>9946073</c:v>
                </c:pt>
                <c:pt idx="17">
                  <c:v>9163520</c:v>
                </c:pt>
                <c:pt idx="18">
                  <c:v>10105366</c:v>
                </c:pt>
                <c:pt idx="19">
                  <c:v>11519422</c:v>
                </c:pt>
                <c:pt idx="20">
                  <c:v>12102609</c:v>
                </c:pt>
                <c:pt idx="21">
                  <c:v>12942735</c:v>
                </c:pt>
                <c:pt idx="22">
                  <c:v>13972336</c:v>
                </c:pt>
                <c:pt idx="23">
                  <c:v>14547537</c:v>
                </c:pt>
                <c:pt idx="24">
                  <c:v>14595924</c:v>
                </c:pt>
                <c:pt idx="25">
                  <c:v>15338191</c:v>
                </c:pt>
                <c:pt idx="26">
                  <c:v>15888983</c:v>
                </c:pt>
                <c:pt idx="27">
                  <c:v>16601349</c:v>
                </c:pt>
                <c:pt idx="28">
                  <c:v>16775697</c:v>
                </c:pt>
                <c:pt idx="29">
                  <c:v>16982836</c:v>
                </c:pt>
                <c:pt idx="30">
                  <c:v>16786974</c:v>
                </c:pt>
                <c:pt idx="31">
                  <c:v>17055852</c:v>
                </c:pt>
                <c:pt idx="32">
                  <c:v>17219926</c:v>
                </c:pt>
                <c:pt idx="33">
                  <c:v>17354529</c:v>
                </c:pt>
                <c:pt idx="34">
                  <c:v>17580142</c:v>
                </c:pt>
                <c:pt idx="35">
                  <c:v>6386797</c:v>
                </c:pt>
                <c:pt idx="36">
                  <c:v>7658654</c:v>
                </c:pt>
                <c:pt idx="37">
                  <c:v>14374443</c:v>
                </c:pt>
                <c:pt idx="38">
                  <c:v>16343097</c:v>
                </c:pt>
                <c:pt idx="39">
                  <c:v>17106783</c:v>
                </c:pt>
              </c:numCache>
            </c:numRef>
          </c:val>
          <c:smooth val="0"/>
          <c:extLst>
            <c:ext xmlns:c16="http://schemas.microsoft.com/office/drawing/2014/chart" uri="{C3380CC4-5D6E-409C-BE32-E72D297353CC}">
              <c16:uniqueId val="{00000000-D397-4A0D-AA11-9002E349F607}"/>
            </c:ext>
          </c:extLst>
        </c:ser>
        <c:ser>
          <c:idx val="2"/>
          <c:order val="1"/>
          <c:tx>
            <c:strRef>
              <c:f>'TOP10'!$D$151</c:f>
              <c:strCache>
                <c:ptCount val="1"/>
                <c:pt idx="0">
                  <c:v>International Airlines</c:v>
                </c:pt>
              </c:strCache>
            </c:strRef>
          </c:tx>
          <c:spPr>
            <a:ln>
              <a:solidFill>
                <a:srgbClr val="B11F16"/>
              </a:solidFill>
            </a:ln>
          </c:spPr>
          <c:marker>
            <c:symbol val="none"/>
          </c:marker>
          <c:cat>
            <c:numRef>
              <c:f>'TOP10'!$B$152:$B$191</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'TOP10'!$D$152:$D$191</c:f>
              <c:numCache>
                <c:formatCode>#,##0</c:formatCode>
                <c:ptCount val="40"/>
                <c:pt idx="0">
                  <c:v>492466</c:v>
                </c:pt>
                <c:pt idx="1">
                  <c:v>576663</c:v>
                </c:pt>
                <c:pt idx="2">
                  <c:v>697453</c:v>
                </c:pt>
                <c:pt idx="3">
                  <c:v>958795</c:v>
                </c:pt>
                <c:pt idx="4">
                  <c:v>946067</c:v>
                </c:pt>
                <c:pt idx="5">
                  <c:v>1062737</c:v>
                </c:pt>
                <c:pt idx="6">
                  <c:v>1202170</c:v>
                </c:pt>
                <c:pt idx="7">
                  <c:v>1312939</c:v>
                </c:pt>
                <c:pt idx="8">
                  <c:v>1542211</c:v>
                </c:pt>
                <c:pt idx="9">
                  <c:v>1686057</c:v>
                </c:pt>
                <c:pt idx="10">
                  <c:v>1965327</c:v>
                </c:pt>
                <c:pt idx="11">
                  <c:v>2192110</c:v>
                </c:pt>
                <c:pt idx="12">
                  <c:v>2294900</c:v>
                </c:pt>
                <c:pt idx="13">
                  <c:v>2251240</c:v>
                </c:pt>
                <c:pt idx="14">
                  <c:v>2375767</c:v>
                </c:pt>
                <c:pt idx="15">
                  <c:v>2461378</c:v>
                </c:pt>
                <c:pt idx="16">
                  <c:v>2547720</c:v>
                </c:pt>
                <c:pt idx="17">
                  <c:v>2493082</c:v>
                </c:pt>
                <c:pt idx="18">
                  <c:v>2549444</c:v>
                </c:pt>
                <c:pt idx="19">
                  <c:v>3266481</c:v>
                </c:pt>
                <c:pt idx="20">
                  <c:v>3606690</c:v>
                </c:pt>
                <c:pt idx="21">
                  <c:v>3763314</c:v>
                </c:pt>
                <c:pt idx="22">
                  <c:v>3921752</c:v>
                </c:pt>
                <c:pt idx="23">
                  <c:v>4035790</c:v>
                </c:pt>
                <c:pt idx="24">
                  <c:v>4117171</c:v>
                </c:pt>
                <c:pt idx="25">
                  <c:v>4282257</c:v>
                </c:pt>
                <c:pt idx="26">
                  <c:v>4444867</c:v>
                </c:pt>
                <c:pt idx="27">
                  <c:v>4471413</c:v>
                </c:pt>
                <c:pt idx="28">
                  <c:v>4669141</c:v>
                </c:pt>
                <c:pt idx="29">
                  <c:v>4964981</c:v>
                </c:pt>
                <c:pt idx="30">
                  <c:v>5238522</c:v>
                </c:pt>
                <c:pt idx="31">
                  <c:v>5449744</c:v>
                </c:pt>
                <c:pt idx="32">
                  <c:v>5729341</c:v>
                </c:pt>
                <c:pt idx="33">
                  <c:v>6112234</c:v>
                </c:pt>
                <c:pt idx="34">
                  <c:v>6425564</c:v>
                </c:pt>
                <c:pt idx="35">
                  <c:v>1388291</c:v>
                </c:pt>
                <c:pt idx="36">
                  <c:v>247999</c:v>
                </c:pt>
                <c:pt idx="37">
                  <c:v>2529337</c:v>
                </c:pt>
                <c:pt idx="38">
                  <c:v>4845468</c:v>
                </c:pt>
                <c:pt idx="39">
                  <c:v>6146538</c:v>
                </c:pt>
              </c:numCache>
            </c:numRef>
          </c:val>
          <c:smooth val="0"/>
          <c:extLst>
            <c:ext xmlns:c16="http://schemas.microsoft.com/office/drawing/2014/chart" uri="{C3380CC4-5D6E-409C-BE32-E72D297353CC}">
              <c16:uniqueId val="{00000001-D397-4A0D-AA11-9002E349F607}"/>
            </c:ext>
          </c:extLst>
        </c:ser>
        <c:dLbls>
          <c:showLegendKey val="0"/>
          <c:showVal val="0"/>
          <c:showCatName val="0"/>
          <c:showSerName val="0"/>
          <c:showPercent val="0"/>
          <c:showBubbleSize val="0"/>
        </c:dLbls>
        <c:smooth val="0"/>
        <c:axId val="875140416"/>
        <c:axId val="1"/>
      </c:lineChart>
      <c:catAx>
        <c:axId val="875140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416"/>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21E-2"/>
          <c:y val="3.6045665860394961E-2"/>
          <c:w val="0.91521387302625457"/>
          <c:h val="0.79877469564670533"/>
        </c:manualLayout>
      </c:layout>
      <c:lineChart>
        <c:grouping val="standard"/>
        <c:varyColors val="0"/>
        <c:ser>
          <c:idx val="0"/>
          <c:order val="0"/>
          <c:tx>
            <c:strRef>
              <c:f>'TOP10'!$C$103</c:f>
              <c:strCache>
                <c:ptCount val="1"/>
                <c:pt idx="0">
                  <c:v>Domestic (including Regional) Airlines</c:v>
                </c:pt>
              </c:strCache>
            </c:strRef>
          </c:tx>
          <c:spPr>
            <a:ln>
              <a:solidFill>
                <a:srgbClr val="000080"/>
              </a:solidFill>
            </a:ln>
          </c:spPr>
          <c:marker>
            <c:symbol val="none"/>
          </c:marker>
          <c:cat>
            <c:numRef>
              <c:f>'TOP10'!$B$104:$B$143</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'TOP10'!$C$104:$C$143</c:f>
              <c:numCache>
                <c:formatCode>#,##0</c:formatCode>
                <c:ptCount val="40"/>
                <c:pt idx="0">
                  <c:v>5164516</c:v>
                </c:pt>
                <c:pt idx="1">
                  <c:v>5353649</c:v>
                </c:pt>
                <c:pt idx="2">
                  <c:v>5699956</c:v>
                </c:pt>
                <c:pt idx="3">
                  <c:v>6176184</c:v>
                </c:pt>
                <c:pt idx="4">
                  <c:v>4895075</c:v>
                </c:pt>
                <c:pt idx="5">
                  <c:v>6143657</c:v>
                </c:pt>
                <c:pt idx="6">
                  <c:v>7939506</c:v>
                </c:pt>
                <c:pt idx="7">
                  <c:v>8172013</c:v>
                </c:pt>
                <c:pt idx="8">
                  <c:v>8646398</c:v>
                </c:pt>
                <c:pt idx="9">
                  <c:v>9619815</c:v>
                </c:pt>
                <c:pt idx="10">
                  <c:v>10481695</c:v>
                </c:pt>
                <c:pt idx="11">
                  <c:v>11097264</c:v>
                </c:pt>
                <c:pt idx="12">
                  <c:v>11227711</c:v>
                </c:pt>
                <c:pt idx="13">
                  <c:v>11429141</c:v>
                </c:pt>
                <c:pt idx="14">
                  <c:v>11900956</c:v>
                </c:pt>
                <c:pt idx="15">
                  <c:v>12933747</c:v>
                </c:pt>
                <c:pt idx="16">
                  <c:v>13265849</c:v>
                </c:pt>
                <c:pt idx="17">
                  <c:v>12883149</c:v>
                </c:pt>
                <c:pt idx="18">
                  <c:v>14021489</c:v>
                </c:pt>
                <c:pt idx="19">
                  <c:v>15812950</c:v>
                </c:pt>
                <c:pt idx="20">
                  <c:v>16505127</c:v>
                </c:pt>
                <c:pt idx="21">
                  <c:v>17276578</c:v>
                </c:pt>
                <c:pt idx="22">
                  <c:v>18185325</c:v>
                </c:pt>
                <c:pt idx="23">
                  <c:v>19835386</c:v>
                </c:pt>
                <c:pt idx="24">
                  <c:v>19755218</c:v>
                </c:pt>
                <c:pt idx="25">
                  <c:v>21522253</c:v>
                </c:pt>
                <c:pt idx="26">
                  <c:v>21206546</c:v>
                </c:pt>
                <c:pt idx="27">
                  <c:v>22098350</c:v>
                </c:pt>
                <c:pt idx="28">
                  <c:v>22908284</c:v>
                </c:pt>
                <c:pt idx="29">
                  <c:v>23364327</c:v>
                </c:pt>
                <c:pt idx="30">
                  <c:v>23930897</c:v>
                </c:pt>
                <c:pt idx="31">
                  <c:v>24732603</c:v>
                </c:pt>
                <c:pt idx="32">
                  <c:v>25235738</c:v>
                </c:pt>
                <c:pt idx="33">
                  <c:v>25692745</c:v>
                </c:pt>
                <c:pt idx="34">
                  <c:v>25815647</c:v>
                </c:pt>
                <c:pt idx="35">
                  <c:v>6462941</c:v>
                </c:pt>
                <c:pt idx="36">
                  <c:v>6763686</c:v>
                </c:pt>
                <c:pt idx="37">
                  <c:v>20309831</c:v>
                </c:pt>
                <c:pt idx="38">
                  <c:v>23230603</c:v>
                </c:pt>
                <c:pt idx="39">
                  <c:v>24023976</c:v>
                </c:pt>
              </c:numCache>
            </c:numRef>
          </c:val>
          <c:smooth val="0"/>
          <c:extLst>
            <c:ext xmlns:c16="http://schemas.microsoft.com/office/drawing/2014/chart" uri="{C3380CC4-5D6E-409C-BE32-E72D297353CC}">
              <c16:uniqueId val="{00000000-D928-48C1-85D7-EDB74A9896D7}"/>
            </c:ext>
          </c:extLst>
        </c:ser>
        <c:ser>
          <c:idx val="2"/>
          <c:order val="1"/>
          <c:tx>
            <c:strRef>
              <c:f>'TOP10'!$D$103</c:f>
              <c:strCache>
                <c:ptCount val="1"/>
                <c:pt idx="0">
                  <c:v>International Airlines</c:v>
                </c:pt>
              </c:strCache>
            </c:strRef>
          </c:tx>
          <c:spPr>
            <a:ln>
              <a:solidFill>
                <a:srgbClr val="B11F16"/>
              </a:solidFill>
            </a:ln>
          </c:spPr>
          <c:marker>
            <c:symbol val="none"/>
          </c:marker>
          <c:cat>
            <c:numRef>
              <c:f>'TOP10'!$B$104:$B$143</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'TOP10'!$D$104:$D$143</c:f>
              <c:numCache>
                <c:formatCode>#,##0</c:formatCode>
                <c:ptCount val="40"/>
                <c:pt idx="0">
                  <c:v>1174440</c:v>
                </c:pt>
                <c:pt idx="1">
                  <c:v>1273079</c:v>
                </c:pt>
                <c:pt idx="2">
                  <c:v>1418691</c:v>
                </c:pt>
                <c:pt idx="3">
                  <c:v>1539270</c:v>
                </c:pt>
                <c:pt idx="4">
                  <c:v>1629282</c:v>
                </c:pt>
                <c:pt idx="5">
                  <c:v>1717191</c:v>
                </c:pt>
                <c:pt idx="6">
                  <c:v>1703866</c:v>
                </c:pt>
                <c:pt idx="7">
                  <c:v>1737956</c:v>
                </c:pt>
                <c:pt idx="8">
                  <c:v>1847877</c:v>
                </c:pt>
                <c:pt idx="9">
                  <c:v>1871508</c:v>
                </c:pt>
                <c:pt idx="10">
                  <c:v>2011154</c:v>
                </c:pt>
                <c:pt idx="11">
                  <c:v>2193309</c:v>
                </c:pt>
                <c:pt idx="12">
                  <c:v>2373135</c:v>
                </c:pt>
                <c:pt idx="13">
                  <c:v>2489132</c:v>
                </c:pt>
                <c:pt idx="14">
                  <c:v>2654807</c:v>
                </c:pt>
                <c:pt idx="15">
                  <c:v>3043629</c:v>
                </c:pt>
                <c:pt idx="16">
                  <c:v>3315572</c:v>
                </c:pt>
                <c:pt idx="17">
                  <c:v>3313751</c:v>
                </c:pt>
                <c:pt idx="18">
                  <c:v>3199534</c:v>
                </c:pt>
                <c:pt idx="19">
                  <c:v>3936435</c:v>
                </c:pt>
                <c:pt idx="20">
                  <c:v>4224635</c:v>
                </c:pt>
                <c:pt idx="21">
                  <c:v>4291290</c:v>
                </c:pt>
                <c:pt idx="22">
                  <c:v>4565084</c:v>
                </c:pt>
                <c:pt idx="23">
                  <c:v>4732544</c:v>
                </c:pt>
                <c:pt idx="24">
                  <c:v>5130352</c:v>
                </c:pt>
                <c:pt idx="25">
                  <c:v>5872511</c:v>
                </c:pt>
                <c:pt idx="26">
                  <c:v>6460958</c:v>
                </c:pt>
                <c:pt idx="27">
                  <c:v>6819242</c:v>
                </c:pt>
                <c:pt idx="28">
                  <c:v>7312143</c:v>
                </c:pt>
                <c:pt idx="29">
                  <c:v>8022466</c:v>
                </c:pt>
                <c:pt idx="30">
                  <c:v>8859316</c:v>
                </c:pt>
                <c:pt idx="31">
                  <c:v>9642586</c:v>
                </c:pt>
                <c:pt idx="32">
                  <c:v>10323782</c:v>
                </c:pt>
                <c:pt idx="33">
                  <c:v>11223884</c:v>
                </c:pt>
                <c:pt idx="34">
                  <c:v>11318644</c:v>
                </c:pt>
                <c:pt idx="35">
                  <c:v>2434451</c:v>
                </c:pt>
                <c:pt idx="36">
                  <c:v>396590</c:v>
                </c:pt>
                <c:pt idx="37">
                  <c:v>5407527</c:v>
                </c:pt>
                <c:pt idx="38">
                  <c:v>10001959</c:v>
                </c:pt>
                <c:pt idx="39">
                  <c:v>11492103</c:v>
                </c:pt>
              </c:numCache>
            </c:numRef>
          </c:val>
          <c:smooth val="0"/>
          <c:extLst>
            <c:ext xmlns:c16="http://schemas.microsoft.com/office/drawing/2014/chart" uri="{C3380CC4-5D6E-409C-BE32-E72D297353CC}">
              <c16:uniqueId val="{00000001-D928-48C1-85D7-EDB74A9896D7}"/>
            </c:ext>
          </c:extLst>
        </c:ser>
        <c:dLbls>
          <c:showLegendKey val="0"/>
          <c:showVal val="0"/>
          <c:showCatName val="0"/>
          <c:showSerName val="0"/>
          <c:showPercent val="0"/>
          <c:showBubbleSize val="0"/>
        </c:dLbls>
        <c:smooth val="0"/>
        <c:axId val="1261613936"/>
        <c:axId val="1"/>
      </c:lineChart>
      <c:catAx>
        <c:axId val="126161393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936"/>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49E-2"/>
          <c:y val="3.6045665860394982E-2"/>
          <c:w val="0.91521387302625457"/>
          <c:h val="0.79877469564670556"/>
        </c:manualLayout>
      </c:layout>
      <c:lineChart>
        <c:grouping val="standard"/>
        <c:varyColors val="0"/>
        <c:ser>
          <c:idx val="0"/>
          <c:order val="0"/>
          <c:tx>
            <c:strRef>
              <c:f>'TOP10'!$C$199</c:f>
              <c:strCache>
                <c:ptCount val="1"/>
                <c:pt idx="0">
                  <c:v>Domestic (including Regional) Airlines</c:v>
                </c:pt>
              </c:strCache>
            </c:strRef>
          </c:tx>
          <c:spPr>
            <a:ln>
              <a:solidFill>
                <a:srgbClr val="000080"/>
              </a:solidFill>
            </a:ln>
          </c:spPr>
          <c:marker>
            <c:symbol val="none"/>
          </c:marker>
          <c:cat>
            <c:numRef>
              <c:f>'TOP10'!$B$200:$B$239</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'TOP10'!$C$200:$C$239</c:f>
              <c:numCache>
                <c:formatCode>#,##0</c:formatCode>
                <c:ptCount val="40"/>
                <c:pt idx="0">
                  <c:v>1357621</c:v>
                </c:pt>
                <c:pt idx="1">
                  <c:v>1438512</c:v>
                </c:pt>
                <c:pt idx="2">
                  <c:v>1536164</c:v>
                </c:pt>
                <c:pt idx="3">
                  <c:v>1580024</c:v>
                </c:pt>
                <c:pt idx="4">
                  <c:v>1242993</c:v>
                </c:pt>
                <c:pt idx="5">
                  <c:v>1498288</c:v>
                </c:pt>
                <c:pt idx="6">
                  <c:v>2042726</c:v>
                </c:pt>
                <c:pt idx="7">
                  <c:v>2012479</c:v>
                </c:pt>
                <c:pt idx="8">
                  <c:v>2201154</c:v>
                </c:pt>
                <c:pt idx="9">
                  <c:v>2532256</c:v>
                </c:pt>
                <c:pt idx="10">
                  <c:v>2783688</c:v>
                </c:pt>
                <c:pt idx="11">
                  <c:v>3066332</c:v>
                </c:pt>
                <c:pt idx="12">
                  <c:v>3152995</c:v>
                </c:pt>
                <c:pt idx="13">
                  <c:v>3235524</c:v>
                </c:pt>
                <c:pt idx="14">
                  <c:v>3257087</c:v>
                </c:pt>
                <c:pt idx="15">
                  <c:v>3463122</c:v>
                </c:pt>
                <c:pt idx="16">
                  <c:v>3341803</c:v>
                </c:pt>
                <c:pt idx="17">
                  <c:v>3371315</c:v>
                </c:pt>
                <c:pt idx="18">
                  <c:v>3892623</c:v>
                </c:pt>
                <c:pt idx="19">
                  <c:v>4437291</c:v>
                </c:pt>
                <c:pt idx="20">
                  <c:v>4754672</c:v>
                </c:pt>
                <c:pt idx="21">
                  <c:v>5429870</c:v>
                </c:pt>
                <c:pt idx="22">
                  <c:v>6105246</c:v>
                </c:pt>
                <c:pt idx="23">
                  <c:v>6705180</c:v>
                </c:pt>
                <c:pt idx="24">
                  <c:v>6841037</c:v>
                </c:pt>
                <c:pt idx="25">
                  <c:v>7319853</c:v>
                </c:pt>
                <c:pt idx="26">
                  <c:v>8016032</c:v>
                </c:pt>
                <c:pt idx="27">
                  <c:v>8999571</c:v>
                </c:pt>
                <c:pt idx="28">
                  <c:v>8981872</c:v>
                </c:pt>
                <c:pt idx="29">
                  <c:v>8758519</c:v>
                </c:pt>
                <c:pt idx="30">
                  <c:v>8401532</c:v>
                </c:pt>
                <c:pt idx="31">
                  <c:v>8125486</c:v>
                </c:pt>
                <c:pt idx="32">
                  <c:v>7985065</c:v>
                </c:pt>
                <c:pt idx="33">
                  <c:v>8111748</c:v>
                </c:pt>
                <c:pt idx="34">
                  <c:v>8150336</c:v>
                </c:pt>
                <c:pt idx="35">
                  <c:v>2947118</c:v>
                </c:pt>
                <c:pt idx="36">
                  <c:v>3854138</c:v>
                </c:pt>
                <c:pt idx="37">
                  <c:v>6539200</c:v>
                </c:pt>
                <c:pt idx="38">
                  <c:v>8278831</c:v>
                </c:pt>
                <c:pt idx="39">
                  <c:v>8784283</c:v>
                </c:pt>
              </c:numCache>
            </c:numRef>
          </c:val>
          <c:smooth val="0"/>
          <c:extLst>
            <c:ext xmlns:c16="http://schemas.microsoft.com/office/drawing/2014/chart" uri="{C3380CC4-5D6E-409C-BE32-E72D297353CC}">
              <c16:uniqueId val="{00000000-151C-46E2-8FE8-19E5FDF204D6}"/>
            </c:ext>
          </c:extLst>
        </c:ser>
        <c:ser>
          <c:idx val="2"/>
          <c:order val="1"/>
          <c:tx>
            <c:strRef>
              <c:f>'TOP10'!$D$199</c:f>
              <c:strCache>
                <c:ptCount val="1"/>
                <c:pt idx="0">
                  <c:v>International Airlines</c:v>
                </c:pt>
              </c:strCache>
            </c:strRef>
          </c:tx>
          <c:spPr>
            <a:ln>
              <a:solidFill>
                <a:srgbClr val="B11F16"/>
              </a:solidFill>
            </a:ln>
          </c:spPr>
          <c:marker>
            <c:symbol val="none"/>
          </c:marker>
          <c:cat>
            <c:numRef>
              <c:f>'TOP10'!$B$200:$B$239</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'TOP10'!$D$200:$D$239</c:f>
              <c:numCache>
                <c:formatCode>#,##0</c:formatCode>
                <c:ptCount val="40"/>
                <c:pt idx="0">
                  <c:v>500882</c:v>
                </c:pt>
                <c:pt idx="1">
                  <c:v>566366</c:v>
                </c:pt>
                <c:pt idx="2">
                  <c:v>649199</c:v>
                </c:pt>
                <c:pt idx="3">
                  <c:v>714111</c:v>
                </c:pt>
                <c:pt idx="4">
                  <c:v>811754</c:v>
                </c:pt>
                <c:pt idx="5">
                  <c:v>860816</c:v>
                </c:pt>
                <c:pt idx="6">
                  <c:v>824172</c:v>
                </c:pt>
                <c:pt idx="7">
                  <c:v>897290</c:v>
                </c:pt>
                <c:pt idx="8">
                  <c:v>1000869</c:v>
                </c:pt>
                <c:pt idx="9">
                  <c:v>1121046</c:v>
                </c:pt>
                <c:pt idx="10">
                  <c:v>1190837</c:v>
                </c:pt>
                <c:pt idx="11">
                  <c:v>1292127</c:v>
                </c:pt>
                <c:pt idx="12">
                  <c:v>1399514</c:v>
                </c:pt>
                <c:pt idx="13">
                  <c:v>1434077</c:v>
                </c:pt>
                <c:pt idx="14">
                  <c:v>1474898</c:v>
                </c:pt>
                <c:pt idx="15">
                  <c:v>1580622</c:v>
                </c:pt>
                <c:pt idx="16">
                  <c:v>1587379</c:v>
                </c:pt>
                <c:pt idx="17">
                  <c:v>1636422</c:v>
                </c:pt>
                <c:pt idx="18">
                  <c:v>1586622</c:v>
                </c:pt>
                <c:pt idx="19">
                  <c:v>1827389</c:v>
                </c:pt>
                <c:pt idx="20">
                  <c:v>2007025</c:v>
                </c:pt>
                <c:pt idx="21">
                  <c:v>2034877</c:v>
                </c:pt>
                <c:pt idx="22">
                  <c:v>2373568</c:v>
                </c:pt>
                <c:pt idx="23">
                  <c:v>2533022</c:v>
                </c:pt>
                <c:pt idx="24">
                  <c:v>2774737</c:v>
                </c:pt>
                <c:pt idx="25">
                  <c:v>3133709</c:v>
                </c:pt>
                <c:pt idx="26">
                  <c:v>3349468</c:v>
                </c:pt>
                <c:pt idx="27">
                  <c:v>3618768</c:v>
                </c:pt>
                <c:pt idx="28">
                  <c:v>3919840</c:v>
                </c:pt>
                <c:pt idx="29">
                  <c:v>4180407</c:v>
                </c:pt>
                <c:pt idx="30">
                  <c:v>4192833</c:v>
                </c:pt>
                <c:pt idx="31">
                  <c:v>4379175</c:v>
                </c:pt>
                <c:pt idx="32">
                  <c:v>4385467</c:v>
                </c:pt>
                <c:pt idx="33">
                  <c:v>4365971</c:v>
                </c:pt>
                <c:pt idx="34">
                  <c:v>4363180</c:v>
                </c:pt>
                <c:pt idx="35">
                  <c:v>978960</c:v>
                </c:pt>
                <c:pt idx="36">
                  <c:v>90651</c:v>
                </c:pt>
                <c:pt idx="37">
                  <c:v>1871003</c:v>
                </c:pt>
                <c:pt idx="38">
                  <c:v>3885836</c:v>
                </c:pt>
                <c:pt idx="39">
                  <c:v>4799026</c:v>
                </c:pt>
              </c:numCache>
            </c:numRef>
          </c:val>
          <c:smooth val="0"/>
          <c:extLst>
            <c:ext xmlns:c16="http://schemas.microsoft.com/office/drawing/2014/chart" uri="{C3380CC4-5D6E-409C-BE32-E72D297353CC}">
              <c16:uniqueId val="{00000001-151C-46E2-8FE8-19E5FDF204D6}"/>
            </c:ext>
          </c:extLst>
        </c:ser>
        <c:dLbls>
          <c:showLegendKey val="0"/>
          <c:showVal val="0"/>
          <c:showCatName val="0"/>
          <c:showSerName val="0"/>
          <c:showPercent val="0"/>
          <c:showBubbleSize val="0"/>
        </c:dLbls>
        <c:smooth val="0"/>
        <c:axId val="1261616232"/>
        <c:axId val="1"/>
      </c:lineChart>
      <c:catAx>
        <c:axId val="126161623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6232"/>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76E-2"/>
          <c:y val="3.6045665860394996E-2"/>
          <c:w val="0.91521387302625457"/>
          <c:h val="0.79877469564670589"/>
        </c:manualLayout>
      </c:layout>
      <c:lineChart>
        <c:grouping val="standard"/>
        <c:varyColors val="0"/>
        <c:ser>
          <c:idx val="0"/>
          <c:order val="0"/>
          <c:tx>
            <c:strRef>
              <c:f>'TOP10'!$C$247</c:f>
              <c:strCache>
                <c:ptCount val="1"/>
                <c:pt idx="0">
                  <c:v>Domestic (including Regional) Airlines</c:v>
                </c:pt>
              </c:strCache>
            </c:strRef>
          </c:tx>
          <c:spPr>
            <a:ln>
              <a:solidFill>
                <a:srgbClr val="000080"/>
              </a:solidFill>
            </a:ln>
          </c:spPr>
          <c:marker>
            <c:symbol val="none"/>
          </c:marker>
          <c:cat>
            <c:numRef>
              <c:f>'TOP10'!$B$248:$B$287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'TOP10'!$C$248:$C$287</c:f>
              <c:numCache>
                <c:formatCode>#,##0</c:formatCode>
                <c:ptCount val="40"/>
                <c:pt idx="0">
                  <c:v>1911747</c:v>
                </c:pt>
                <c:pt idx="1">
                  <c:v>1978433</c:v>
                </c:pt>
                <c:pt idx="2">
                  <c:v>2008843</c:v>
                </c:pt>
                <c:pt idx="3">
                  <c:v>2164251</c:v>
                </c:pt>
                <c:pt idx="4">
                  <c:v>1735052</c:v>
                </c:pt>
                <c:pt idx="5">
                  <c:v>2107846</c:v>
                </c:pt>
                <c:pt idx="6">
                  <c:v>2630016</c:v>
                </c:pt>
                <c:pt idx="7">
                  <c:v>2729855</c:v>
                </c:pt>
                <c:pt idx="8">
                  <c:v>2909895</c:v>
                </c:pt>
                <c:pt idx="9">
                  <c:v>3174750</c:v>
                </c:pt>
                <c:pt idx="10">
                  <c:v>3419694</c:v>
                </c:pt>
                <c:pt idx="11">
                  <c:v>3559829</c:v>
                </c:pt>
                <c:pt idx="12">
                  <c:v>3636402</c:v>
                </c:pt>
                <c:pt idx="13">
                  <c:v>3789458</c:v>
                </c:pt>
                <c:pt idx="14">
                  <c:v>3860910</c:v>
                </c:pt>
                <c:pt idx="15">
                  <c:v>3963159</c:v>
                </c:pt>
                <c:pt idx="16">
                  <c:v>4182480</c:v>
                </c:pt>
                <c:pt idx="17">
                  <c:v>3994310</c:v>
                </c:pt>
                <c:pt idx="18">
                  <c:v>4384095</c:v>
                </c:pt>
                <c:pt idx="19">
                  <c:v>4839885</c:v>
                </c:pt>
                <c:pt idx="20">
                  <c:v>5261677</c:v>
                </c:pt>
                <c:pt idx="21">
                  <c:v>5592313</c:v>
                </c:pt>
                <c:pt idx="22">
                  <c:v>5906429</c:v>
                </c:pt>
                <c:pt idx="23">
                  <c:v>6270369</c:v>
                </c:pt>
                <c:pt idx="24">
                  <c:v>6340348</c:v>
                </c:pt>
                <c:pt idx="25">
                  <c:v>6758251</c:v>
                </c:pt>
                <c:pt idx="26">
                  <c:v>6438334</c:v>
                </c:pt>
                <c:pt idx="27">
                  <c:v>6416815</c:v>
                </c:pt>
                <c:pt idx="28">
                  <c:v>6574289</c:v>
                </c:pt>
                <c:pt idx="29">
                  <c:v>6731599</c:v>
                </c:pt>
                <c:pt idx="30">
                  <c:v>6799781</c:v>
                </c:pt>
                <c:pt idx="31">
                  <c:v>6995994</c:v>
                </c:pt>
                <c:pt idx="32">
                  <c:v>7148959</c:v>
                </c:pt>
                <c:pt idx="33">
                  <c:v>7320342</c:v>
                </c:pt>
                <c:pt idx="34">
                  <c:v>7387579</c:v>
                </c:pt>
                <c:pt idx="35">
                  <c:v>2348454</c:v>
                </c:pt>
                <c:pt idx="36">
                  <c:v>3031107</c:v>
                </c:pt>
                <c:pt idx="37">
                  <c:v>6006859</c:v>
                </c:pt>
                <c:pt idx="38">
                  <c:v>7116372</c:v>
                </c:pt>
                <c:pt idx="39">
                  <c:v>7387193</c:v>
                </c:pt>
              </c:numCache>
            </c:numRef>
          </c:val>
          <c:smooth val="0"/>
          <c:extLst>
            <c:ext xmlns:c16="http://schemas.microsoft.com/office/drawing/2014/chart" uri="{C3380CC4-5D6E-409C-BE32-E72D297353CC}">
              <c16:uniqueId val="{00000000-FC5E-43B6-8A36-9F9F71A3B9F0}"/>
            </c:ext>
          </c:extLst>
        </c:ser>
        <c:ser>
          <c:idx val="2"/>
          <c:order val="1"/>
          <c:tx>
            <c:strRef>
              <c:f>'TOP10'!$D$247</c:f>
              <c:strCache>
                <c:ptCount val="1"/>
                <c:pt idx="0">
                  <c:v>International Airlines</c:v>
                </c:pt>
              </c:strCache>
            </c:strRef>
          </c:tx>
          <c:spPr>
            <a:ln>
              <a:solidFill>
                <a:srgbClr val="B11F16"/>
              </a:solidFill>
            </a:ln>
          </c:spPr>
          <c:marker>
            <c:symbol val="none"/>
          </c:marker>
          <c:cat>
            <c:numRef>
              <c:f>'TOP10'!$B$248:$B$287</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'TOP10'!$D$248:$D$287</c:f>
              <c:numCache>
                <c:formatCode>#,##0</c:formatCode>
                <c:ptCount val="40"/>
                <c:pt idx="0">
                  <c:v>108034</c:v>
                </c:pt>
                <c:pt idx="1">
                  <c:v>136571</c:v>
                </c:pt>
                <c:pt idx="2">
                  <c:v>139692</c:v>
                </c:pt>
                <c:pt idx="3">
                  <c:v>140884</c:v>
                </c:pt>
                <c:pt idx="4">
                  <c:v>147178</c:v>
                </c:pt>
                <c:pt idx="5">
                  <c:v>181397</c:v>
                </c:pt>
                <c:pt idx="6">
                  <c:v>192084</c:v>
                </c:pt>
                <c:pt idx="7">
                  <c:v>204463</c:v>
                </c:pt>
                <c:pt idx="8">
                  <c:v>216419</c:v>
                </c:pt>
                <c:pt idx="9">
                  <c:v>214356</c:v>
                </c:pt>
                <c:pt idx="10">
                  <c:v>207621</c:v>
                </c:pt>
                <c:pt idx="11">
                  <c:v>205863</c:v>
                </c:pt>
                <c:pt idx="12">
                  <c:v>208890</c:v>
                </c:pt>
                <c:pt idx="13">
                  <c:v>223035</c:v>
                </c:pt>
                <c:pt idx="14">
                  <c:v>241014</c:v>
                </c:pt>
                <c:pt idx="15">
                  <c:v>270099</c:v>
                </c:pt>
                <c:pt idx="16">
                  <c:v>241844</c:v>
                </c:pt>
                <c:pt idx="17">
                  <c:v>224351</c:v>
                </c:pt>
                <c:pt idx="18">
                  <c:v>206849</c:v>
                </c:pt>
                <c:pt idx="19">
                  <c:v>286083</c:v>
                </c:pt>
                <c:pt idx="20">
                  <c:v>334298</c:v>
                </c:pt>
                <c:pt idx="21">
                  <c:v>400489</c:v>
                </c:pt>
                <c:pt idx="22">
                  <c:v>455149</c:v>
                </c:pt>
                <c:pt idx="23">
                  <c:v>479679</c:v>
                </c:pt>
                <c:pt idx="24">
                  <c:v>501399</c:v>
                </c:pt>
                <c:pt idx="25">
                  <c:v>532392</c:v>
                </c:pt>
                <c:pt idx="26">
                  <c:v>583073</c:v>
                </c:pt>
                <c:pt idx="27">
                  <c:v>650077</c:v>
                </c:pt>
                <c:pt idx="28">
                  <c:v>799585</c:v>
                </c:pt>
                <c:pt idx="29">
                  <c:v>967265</c:v>
                </c:pt>
                <c:pt idx="30">
                  <c:v>871388</c:v>
                </c:pt>
                <c:pt idx="31">
                  <c:v>924179</c:v>
                </c:pt>
                <c:pt idx="32">
                  <c:v>962975</c:v>
                </c:pt>
                <c:pt idx="33">
                  <c:v>1025961</c:v>
                </c:pt>
                <c:pt idx="34">
                  <c:v>1128592</c:v>
                </c:pt>
                <c:pt idx="35">
                  <c:v>240959</c:v>
                </c:pt>
                <c:pt idx="36">
                  <c:v>35688</c:v>
                </c:pt>
                <c:pt idx="37">
                  <c:v>409977</c:v>
                </c:pt>
                <c:pt idx="38">
                  <c:v>881114</c:v>
                </c:pt>
                <c:pt idx="39">
                  <c:v>964443</c:v>
                </c:pt>
              </c:numCache>
            </c:numRef>
          </c:val>
          <c:smooth val="0"/>
          <c:extLst>
            <c:ext xmlns:c16="http://schemas.microsoft.com/office/drawing/2014/chart" uri="{C3380CC4-5D6E-409C-BE32-E72D297353CC}">
              <c16:uniqueId val="{00000001-FC5E-43B6-8A36-9F9F71A3B9F0}"/>
            </c:ext>
          </c:extLst>
        </c:ser>
        <c:dLbls>
          <c:showLegendKey val="0"/>
          <c:showVal val="0"/>
          <c:showCatName val="0"/>
          <c:showSerName val="0"/>
          <c:showPercent val="0"/>
          <c:showBubbleSize val="0"/>
        </c:dLbls>
        <c:smooth val="0"/>
        <c:axId val="1261613608"/>
        <c:axId val="1"/>
      </c:lineChart>
      <c:catAx>
        <c:axId val="126161360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608"/>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04E-2"/>
          <c:y val="3.604566586039501E-2"/>
          <c:w val="0.91521387302625457"/>
          <c:h val="0.79877469564670611"/>
        </c:manualLayout>
      </c:layout>
      <c:lineChart>
        <c:grouping val="standard"/>
        <c:varyColors val="0"/>
        <c:ser>
          <c:idx val="0"/>
          <c:order val="0"/>
          <c:tx>
            <c:strRef>
              <c:f>'TOP10'!$C$343</c:f>
              <c:strCache>
                <c:ptCount val="1"/>
                <c:pt idx="0">
                  <c:v>Domestic (including Regional) Airlines</c:v>
                </c:pt>
              </c:strCache>
            </c:strRef>
          </c:tx>
          <c:spPr>
            <a:ln>
              <a:solidFill>
                <a:srgbClr val="000080"/>
              </a:solidFill>
            </a:ln>
          </c:spPr>
          <c:marker>
            <c:symbol val="none"/>
          </c:marker>
          <c:cat>
            <c:numRef>
              <c:f>'TOP10'!$B$344:$B$383</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'TOP10'!$C$344:$C$383</c:f>
              <c:numCache>
                <c:formatCode>#,##0</c:formatCode>
                <c:ptCount val="40"/>
                <c:pt idx="0">
                  <c:v>481556</c:v>
                </c:pt>
                <c:pt idx="1">
                  <c:v>599153</c:v>
                </c:pt>
                <c:pt idx="2">
                  <c:v>741502</c:v>
                </c:pt>
                <c:pt idx="3">
                  <c:v>867694</c:v>
                </c:pt>
                <c:pt idx="4">
                  <c:v>651219</c:v>
                </c:pt>
                <c:pt idx="5">
                  <c:v>790640</c:v>
                </c:pt>
                <c:pt idx="6">
                  <c:v>1257437</c:v>
                </c:pt>
                <c:pt idx="7">
                  <c:v>1271683</c:v>
                </c:pt>
                <c:pt idx="8">
                  <c:v>1440759</c:v>
                </c:pt>
                <c:pt idx="9">
                  <c:v>1690467</c:v>
                </c:pt>
                <c:pt idx="10">
                  <c:v>1844027</c:v>
                </c:pt>
                <c:pt idx="11">
                  <c:v>1926515</c:v>
                </c:pt>
                <c:pt idx="12">
                  <c:v>1918238</c:v>
                </c:pt>
                <c:pt idx="13">
                  <c:v>1915717</c:v>
                </c:pt>
                <c:pt idx="14">
                  <c:v>2022908</c:v>
                </c:pt>
                <c:pt idx="15">
                  <c:v>2132713</c:v>
                </c:pt>
                <c:pt idx="16">
                  <c:v>2025193</c:v>
                </c:pt>
                <c:pt idx="17">
                  <c:v>2087643</c:v>
                </c:pt>
                <c:pt idx="18">
                  <c:v>2246566</c:v>
                </c:pt>
                <c:pt idx="19">
                  <c:v>2582591</c:v>
                </c:pt>
                <c:pt idx="20">
                  <c:v>2842947</c:v>
                </c:pt>
                <c:pt idx="21">
                  <c:v>2967077</c:v>
                </c:pt>
                <c:pt idx="22">
                  <c:v>3066414</c:v>
                </c:pt>
                <c:pt idx="23">
                  <c:v>3153171</c:v>
                </c:pt>
                <c:pt idx="24">
                  <c:v>3133393</c:v>
                </c:pt>
                <c:pt idx="25">
                  <c:v>3254097</c:v>
                </c:pt>
                <c:pt idx="26">
                  <c:v>3361097</c:v>
                </c:pt>
                <c:pt idx="27">
                  <c:v>3569195</c:v>
                </c:pt>
                <c:pt idx="28">
                  <c:v>3754331</c:v>
                </c:pt>
                <c:pt idx="29">
                  <c:v>3857399</c:v>
                </c:pt>
                <c:pt idx="30">
                  <c:v>3975309</c:v>
                </c:pt>
                <c:pt idx="31">
                  <c:v>4208221</c:v>
                </c:pt>
                <c:pt idx="32">
                  <c:v>4278311</c:v>
                </c:pt>
                <c:pt idx="33">
                  <c:v>4283247</c:v>
                </c:pt>
                <c:pt idx="34">
                  <c:v>4126357</c:v>
                </c:pt>
                <c:pt idx="35">
                  <c:v>1587304</c:v>
                </c:pt>
                <c:pt idx="36">
                  <c:v>2312189</c:v>
                </c:pt>
                <c:pt idx="37">
                  <c:v>3672627</c:v>
                </c:pt>
                <c:pt idx="38">
                  <c:v>3951999</c:v>
                </c:pt>
                <c:pt idx="39">
                  <c:v>4073160</c:v>
                </c:pt>
              </c:numCache>
            </c:numRef>
          </c:val>
          <c:smooth val="0"/>
          <c:extLst>
            <c:ext xmlns:c16="http://schemas.microsoft.com/office/drawing/2014/chart" uri="{C3380CC4-5D6E-409C-BE32-E72D297353CC}">
              <c16:uniqueId val="{00000000-738B-464C-99A5-41FCCB1838AF}"/>
            </c:ext>
          </c:extLst>
        </c:ser>
        <c:ser>
          <c:idx val="2"/>
          <c:order val="1"/>
          <c:tx>
            <c:strRef>
              <c:f>'TOP10'!$D$343</c:f>
              <c:strCache>
                <c:ptCount val="1"/>
                <c:pt idx="0">
                  <c:v>International Airlines</c:v>
                </c:pt>
              </c:strCache>
            </c:strRef>
          </c:tx>
          <c:spPr>
            <a:ln>
              <a:solidFill>
                <a:srgbClr val="B11F16"/>
              </a:solidFill>
            </a:ln>
          </c:spPr>
          <c:marker>
            <c:symbol val="none"/>
          </c:marker>
          <c:cat>
            <c:numRef>
              <c:f>'TOP10'!$B$344:$B$383</c:f>
              <c:numCache>
                <c:formatCode>General</c:formatCode>
                <c:ptCount val="40"/>
                <c:pt idx="0">
                  <c:v>1985</c:v>
                </c:pt>
                <c:pt idx="1">
                  <c:v>1986</c:v>
                </c:pt>
                <c:pt idx="2">
                  <c:v>1987</c:v>
                </c:pt>
                <c:pt idx="3">
                  <c:v>1988</c:v>
                </c:pt>
                <c:pt idx="4">
                  <c:v>1989</c:v>
                </c:pt>
                <c:pt idx="5">
                  <c:v>1990</c:v>
                </c:pt>
                <c:pt idx="6">
                  <c:v>1991</c:v>
                </c:pt>
                <c:pt idx="7">
                  <c:v>1992</c:v>
                </c:pt>
                <c:pt idx="8">
                  <c:v>1993</c:v>
                </c:pt>
                <c:pt idx="9">
                  <c:v>1994</c:v>
                </c:pt>
                <c:pt idx="10">
                  <c:v>1995</c:v>
                </c:pt>
                <c:pt idx="11">
                  <c:v>1996</c:v>
                </c:pt>
                <c:pt idx="12">
                  <c:v>1997</c:v>
                </c:pt>
                <c:pt idx="13">
                  <c:v>1998</c:v>
                </c:pt>
                <c:pt idx="14">
                  <c:v>1999</c:v>
                </c:pt>
                <c:pt idx="15">
                  <c:v>2000</c:v>
                </c:pt>
                <c:pt idx="16">
                  <c:v>2001</c:v>
                </c:pt>
                <c:pt idx="17">
                  <c:v>2002</c:v>
                </c:pt>
                <c:pt idx="18">
                  <c:v>2003</c:v>
                </c:pt>
                <c:pt idx="19">
                  <c:v>2004</c:v>
                </c:pt>
                <c:pt idx="20">
                  <c:v>2005</c:v>
                </c:pt>
                <c:pt idx="21">
                  <c:v>2006</c:v>
                </c:pt>
                <c:pt idx="22">
                  <c:v>2007</c:v>
                </c:pt>
                <c:pt idx="23">
                  <c:v>2008</c:v>
                </c:pt>
                <c:pt idx="24">
                  <c:v>2009</c:v>
                </c:pt>
                <c:pt idx="25">
                  <c:v>2010</c:v>
                </c:pt>
                <c:pt idx="26">
                  <c:v>2011</c:v>
                </c:pt>
                <c:pt idx="27">
                  <c:v>2012</c:v>
                </c:pt>
                <c:pt idx="28">
                  <c:v>2013</c:v>
                </c:pt>
                <c:pt idx="29">
                  <c:v>2014</c:v>
                </c:pt>
                <c:pt idx="30">
                  <c:v>2015</c:v>
                </c:pt>
                <c:pt idx="31">
                  <c:v>2016</c:v>
                </c:pt>
                <c:pt idx="32">
                  <c:v>2017</c:v>
                </c:pt>
                <c:pt idx="33">
                  <c:v>2018</c:v>
                </c:pt>
                <c:pt idx="34">
                  <c:v>2019</c:v>
                </c:pt>
                <c:pt idx="35">
                  <c:v>2020</c:v>
                </c:pt>
                <c:pt idx="36">
                  <c:v>2021</c:v>
                </c:pt>
                <c:pt idx="37">
                  <c:v>2022</c:v>
                </c:pt>
                <c:pt idx="38">
                  <c:v>2023</c:v>
                </c:pt>
                <c:pt idx="39">
                  <c:v>2024</c:v>
                </c:pt>
              </c:numCache>
            </c:numRef>
          </c:cat>
          <c:val>
            <c:numRef>
              <c:f>'TOP10'!$D$344:$D$383</c:f>
              <c:numCache>
                <c:formatCode>#,##0</c:formatCode>
                <c:ptCount val="40"/>
                <c:pt idx="0">
                  <c:v>45522</c:v>
                </c:pt>
                <c:pt idx="1">
                  <c:v>63413</c:v>
                </c:pt>
                <c:pt idx="2">
                  <c:v>110289</c:v>
                </c:pt>
                <c:pt idx="3">
                  <c:v>159795</c:v>
                </c:pt>
                <c:pt idx="4">
                  <c:v>212648</c:v>
                </c:pt>
                <c:pt idx="5">
                  <c:v>279336</c:v>
                </c:pt>
                <c:pt idx="6">
                  <c:v>379974</c:v>
                </c:pt>
                <c:pt idx="7">
                  <c:v>526213</c:v>
                </c:pt>
                <c:pt idx="8">
                  <c:v>651437</c:v>
                </c:pt>
                <c:pt idx="9">
                  <c:v>679275</c:v>
                </c:pt>
                <c:pt idx="10">
                  <c:v>658397</c:v>
                </c:pt>
                <c:pt idx="11">
                  <c:v>719396</c:v>
                </c:pt>
                <c:pt idx="12">
                  <c:v>745110</c:v>
                </c:pt>
                <c:pt idx="13">
                  <c:v>688058</c:v>
                </c:pt>
                <c:pt idx="14">
                  <c:v>660659</c:v>
                </c:pt>
                <c:pt idx="15">
                  <c:v>680133</c:v>
                </c:pt>
                <c:pt idx="16">
                  <c:v>665118</c:v>
                </c:pt>
                <c:pt idx="17">
                  <c:v>766256</c:v>
                </c:pt>
                <c:pt idx="18">
                  <c:v>746561</c:v>
                </c:pt>
                <c:pt idx="19">
                  <c:v>846846</c:v>
                </c:pt>
                <c:pt idx="20">
                  <c:v>862184</c:v>
                </c:pt>
                <c:pt idx="21">
                  <c:v>791709</c:v>
                </c:pt>
                <c:pt idx="22">
                  <c:v>702048</c:v>
                </c:pt>
                <c:pt idx="23">
                  <c:v>595461</c:v>
                </c:pt>
                <c:pt idx="24">
                  <c:v>404803</c:v>
                </c:pt>
                <c:pt idx="25">
                  <c:v>495873</c:v>
                </c:pt>
                <c:pt idx="26">
                  <c:v>504072</c:v>
                </c:pt>
                <c:pt idx="27">
                  <c:v>511359</c:v>
                </c:pt>
                <c:pt idx="28">
                  <c:v>492091</c:v>
                </c:pt>
                <c:pt idx="29">
                  <c:v>460910</c:v>
                </c:pt>
                <c:pt idx="30">
                  <c:v>545733</c:v>
                </c:pt>
                <c:pt idx="31">
                  <c:v>642293</c:v>
                </c:pt>
                <c:pt idx="32">
                  <c:v>662173</c:v>
                </c:pt>
                <c:pt idx="33">
                  <c:v>662551</c:v>
                </c:pt>
                <c:pt idx="34">
                  <c:v>651824</c:v>
                </c:pt>
                <c:pt idx="35">
                  <c:v>119221</c:v>
                </c:pt>
                <c:pt idx="36">
                  <c:v>2490</c:v>
                </c:pt>
                <c:pt idx="37">
                  <c:v>135262</c:v>
                </c:pt>
                <c:pt idx="38">
                  <c:v>506793</c:v>
                </c:pt>
                <c:pt idx="39">
                  <c:v>625914</c:v>
                </c:pt>
              </c:numCache>
            </c:numRef>
          </c:val>
          <c:smooth val="0"/>
          <c:extLst>
            <c:ext xmlns:c16="http://schemas.microsoft.com/office/drawing/2014/chart" uri="{C3380CC4-5D6E-409C-BE32-E72D297353CC}">
              <c16:uniqueId val="{00000001-738B-464C-99A5-41FCCB1838AF}"/>
            </c:ext>
          </c:extLst>
        </c:ser>
        <c:dLbls>
          <c:showLegendKey val="0"/>
          <c:showVal val="0"/>
          <c:showCatName val="0"/>
          <c:showSerName val="0"/>
          <c:showPercent val="0"/>
          <c:showBubbleSize val="0"/>
        </c:dLbls>
        <c:smooth val="0"/>
        <c:axId val="1170246712"/>
        <c:axId val="1"/>
      </c:lineChart>
      <c:catAx>
        <c:axId val="11702467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6712"/>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12" Type="http://schemas.openxmlformats.org/officeDocument/2006/relationships/chart" Target="../charts/chart14.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6</xdr:col>
      <xdr:colOff>9525</xdr:colOff>
      <xdr:row>6</xdr:row>
      <xdr:rowOff>9525</xdr:rowOff>
    </xdr:from>
    <xdr:to>
      <xdr:col>23</xdr:col>
      <xdr:colOff>285750</xdr:colOff>
      <xdr:row>31</xdr:row>
      <xdr:rowOff>152400</xdr:rowOff>
    </xdr:to>
    <xdr:graphicFrame macro="">
      <xdr:nvGraphicFramePr>
        <xdr:cNvPr id="1853" name="Chart 2">
          <a:extLst>
            <a:ext uri="{FF2B5EF4-FFF2-40B4-BE49-F238E27FC236}">
              <a16:creationId xmlns:a16="http://schemas.microsoft.com/office/drawing/2014/main" id="{00000000-0008-0000-0000-00003D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38100</xdr:colOff>
      <xdr:row>53</xdr:row>
      <xdr:rowOff>9525</xdr:rowOff>
    </xdr:from>
    <xdr:to>
      <xdr:col>23</xdr:col>
      <xdr:colOff>333375</xdr:colOff>
      <xdr:row>77</xdr:row>
      <xdr:rowOff>133350</xdr:rowOff>
    </xdr:to>
    <xdr:graphicFrame macro="">
      <xdr:nvGraphicFramePr>
        <xdr:cNvPr id="1854" name="Chart 2">
          <a:extLst>
            <a:ext uri="{FF2B5EF4-FFF2-40B4-BE49-F238E27FC236}">
              <a16:creationId xmlns:a16="http://schemas.microsoft.com/office/drawing/2014/main" id="{00000000-0008-0000-0000-00003E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xdr:colOff>
      <xdr:row>4</xdr:row>
      <xdr:rowOff>9525</xdr:rowOff>
    </xdr:from>
    <xdr:to>
      <xdr:col>19</xdr:col>
      <xdr:colOff>253365</xdr:colOff>
      <xdr:row>29</xdr:row>
      <xdr:rowOff>28575</xdr:rowOff>
    </xdr:to>
    <xdr:graphicFrame macro="">
      <xdr:nvGraphicFramePr>
        <xdr:cNvPr id="3764748" name="Chart 2">
          <a:extLst>
            <a:ext uri="{FF2B5EF4-FFF2-40B4-BE49-F238E27FC236}">
              <a16:creationId xmlns:a16="http://schemas.microsoft.com/office/drawing/2014/main" id="{00000000-0008-0000-0100-00000C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7620</xdr:colOff>
      <xdr:row>52</xdr:row>
      <xdr:rowOff>9525</xdr:rowOff>
    </xdr:from>
    <xdr:to>
      <xdr:col>19</xdr:col>
      <xdr:colOff>245745</xdr:colOff>
      <xdr:row>77</xdr:row>
      <xdr:rowOff>28575</xdr:rowOff>
    </xdr:to>
    <xdr:graphicFrame macro="">
      <xdr:nvGraphicFramePr>
        <xdr:cNvPr id="3764749" name="Chart 2">
          <a:extLst>
            <a:ext uri="{FF2B5EF4-FFF2-40B4-BE49-F238E27FC236}">
              <a16:creationId xmlns:a16="http://schemas.microsoft.com/office/drawing/2014/main" id="{00000000-0008-0000-0100-00000D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22860</xdr:colOff>
      <xdr:row>148</xdr:row>
      <xdr:rowOff>17145</xdr:rowOff>
    </xdr:from>
    <xdr:to>
      <xdr:col>19</xdr:col>
      <xdr:colOff>270510</xdr:colOff>
      <xdr:row>173</xdr:row>
      <xdr:rowOff>36195</xdr:rowOff>
    </xdr:to>
    <xdr:graphicFrame macro="">
      <xdr:nvGraphicFramePr>
        <xdr:cNvPr id="3764750" name="Chart 2">
          <a:extLst>
            <a:ext uri="{FF2B5EF4-FFF2-40B4-BE49-F238E27FC236}">
              <a16:creationId xmlns:a16="http://schemas.microsoft.com/office/drawing/2014/main" id="{00000000-0008-0000-0100-00000E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0</xdr:colOff>
      <xdr:row>99</xdr:row>
      <xdr:rowOff>32385</xdr:rowOff>
    </xdr:from>
    <xdr:to>
      <xdr:col>19</xdr:col>
      <xdr:colOff>247650</xdr:colOff>
      <xdr:row>124</xdr:row>
      <xdr:rowOff>51435</xdr:rowOff>
    </xdr:to>
    <xdr:graphicFrame macro="">
      <xdr:nvGraphicFramePr>
        <xdr:cNvPr id="3764751" name="Chart 2">
          <a:extLst>
            <a:ext uri="{FF2B5EF4-FFF2-40B4-BE49-F238E27FC236}">
              <a16:creationId xmlns:a16="http://schemas.microsoft.com/office/drawing/2014/main" id="{00000000-0008-0000-0100-00000F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0</xdr:colOff>
      <xdr:row>196</xdr:row>
      <xdr:rowOff>9525</xdr:rowOff>
    </xdr:from>
    <xdr:to>
      <xdr:col>19</xdr:col>
      <xdr:colOff>247650</xdr:colOff>
      <xdr:row>221</xdr:row>
      <xdr:rowOff>28575</xdr:rowOff>
    </xdr:to>
    <xdr:graphicFrame macro="">
      <xdr:nvGraphicFramePr>
        <xdr:cNvPr id="3764752" name="Chart 2">
          <a:extLst>
            <a:ext uri="{FF2B5EF4-FFF2-40B4-BE49-F238E27FC236}">
              <a16:creationId xmlns:a16="http://schemas.microsoft.com/office/drawing/2014/main" id="{00000000-0008-0000-0100-000010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10</xdr:col>
      <xdr:colOff>0</xdr:colOff>
      <xdr:row>244</xdr:row>
      <xdr:rowOff>9525</xdr:rowOff>
    </xdr:from>
    <xdr:to>
      <xdr:col>19</xdr:col>
      <xdr:colOff>247650</xdr:colOff>
      <xdr:row>269</xdr:row>
      <xdr:rowOff>28575</xdr:rowOff>
    </xdr:to>
    <xdr:graphicFrame macro="">
      <xdr:nvGraphicFramePr>
        <xdr:cNvPr id="3764753" name="Chart 2">
          <a:extLst>
            <a:ext uri="{FF2B5EF4-FFF2-40B4-BE49-F238E27FC236}">
              <a16:creationId xmlns:a16="http://schemas.microsoft.com/office/drawing/2014/main" id="{00000000-0008-0000-0100-000011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10</xdr:col>
      <xdr:colOff>38100</xdr:colOff>
      <xdr:row>340</xdr:row>
      <xdr:rowOff>1905</xdr:rowOff>
    </xdr:from>
    <xdr:to>
      <xdr:col>19</xdr:col>
      <xdr:colOff>276225</xdr:colOff>
      <xdr:row>365</xdr:row>
      <xdr:rowOff>20955</xdr:rowOff>
    </xdr:to>
    <xdr:graphicFrame macro="">
      <xdr:nvGraphicFramePr>
        <xdr:cNvPr id="3764754" name="Chart 2">
          <a:extLst>
            <a:ext uri="{FF2B5EF4-FFF2-40B4-BE49-F238E27FC236}">
              <a16:creationId xmlns:a16="http://schemas.microsoft.com/office/drawing/2014/main" id="{00000000-0008-0000-0100-000012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10</xdr:col>
      <xdr:colOff>0</xdr:colOff>
      <xdr:row>292</xdr:row>
      <xdr:rowOff>9525</xdr:rowOff>
    </xdr:from>
    <xdr:to>
      <xdr:col>19</xdr:col>
      <xdr:colOff>247650</xdr:colOff>
      <xdr:row>317</xdr:row>
      <xdr:rowOff>28575</xdr:rowOff>
    </xdr:to>
    <xdr:graphicFrame macro="">
      <xdr:nvGraphicFramePr>
        <xdr:cNvPr id="3764755" name="Chart 2">
          <a:extLst>
            <a:ext uri="{FF2B5EF4-FFF2-40B4-BE49-F238E27FC236}">
              <a16:creationId xmlns:a16="http://schemas.microsoft.com/office/drawing/2014/main" id="{00000000-0008-0000-0100-000013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30480</xdr:colOff>
      <xdr:row>388</xdr:row>
      <xdr:rowOff>17145</xdr:rowOff>
    </xdr:from>
    <xdr:to>
      <xdr:col>19</xdr:col>
      <xdr:colOff>278130</xdr:colOff>
      <xdr:row>413</xdr:row>
      <xdr:rowOff>36195</xdr:rowOff>
    </xdr:to>
    <xdr:graphicFrame macro="">
      <xdr:nvGraphicFramePr>
        <xdr:cNvPr id="3764756" name="Chart 2">
          <a:extLst>
            <a:ext uri="{FF2B5EF4-FFF2-40B4-BE49-F238E27FC236}">
              <a16:creationId xmlns:a16="http://schemas.microsoft.com/office/drawing/2014/main" id="{00000000-0008-0000-0100-000014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10</xdr:col>
      <xdr:colOff>0</xdr:colOff>
      <xdr:row>484</xdr:row>
      <xdr:rowOff>9525</xdr:rowOff>
    </xdr:from>
    <xdr:to>
      <xdr:col>19</xdr:col>
      <xdr:colOff>247650</xdr:colOff>
      <xdr:row>509</xdr:row>
      <xdr:rowOff>28575</xdr:rowOff>
    </xdr:to>
    <xdr:graphicFrame macro="">
      <xdr:nvGraphicFramePr>
        <xdr:cNvPr id="3764757" name="Chart 2">
          <a:extLst>
            <a:ext uri="{FF2B5EF4-FFF2-40B4-BE49-F238E27FC236}">
              <a16:creationId xmlns:a16="http://schemas.microsoft.com/office/drawing/2014/main" id="{00000000-0008-0000-0100-000015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10</xdr:col>
      <xdr:colOff>0</xdr:colOff>
      <xdr:row>436</xdr:row>
      <xdr:rowOff>9525</xdr:rowOff>
    </xdr:from>
    <xdr:to>
      <xdr:col>19</xdr:col>
      <xdr:colOff>266700</xdr:colOff>
      <xdr:row>461</xdr:row>
      <xdr:rowOff>28575</xdr:rowOff>
    </xdr:to>
    <xdr:graphicFrame macro="">
      <xdr:nvGraphicFramePr>
        <xdr:cNvPr id="3764758" name="Chart 2">
          <a:extLst>
            <a:ext uri="{FF2B5EF4-FFF2-40B4-BE49-F238E27FC236}">
              <a16:creationId xmlns:a16="http://schemas.microsoft.com/office/drawing/2014/main" id="{00000000-0008-0000-0100-000016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10</xdr:col>
      <xdr:colOff>0</xdr:colOff>
      <xdr:row>532</xdr:row>
      <xdr:rowOff>9525</xdr:rowOff>
    </xdr:from>
    <xdr:to>
      <xdr:col>19</xdr:col>
      <xdr:colOff>238125</xdr:colOff>
      <xdr:row>557</xdr:row>
      <xdr:rowOff>28575</xdr:rowOff>
    </xdr:to>
    <xdr:graphicFrame macro="">
      <xdr:nvGraphicFramePr>
        <xdr:cNvPr id="3764759" name="Chart 2">
          <a:extLst>
            <a:ext uri="{FF2B5EF4-FFF2-40B4-BE49-F238E27FC236}">
              <a16:creationId xmlns:a16="http://schemas.microsoft.com/office/drawing/2014/main" id="{00000000-0008-0000-0100-000017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5029"/>
  <sheetViews>
    <sheetView tabSelected="1" workbookViewId="0">
      <selection activeCell="I4" sqref="I4"/>
    </sheetView>
  </sheetViews>
  <sheetFormatPr defaultColWidth="6.6640625" defaultRowHeight="13.2" x14ac:dyDescent="0.25"/>
  <cols>
    <col min="1" max="1" width="1.109375" style="10" customWidth="1"/>
    <col min="2" max="2" width="25.77734375" style="123" customWidth="1"/>
    <col min="3" max="3" width="11.5546875" style="10" customWidth="1"/>
    <col min="4" max="4" width="16.6640625" style="10" customWidth="1"/>
    <col min="5" max="5" width="12.44140625" style="18" customWidth="1"/>
    <col min="6" max="6" width="6.6640625" style="18"/>
    <col min="7" max="16384" width="6.6640625" style="10"/>
  </cols>
  <sheetData>
    <row r="1" spans="1:27" x14ac:dyDescent="0.25">
      <c r="A1" s="1"/>
      <c r="B1" s="121"/>
    </row>
    <row r="2" spans="1:27" x14ac:dyDescent="0.25">
      <c r="A2" s="1"/>
      <c r="B2" s="121"/>
    </row>
    <row r="3" spans="1:27" x14ac:dyDescent="0.25">
      <c r="A3" s="1"/>
      <c r="B3" s="121"/>
      <c r="C3" s="40" t="s">
        <v>96</v>
      </c>
      <c r="D3" s="41"/>
      <c r="E3" s="42"/>
      <c r="G3"/>
      <c r="H3"/>
      <c r="I3"/>
      <c r="J3"/>
      <c r="K3"/>
      <c r="L3"/>
    </row>
    <row r="4" spans="1:27" ht="20.100000000000001" customHeight="1" x14ac:dyDescent="0.25">
      <c r="A4" s="1"/>
      <c r="B4" s="121"/>
      <c r="C4" s="43" t="s">
        <v>98</v>
      </c>
      <c r="D4" s="97" t="s">
        <v>72</v>
      </c>
      <c r="E4" s="44"/>
      <c r="F4" s="27"/>
    </row>
    <row r="5" spans="1:27" ht="20.100000000000001" customHeight="1" x14ac:dyDescent="0.25">
      <c r="A5" s="1"/>
      <c r="B5" s="121"/>
      <c r="C5" s="126" t="s">
        <v>154</v>
      </c>
      <c r="D5" s="125" t="s">
        <v>90</v>
      </c>
      <c r="E5" s="125"/>
      <c r="F5" s="28"/>
      <c r="G5" s="19" t="str">
        <f>CONCATENATE(D4," - ",  "TOTAL PASSENGER MOVEMENTS - Calendar Years")</f>
        <v>TOTAL AUSTRALIA - TOTAL PASSENGER MOVEMENTS - Calendar Years</v>
      </c>
      <c r="H5" s="23"/>
      <c r="I5" s="24"/>
      <c r="J5" s="25"/>
      <c r="K5" s="24"/>
      <c r="L5" s="23"/>
      <c r="M5" s="24"/>
      <c r="N5" s="25"/>
      <c r="O5" s="26"/>
      <c r="P5" s="26"/>
      <c r="Q5" s="26"/>
      <c r="R5" s="26"/>
      <c r="S5" s="26"/>
      <c r="U5"/>
      <c r="V5"/>
      <c r="W5"/>
      <c r="X5"/>
      <c r="Y5"/>
      <c r="Z5"/>
      <c r="AA5"/>
    </row>
    <row r="6" spans="1:27" ht="20.100000000000001" customHeight="1" x14ac:dyDescent="0.25">
      <c r="A6" s="1"/>
      <c r="B6" s="121"/>
      <c r="C6" s="127"/>
      <c r="D6" s="45" t="s">
        <v>97</v>
      </c>
      <c r="E6" s="45" t="s">
        <v>92</v>
      </c>
      <c r="F6" s="29"/>
      <c r="H6" s="20"/>
      <c r="I6" s="21"/>
      <c r="J6" s="22"/>
      <c r="K6" s="21"/>
      <c r="L6" s="20"/>
      <c r="M6" s="21"/>
      <c r="N6" s="22"/>
    </row>
    <row r="7" spans="1:27" x14ac:dyDescent="0.25">
      <c r="A7" s="1"/>
      <c r="B7" s="122"/>
      <c r="C7" s="46">
        <v>1985</v>
      </c>
      <c r="D7" s="47">
        <f>IF(ISNA(VLOOKUP(CONCATENATE($D$4, $C7), 'Airport Passengers'!$A$8:$M$3844, 13, FALSE)), "", VLOOKUP(CONCATENATE($D$4, $C7), 'Airport Passengers'!$A$8:$M$3844, 13, FALSE))</f>
        <v>33395269</v>
      </c>
      <c r="E7" s="48" t="str">
        <f>IF(AND(ISNUMBER(D6),ISNUMBER(D7)), IF(OR(D6=0, D7=0), "--", (D7-D6)/D6), " ")</f>
        <v xml:space="preserve"> </v>
      </c>
      <c r="F7" s="21"/>
      <c r="H7" s="20"/>
      <c r="I7" s="21"/>
      <c r="J7" s="22"/>
      <c r="K7" s="21"/>
      <c r="L7" s="20"/>
      <c r="M7" s="21"/>
      <c r="N7" s="22"/>
    </row>
    <row r="8" spans="1:27" x14ac:dyDescent="0.25">
      <c r="A8" s="1"/>
      <c r="B8" s="122" t="s">
        <v>72</v>
      </c>
      <c r="C8" s="46">
        <v>1986</v>
      </c>
      <c r="D8" s="47">
        <f>IF(ISNA(VLOOKUP(CONCATENATE($D$4, $C8), 'Airport Passengers'!$A$8:$M$3844, 13, FALSE)), "", VLOOKUP(CONCATENATE($D$4, $C8), 'Airport Passengers'!$A$8:$M$3844, 13, FALSE))</f>
        <v>35480597</v>
      </c>
      <c r="E8" s="48">
        <f>IF(AND(ISNUMBER(D7),ISNUMBER(D8)), IF(OR(D7=0, D8=0), "..", (D8-D7)/D7), " ")</f>
        <v>6.2443815020624627E-2</v>
      </c>
      <c r="F8"/>
      <c r="H8" s="20"/>
      <c r="I8" s="21"/>
      <c r="J8" s="22"/>
      <c r="K8" s="21"/>
      <c r="L8" s="20"/>
      <c r="M8" s="21"/>
      <c r="N8" s="22"/>
    </row>
    <row r="9" spans="1:27" x14ac:dyDescent="0.25">
      <c r="A9" s="1"/>
      <c r="B9" s="122" t="s">
        <v>2</v>
      </c>
      <c r="C9" s="46">
        <v>1987</v>
      </c>
      <c r="D9" s="47">
        <f>IF(ISNA(VLOOKUP(CONCATENATE($D$4, $C9), 'Airport Passengers'!$A$8:$M$3844, 13, FALSE)), "", VLOOKUP(CONCATENATE($D$4, $C9), 'Airport Passengers'!$A$8:$M$3844, 13, FALSE))</f>
        <v>37917484</v>
      </c>
      <c r="E9" s="48">
        <f t="shared" ref="E9:E30" si="0">IF(AND(ISNUMBER(D8),ISNUMBER(D9)), IF(OR(D8=0, D9=0), "..", (D9-D8)/D8), " ")</f>
        <v>6.8682243424483522E-2</v>
      </c>
      <c r="F9"/>
      <c r="H9" s="20"/>
      <c r="I9" s="21"/>
      <c r="J9" s="22"/>
      <c r="K9" s="21"/>
      <c r="L9" s="20"/>
      <c r="M9" s="21"/>
      <c r="N9" s="22"/>
    </row>
    <row r="10" spans="1:27" x14ac:dyDescent="0.25">
      <c r="A10" s="1"/>
      <c r="B10" s="122" t="s">
        <v>3</v>
      </c>
      <c r="C10" s="46">
        <v>1988</v>
      </c>
      <c r="D10" s="47">
        <f>IF(ISNA(VLOOKUP(CONCATENATE($D$4, $C10), 'Airport Passengers'!$A$8:$M$3844, 13, FALSE)), "", VLOOKUP(CONCATENATE($D$4, $C10), 'Airport Passengers'!$A$8:$M$3844, 13, FALSE))</f>
        <v>41485288</v>
      </c>
      <c r="E10" s="48">
        <f t="shared" si="0"/>
        <v>9.4093901378055567E-2</v>
      </c>
      <c r="F10"/>
      <c r="H10" s="20"/>
      <c r="I10" s="21"/>
      <c r="J10" s="22"/>
      <c r="K10" s="21"/>
      <c r="L10" s="20"/>
      <c r="M10" s="21"/>
      <c r="N10" s="22"/>
    </row>
    <row r="11" spans="1:27" x14ac:dyDescent="0.25">
      <c r="A11" s="1"/>
      <c r="B11" s="122" t="s">
        <v>4</v>
      </c>
      <c r="C11" s="46">
        <v>1989</v>
      </c>
      <c r="D11" s="47">
        <f>IF(ISNA(VLOOKUP(CONCATENATE($D$4, $C11), 'Airport Passengers'!$A$8:$M$3844, 13, FALSE)), "", VLOOKUP(CONCATENATE($D$4, $C11), 'Airport Passengers'!$A$8:$M$3844, 13, FALSE))</f>
        <v>33042473</v>
      </c>
      <c r="E11" s="48">
        <f t="shared" si="0"/>
        <v>-0.20351347205303238</v>
      </c>
      <c r="F11"/>
      <c r="H11" s="20"/>
      <c r="I11" s="21"/>
      <c r="J11" s="22"/>
      <c r="K11" s="21"/>
      <c r="L11" s="20"/>
      <c r="M11" s="21"/>
      <c r="N11" s="22"/>
    </row>
    <row r="12" spans="1:27" x14ac:dyDescent="0.25">
      <c r="A12" s="1"/>
      <c r="B12" s="122" t="s">
        <v>5</v>
      </c>
      <c r="C12" s="46">
        <v>1990</v>
      </c>
      <c r="D12" s="47">
        <f>IF(ISNA(VLOOKUP(CONCATENATE($D$4, $C12), 'Airport Passengers'!$A$8:$M$3844, 13, FALSE)), "", VLOOKUP(CONCATENATE($D$4, $C12), 'Airport Passengers'!$A$8:$M$3844, 13, FALSE))</f>
        <v>38922327</v>
      </c>
      <c r="E12" s="48">
        <f t="shared" si="0"/>
        <v>0.1779483636106777</v>
      </c>
      <c r="F12"/>
      <c r="H12" s="20"/>
      <c r="I12" s="21"/>
      <c r="J12" s="22"/>
      <c r="K12" s="21"/>
      <c r="L12" s="20"/>
      <c r="M12" s="21"/>
      <c r="N12" s="22"/>
    </row>
    <row r="13" spans="1:27" x14ac:dyDescent="0.25">
      <c r="A13" s="1"/>
      <c r="B13" s="122" t="s">
        <v>22</v>
      </c>
      <c r="C13" s="46">
        <v>1991</v>
      </c>
      <c r="D13" s="47">
        <f>IF(ISNA(VLOOKUP(CONCATENATE($D$4, $C13), 'Airport Passengers'!$A$8:$M$3844, 13, FALSE)), "", VLOOKUP(CONCATENATE($D$4, $C13), 'Airport Passengers'!$A$8:$M$3844, 13, FALSE))</f>
        <v>47064059</v>
      </c>
      <c r="E13" s="48">
        <f t="shared" si="0"/>
        <v>0.20917896301523803</v>
      </c>
      <c r="F13"/>
      <c r="H13" s="20"/>
      <c r="I13" s="21"/>
      <c r="J13" s="22"/>
      <c r="K13" s="21"/>
      <c r="L13" s="20"/>
      <c r="M13" s="21"/>
      <c r="N13" s="22"/>
    </row>
    <row r="14" spans="1:27" x14ac:dyDescent="0.25">
      <c r="A14" s="1"/>
      <c r="B14" s="122" t="s">
        <v>141</v>
      </c>
      <c r="C14" s="46">
        <v>1992</v>
      </c>
      <c r="D14" s="47">
        <f>IF(ISNA(VLOOKUP(CONCATENATE($D$4, $C14), 'Airport Passengers'!$A$8:$M$3844, 13, FALSE)), "", VLOOKUP(CONCATENATE($D$4, $C14), 'Airport Passengers'!$A$8:$M$3844, 13, FALSE))</f>
        <v>49678690</v>
      </c>
      <c r="E14" s="48">
        <f t="shared" si="0"/>
        <v>5.5554728078171071E-2</v>
      </c>
      <c r="F14"/>
      <c r="H14" s="20"/>
      <c r="I14" s="21"/>
      <c r="J14" s="22"/>
      <c r="K14" s="21"/>
      <c r="L14" s="20"/>
      <c r="M14" s="21"/>
      <c r="N14" s="22"/>
    </row>
    <row r="15" spans="1:27" x14ac:dyDescent="0.25">
      <c r="A15" s="1"/>
      <c r="B15" s="122" t="s">
        <v>88</v>
      </c>
      <c r="C15" s="46">
        <v>1993</v>
      </c>
      <c r="D15" s="47">
        <f>IF(ISNA(VLOOKUP(CONCATENATE($D$4, $C15), 'Airport Passengers'!$A$8:$M$3844, 13, FALSE)), "", VLOOKUP(CONCATENATE($D$4, $C15), 'Airport Passengers'!$A$8:$M$3844, 13, FALSE))</f>
        <v>53383171</v>
      </c>
      <c r="E15" s="48">
        <f t="shared" si="0"/>
        <v>7.4568814113254597E-2</v>
      </c>
      <c r="F15"/>
      <c r="H15" s="20"/>
      <c r="I15" s="21"/>
      <c r="J15" s="22"/>
      <c r="K15" s="21"/>
      <c r="L15" s="20"/>
      <c r="M15" s="21"/>
      <c r="N15" s="22"/>
    </row>
    <row r="16" spans="1:27" x14ac:dyDescent="0.25">
      <c r="A16" s="1"/>
      <c r="B16" s="122" t="s">
        <v>169</v>
      </c>
      <c r="C16" s="46">
        <v>1994</v>
      </c>
      <c r="D16" s="47">
        <f>IF(ISNA(VLOOKUP(CONCATENATE($D$4, $C16), 'Airport Passengers'!$A$8:$M$3844, 13, FALSE)), "", VLOOKUP(CONCATENATE($D$4, $C16), 'Airport Passengers'!$A$8:$M$3844, 13, FALSE))</f>
        <v>59406426</v>
      </c>
      <c r="E16" s="48">
        <f t="shared" si="0"/>
        <v>0.11283059599438182</v>
      </c>
      <c r="F16"/>
      <c r="H16" s="20"/>
      <c r="I16" s="21"/>
      <c r="J16" s="22"/>
      <c r="K16" s="21"/>
      <c r="L16" s="20"/>
      <c r="M16" s="21"/>
      <c r="N16" s="22"/>
    </row>
    <row r="17" spans="1:14" x14ac:dyDescent="0.25">
      <c r="A17" s="1"/>
      <c r="B17" s="122" t="s">
        <v>21</v>
      </c>
      <c r="C17" s="46">
        <v>1995</v>
      </c>
      <c r="D17" s="47">
        <f>IF(ISNA(VLOOKUP(CONCATENATE($D$4, $C17), 'Airport Passengers'!$A$8:$M$3844, 13, FALSE)), "", VLOOKUP(CONCATENATE($D$4, $C17), 'Airport Passengers'!$A$8:$M$3844, 13, FALSE))</f>
        <v>63978664</v>
      </c>
      <c r="E17" s="48">
        <f t="shared" si="0"/>
        <v>7.6965377449234193E-2</v>
      </c>
      <c r="F17"/>
      <c r="H17" s="20"/>
      <c r="I17" s="21"/>
      <c r="J17" s="22"/>
      <c r="K17" s="21"/>
      <c r="L17" s="20"/>
      <c r="M17" s="21"/>
      <c r="N17" s="22"/>
    </row>
    <row r="18" spans="1:14" x14ac:dyDescent="0.25">
      <c r="A18" s="1"/>
      <c r="B18" s="122" t="s">
        <v>161</v>
      </c>
      <c r="C18" s="46">
        <v>1996</v>
      </c>
      <c r="D18" s="47">
        <f>IF(ISNA(VLOOKUP(CONCATENATE($D$4, $C18), 'Airport Passengers'!$A$8:$M$3844, 13, FALSE)), "", VLOOKUP(CONCATENATE($D$4, $C18), 'Airport Passengers'!$A$8:$M$3844, 13, FALSE))</f>
        <v>67730841</v>
      </c>
      <c r="E18" s="48">
        <f t="shared" si="0"/>
        <v>5.8647317174363001E-2</v>
      </c>
      <c r="F18"/>
      <c r="H18" s="20"/>
      <c r="I18" s="21"/>
      <c r="J18" s="22"/>
      <c r="K18" s="21"/>
      <c r="L18" s="20"/>
      <c r="M18" s="21"/>
      <c r="N18" s="22"/>
    </row>
    <row r="19" spans="1:14" x14ac:dyDescent="0.25">
      <c r="A19" s="1"/>
      <c r="B19" s="122" t="s">
        <v>93</v>
      </c>
      <c r="C19" s="46">
        <v>1997</v>
      </c>
      <c r="D19" s="47">
        <f>IF(ISNA(VLOOKUP(CONCATENATE($D$4, $C19), 'Airport Passengers'!$A$8:$M$3844, 13, FALSE)), "", VLOOKUP(CONCATENATE($D$4, $C19), 'Airport Passengers'!$A$8:$M$3844, 13, FALSE))</f>
        <v>69095005</v>
      </c>
      <c r="E19" s="48">
        <f t="shared" si="0"/>
        <v>2.0140957647344141E-2</v>
      </c>
      <c r="F19"/>
      <c r="H19" s="20"/>
      <c r="I19" s="21"/>
      <c r="J19" s="22"/>
      <c r="K19" s="21"/>
      <c r="L19" s="20"/>
      <c r="M19" s="21"/>
      <c r="N19" s="22"/>
    </row>
    <row r="20" spans="1:14" x14ac:dyDescent="0.25">
      <c r="A20" s="1"/>
      <c r="B20" s="122" t="s">
        <v>155</v>
      </c>
      <c r="C20" s="46">
        <v>1998</v>
      </c>
      <c r="D20" s="47">
        <f>IF(ISNA(VLOOKUP(CONCATENATE($D$4, $C20), 'Airport Passengers'!$A$8:$M$3844, 13, FALSE)), "", VLOOKUP(CONCATENATE($D$4, $C20), 'Airport Passengers'!$A$8:$M$3844, 13, FALSE))</f>
        <v>69970525</v>
      </c>
      <c r="E20" s="48">
        <f t="shared" si="0"/>
        <v>1.2671248811690513E-2</v>
      </c>
      <c r="F20"/>
      <c r="H20" s="20"/>
      <c r="I20" s="21"/>
      <c r="J20" s="22"/>
      <c r="K20" s="21"/>
      <c r="L20" s="20"/>
      <c r="M20" s="21"/>
      <c r="N20" s="22"/>
    </row>
    <row r="21" spans="1:14" x14ac:dyDescent="0.25">
      <c r="A21" s="1"/>
      <c r="B21" s="122" t="s">
        <v>160</v>
      </c>
      <c r="C21" s="46">
        <v>1999</v>
      </c>
      <c r="D21" s="47">
        <f>IF(ISNA(VLOOKUP(CONCATENATE($D$4, $C21), 'Airport Passengers'!$A$8:$M$3844, 13, FALSE)), "", VLOOKUP(CONCATENATE($D$4, $C21), 'Airport Passengers'!$A$8:$M$3844, 13, FALSE))</f>
        <v>72618257</v>
      </c>
      <c r="E21" s="48">
        <f t="shared" si="0"/>
        <v>3.7840676484848443E-2</v>
      </c>
      <c r="F21"/>
      <c r="H21" s="20"/>
      <c r="I21" s="21"/>
      <c r="J21" s="22"/>
      <c r="K21" s="21"/>
      <c r="L21" s="20"/>
      <c r="M21" s="21"/>
      <c r="N21" s="22"/>
    </row>
    <row r="22" spans="1:14" x14ac:dyDescent="0.25">
      <c r="A22" s="1"/>
      <c r="B22" s="122" t="s">
        <v>20</v>
      </c>
      <c r="C22" s="46">
        <v>2000</v>
      </c>
      <c r="D22" s="47">
        <f>IF(ISNA(VLOOKUP(CONCATENATE($D$4, $C22), 'Airport Passengers'!$A$8:$M$3844, 13, FALSE)), "", VLOOKUP(CONCATENATE($D$4, $C22), 'Airport Passengers'!$A$8:$M$3844, 13, FALSE))</f>
        <v>78151974</v>
      </c>
      <c r="E22" s="48">
        <f t="shared" si="0"/>
        <v>7.6202834226660104E-2</v>
      </c>
      <c r="F22"/>
      <c r="H22" s="20"/>
      <c r="I22" s="21"/>
      <c r="J22" s="22"/>
      <c r="K22" s="21"/>
      <c r="L22" s="20"/>
      <c r="M22" s="21"/>
      <c r="N22" s="22"/>
    </row>
    <row r="23" spans="1:14" x14ac:dyDescent="0.25">
      <c r="A23" s="1"/>
      <c r="B23" s="122" t="s">
        <v>19</v>
      </c>
      <c r="C23" s="46">
        <v>2001</v>
      </c>
      <c r="D23" s="47">
        <f>IF(ISNA(VLOOKUP(CONCATENATE($D$4, $C23), 'Airport Passengers'!$A$8:$M$3844, 13, FALSE)), "", VLOOKUP(CONCATENATE($D$4, $C23), 'Airport Passengers'!$A$8:$M$3844, 13, FALSE))</f>
        <v>79173341</v>
      </c>
      <c r="E23" s="48">
        <f t="shared" si="0"/>
        <v>1.3068985308035854E-2</v>
      </c>
      <c r="F23"/>
      <c r="H23" s="20"/>
      <c r="I23" s="21"/>
      <c r="J23" s="22"/>
      <c r="K23" s="21"/>
      <c r="L23" s="20"/>
      <c r="M23" s="21"/>
      <c r="N23" s="22"/>
    </row>
    <row r="24" spans="1:14" x14ac:dyDescent="0.25">
      <c r="A24" s="2"/>
      <c r="B24" s="122" t="s">
        <v>18</v>
      </c>
      <c r="C24" s="46">
        <v>2002</v>
      </c>
      <c r="D24" s="47">
        <f>IF(ISNA(VLOOKUP(CONCATENATE($D$4, $C24), 'Airport Passengers'!$A$8:$M$3844, 13, FALSE)), "", VLOOKUP(CONCATENATE($D$4, $C24), 'Airport Passengers'!$A$8:$M$3844, 13, FALSE))</f>
        <v>76089163</v>
      </c>
      <c r="E24" s="48">
        <f t="shared" si="0"/>
        <v>-3.8954753721963054E-2</v>
      </c>
      <c r="F24"/>
    </row>
    <row r="25" spans="1:14" x14ac:dyDescent="0.25">
      <c r="A25" s="2"/>
      <c r="B25" s="122" t="s">
        <v>17</v>
      </c>
      <c r="C25" s="46">
        <v>2003</v>
      </c>
      <c r="D25" s="47">
        <f>IF(ISNA(VLOOKUP(CONCATENATE($D$4, $C25), 'Airport Passengers'!$A$8:$M$3844, 13, FALSE)), "", VLOOKUP(CONCATENATE($D$4, $C25), 'Airport Passengers'!$A$8:$M$3844, 13, FALSE))</f>
        <v>81866285</v>
      </c>
      <c r="E25" s="48">
        <f t="shared" si="0"/>
        <v>7.5925687341310347E-2</v>
      </c>
      <c r="F25"/>
    </row>
    <row r="26" spans="1:14" x14ac:dyDescent="0.25">
      <c r="A26" s="2"/>
      <c r="B26" s="122" t="s">
        <v>16</v>
      </c>
      <c r="C26" s="46">
        <v>2004</v>
      </c>
      <c r="D26" s="47">
        <f>IF(ISNA(VLOOKUP(CONCATENATE($D$4, $C26), 'Airport Passengers'!$A$8:$M$3844, 13, FALSE)), "", VLOOKUP(CONCATENATE($D$4, $C26), 'Airport Passengers'!$A$8:$M$3844, 13, FALSE))</f>
        <v>94236638</v>
      </c>
      <c r="E26" s="48">
        <f t="shared" si="0"/>
        <v>0.151104364879877</v>
      </c>
      <c r="F26"/>
    </row>
    <row r="27" spans="1:14" x14ac:dyDescent="0.25">
      <c r="A27" s="2"/>
      <c r="B27" s="122" t="s">
        <v>156</v>
      </c>
      <c r="C27" s="46">
        <v>2005</v>
      </c>
      <c r="D27" s="47">
        <f>IF(ISNA(VLOOKUP(CONCATENATE($D$4, $C27), 'Airport Passengers'!$A$8:$M$3844, 13, FALSE)), "", VLOOKUP(CONCATENATE($D$4, $C27), 'Airport Passengers'!$A$8:$M$3844, 13, FALSE))</f>
        <v>101617819</v>
      </c>
      <c r="E27" s="48">
        <f t="shared" si="0"/>
        <v>7.8326022199561071E-2</v>
      </c>
      <c r="F27"/>
    </row>
    <row r="28" spans="1:14" x14ac:dyDescent="0.25">
      <c r="A28" s="2"/>
      <c r="B28" s="122" t="s">
        <v>15</v>
      </c>
      <c r="C28" s="46">
        <v>2006</v>
      </c>
      <c r="D28" s="47">
        <f>IF(ISNA(VLOOKUP(CONCATENATE($D$4, $C28), 'Airport Passengers'!$A$8:$M$3844, 13, FALSE)), "", VLOOKUP(CONCATENATE($D$4, $C28), 'Airport Passengers'!$A$8:$M$3844, 13, FALSE))</f>
        <v>108090646</v>
      </c>
      <c r="E28" s="48">
        <f t="shared" si="0"/>
        <v>6.3697755607212941E-2</v>
      </c>
      <c r="F28"/>
    </row>
    <row r="29" spans="1:14" x14ac:dyDescent="0.25">
      <c r="A29" s="2"/>
      <c r="B29" s="122" t="s">
        <v>25</v>
      </c>
      <c r="C29" s="46">
        <v>2007</v>
      </c>
      <c r="D29" s="47">
        <f>IF(ISNA(VLOOKUP(CONCATENATE($D$4, $C29), 'Airport Passengers'!$A$8:$M$3844, 13, FALSE)), "", VLOOKUP(CONCATENATE($D$4, $C29), 'Airport Passengers'!$A$8:$M$3844, 13, FALSE))</f>
        <v>115546299</v>
      </c>
      <c r="E29" s="48">
        <f t="shared" si="0"/>
        <v>6.8975931552856112E-2</v>
      </c>
      <c r="F29"/>
    </row>
    <row r="30" spans="1:14" x14ac:dyDescent="0.25">
      <c r="A30" s="2"/>
      <c r="B30" s="122" t="s">
        <v>14</v>
      </c>
      <c r="C30" s="46">
        <v>2008</v>
      </c>
      <c r="D30" s="47">
        <f>IF(ISNA(VLOOKUP(CONCATENATE($D$4, $C30), 'Airport Passengers'!$A$8:$M$3844, 13, FALSE)), "", VLOOKUP(CONCATENATE($D$4, $C30), 'Airport Passengers'!$A$8:$M$3844, 13, FALSE))</f>
        <v>122468320</v>
      </c>
      <c r="E30" s="48">
        <f t="shared" si="0"/>
        <v>5.9906903638687725E-2</v>
      </c>
      <c r="F30" s="21"/>
    </row>
    <row r="31" spans="1:14" x14ac:dyDescent="0.25">
      <c r="A31" s="2"/>
      <c r="B31" s="122" t="s">
        <v>13</v>
      </c>
      <c r="C31" s="46">
        <v>2009</v>
      </c>
      <c r="D31" s="47">
        <f>IF(ISNA(VLOOKUP(CONCATENATE($D$4, $C31), 'Airport Passengers'!$A$8:$M$3844, 13, FALSE)), "", VLOOKUP(CONCATENATE($D$4, $C31), 'Airport Passengers'!$A$8:$M$3844, 13, FALSE))</f>
        <v>123439384</v>
      </c>
      <c r="E31" s="48">
        <f t="shared" ref="E31:E36" si="1">IF(AND(ISNUMBER(D30),ISNUMBER(D31)), IF(OR(D30=0, D31=0), "..", (D31-D30)/D30), " ")</f>
        <v>7.9291036245128545E-3</v>
      </c>
      <c r="F31" s="21"/>
    </row>
    <row r="32" spans="1:14" x14ac:dyDescent="0.25">
      <c r="A32" s="2"/>
      <c r="B32" s="122" t="s">
        <v>12</v>
      </c>
      <c r="C32" s="46">
        <v>2010</v>
      </c>
      <c r="D32" s="47">
        <f>IF(ISNA(VLOOKUP(CONCATENATE($D$4, $C32), 'Airport Passengers'!$A$8:$M$3844, 13, FALSE)), "", VLOOKUP(CONCATENATE($D$4, $C32), 'Airport Passengers'!$A$8:$M$3844, 13, FALSE))</f>
        <v>132739199</v>
      </c>
      <c r="E32" s="48">
        <f t="shared" si="1"/>
        <v>7.5339123532891253E-2</v>
      </c>
      <c r="F32" s="21"/>
    </row>
    <row r="33" spans="1:6" x14ac:dyDescent="0.25">
      <c r="A33" s="2"/>
      <c r="B33" s="122" t="s">
        <v>11</v>
      </c>
      <c r="C33" s="46">
        <v>2011</v>
      </c>
      <c r="D33" s="47">
        <f>IF(ISNA(VLOOKUP(CONCATENATE($D$4, $C33), 'Airport Passengers'!$A$8:$M$3844, 13, FALSE)), "", VLOOKUP(CONCATENATE($D$4, $C33), 'Airport Passengers'!$A$8:$M$3844, 13, FALSE))</f>
        <v>135098389</v>
      </c>
      <c r="E33" s="48">
        <f t="shared" si="1"/>
        <v>1.7773122165668637E-2</v>
      </c>
      <c r="F33" s="21"/>
    </row>
    <row r="34" spans="1:6" x14ac:dyDescent="0.25">
      <c r="A34" s="2"/>
      <c r="B34" s="122" t="s">
        <v>122</v>
      </c>
      <c r="C34" s="46">
        <v>2012</v>
      </c>
      <c r="D34" s="47">
        <f>IF(ISNA(VLOOKUP(CONCATENATE($D$4, $C34), 'Airport Passengers'!$A$8:$M$3844, 13, FALSE)), "", VLOOKUP(CONCATENATE($D$4, $C34), 'Airport Passengers'!$A$8:$M$3844, 13, FALSE))</f>
        <v>140977136</v>
      </c>
      <c r="E34" s="48">
        <f t="shared" si="1"/>
        <v>4.3514560340168082E-2</v>
      </c>
      <c r="F34" s="21"/>
    </row>
    <row r="35" spans="1:6" x14ac:dyDescent="0.25">
      <c r="A35" s="2"/>
      <c r="B35" s="122" t="s">
        <v>123</v>
      </c>
      <c r="C35" s="46">
        <v>2013</v>
      </c>
      <c r="D35" s="47">
        <f>IF(ISNA(VLOOKUP(CONCATENATE($D$4, $C35), 'Airport Passengers'!$A$8:$M$3844, 13, FALSE)), "", VLOOKUP(CONCATENATE($D$4, $C35), 'Airport Passengers'!$A$8:$M$3844, 13, FALSE))</f>
        <v>144927776</v>
      </c>
      <c r="E35" s="48">
        <f t="shared" si="1"/>
        <v>2.8023267546022499E-2</v>
      </c>
      <c r="F35" s="21"/>
    </row>
    <row r="36" spans="1:6" x14ac:dyDescent="0.25">
      <c r="A36" s="2"/>
      <c r="B36" s="122" t="s">
        <v>10</v>
      </c>
      <c r="C36" s="46">
        <v>2014</v>
      </c>
      <c r="D36" s="47">
        <f>IF(ISNA(VLOOKUP(CONCATENATE($D$4, $C36), 'Airport Passengers'!$A$8:$M$3844, 13, FALSE)), "", VLOOKUP(CONCATENATE($D$4, $C36), 'Airport Passengers'!$A$8:$M$3844, 13, FALSE))</f>
        <v>147141856</v>
      </c>
      <c r="E36" s="48">
        <f t="shared" si="1"/>
        <v>1.5277126725521546E-2</v>
      </c>
      <c r="F36" s="21"/>
    </row>
    <row r="37" spans="1:6" x14ac:dyDescent="0.25">
      <c r="A37" s="2"/>
      <c r="B37" s="122" t="s">
        <v>9</v>
      </c>
      <c r="C37" s="46">
        <v>2015</v>
      </c>
      <c r="D37" s="47">
        <f>IF(ISNA(VLOOKUP(CONCATENATE($D$4, $C37), 'Airport Passengers'!$A$8:$M$3844, 13, FALSE)), "", VLOOKUP(CONCATENATE($D$4, $C37), 'Airport Passengers'!$A$8:$M$3844, 13, FALSE))</f>
        <v>149158635</v>
      </c>
      <c r="E37" s="48">
        <f t="shared" ref="E37:E43" si="2">IF(AND(ISNUMBER(D36),ISNUMBER(D37)), IF(OR(D36=0, D37=0), "..", (D37-D36)/D36), " ")</f>
        <v>1.3706358305008739E-2</v>
      </c>
      <c r="F37" s="21"/>
    </row>
    <row r="38" spans="1:6" x14ac:dyDescent="0.25">
      <c r="A38" s="2"/>
      <c r="B38" s="122" t="s">
        <v>8</v>
      </c>
      <c r="C38" s="46">
        <v>2016</v>
      </c>
      <c r="D38" s="47">
        <f>IF(ISNA(VLOOKUP(CONCATENATE($D$4, $C38), 'Airport Passengers'!$A$8:$M$3844, 13, FALSE)), "", VLOOKUP(CONCATENATE($D$4, $C38), 'Airport Passengers'!$A$8:$M$3844, 13, FALSE))</f>
        <v>154854497</v>
      </c>
      <c r="E38" s="48">
        <f t="shared" si="2"/>
        <v>3.8186605824061075E-2</v>
      </c>
      <c r="F38" s="21"/>
    </row>
    <row r="39" spans="1:6" x14ac:dyDescent="0.25">
      <c r="A39" s="2"/>
      <c r="B39" s="122" t="s">
        <v>7</v>
      </c>
      <c r="C39" s="46">
        <v>2017</v>
      </c>
      <c r="D39" s="47">
        <f>IF(ISNA(VLOOKUP(CONCATENATE($D$4, $C39), 'Airport Passengers'!$A$8:$M$3844, 13, FALSE)), "", VLOOKUP(CONCATENATE($D$4, $C39), 'Airport Passengers'!$A$8:$M$3844, 13, FALSE))</f>
        <v>158768041</v>
      </c>
      <c r="E39" s="48">
        <f t="shared" si="2"/>
        <v>2.5272394898547892E-2</v>
      </c>
      <c r="F39" s="21"/>
    </row>
    <row r="40" spans="1:6" x14ac:dyDescent="0.25">
      <c r="A40" s="2"/>
      <c r="B40" s="122" t="s">
        <v>166</v>
      </c>
      <c r="C40" s="46">
        <v>2018</v>
      </c>
      <c r="D40" s="47">
        <f>IF(ISNA(VLOOKUP(CONCATENATE($D$4, $C40), 'Airport Passengers'!$A$8:$M$3844, 13, FALSE)), "", VLOOKUP(CONCATENATE($D$4, $C40), 'Airport Passengers'!$A$8:$M$3844, 13, FALSE))</f>
        <v>162834491</v>
      </c>
      <c r="E40" s="48">
        <f t="shared" si="2"/>
        <v>2.56125223589551E-2</v>
      </c>
      <c r="F40" s="21"/>
    </row>
    <row r="41" spans="1:6" x14ac:dyDescent="0.25">
      <c r="A41" s="2"/>
      <c r="B41" s="122" t="s">
        <v>6</v>
      </c>
      <c r="C41" s="46">
        <v>2019</v>
      </c>
      <c r="D41" s="47">
        <f>IF(ISNA(VLOOKUP(CONCATENATE($D$4, $C41), 'Airport Passengers'!$A$8:$M$3844, 13, FALSE)), "", VLOOKUP(CONCATENATE($D$4, $C41), 'Airport Passengers'!$A$8:$M$3844, 13, FALSE))</f>
        <v>164323905</v>
      </c>
      <c r="E41" s="48">
        <f t="shared" si="2"/>
        <v>9.1467967925787912E-3</v>
      </c>
      <c r="F41" s="21"/>
    </row>
    <row r="42" spans="1:6" x14ac:dyDescent="0.25">
      <c r="A42" s="2"/>
      <c r="B42" s="122" t="s">
        <v>167</v>
      </c>
      <c r="C42" s="46">
        <v>2020</v>
      </c>
      <c r="D42" s="47">
        <f>IF(ISNA(VLOOKUP(CONCATENATE($D$4, $C42), 'Airport Passengers'!$A$8:$M$3844, 13, FALSE)), "", VLOOKUP(CONCATENATE($D$4, $C42), 'Airport Passengers'!$A$8:$M$3844, 13, FALSE))</f>
        <v>47822600</v>
      </c>
      <c r="E42" s="48">
        <f t="shared" si="2"/>
        <v>-0.70897356656659294</v>
      </c>
      <c r="F42" s="21"/>
    </row>
    <row r="43" spans="1:6" x14ac:dyDescent="0.25">
      <c r="A43" s="2"/>
      <c r="B43" s="122" t="s">
        <v>152</v>
      </c>
      <c r="C43" s="46">
        <v>2021</v>
      </c>
      <c r="D43" s="47">
        <f>IF(ISNA(VLOOKUP(CONCATENATE($D$4, $C43), 'Airport Passengers'!$A$8:$M$3844, 13, FALSE)), "", VLOOKUP(CONCATENATE($D$4, $C43), 'Airport Passengers'!$A$8:$M$3844, 13, FALSE))</f>
        <v>48313079</v>
      </c>
      <c r="E43" s="48">
        <f t="shared" si="2"/>
        <v>1.0256217771513887E-2</v>
      </c>
      <c r="F43" s="21"/>
    </row>
    <row r="44" spans="1:6" x14ac:dyDescent="0.25">
      <c r="A44" s="2"/>
      <c r="B44" s="122" t="s">
        <v>70</v>
      </c>
      <c r="C44" s="46">
        <v>2022</v>
      </c>
      <c r="D44" s="47">
        <f>IF(ISNA(VLOOKUP(CONCATENATE($D$4, $C44), 'Airport Passengers'!$A$8:$M$3844, 13, FALSE)), "", VLOOKUP(CONCATENATE($D$4, $C44), 'Airport Passengers'!$A$8:$M$3844, 13, FALSE))</f>
        <v>118585222</v>
      </c>
      <c r="E44" s="48">
        <f t="shared" ref="E44" si="3">IF(AND(ISNUMBER(D43),ISNUMBER(D44)), IF(OR(D43=0, D44=0), "..", (D44-D43)/D43), " ")</f>
        <v>1.4545159293200915</v>
      </c>
      <c r="F44" s="21"/>
    </row>
    <row r="45" spans="1:6" x14ac:dyDescent="0.25">
      <c r="A45" s="2"/>
      <c r="B45" s="122" t="s">
        <v>69</v>
      </c>
      <c r="C45" s="46">
        <v>2023</v>
      </c>
      <c r="D45" s="47">
        <f>IF(ISNA(VLOOKUP(CONCATENATE($D$4, $C45), 'Airport Passengers'!$A$8:$M$3844, 13, FALSE)), "", VLOOKUP(CONCATENATE($D$4, $C45), 'Airport Passengers'!$A$8:$M$3844, 13, FALSE))</f>
        <v>149516866</v>
      </c>
      <c r="E45" s="48">
        <f t="shared" ref="E45" si="4">IF(AND(ISNUMBER(D44),ISNUMBER(D45)), IF(OR(D44=0, D45=0), "..", (D45-D44)/D44), " ")</f>
        <v>0.26083894332128499</v>
      </c>
      <c r="F45" s="21"/>
    </row>
    <row r="46" spans="1:6" x14ac:dyDescent="0.25">
      <c r="A46" s="2"/>
      <c r="B46" s="122" t="s">
        <v>148</v>
      </c>
      <c r="C46" s="46">
        <v>2024</v>
      </c>
      <c r="D46" s="47">
        <f>IF(ISNA(VLOOKUP(CONCATENATE($D$4, $C46), 'Airport Passengers'!$A$8:$M$3844, 13, FALSE)), "", VLOOKUP(CONCATENATE($D$4, $C46), 'Airport Passengers'!$A$8:$M$3844, 13, FALSE))</f>
        <v>159207050</v>
      </c>
      <c r="E46" s="48">
        <f t="shared" ref="E46" si="5">IF(AND(ISNUMBER(D45),ISNUMBER(D46)), IF(OR(D45=0, D46=0), "..", (D46-D45)/D45), " ")</f>
        <v>6.4809972675590993E-2</v>
      </c>
      <c r="F46" s="21"/>
    </row>
    <row r="47" spans="1:6" x14ac:dyDescent="0.25">
      <c r="A47" s="2"/>
      <c r="B47" s="122" t="s">
        <v>68</v>
      </c>
      <c r="C47" s="49" t="s">
        <v>99</v>
      </c>
      <c r="D47" s="47"/>
      <c r="E47" s="48"/>
      <c r="F47" s="21"/>
    </row>
    <row r="48" spans="1:6" x14ac:dyDescent="0.25">
      <c r="A48" s="2"/>
      <c r="B48" s="122" t="s">
        <v>67</v>
      </c>
      <c r="C48" s="49" t="s">
        <v>172</v>
      </c>
      <c r="D48" s="47"/>
      <c r="E48" s="48">
        <f>IF(D41=0,"..",(D46/D41)^(1/5)-1)</f>
        <v>-6.3068188314719942E-3</v>
      </c>
      <c r="F48" s="21"/>
    </row>
    <row r="49" spans="1:19" x14ac:dyDescent="0.25">
      <c r="A49" s="2"/>
      <c r="B49" s="122" t="s">
        <v>66</v>
      </c>
      <c r="C49" s="49" t="s">
        <v>173</v>
      </c>
      <c r="D49" s="47"/>
      <c r="E49" s="48">
        <f>IF(D36=0,"..",(D46/D36)^(1/10)-1)</f>
        <v>7.911978388245533E-3</v>
      </c>
      <c r="F49" s="21"/>
    </row>
    <row r="50" spans="1:19" x14ac:dyDescent="0.25">
      <c r="A50" s="2"/>
      <c r="B50" s="122" t="s">
        <v>65</v>
      </c>
      <c r="C50" s="49" t="s">
        <v>174</v>
      </c>
      <c r="D50" s="47"/>
      <c r="E50" s="48">
        <f>IF(D26=0,"..",(D46/D26)^(1/20)-1)</f>
        <v>2.6566589285846876E-2</v>
      </c>
    </row>
    <row r="51" spans="1:19" ht="20.100000000000001" customHeight="1" x14ac:dyDescent="0.25">
      <c r="A51" s="2"/>
      <c r="B51" s="122" t="s">
        <v>64</v>
      </c>
      <c r="C51" s="124"/>
      <c r="D51" s="47"/>
      <c r="E51" s="48"/>
      <c r="G51" s="19" t="str">
        <f>CONCATENATE(D4," - ",  "TOTAL AIRCRAFT MOVEMENTS - Calendar Years")</f>
        <v>TOTAL AUSTRALIA - TOTAL AIRCRAFT MOVEMENTS - Calendar Years</v>
      </c>
      <c r="H51" s="26"/>
      <c r="I51" s="26"/>
      <c r="J51" s="26"/>
      <c r="K51" s="26"/>
      <c r="L51" s="26"/>
      <c r="M51" s="26"/>
      <c r="N51" s="26"/>
      <c r="O51" s="26"/>
      <c r="P51" s="26"/>
      <c r="Q51" s="26"/>
      <c r="R51" s="26"/>
      <c r="S51" s="26"/>
    </row>
    <row r="52" spans="1:19" ht="20.100000000000001" customHeight="1" x14ac:dyDescent="0.25">
      <c r="A52" s="2"/>
      <c r="B52" s="122" t="s">
        <v>24</v>
      </c>
      <c r="C52" s="50"/>
      <c r="D52" s="50"/>
      <c r="E52" s="51"/>
    </row>
    <row r="53" spans="1:19" x14ac:dyDescent="0.25">
      <c r="A53" s="2"/>
      <c r="B53" s="122" t="s">
        <v>23</v>
      </c>
      <c r="C53" s="126" t="str">
        <f>C5</f>
        <v>Calendar Years</v>
      </c>
      <c r="D53" s="125" t="s">
        <v>91</v>
      </c>
      <c r="E53" s="125"/>
    </row>
    <row r="54" spans="1:19" ht="26.4" x14ac:dyDescent="0.25">
      <c r="A54" s="2"/>
      <c r="B54" s="122" t="s">
        <v>62</v>
      </c>
      <c r="C54" s="127"/>
      <c r="D54" s="45" t="s">
        <v>97</v>
      </c>
      <c r="E54" s="45" t="s">
        <v>92</v>
      </c>
      <c r="I54" s="18"/>
      <c r="J54" s="18"/>
      <c r="K54" s="18"/>
      <c r="M54" s="18"/>
      <c r="N54" s="18"/>
    </row>
    <row r="55" spans="1:19" x14ac:dyDescent="0.25">
      <c r="A55" s="2"/>
      <c r="B55" s="122" t="s">
        <v>63</v>
      </c>
      <c r="C55" s="46">
        <f t="shared" ref="C55:C94" si="6">C7</f>
        <v>1985</v>
      </c>
      <c r="D55" s="47">
        <f>IF(ISNA(VLOOKUP(CONCATENATE($D$4, $C7), 'Aircraft Movements'!$A$8:$M$3855, 13, FALSE)), "", VLOOKUP(CONCATENATE($D$4, $C7), 'Aircraft Movements'!$A$8:$M$3855, 13, FALSE))</f>
        <v>892271</v>
      </c>
      <c r="E55" s="48" t="str">
        <f>IF(AND(ISNUMBER(D54),ISNUMBER(D55)), IF(OR(D54=0, D55=0), "--", (D55-D54)/D54), " ")</f>
        <v xml:space="preserve"> </v>
      </c>
      <c r="I55" s="18"/>
      <c r="J55" s="18"/>
      <c r="K55" s="18"/>
      <c r="M55" s="18"/>
      <c r="N55" s="18"/>
    </row>
    <row r="56" spans="1:19" x14ac:dyDescent="0.25">
      <c r="A56" s="2"/>
      <c r="B56" s="122" t="s">
        <v>61</v>
      </c>
      <c r="C56" s="46">
        <f t="shared" si="6"/>
        <v>1986</v>
      </c>
      <c r="D56" s="47">
        <f>IF(ISNA(VLOOKUP(CONCATENATE($D$4, $C8), 'Aircraft Movements'!$A$8:$M$3855, 13, FALSE)), "", VLOOKUP(CONCATENATE($D$4, $C8), 'Aircraft Movements'!$A$8:$M$3855, 13, FALSE))</f>
        <v>903612</v>
      </c>
      <c r="E56" s="48">
        <f>IF(AND(ISNUMBER(D55),ISNUMBER(D56)), IF(OR(D55=0, D56=0), "..", (D56-D55)/D55), " ")</f>
        <v>1.2710264034133128E-2</v>
      </c>
      <c r="I56" s="18"/>
      <c r="J56" s="18"/>
      <c r="K56" s="18"/>
      <c r="M56" s="18"/>
      <c r="N56" s="18"/>
    </row>
    <row r="57" spans="1:19" x14ac:dyDescent="0.25">
      <c r="A57" s="2"/>
      <c r="B57" s="122" t="s">
        <v>60</v>
      </c>
      <c r="C57" s="46">
        <f t="shared" si="6"/>
        <v>1987</v>
      </c>
      <c r="D57" s="47">
        <f>IF(ISNA(VLOOKUP(CONCATENATE($D$4, $C9), 'Aircraft Movements'!$A$8:$M$3855, 13, FALSE)), "", VLOOKUP(CONCATENATE($D$4, $C9), 'Aircraft Movements'!$A$8:$M$3855, 13, FALSE))</f>
        <v>913290</v>
      </c>
      <c r="E57" s="48">
        <f t="shared" ref="E57:E78" si="7">IF(AND(ISNUMBER(D56),ISNUMBER(D57)), IF(OR(D56=0, D57=0), "..", (D57-D56)/D56), " ")</f>
        <v>1.0710349132149639E-2</v>
      </c>
      <c r="I57" s="18"/>
      <c r="J57" s="18"/>
      <c r="K57" s="18"/>
      <c r="M57" s="18"/>
      <c r="N57" s="18"/>
    </row>
    <row r="58" spans="1:19" x14ac:dyDescent="0.25">
      <c r="A58" s="2"/>
      <c r="B58" s="122" t="s">
        <v>59</v>
      </c>
      <c r="C58" s="46">
        <f t="shared" si="6"/>
        <v>1988</v>
      </c>
      <c r="D58" s="47">
        <f>IF(ISNA(VLOOKUP(CONCATENATE($D$4, $C10), 'Aircraft Movements'!$A$8:$M$3855, 13, FALSE)), "", VLOOKUP(CONCATENATE($D$4, $C10), 'Aircraft Movements'!$A$8:$M$3855, 13, FALSE))</f>
        <v>961094</v>
      </c>
      <c r="E58" s="48">
        <f t="shared" si="7"/>
        <v>5.2342629394825299E-2</v>
      </c>
      <c r="I58" s="18"/>
      <c r="J58" s="18"/>
      <c r="K58" s="18"/>
      <c r="M58" s="18"/>
      <c r="N58" s="18"/>
    </row>
    <row r="59" spans="1:19" x14ac:dyDescent="0.25">
      <c r="A59" s="2"/>
      <c r="B59" s="122" t="s">
        <v>58</v>
      </c>
      <c r="C59" s="46">
        <f t="shared" si="6"/>
        <v>1989</v>
      </c>
      <c r="D59" s="47">
        <f>IF(ISNA(VLOOKUP(CONCATENATE($D$4, $C11), 'Aircraft Movements'!$A$8:$M$3855, 13, FALSE)), "", VLOOKUP(CONCATENATE($D$4, $C11), 'Aircraft Movements'!$A$8:$M$3855, 13, FALSE))</f>
        <v>839645</v>
      </c>
      <c r="E59" s="48">
        <f t="shared" si="7"/>
        <v>-0.12636537112915075</v>
      </c>
      <c r="I59" s="18"/>
      <c r="J59" s="18"/>
      <c r="K59" s="18"/>
      <c r="M59" s="18"/>
      <c r="N59" s="18"/>
    </row>
    <row r="60" spans="1:19" x14ac:dyDescent="0.25">
      <c r="A60" s="2"/>
      <c r="B60" s="122" t="s">
        <v>57</v>
      </c>
      <c r="C60" s="46">
        <f t="shared" si="6"/>
        <v>1990</v>
      </c>
      <c r="D60" s="47">
        <f>IF(ISNA(VLOOKUP(CONCATENATE($D$4, $C12), 'Aircraft Movements'!$A$8:$M$3855, 13, FALSE)), "", VLOOKUP(CONCATENATE($D$4, $C12), 'Aircraft Movements'!$A$8:$M$3855, 13, FALSE))</f>
        <v>902741</v>
      </c>
      <c r="E60" s="48">
        <f t="shared" si="7"/>
        <v>7.5146043863775769E-2</v>
      </c>
      <c r="I60" s="18"/>
      <c r="J60" s="18"/>
      <c r="K60" s="18"/>
      <c r="M60" s="18"/>
      <c r="N60" s="18"/>
    </row>
    <row r="61" spans="1:19" x14ac:dyDescent="0.25">
      <c r="A61" s="2"/>
      <c r="B61" s="122" t="s">
        <v>142</v>
      </c>
      <c r="C61" s="46">
        <f t="shared" si="6"/>
        <v>1991</v>
      </c>
      <c r="D61" s="47">
        <f>IF(ISNA(VLOOKUP(CONCATENATE($D$4, $C13), 'Aircraft Movements'!$A$8:$M$3855, 13, FALSE)), "", VLOOKUP(CONCATENATE($D$4, $C13), 'Aircraft Movements'!$A$8:$M$3855, 13, FALSE))</f>
        <v>1013660</v>
      </c>
      <c r="E61" s="48">
        <f t="shared" si="7"/>
        <v>0.12286912857619184</v>
      </c>
      <c r="I61" s="18"/>
      <c r="J61" s="18"/>
      <c r="K61" s="18"/>
      <c r="M61" s="18"/>
      <c r="N61" s="18"/>
    </row>
    <row r="62" spans="1:19" x14ac:dyDescent="0.25">
      <c r="A62" s="2"/>
      <c r="B62" s="122" t="s">
        <v>56</v>
      </c>
      <c r="C62" s="46">
        <f t="shared" si="6"/>
        <v>1992</v>
      </c>
      <c r="D62" s="47">
        <f>IF(ISNA(VLOOKUP(CONCATENATE($D$4, $C14), 'Aircraft Movements'!$A$8:$M$3855, 13, FALSE)), "", VLOOKUP(CONCATENATE($D$4, $C14), 'Aircraft Movements'!$A$8:$M$3855, 13, FALSE))</f>
        <v>1098574</v>
      </c>
      <c r="E62" s="48">
        <f t="shared" si="7"/>
        <v>8.376970581851903E-2</v>
      </c>
    </row>
    <row r="63" spans="1:19" x14ac:dyDescent="0.25">
      <c r="A63" s="2"/>
      <c r="B63" s="122" t="s">
        <v>46</v>
      </c>
      <c r="C63" s="46">
        <f t="shared" si="6"/>
        <v>1993</v>
      </c>
      <c r="D63" s="47">
        <f>IF(ISNA(VLOOKUP(CONCATENATE($D$4, $C15), 'Aircraft Movements'!$A$8:$M$3855, 13, FALSE)), "", VLOOKUP(CONCATENATE($D$4, $C15), 'Aircraft Movements'!$A$8:$M$3855, 13, FALSE))</f>
        <v>1142192</v>
      </c>
      <c r="E63" s="48">
        <f t="shared" si="7"/>
        <v>3.9704198351681361E-2</v>
      </c>
    </row>
    <row r="64" spans="1:19" x14ac:dyDescent="0.25">
      <c r="A64" s="2"/>
      <c r="B64" s="122" t="s">
        <v>45</v>
      </c>
      <c r="C64" s="46">
        <f t="shared" si="6"/>
        <v>1994</v>
      </c>
      <c r="D64" s="47">
        <f>IF(ISNA(VLOOKUP(CONCATENATE($D$4, $C16), 'Aircraft Movements'!$A$8:$M$3855, 13, FALSE)), "", VLOOKUP(CONCATENATE($D$4, $C16), 'Aircraft Movements'!$A$8:$M$3855, 13, FALSE))</f>
        <v>1188002</v>
      </c>
      <c r="E64" s="48">
        <f t="shared" si="7"/>
        <v>4.0107092327734739E-2</v>
      </c>
    </row>
    <row r="65" spans="1:5" x14ac:dyDescent="0.25">
      <c r="A65" s="2"/>
      <c r="B65" s="122" t="s">
        <v>145</v>
      </c>
      <c r="C65" s="46">
        <f t="shared" si="6"/>
        <v>1995</v>
      </c>
      <c r="D65" s="47">
        <f>IF(ISNA(VLOOKUP(CONCATENATE($D$4, $C17), 'Aircraft Movements'!$A$8:$M$3855, 13, FALSE)), "", VLOOKUP(CONCATENATE($D$4, $C17), 'Aircraft Movements'!$A$8:$M$3855, 13, FALSE))</f>
        <v>1236853</v>
      </c>
      <c r="E65" s="48">
        <f t="shared" si="7"/>
        <v>4.1120301144274167E-2</v>
      </c>
    </row>
    <row r="66" spans="1:5" x14ac:dyDescent="0.25">
      <c r="A66" s="2"/>
      <c r="B66" s="122" t="s">
        <v>44</v>
      </c>
      <c r="C66" s="46">
        <f t="shared" si="6"/>
        <v>1996</v>
      </c>
      <c r="D66" s="47">
        <f>IF(ISNA(VLOOKUP(CONCATENATE($D$4, $C18), 'Aircraft Movements'!$A$8:$M$3855, 13, FALSE)), "", VLOOKUP(CONCATENATE($D$4, $C18), 'Aircraft Movements'!$A$8:$M$3855, 13, FALSE))</f>
        <v>1279905</v>
      </c>
      <c r="E66" s="48">
        <f t="shared" si="7"/>
        <v>3.4807693396062427E-2</v>
      </c>
    </row>
    <row r="67" spans="1:5" x14ac:dyDescent="0.25">
      <c r="A67" s="2"/>
      <c r="B67" s="122" t="s">
        <v>43</v>
      </c>
      <c r="C67" s="46">
        <f t="shared" si="6"/>
        <v>1997</v>
      </c>
      <c r="D67" s="47">
        <f>IF(ISNA(VLOOKUP(CONCATENATE($D$4, $C19), 'Aircraft Movements'!$A$8:$M$3855, 13, FALSE)), "", VLOOKUP(CONCATENATE($D$4, $C19), 'Aircraft Movements'!$A$8:$M$3855, 13, FALSE))</f>
        <v>1268648</v>
      </c>
      <c r="E67" s="48">
        <f t="shared" si="7"/>
        <v>-8.7951840175638039E-3</v>
      </c>
    </row>
    <row r="68" spans="1:5" x14ac:dyDescent="0.25">
      <c r="A68" s="2"/>
      <c r="B68" s="122" t="s">
        <v>42</v>
      </c>
      <c r="C68" s="46">
        <f t="shared" si="6"/>
        <v>1998</v>
      </c>
      <c r="D68" s="47">
        <f>IF(ISNA(VLOOKUP(CONCATENATE($D$4, $C20), 'Aircraft Movements'!$A$8:$M$3855, 13, FALSE)), "", VLOOKUP(CONCATENATE($D$4, $C20), 'Aircraft Movements'!$A$8:$M$3855, 13, FALSE))</f>
        <v>1275164</v>
      </c>
      <c r="E68" s="48">
        <f t="shared" si="7"/>
        <v>5.1361764650241833E-3</v>
      </c>
    </row>
    <row r="69" spans="1:5" x14ac:dyDescent="0.25">
      <c r="A69" s="2"/>
      <c r="B69" s="122" t="s">
        <v>41</v>
      </c>
      <c r="C69" s="46">
        <f t="shared" si="6"/>
        <v>1999</v>
      </c>
      <c r="D69" s="47">
        <f>IF(ISNA(VLOOKUP(CONCATENATE($D$4, $C21), 'Aircraft Movements'!$A$8:$M$3855, 13, FALSE)), "", VLOOKUP(CONCATENATE($D$4, $C21), 'Aircraft Movements'!$A$8:$M$3855, 13, FALSE))</f>
        <v>1280378</v>
      </c>
      <c r="E69" s="48">
        <f t="shared" si="7"/>
        <v>4.0888858217452816E-3</v>
      </c>
    </row>
    <row r="70" spans="1:5" x14ac:dyDescent="0.25">
      <c r="A70" s="2"/>
      <c r="B70" s="122" t="s">
        <v>162</v>
      </c>
      <c r="C70" s="46">
        <f t="shared" si="6"/>
        <v>2000</v>
      </c>
      <c r="D70" s="47">
        <f>IF(ISNA(VLOOKUP(CONCATENATE($D$4, $C22), 'Aircraft Movements'!$A$8:$M$3855, 13, FALSE)), "", VLOOKUP(CONCATENATE($D$4, $C22), 'Aircraft Movements'!$A$8:$M$3855, 13, FALSE))</f>
        <v>1323414</v>
      </c>
      <c r="E70" s="48">
        <f t="shared" si="7"/>
        <v>3.3611948971319409E-2</v>
      </c>
    </row>
    <row r="71" spans="1:5" x14ac:dyDescent="0.25">
      <c r="A71" s="2"/>
      <c r="B71" s="122" t="s">
        <v>40</v>
      </c>
      <c r="C71" s="46">
        <f t="shared" si="6"/>
        <v>2001</v>
      </c>
      <c r="D71" s="47">
        <f>IF(ISNA(VLOOKUP(CONCATENATE($D$4, $C23), 'Aircraft Movements'!$A$8:$M$3855, 13, FALSE)), "", VLOOKUP(CONCATENATE($D$4, $C23), 'Aircraft Movements'!$A$8:$M$3855, 13, FALSE))</f>
        <v>1237566</v>
      </c>
      <c r="E71" s="48">
        <f t="shared" si="7"/>
        <v>-6.4868589874370372E-2</v>
      </c>
    </row>
    <row r="72" spans="1:5" x14ac:dyDescent="0.25">
      <c r="A72" s="2"/>
      <c r="B72" s="122" t="s">
        <v>55</v>
      </c>
      <c r="C72" s="46">
        <f t="shared" si="6"/>
        <v>2002</v>
      </c>
      <c r="D72" s="47">
        <f>IF(ISNA(VLOOKUP(CONCATENATE($D$4, $C24), 'Aircraft Movements'!$A$8:$M$3855, 13, FALSE)), "", VLOOKUP(CONCATENATE($D$4, $C24), 'Aircraft Movements'!$A$8:$M$3855, 13, FALSE))</f>
        <v>1062707</v>
      </c>
      <c r="E72" s="48">
        <f t="shared" si="7"/>
        <v>-0.14129266641132676</v>
      </c>
    </row>
    <row r="73" spans="1:5" x14ac:dyDescent="0.25">
      <c r="A73" s="2"/>
      <c r="B73" s="122" t="s">
        <v>39</v>
      </c>
      <c r="C73" s="46">
        <f t="shared" si="6"/>
        <v>2003</v>
      </c>
      <c r="D73" s="47">
        <f>IF(ISNA(VLOOKUP(CONCATENATE($D$4, $C25), 'Aircraft Movements'!$A$8:$M$3855, 13, FALSE)), "", VLOOKUP(CONCATENATE($D$4, $C25), 'Aircraft Movements'!$A$8:$M$3855, 13, FALSE))</f>
        <v>1064738</v>
      </c>
      <c r="E73" s="48">
        <f t="shared" si="7"/>
        <v>1.9111570733984062E-3</v>
      </c>
    </row>
    <row r="74" spans="1:5" x14ac:dyDescent="0.25">
      <c r="A74" s="2"/>
      <c r="B74" s="122" t="s">
        <v>163</v>
      </c>
      <c r="C74" s="46">
        <f t="shared" si="6"/>
        <v>2004</v>
      </c>
      <c r="D74" s="47">
        <f>IF(ISNA(VLOOKUP(CONCATENATE($D$4, $C26), 'Aircraft Movements'!$A$8:$M$3855, 13, FALSE)), "", VLOOKUP(CONCATENATE($D$4, $C26), 'Aircraft Movements'!$A$8:$M$3855, 13, FALSE))</f>
        <v>1175322</v>
      </c>
      <c r="E74" s="48">
        <f t="shared" si="7"/>
        <v>0.1038602923911798</v>
      </c>
    </row>
    <row r="75" spans="1:5" x14ac:dyDescent="0.25">
      <c r="A75" s="2"/>
      <c r="B75" s="122" t="s">
        <v>157</v>
      </c>
      <c r="C75" s="46">
        <f t="shared" si="6"/>
        <v>2005</v>
      </c>
      <c r="D75" s="47">
        <f>IF(ISNA(VLOOKUP(CONCATENATE($D$4, $C27), 'Aircraft Movements'!$A$8:$M$3855, 13, FALSE)), "", VLOOKUP(CONCATENATE($D$4, $C27), 'Aircraft Movements'!$A$8:$M$3855, 13, FALSE))</f>
        <v>1217505</v>
      </c>
      <c r="E75" s="48">
        <f t="shared" si="7"/>
        <v>3.5890589983000404E-2</v>
      </c>
    </row>
    <row r="76" spans="1:5" x14ac:dyDescent="0.25">
      <c r="A76" s="2"/>
      <c r="B76" s="122" t="s">
        <v>73</v>
      </c>
      <c r="C76" s="46">
        <f t="shared" si="6"/>
        <v>2006</v>
      </c>
      <c r="D76" s="47">
        <f>IF(ISNA(VLOOKUP(CONCATENATE($D$4, $C28), 'Aircraft Movements'!$A$8:$M$3855, 13, FALSE)), "", VLOOKUP(CONCATENATE($D$4, $C28), 'Aircraft Movements'!$A$8:$M$3855, 13, FALSE))</f>
        <v>1209354</v>
      </c>
      <c r="E76" s="48">
        <f t="shared" si="7"/>
        <v>-6.6948390355686428E-3</v>
      </c>
    </row>
    <row r="77" spans="1:5" x14ac:dyDescent="0.25">
      <c r="A77" s="2"/>
      <c r="B77" s="122" t="s">
        <v>38</v>
      </c>
      <c r="C77" s="46">
        <f t="shared" si="6"/>
        <v>2007</v>
      </c>
      <c r="D77" s="47">
        <f>IF(ISNA(VLOOKUP(CONCATENATE($D$4, $C29), 'Aircraft Movements'!$A$8:$M$3855, 13, FALSE)), "", VLOOKUP(CONCATENATE($D$4, $C29), 'Aircraft Movements'!$A$8:$M$3855, 13, FALSE))</f>
        <v>1225286</v>
      </c>
      <c r="E77" s="48">
        <f t="shared" si="7"/>
        <v>1.3173975527430347E-2</v>
      </c>
    </row>
    <row r="78" spans="1:5" x14ac:dyDescent="0.25">
      <c r="A78" s="2"/>
      <c r="B78" s="122" t="s">
        <v>168</v>
      </c>
      <c r="C78" s="46">
        <f t="shared" si="6"/>
        <v>2008</v>
      </c>
      <c r="D78" s="47">
        <f>IF(ISNA(VLOOKUP(CONCATENATE($D$4, $C30), 'Aircraft Movements'!$A$8:$M$3855, 13, FALSE)), "", VLOOKUP(CONCATENATE($D$4, $C30), 'Aircraft Movements'!$A$8:$M$3855, 13, FALSE))</f>
        <v>1279346</v>
      </c>
      <c r="E78" s="48">
        <f t="shared" si="7"/>
        <v>4.4120311502783838E-2</v>
      </c>
    </row>
    <row r="79" spans="1:5" x14ac:dyDescent="0.25">
      <c r="A79" s="2"/>
      <c r="B79" s="122" t="s">
        <v>153</v>
      </c>
      <c r="C79" s="46">
        <f t="shared" si="6"/>
        <v>2009</v>
      </c>
      <c r="D79" s="47">
        <f>IF(ISNA(VLOOKUP(CONCATENATE($D$4, $C31), 'Aircraft Movements'!$A$8:$M$3855, 13, FALSE)), "", VLOOKUP(CONCATENATE($D$4, $C31), 'Aircraft Movements'!$A$8:$M$3855, 13, FALSE))</f>
        <v>1259873</v>
      </c>
      <c r="E79" s="48">
        <f t="shared" ref="E79:E84" si="8">IF(AND(ISNUMBER(D78),ISNUMBER(D79)), IF(OR(D78=0, D79=0), "..", (D79-D78)/D78), " ")</f>
        <v>-1.522105825945444E-2</v>
      </c>
    </row>
    <row r="80" spans="1:5" x14ac:dyDescent="0.25">
      <c r="A80" s="2"/>
      <c r="B80" s="122" t="s">
        <v>37</v>
      </c>
      <c r="C80" s="46">
        <f t="shared" si="6"/>
        <v>2010</v>
      </c>
      <c r="D80" s="47">
        <f>IF(ISNA(VLOOKUP(CONCATENATE($D$4, $C32), 'Aircraft Movements'!$A$8:$M$3855, 13, FALSE)), "", VLOOKUP(CONCATENATE($D$4, $C32), 'Aircraft Movements'!$A$8:$M$3855, 13, FALSE))</f>
        <v>1357486</v>
      </c>
      <c r="E80" s="48">
        <f t="shared" si="8"/>
        <v>7.7478444255889289E-2</v>
      </c>
    </row>
    <row r="81" spans="1:5" x14ac:dyDescent="0.25">
      <c r="A81" s="2"/>
      <c r="B81" s="122" t="s">
        <v>36</v>
      </c>
      <c r="C81" s="46">
        <f t="shared" si="6"/>
        <v>2011</v>
      </c>
      <c r="D81" s="47">
        <f>IF(ISNA(VLOOKUP(CONCATENATE($D$4, $C33), 'Aircraft Movements'!$A$8:$M$3855, 13, FALSE)), "", VLOOKUP(CONCATENATE($D$4, $C33), 'Aircraft Movements'!$A$8:$M$3855, 13, FALSE))</f>
        <v>1374660</v>
      </c>
      <c r="E81" s="48">
        <f t="shared" si="8"/>
        <v>1.2651327527503047E-2</v>
      </c>
    </row>
    <row r="82" spans="1:5" x14ac:dyDescent="0.25">
      <c r="A82" s="2"/>
      <c r="B82" s="122" t="s">
        <v>144</v>
      </c>
      <c r="C82" s="46">
        <f t="shared" si="6"/>
        <v>2012</v>
      </c>
      <c r="D82" s="47">
        <f>IF(ISNA(VLOOKUP(CONCATENATE($D$4, $C34), 'Aircraft Movements'!$A$8:$M$3855, 13, FALSE)), "", VLOOKUP(CONCATENATE($D$4, $C34), 'Aircraft Movements'!$A$8:$M$3855, 13, FALSE))</f>
        <v>1430822</v>
      </c>
      <c r="E82" s="48">
        <f t="shared" si="8"/>
        <v>4.0855193284157536E-2</v>
      </c>
    </row>
    <row r="83" spans="1:5" x14ac:dyDescent="0.25">
      <c r="A83" s="2"/>
      <c r="B83" s="122" t="s">
        <v>35</v>
      </c>
      <c r="C83" s="46">
        <f t="shared" si="6"/>
        <v>2013</v>
      </c>
      <c r="D83" s="47">
        <f>IF(ISNA(VLOOKUP(CONCATENATE($D$4, $C35), 'Aircraft Movements'!$A$8:$M$3855, 13, FALSE)), "", VLOOKUP(CONCATENATE($D$4, $C35), 'Aircraft Movements'!$A$8:$M$3855, 13, FALSE))</f>
        <v>1461281</v>
      </c>
      <c r="E83" s="48">
        <f t="shared" si="8"/>
        <v>2.1287763257763718E-2</v>
      </c>
    </row>
    <row r="84" spans="1:5" x14ac:dyDescent="0.25">
      <c r="A84" s="2"/>
      <c r="B84" s="122" t="s">
        <v>34</v>
      </c>
      <c r="C84" s="46">
        <f t="shared" si="6"/>
        <v>2014</v>
      </c>
      <c r="D84" s="47">
        <f>IF(ISNA(VLOOKUP(CONCATENATE($D$4, $C36), 'Aircraft Movements'!$A$8:$M$3855, 13, FALSE)), "", VLOOKUP(CONCATENATE($D$4, $C36), 'Aircraft Movements'!$A$8:$M$3855, 13, FALSE))</f>
        <v>1448917</v>
      </c>
      <c r="E84" s="48">
        <f t="shared" si="8"/>
        <v>-8.4610694315467045E-3</v>
      </c>
    </row>
    <row r="85" spans="1:5" x14ac:dyDescent="0.25">
      <c r="A85" s="2"/>
      <c r="B85" s="122" t="s">
        <v>33</v>
      </c>
      <c r="C85" s="46">
        <f t="shared" si="6"/>
        <v>2015</v>
      </c>
      <c r="D85" s="47">
        <f>IF(ISNA(VLOOKUP(CONCATENATE($D$4, $C37), 'Aircraft Movements'!$A$8:$M$3855, 13, FALSE)), "", VLOOKUP(CONCATENATE($D$4, $C37), 'Aircraft Movements'!$A$8:$M$3855, 13, FALSE))</f>
        <v>1453618</v>
      </c>
      <c r="E85" s="48">
        <f t="shared" ref="E85:E90" si="9">IF(AND(ISNUMBER(D84),ISNUMBER(D85)), IF(OR(D84=0, D85=0), "..", (D85-D84)/D84), " ")</f>
        <v>3.2444922656025155E-3</v>
      </c>
    </row>
    <row r="86" spans="1:5" x14ac:dyDescent="0.25">
      <c r="A86" s="2"/>
      <c r="B86" s="122" t="s">
        <v>170</v>
      </c>
      <c r="C86" s="46">
        <f t="shared" si="6"/>
        <v>2016</v>
      </c>
      <c r="D86" s="47">
        <f>IF(ISNA(VLOOKUP(CONCATENATE($D$4, $C38), 'Aircraft Movements'!$A$8:$M$3855, 13, FALSE)), "", VLOOKUP(CONCATENATE($D$4, $C38), 'Aircraft Movements'!$A$8:$M$3855, 13, FALSE))</f>
        <v>1480947</v>
      </c>
      <c r="E86" s="48">
        <f t="shared" si="9"/>
        <v>1.8800675280575777E-2</v>
      </c>
    </row>
    <row r="87" spans="1:5" x14ac:dyDescent="0.25">
      <c r="A87" s="2"/>
      <c r="B87" s="122" t="s">
        <v>32</v>
      </c>
      <c r="C87" s="46">
        <f t="shared" si="6"/>
        <v>2017</v>
      </c>
      <c r="D87" s="47">
        <f>IF(ISNA(VLOOKUP(CONCATENATE($D$4, $C39), 'Aircraft Movements'!$A$8:$M$3855, 13, FALSE)), "", VLOOKUP(CONCATENATE($D$4, $C39), 'Aircraft Movements'!$A$8:$M$3855, 13, FALSE))</f>
        <v>1477606</v>
      </c>
      <c r="E87" s="48">
        <f t="shared" si="9"/>
        <v>-2.255988904396984E-3</v>
      </c>
    </row>
    <row r="88" spans="1:5" x14ac:dyDescent="0.25">
      <c r="A88" s="2"/>
      <c r="B88" s="122" t="s">
        <v>94</v>
      </c>
      <c r="C88" s="46">
        <f t="shared" si="6"/>
        <v>2018</v>
      </c>
      <c r="D88" s="47">
        <f>IF(ISNA(VLOOKUP(CONCATENATE($D$4, $C40), 'Aircraft Movements'!$A$8:$M$3855, 13, FALSE)), "", VLOOKUP(CONCATENATE($D$4, $C40), 'Aircraft Movements'!$A$8:$M$3855, 13, FALSE))</f>
        <v>1468635</v>
      </c>
      <c r="E88" s="48">
        <f t="shared" si="9"/>
        <v>-6.0713072361644445E-3</v>
      </c>
    </row>
    <row r="89" spans="1:5" x14ac:dyDescent="0.25">
      <c r="A89" s="2"/>
      <c r="B89" s="122" t="s">
        <v>31</v>
      </c>
      <c r="C89" s="46">
        <f t="shared" si="6"/>
        <v>2019</v>
      </c>
      <c r="D89" s="47">
        <f>IF(ISNA(VLOOKUP(CONCATENATE($D$4, $C41), 'Aircraft Movements'!$A$8:$M$3855, 13, FALSE)), "", VLOOKUP(CONCATENATE($D$4, $C41), 'Aircraft Movements'!$A$8:$M$3855, 13, FALSE))</f>
        <v>1482927</v>
      </c>
      <c r="E89" s="48">
        <f t="shared" si="9"/>
        <v>9.7314853588536289E-3</v>
      </c>
    </row>
    <row r="90" spans="1:5" x14ac:dyDescent="0.25">
      <c r="A90" s="2"/>
      <c r="B90" s="122" t="s">
        <v>158</v>
      </c>
      <c r="C90" s="46">
        <f t="shared" si="6"/>
        <v>2020</v>
      </c>
      <c r="D90" s="47">
        <f>IF(ISNA(VLOOKUP(CONCATENATE($D$4, $C42), 'Aircraft Movements'!$A$8:$M$3855, 13, FALSE)), "", VLOOKUP(CONCATENATE($D$4, $C42), 'Aircraft Movements'!$A$8:$M$3855, 13, FALSE))</f>
        <v>642858</v>
      </c>
      <c r="E90" s="48">
        <f t="shared" si="9"/>
        <v>-0.56649383280498633</v>
      </c>
    </row>
    <row r="91" spans="1:5" x14ac:dyDescent="0.25">
      <c r="A91" s="2"/>
      <c r="B91" s="122" t="s">
        <v>30</v>
      </c>
      <c r="C91" s="46">
        <f t="shared" si="6"/>
        <v>2021</v>
      </c>
      <c r="D91" s="47">
        <f>IF(ISNA(VLOOKUP(CONCATENATE($D$4, $C43), 'Aircraft Movements'!$A$8:$M$3855, 13, FALSE)), "", VLOOKUP(CONCATENATE($D$4, $C43), 'Aircraft Movements'!$A$8:$M$3855, 13, FALSE))</f>
        <v>789260</v>
      </c>
      <c r="E91" s="48">
        <f t="shared" ref="E91" si="10">IF(AND(ISNUMBER(D90),ISNUMBER(D91)), IF(OR(D90=0, D91=0), "..", (D91-D90)/D90), " ")</f>
        <v>0.2277361407962567</v>
      </c>
    </row>
    <row r="92" spans="1:5" x14ac:dyDescent="0.25">
      <c r="A92" s="2"/>
      <c r="B92" s="122" t="s">
        <v>29</v>
      </c>
      <c r="C92" s="46">
        <f t="shared" si="6"/>
        <v>2022</v>
      </c>
      <c r="D92" s="47">
        <f>IF(ISNA(VLOOKUP(CONCATENATE($D$4, $C44), 'Aircraft Movements'!$A$8:$M$3855, 13, FALSE)), "", VLOOKUP(CONCATENATE($D$4, $C44), 'Aircraft Movements'!$A$8:$M$3855, 13, FALSE))</f>
        <v>1226763</v>
      </c>
      <c r="E92" s="48">
        <f t="shared" ref="E92" si="11">IF(AND(ISNUMBER(D91),ISNUMBER(D92)), IF(OR(D91=0, D92=0), "..", (D92-D91)/D91), " ")</f>
        <v>0.5543205027494108</v>
      </c>
    </row>
    <row r="93" spans="1:5" x14ac:dyDescent="0.25">
      <c r="A93" s="2"/>
      <c r="B93" s="122" t="s">
        <v>28</v>
      </c>
      <c r="C93" s="46">
        <f t="shared" si="6"/>
        <v>2023</v>
      </c>
      <c r="D93" s="47">
        <f>IF(ISNA(VLOOKUP(CONCATENATE($D$4, $C45), 'Aircraft Movements'!$A$8:$M$3855, 13, FALSE)), "", VLOOKUP(CONCATENATE($D$4, $C45), 'Aircraft Movements'!$A$8:$M$3855, 13, FALSE))</f>
        <v>1406577</v>
      </c>
      <c r="E93" s="48">
        <f t="shared" ref="E93" si="12">IF(AND(ISNUMBER(D92),ISNUMBER(D93)), IF(OR(D92=0, D93=0), "..", (D93-D92)/D92), " ")</f>
        <v>0.14657598900521127</v>
      </c>
    </row>
    <row r="94" spans="1:5" x14ac:dyDescent="0.25">
      <c r="A94" s="2"/>
      <c r="B94" s="122" t="s">
        <v>27</v>
      </c>
      <c r="C94" s="46">
        <f t="shared" si="6"/>
        <v>2024</v>
      </c>
      <c r="D94" s="47">
        <f>IF(ISNA(VLOOKUP(CONCATENATE($D$4, $C46), 'Aircraft Movements'!$A$8:$M$3855, 13, FALSE)), "", VLOOKUP(CONCATENATE($D$4, $C46), 'Aircraft Movements'!$A$8:$M$3855, 13, FALSE))</f>
        <v>1436483</v>
      </c>
      <c r="E94" s="48">
        <f t="shared" ref="E94" si="13">IF(AND(ISNUMBER(D93),ISNUMBER(D94)), IF(OR(D93=0, D94=0), "..", (D94-D93)/D93), " ")</f>
        <v>2.1261544870988223E-2</v>
      </c>
    </row>
    <row r="95" spans="1:5" x14ac:dyDescent="0.25">
      <c r="A95" s="2"/>
      <c r="B95" s="122" t="s">
        <v>26</v>
      </c>
    </row>
    <row r="96" spans="1:5" x14ac:dyDescent="0.25">
      <c r="A96" s="2"/>
      <c r="B96" s="122" t="s">
        <v>54</v>
      </c>
      <c r="C96" s="49" t="s">
        <v>99</v>
      </c>
      <c r="D96" s="47"/>
      <c r="E96" s="48"/>
    </row>
    <row r="97" spans="1:5" x14ac:dyDescent="0.25">
      <c r="A97" s="2"/>
      <c r="B97" s="122" t="s">
        <v>53</v>
      </c>
      <c r="C97" s="49" t="str">
        <f>C48</f>
        <v>5 years 2019 to 2024:</v>
      </c>
      <c r="D97" s="47"/>
      <c r="E97" s="48">
        <f>IF(D89=0,"..",(D94/D89)^(1/5)-1)</f>
        <v>-6.3438070198168495E-3</v>
      </c>
    </row>
    <row r="98" spans="1:5" x14ac:dyDescent="0.25">
      <c r="A98" s="2"/>
      <c r="B98" s="122" t="s">
        <v>121</v>
      </c>
      <c r="C98" s="49" t="str">
        <f>C49</f>
        <v>10 years 2014 to 2024:</v>
      </c>
      <c r="D98" s="47"/>
      <c r="E98" s="48">
        <f>IF(D84=0,"..",(D94/D84)^(1/10)-1)</f>
        <v>-8.6149028067861178E-4</v>
      </c>
    </row>
    <row r="99" spans="1:5" x14ac:dyDescent="0.25">
      <c r="A99" s="2"/>
      <c r="B99" s="122" t="s">
        <v>52</v>
      </c>
      <c r="C99" s="49" t="str">
        <f>C50</f>
        <v>20 years 2004 to 2024:</v>
      </c>
      <c r="D99" s="47"/>
      <c r="E99" s="48">
        <f>IF(D74=0,"..",(D94/D74)^(1/20)-1)</f>
        <v>1.0083277699644233E-2</v>
      </c>
    </row>
    <row r="100" spans="1:5" x14ac:dyDescent="0.25">
      <c r="A100" s="2"/>
      <c r="B100" s="122" t="s">
        <v>51</v>
      </c>
    </row>
    <row r="101" spans="1:5" x14ac:dyDescent="0.25">
      <c r="A101" s="2"/>
      <c r="B101" s="122" t="s">
        <v>50</v>
      </c>
    </row>
    <row r="102" spans="1:5" x14ac:dyDescent="0.25">
      <c r="A102" s="2"/>
      <c r="B102" s="122" t="s">
        <v>146</v>
      </c>
    </row>
    <row r="103" spans="1:5" x14ac:dyDescent="0.25">
      <c r="A103" s="2"/>
      <c r="B103" s="122" t="s">
        <v>49</v>
      </c>
    </row>
    <row r="104" spans="1:5" x14ac:dyDescent="0.25">
      <c r="A104" s="2"/>
      <c r="B104" s="122" t="s">
        <v>48</v>
      </c>
    </row>
    <row r="105" spans="1:5" x14ac:dyDescent="0.25">
      <c r="A105" s="2"/>
      <c r="B105" s="122" t="s">
        <v>47</v>
      </c>
    </row>
    <row r="106" spans="1:5" x14ac:dyDescent="0.25">
      <c r="A106" s="2"/>
      <c r="B106" s="122" t="s">
        <v>71</v>
      </c>
    </row>
    <row r="107" spans="1:5" x14ac:dyDescent="0.25">
      <c r="A107" s="2"/>
      <c r="B107" s="122" t="s">
        <v>147</v>
      </c>
    </row>
    <row r="108" spans="1:5" x14ac:dyDescent="0.25">
      <c r="A108" s="2"/>
      <c r="B108" s="122"/>
    </row>
    <row r="109" spans="1:5" x14ac:dyDescent="0.25">
      <c r="A109" s="2"/>
      <c r="B109" s="122"/>
    </row>
    <row r="110" spans="1:5" x14ac:dyDescent="0.25">
      <c r="A110" s="2"/>
      <c r="B110" s="122"/>
    </row>
    <row r="111" spans="1:5" x14ac:dyDescent="0.25">
      <c r="A111" s="2"/>
      <c r="B111" s="122"/>
    </row>
    <row r="112" spans="1:5" x14ac:dyDescent="0.25">
      <c r="A112" s="2"/>
      <c r="B112" s="122"/>
    </row>
    <row r="113" spans="1:2" x14ac:dyDescent="0.25">
      <c r="A113" s="2"/>
      <c r="B113" s="122"/>
    </row>
    <row r="114" spans="1:2" x14ac:dyDescent="0.25">
      <c r="A114" s="2"/>
      <c r="B114" s="122"/>
    </row>
    <row r="115" spans="1:2" x14ac:dyDescent="0.25">
      <c r="A115" s="2"/>
      <c r="B115" s="122"/>
    </row>
    <row r="116" spans="1:2" x14ac:dyDescent="0.25">
      <c r="A116" s="2"/>
      <c r="B116" s="122"/>
    </row>
    <row r="117" spans="1:2" x14ac:dyDescent="0.25">
      <c r="A117" s="2"/>
      <c r="B117" s="122"/>
    </row>
    <row r="118" spans="1:2" x14ac:dyDescent="0.25">
      <c r="A118" s="2"/>
      <c r="B118" s="122"/>
    </row>
    <row r="119" spans="1:2" x14ac:dyDescent="0.25">
      <c r="A119" s="2"/>
      <c r="B119" s="122"/>
    </row>
    <row r="120" spans="1:2" x14ac:dyDescent="0.25">
      <c r="A120" s="2"/>
      <c r="B120" s="122"/>
    </row>
    <row r="121" spans="1:2" x14ac:dyDescent="0.25">
      <c r="A121" s="2"/>
      <c r="B121" s="122"/>
    </row>
    <row r="122" spans="1:2" x14ac:dyDescent="0.25">
      <c r="A122" s="2"/>
      <c r="B122" s="122"/>
    </row>
    <row r="123" spans="1:2" x14ac:dyDescent="0.25">
      <c r="A123" s="2"/>
      <c r="B123" s="122"/>
    </row>
    <row r="124" spans="1:2" x14ac:dyDescent="0.25">
      <c r="A124" s="2"/>
      <c r="B124" s="122"/>
    </row>
    <row r="125" spans="1:2" x14ac:dyDescent="0.25">
      <c r="A125" s="2"/>
      <c r="B125" s="122"/>
    </row>
    <row r="126" spans="1:2" x14ac:dyDescent="0.25">
      <c r="A126" s="2"/>
      <c r="B126" s="122"/>
    </row>
    <row r="127" spans="1:2" x14ac:dyDescent="0.25">
      <c r="A127" s="2"/>
      <c r="B127" s="122"/>
    </row>
    <row r="128" spans="1:2" x14ac:dyDescent="0.25">
      <c r="A128" s="2"/>
      <c r="B128" s="122"/>
    </row>
    <row r="129" spans="1:2" x14ac:dyDescent="0.25">
      <c r="A129" s="2"/>
      <c r="B129" s="122"/>
    </row>
    <row r="130" spans="1:2" x14ac:dyDescent="0.25">
      <c r="A130" s="2"/>
      <c r="B130" s="122"/>
    </row>
    <row r="131" spans="1:2" x14ac:dyDescent="0.25">
      <c r="A131" s="2"/>
      <c r="B131" s="122"/>
    </row>
    <row r="132" spans="1:2" x14ac:dyDescent="0.25">
      <c r="A132" s="2"/>
      <c r="B132" s="122"/>
    </row>
    <row r="133" spans="1:2" x14ac:dyDescent="0.25">
      <c r="A133" s="2"/>
      <c r="B133" s="122"/>
    </row>
    <row r="134" spans="1:2" x14ac:dyDescent="0.25">
      <c r="A134" s="2"/>
      <c r="B134" s="122"/>
    </row>
    <row r="135" spans="1:2" x14ac:dyDescent="0.25">
      <c r="A135" s="2"/>
      <c r="B135" s="122"/>
    </row>
    <row r="136" spans="1:2" x14ac:dyDescent="0.25">
      <c r="A136" s="2"/>
      <c r="B136" s="122"/>
    </row>
    <row r="137" spans="1:2" x14ac:dyDescent="0.25">
      <c r="A137" s="2"/>
      <c r="B137" s="122"/>
    </row>
    <row r="138" spans="1:2" x14ac:dyDescent="0.25">
      <c r="A138" s="2"/>
      <c r="B138" s="122"/>
    </row>
    <row r="139" spans="1:2" x14ac:dyDescent="0.25">
      <c r="A139" s="2"/>
      <c r="B139" s="122"/>
    </row>
    <row r="140" spans="1:2" x14ac:dyDescent="0.25">
      <c r="A140" s="3"/>
      <c r="B140" s="122"/>
    </row>
    <row r="141" spans="1:2" x14ac:dyDescent="0.25">
      <c r="A141" s="3"/>
      <c r="B141" s="122"/>
    </row>
    <row r="142" spans="1:2" x14ac:dyDescent="0.25">
      <c r="A142" s="3"/>
      <c r="B142" s="122"/>
    </row>
    <row r="143" spans="1:2" x14ac:dyDescent="0.25">
      <c r="A143" s="3"/>
      <c r="B143" s="122"/>
    </row>
    <row r="144" spans="1:2" x14ac:dyDescent="0.25">
      <c r="A144" s="3"/>
      <c r="B144" s="122"/>
    </row>
    <row r="145" spans="1:2" x14ac:dyDescent="0.25">
      <c r="A145" s="3"/>
      <c r="B145" s="122"/>
    </row>
    <row r="146" spans="1:2" x14ac:dyDescent="0.25">
      <c r="A146" s="3"/>
      <c r="B146" s="122"/>
    </row>
    <row r="147" spans="1:2" x14ac:dyDescent="0.25">
      <c r="A147" s="3"/>
      <c r="B147" s="122"/>
    </row>
    <row r="148" spans="1:2" x14ac:dyDescent="0.25">
      <c r="A148" s="3"/>
      <c r="B148" s="122"/>
    </row>
    <row r="149" spans="1:2" x14ac:dyDescent="0.25">
      <c r="A149" s="3"/>
      <c r="B149" s="122"/>
    </row>
    <row r="150" spans="1:2" x14ac:dyDescent="0.25">
      <c r="A150" s="3"/>
      <c r="B150" s="122"/>
    </row>
    <row r="151" spans="1:2" x14ac:dyDescent="0.25">
      <c r="A151" s="6"/>
      <c r="B151" s="122"/>
    </row>
    <row r="152" spans="1:2" x14ac:dyDescent="0.25">
      <c r="A152" s="3"/>
      <c r="B152" s="122"/>
    </row>
    <row r="153" spans="1:2" x14ac:dyDescent="0.25">
      <c r="A153" s="3"/>
      <c r="B153" s="122"/>
    </row>
    <row r="154" spans="1:2" x14ac:dyDescent="0.25">
      <c r="A154" s="3"/>
      <c r="B154" s="122"/>
    </row>
    <row r="155" spans="1:2" x14ac:dyDescent="0.25">
      <c r="A155" s="3"/>
      <c r="B155" s="122"/>
    </row>
    <row r="156" spans="1:2" x14ac:dyDescent="0.25">
      <c r="A156" s="3"/>
      <c r="B156" s="122"/>
    </row>
    <row r="157" spans="1:2" x14ac:dyDescent="0.25">
      <c r="A157" s="3"/>
      <c r="B157" s="122"/>
    </row>
    <row r="158" spans="1:2" x14ac:dyDescent="0.25">
      <c r="A158" s="3"/>
      <c r="B158" s="122"/>
    </row>
    <row r="159" spans="1:2" x14ac:dyDescent="0.25">
      <c r="A159" s="3"/>
      <c r="B159" s="122"/>
    </row>
    <row r="160" spans="1:2" x14ac:dyDescent="0.25">
      <c r="A160" s="3"/>
      <c r="B160" s="122"/>
    </row>
    <row r="161" spans="1:2" x14ac:dyDescent="0.25">
      <c r="A161" s="3"/>
      <c r="B161" s="122"/>
    </row>
    <row r="162" spans="1:2" x14ac:dyDescent="0.25">
      <c r="A162" s="3"/>
      <c r="B162" s="122"/>
    </row>
    <row r="163" spans="1:2" x14ac:dyDescent="0.25">
      <c r="A163" s="3"/>
      <c r="B163" s="122"/>
    </row>
    <row r="164" spans="1:2" x14ac:dyDescent="0.25">
      <c r="A164" s="3"/>
      <c r="B164" s="122"/>
    </row>
    <row r="165" spans="1:2" x14ac:dyDescent="0.25">
      <c r="A165" s="3"/>
      <c r="B165" s="122"/>
    </row>
    <row r="166" spans="1:2" x14ac:dyDescent="0.25">
      <c r="A166" s="3"/>
      <c r="B166" s="122"/>
    </row>
    <row r="167" spans="1:2" x14ac:dyDescent="0.25">
      <c r="A167" s="3"/>
      <c r="B167" s="122"/>
    </row>
    <row r="168" spans="1:2" x14ac:dyDescent="0.25">
      <c r="A168" s="3"/>
      <c r="B168" s="122"/>
    </row>
    <row r="169" spans="1:2" x14ac:dyDescent="0.25">
      <c r="A169" s="3"/>
      <c r="B169" s="122"/>
    </row>
    <row r="170" spans="1:2" x14ac:dyDescent="0.25">
      <c r="A170" s="3"/>
      <c r="B170" s="122"/>
    </row>
    <row r="171" spans="1:2" x14ac:dyDescent="0.25">
      <c r="A171" s="3"/>
      <c r="B171" s="122"/>
    </row>
    <row r="172" spans="1:2" x14ac:dyDescent="0.25">
      <c r="A172" s="3"/>
      <c r="B172" s="122"/>
    </row>
    <row r="173" spans="1:2" x14ac:dyDescent="0.25">
      <c r="A173" s="3"/>
      <c r="B173" s="122"/>
    </row>
    <row r="174" spans="1:2" x14ac:dyDescent="0.25">
      <c r="A174" s="3"/>
      <c r="B174" s="122"/>
    </row>
    <row r="175" spans="1:2" x14ac:dyDescent="0.25">
      <c r="A175" s="3"/>
      <c r="B175" s="122"/>
    </row>
    <row r="176" spans="1:2" x14ac:dyDescent="0.25">
      <c r="A176" s="3"/>
      <c r="B176" s="122"/>
    </row>
    <row r="177" spans="1:2" x14ac:dyDescent="0.25">
      <c r="A177" s="3"/>
      <c r="B177" s="122"/>
    </row>
    <row r="178" spans="1:2" x14ac:dyDescent="0.25">
      <c r="A178" s="3"/>
      <c r="B178" s="122"/>
    </row>
    <row r="179" spans="1:2" x14ac:dyDescent="0.25">
      <c r="A179" s="3"/>
      <c r="B179" s="122"/>
    </row>
    <row r="180" spans="1:2" x14ac:dyDescent="0.25">
      <c r="A180" s="3"/>
      <c r="B180" s="122"/>
    </row>
    <row r="181" spans="1:2" x14ac:dyDescent="0.25">
      <c r="A181" s="3"/>
      <c r="B181" s="122"/>
    </row>
    <row r="182" spans="1:2" x14ac:dyDescent="0.25">
      <c r="A182" s="3"/>
      <c r="B182" s="122"/>
    </row>
    <row r="183" spans="1:2" x14ac:dyDescent="0.25">
      <c r="A183" s="3"/>
      <c r="B183" s="122"/>
    </row>
    <row r="184" spans="1:2" x14ac:dyDescent="0.25">
      <c r="A184" s="3"/>
      <c r="B184" s="122"/>
    </row>
    <row r="185" spans="1:2" x14ac:dyDescent="0.25">
      <c r="A185" s="3"/>
      <c r="B185" s="122"/>
    </row>
    <row r="186" spans="1:2" x14ac:dyDescent="0.25">
      <c r="A186" s="3"/>
      <c r="B186" s="122"/>
    </row>
    <row r="187" spans="1:2" x14ac:dyDescent="0.25">
      <c r="A187" s="3"/>
      <c r="B187" s="122"/>
    </row>
    <row r="188" spans="1:2" x14ac:dyDescent="0.25">
      <c r="A188" s="3"/>
      <c r="B188" s="122"/>
    </row>
    <row r="189" spans="1:2" x14ac:dyDescent="0.25">
      <c r="A189" s="3"/>
      <c r="B189" s="122"/>
    </row>
    <row r="190" spans="1:2" x14ac:dyDescent="0.25">
      <c r="A190" s="3"/>
      <c r="B190" s="122"/>
    </row>
    <row r="191" spans="1:2" x14ac:dyDescent="0.25">
      <c r="A191" s="3"/>
      <c r="B191" s="122"/>
    </row>
    <row r="192" spans="1:2" x14ac:dyDescent="0.25">
      <c r="A192" s="3"/>
      <c r="B192" s="122"/>
    </row>
    <row r="193" spans="1:2" x14ac:dyDescent="0.25">
      <c r="A193" s="3"/>
      <c r="B193" s="122"/>
    </row>
    <row r="194" spans="1:2" x14ac:dyDescent="0.25">
      <c r="A194" s="3"/>
      <c r="B194" s="122"/>
    </row>
    <row r="195" spans="1:2" x14ac:dyDescent="0.25">
      <c r="A195" s="3"/>
      <c r="B195" s="122"/>
    </row>
    <row r="196" spans="1:2" x14ac:dyDescent="0.25">
      <c r="A196" s="3"/>
      <c r="B196" s="122"/>
    </row>
    <row r="197" spans="1:2" x14ac:dyDescent="0.25">
      <c r="A197" s="3"/>
      <c r="B197" s="122"/>
    </row>
    <row r="198" spans="1:2" x14ac:dyDescent="0.25">
      <c r="A198" s="3"/>
      <c r="B198" s="122"/>
    </row>
    <row r="199" spans="1:2" x14ac:dyDescent="0.25">
      <c r="A199" s="3"/>
      <c r="B199" s="122"/>
    </row>
    <row r="200" spans="1:2" x14ac:dyDescent="0.25">
      <c r="A200" s="3"/>
      <c r="B200" s="122"/>
    </row>
    <row r="201" spans="1:2" x14ac:dyDescent="0.25">
      <c r="A201" s="3"/>
      <c r="B201" s="122"/>
    </row>
    <row r="202" spans="1:2" x14ac:dyDescent="0.25">
      <c r="A202" s="3"/>
      <c r="B202" s="122"/>
    </row>
    <row r="203" spans="1:2" x14ac:dyDescent="0.25">
      <c r="A203" s="3"/>
      <c r="B203" s="122"/>
    </row>
    <row r="204" spans="1:2" x14ac:dyDescent="0.25">
      <c r="A204" s="3"/>
      <c r="B204" s="122"/>
    </row>
    <row r="205" spans="1:2" x14ac:dyDescent="0.25">
      <c r="A205" s="3"/>
      <c r="B205" s="122"/>
    </row>
    <row r="206" spans="1:2" x14ac:dyDescent="0.25">
      <c r="A206" s="3"/>
      <c r="B206" s="122"/>
    </row>
    <row r="207" spans="1:2" x14ac:dyDescent="0.25">
      <c r="A207" s="3"/>
      <c r="B207" s="122"/>
    </row>
    <row r="208" spans="1:2" x14ac:dyDescent="0.25">
      <c r="A208" s="3"/>
      <c r="B208" s="122"/>
    </row>
    <row r="209" spans="1:2" x14ac:dyDescent="0.25">
      <c r="A209" s="3"/>
      <c r="B209" s="122"/>
    </row>
    <row r="210" spans="1:2" x14ac:dyDescent="0.25">
      <c r="A210" s="3"/>
      <c r="B210" s="122"/>
    </row>
    <row r="211" spans="1:2" x14ac:dyDescent="0.25">
      <c r="A211" s="3"/>
      <c r="B211" s="122"/>
    </row>
    <row r="212" spans="1:2" x14ac:dyDescent="0.25">
      <c r="A212" s="3"/>
      <c r="B212" s="122"/>
    </row>
    <row r="213" spans="1:2" x14ac:dyDescent="0.25">
      <c r="A213" s="3"/>
      <c r="B213" s="122"/>
    </row>
    <row r="214" spans="1:2" x14ac:dyDescent="0.25">
      <c r="A214" s="3"/>
      <c r="B214" s="122"/>
    </row>
    <row r="215" spans="1:2" x14ac:dyDescent="0.25">
      <c r="A215" s="3"/>
      <c r="B215" s="122"/>
    </row>
    <row r="216" spans="1:2" x14ac:dyDescent="0.25">
      <c r="A216" s="3"/>
      <c r="B216" s="122"/>
    </row>
    <row r="217" spans="1:2" x14ac:dyDescent="0.25">
      <c r="A217" s="3"/>
      <c r="B217" s="122"/>
    </row>
    <row r="218" spans="1:2" x14ac:dyDescent="0.25">
      <c r="A218" s="3"/>
      <c r="B218" s="122"/>
    </row>
    <row r="219" spans="1:2" x14ac:dyDescent="0.25">
      <c r="A219" s="3"/>
      <c r="B219" s="122"/>
    </row>
    <row r="220" spans="1:2" x14ac:dyDescent="0.25">
      <c r="A220" s="3"/>
      <c r="B220" s="122"/>
    </row>
    <row r="221" spans="1:2" x14ac:dyDescent="0.25">
      <c r="A221" s="3"/>
      <c r="B221" s="122"/>
    </row>
    <row r="222" spans="1:2" x14ac:dyDescent="0.25">
      <c r="A222" s="3"/>
      <c r="B222" s="122"/>
    </row>
    <row r="223" spans="1:2" x14ac:dyDescent="0.25">
      <c r="A223" s="3"/>
      <c r="B223" s="122"/>
    </row>
    <row r="224" spans="1:2" x14ac:dyDescent="0.25">
      <c r="A224" s="3"/>
      <c r="B224" s="122"/>
    </row>
    <row r="225" spans="1:2" x14ac:dyDescent="0.25">
      <c r="A225" s="3"/>
      <c r="B225" s="122"/>
    </row>
    <row r="226" spans="1:2" x14ac:dyDescent="0.25">
      <c r="A226" s="3"/>
      <c r="B226" s="122"/>
    </row>
    <row r="227" spans="1:2" x14ac:dyDescent="0.25">
      <c r="A227" s="3"/>
      <c r="B227" s="122"/>
    </row>
    <row r="228" spans="1:2" x14ac:dyDescent="0.25">
      <c r="A228" s="3"/>
      <c r="B228" s="122"/>
    </row>
    <row r="229" spans="1:2" x14ac:dyDescent="0.25">
      <c r="A229" s="3"/>
      <c r="B229" s="122"/>
    </row>
    <row r="230" spans="1:2" x14ac:dyDescent="0.25">
      <c r="A230" s="3"/>
      <c r="B230" s="122"/>
    </row>
    <row r="231" spans="1:2" x14ac:dyDescent="0.25">
      <c r="A231" s="3"/>
      <c r="B231" s="122"/>
    </row>
    <row r="232" spans="1:2" x14ac:dyDescent="0.25">
      <c r="A232" s="3"/>
      <c r="B232" s="122"/>
    </row>
    <row r="233" spans="1:2" x14ac:dyDescent="0.25">
      <c r="A233" s="3"/>
      <c r="B233" s="122"/>
    </row>
    <row r="234" spans="1:2" x14ac:dyDescent="0.25">
      <c r="A234" s="2"/>
      <c r="B234" s="122"/>
    </row>
    <row r="235" spans="1:2" x14ac:dyDescent="0.25">
      <c r="A235" s="2"/>
      <c r="B235" s="122"/>
    </row>
    <row r="236" spans="1:2" x14ac:dyDescent="0.25">
      <c r="A236" s="2"/>
      <c r="B236" s="122"/>
    </row>
    <row r="237" spans="1:2" x14ac:dyDescent="0.25">
      <c r="A237" s="2"/>
      <c r="B237" s="122"/>
    </row>
    <row r="238" spans="1:2" x14ac:dyDescent="0.25">
      <c r="A238" s="2"/>
      <c r="B238" s="122"/>
    </row>
    <row r="239" spans="1:2" x14ac:dyDescent="0.25">
      <c r="A239" s="2"/>
      <c r="B239" s="122"/>
    </row>
    <row r="240" spans="1:2" x14ac:dyDescent="0.25">
      <c r="A240" s="2"/>
      <c r="B240" s="122"/>
    </row>
    <row r="241" spans="1:2" x14ac:dyDescent="0.25">
      <c r="A241" s="2"/>
      <c r="B241" s="122"/>
    </row>
    <row r="242" spans="1:2" x14ac:dyDescent="0.25">
      <c r="A242" s="2"/>
      <c r="B242" s="122"/>
    </row>
    <row r="243" spans="1:2" x14ac:dyDescent="0.25">
      <c r="A243" s="2"/>
      <c r="B243" s="122"/>
    </row>
    <row r="244" spans="1:2" x14ac:dyDescent="0.25">
      <c r="A244" s="2"/>
      <c r="B244" s="122"/>
    </row>
    <row r="245" spans="1:2" x14ac:dyDescent="0.25">
      <c r="A245" s="2"/>
      <c r="B245" s="122"/>
    </row>
    <row r="246" spans="1:2" x14ac:dyDescent="0.25">
      <c r="A246" s="2"/>
      <c r="B246" s="122"/>
    </row>
    <row r="247" spans="1:2" x14ac:dyDescent="0.25">
      <c r="A247" s="2"/>
      <c r="B247" s="122"/>
    </row>
    <row r="248" spans="1:2" x14ac:dyDescent="0.25">
      <c r="A248" s="2"/>
      <c r="B248" s="122"/>
    </row>
    <row r="249" spans="1:2" x14ac:dyDescent="0.25">
      <c r="A249" s="2"/>
      <c r="B249" s="122"/>
    </row>
    <row r="250" spans="1:2" x14ac:dyDescent="0.25">
      <c r="A250" s="2"/>
      <c r="B250" s="122"/>
    </row>
    <row r="251" spans="1:2" x14ac:dyDescent="0.25">
      <c r="A251" s="2"/>
      <c r="B251" s="122"/>
    </row>
    <row r="252" spans="1:2" x14ac:dyDescent="0.25">
      <c r="A252" s="2"/>
      <c r="B252" s="122"/>
    </row>
    <row r="253" spans="1:2" x14ac:dyDescent="0.25">
      <c r="A253" s="2"/>
      <c r="B253" s="122"/>
    </row>
    <row r="254" spans="1:2" x14ac:dyDescent="0.25">
      <c r="A254" s="2"/>
      <c r="B254" s="122"/>
    </row>
    <row r="255" spans="1:2" x14ac:dyDescent="0.25">
      <c r="A255" s="2"/>
      <c r="B255" s="122"/>
    </row>
    <row r="256" spans="1:2" x14ac:dyDescent="0.25">
      <c r="A256" s="2"/>
      <c r="B256" s="122"/>
    </row>
    <row r="257" spans="1:2" x14ac:dyDescent="0.25">
      <c r="A257" s="2"/>
      <c r="B257" s="122"/>
    </row>
    <row r="258" spans="1:2" x14ac:dyDescent="0.25">
      <c r="A258" s="2"/>
      <c r="B258" s="122"/>
    </row>
    <row r="259" spans="1:2" x14ac:dyDescent="0.25">
      <c r="A259" s="2"/>
      <c r="B259" s="122"/>
    </row>
    <row r="260" spans="1:2" x14ac:dyDescent="0.25">
      <c r="A260" s="2"/>
      <c r="B260" s="122"/>
    </row>
    <row r="261" spans="1:2" x14ac:dyDescent="0.25">
      <c r="A261" s="2"/>
      <c r="B261" s="122"/>
    </row>
    <row r="262" spans="1:2" x14ac:dyDescent="0.25">
      <c r="A262" s="2"/>
      <c r="B262" s="122"/>
    </row>
    <row r="263" spans="1:2" x14ac:dyDescent="0.25">
      <c r="A263" s="2"/>
      <c r="B263" s="122"/>
    </row>
    <row r="264" spans="1:2" x14ac:dyDescent="0.25">
      <c r="A264" s="2"/>
      <c r="B264" s="122"/>
    </row>
    <row r="265" spans="1:2" x14ac:dyDescent="0.25">
      <c r="A265" s="2"/>
      <c r="B265" s="122"/>
    </row>
    <row r="266" spans="1:2" x14ac:dyDescent="0.25">
      <c r="A266" s="2"/>
      <c r="B266" s="122"/>
    </row>
    <row r="267" spans="1:2" x14ac:dyDescent="0.25">
      <c r="A267" s="2"/>
      <c r="B267" s="122"/>
    </row>
    <row r="268" spans="1:2" x14ac:dyDescent="0.25">
      <c r="A268" s="2"/>
      <c r="B268" s="122"/>
    </row>
    <row r="269" spans="1:2" x14ac:dyDescent="0.25">
      <c r="A269" s="2"/>
      <c r="B269" s="122"/>
    </row>
    <row r="270" spans="1:2" x14ac:dyDescent="0.25">
      <c r="A270" s="2"/>
      <c r="B270" s="122"/>
    </row>
    <row r="271" spans="1:2" x14ac:dyDescent="0.25">
      <c r="A271" s="2"/>
      <c r="B271" s="122"/>
    </row>
    <row r="272" spans="1:2" x14ac:dyDescent="0.25">
      <c r="A272" s="2"/>
      <c r="B272" s="122"/>
    </row>
    <row r="273" spans="1:2" x14ac:dyDescent="0.25">
      <c r="A273" s="2"/>
      <c r="B273" s="122"/>
    </row>
    <row r="274" spans="1:2" x14ac:dyDescent="0.25">
      <c r="A274" s="2"/>
      <c r="B274" s="122"/>
    </row>
    <row r="275" spans="1:2" x14ac:dyDescent="0.25">
      <c r="A275" s="2"/>
      <c r="B275" s="122"/>
    </row>
    <row r="276" spans="1:2" x14ac:dyDescent="0.25">
      <c r="A276" s="2"/>
      <c r="B276" s="122"/>
    </row>
    <row r="277" spans="1:2" x14ac:dyDescent="0.25">
      <c r="A277" s="2"/>
      <c r="B277" s="122"/>
    </row>
    <row r="278" spans="1:2" x14ac:dyDescent="0.25">
      <c r="A278" s="2"/>
      <c r="B278" s="122"/>
    </row>
    <row r="279" spans="1:2" x14ac:dyDescent="0.25">
      <c r="A279" s="2"/>
      <c r="B279" s="122"/>
    </row>
    <row r="280" spans="1:2" x14ac:dyDescent="0.25">
      <c r="A280" s="2"/>
      <c r="B280" s="122"/>
    </row>
    <row r="281" spans="1:2" x14ac:dyDescent="0.25">
      <c r="A281" s="2"/>
      <c r="B281" s="122"/>
    </row>
    <row r="282" spans="1:2" x14ac:dyDescent="0.25">
      <c r="A282" s="2"/>
      <c r="B282" s="122"/>
    </row>
    <row r="283" spans="1:2" x14ac:dyDescent="0.25">
      <c r="A283" s="2"/>
      <c r="B283" s="122"/>
    </row>
    <row r="284" spans="1:2" x14ac:dyDescent="0.25">
      <c r="A284" s="2"/>
      <c r="B284" s="122"/>
    </row>
    <row r="285" spans="1:2" x14ac:dyDescent="0.25">
      <c r="A285" s="2"/>
      <c r="B285" s="122"/>
    </row>
    <row r="286" spans="1:2" x14ac:dyDescent="0.25">
      <c r="A286" s="2"/>
      <c r="B286" s="122"/>
    </row>
    <row r="287" spans="1:2" x14ac:dyDescent="0.25">
      <c r="A287" s="2"/>
      <c r="B287" s="122"/>
    </row>
    <row r="288" spans="1:2" x14ac:dyDescent="0.25">
      <c r="A288" s="2"/>
      <c r="B288" s="122"/>
    </row>
    <row r="289" spans="1:2" x14ac:dyDescent="0.25">
      <c r="A289" s="2"/>
      <c r="B289" s="122"/>
    </row>
    <row r="290" spans="1:2" x14ac:dyDescent="0.25">
      <c r="A290" s="2"/>
      <c r="B290" s="122"/>
    </row>
    <row r="291" spans="1:2" x14ac:dyDescent="0.25">
      <c r="A291" s="2"/>
      <c r="B291" s="122"/>
    </row>
    <row r="292" spans="1:2" x14ac:dyDescent="0.25">
      <c r="A292" s="2"/>
      <c r="B292" s="122"/>
    </row>
    <row r="293" spans="1:2" x14ac:dyDescent="0.25">
      <c r="A293" s="2"/>
      <c r="B293" s="122"/>
    </row>
    <row r="294" spans="1:2" x14ac:dyDescent="0.25">
      <c r="A294" s="2"/>
      <c r="B294" s="122"/>
    </row>
    <row r="295" spans="1:2" x14ac:dyDescent="0.25">
      <c r="A295" s="2"/>
      <c r="B295" s="122"/>
    </row>
    <row r="296" spans="1:2" x14ac:dyDescent="0.25">
      <c r="A296" s="2"/>
      <c r="B296" s="122"/>
    </row>
    <row r="297" spans="1:2" x14ac:dyDescent="0.25">
      <c r="A297" s="2"/>
      <c r="B297" s="122"/>
    </row>
    <row r="298" spans="1:2" x14ac:dyDescent="0.25">
      <c r="A298" s="2"/>
      <c r="B298" s="122"/>
    </row>
    <row r="299" spans="1:2" x14ac:dyDescent="0.25">
      <c r="A299" s="2"/>
      <c r="B299" s="122"/>
    </row>
    <row r="300" spans="1:2" x14ac:dyDescent="0.25">
      <c r="A300" s="2"/>
      <c r="B300" s="122"/>
    </row>
    <row r="301" spans="1:2" x14ac:dyDescent="0.25">
      <c r="A301" s="2"/>
      <c r="B301" s="122"/>
    </row>
    <row r="302" spans="1:2" x14ac:dyDescent="0.25">
      <c r="A302" s="2"/>
      <c r="B302" s="122"/>
    </row>
    <row r="303" spans="1:2" x14ac:dyDescent="0.25">
      <c r="A303" s="2"/>
      <c r="B303" s="122"/>
    </row>
    <row r="304" spans="1:2" x14ac:dyDescent="0.25">
      <c r="A304" s="2"/>
      <c r="B304" s="122"/>
    </row>
    <row r="305" spans="1:2" x14ac:dyDescent="0.25">
      <c r="A305" s="2"/>
      <c r="B305" s="122"/>
    </row>
    <row r="306" spans="1:2" x14ac:dyDescent="0.25">
      <c r="A306" s="2"/>
      <c r="B306" s="122"/>
    </row>
    <row r="307" spans="1:2" x14ac:dyDescent="0.25">
      <c r="A307" s="2"/>
      <c r="B307" s="122"/>
    </row>
    <row r="308" spans="1:2" x14ac:dyDescent="0.25">
      <c r="A308" s="2"/>
      <c r="B308" s="122"/>
    </row>
    <row r="309" spans="1:2" x14ac:dyDescent="0.25">
      <c r="A309" s="2"/>
      <c r="B309" s="122"/>
    </row>
    <row r="310" spans="1:2" x14ac:dyDescent="0.25">
      <c r="A310" s="2"/>
      <c r="B310" s="122"/>
    </row>
    <row r="311" spans="1:2" x14ac:dyDescent="0.25">
      <c r="A311" s="2"/>
      <c r="B311" s="122"/>
    </row>
    <row r="312" spans="1:2" x14ac:dyDescent="0.25">
      <c r="A312" s="2"/>
      <c r="B312" s="122"/>
    </row>
    <row r="313" spans="1:2" x14ac:dyDescent="0.25">
      <c r="A313" s="2"/>
      <c r="B313" s="122"/>
    </row>
    <row r="314" spans="1:2" x14ac:dyDescent="0.25">
      <c r="A314" s="2"/>
      <c r="B314" s="122"/>
    </row>
    <row r="315" spans="1:2" x14ac:dyDescent="0.25">
      <c r="A315" s="2"/>
      <c r="B315" s="122"/>
    </row>
    <row r="316" spans="1:2" x14ac:dyDescent="0.25">
      <c r="A316" s="2"/>
      <c r="B316" s="122"/>
    </row>
    <row r="317" spans="1:2" x14ac:dyDescent="0.25">
      <c r="A317" s="2"/>
      <c r="B317" s="122"/>
    </row>
    <row r="318" spans="1:2" x14ac:dyDescent="0.25">
      <c r="A318" s="2"/>
      <c r="B318" s="122"/>
    </row>
    <row r="319" spans="1:2" x14ac:dyDescent="0.25">
      <c r="A319" s="2"/>
      <c r="B319" s="122"/>
    </row>
    <row r="320" spans="1:2" x14ac:dyDescent="0.25">
      <c r="A320" s="2"/>
      <c r="B320" s="122"/>
    </row>
    <row r="321" spans="1:2" x14ac:dyDescent="0.25">
      <c r="A321" s="3"/>
      <c r="B321" s="122"/>
    </row>
    <row r="322" spans="1:2" x14ac:dyDescent="0.25">
      <c r="A322" s="3"/>
      <c r="B322" s="122"/>
    </row>
    <row r="323" spans="1:2" x14ac:dyDescent="0.25">
      <c r="A323" s="3"/>
      <c r="B323" s="122"/>
    </row>
    <row r="324" spans="1:2" x14ac:dyDescent="0.25">
      <c r="A324" s="3"/>
      <c r="B324" s="122"/>
    </row>
    <row r="325" spans="1:2" x14ac:dyDescent="0.25">
      <c r="A325" s="3"/>
      <c r="B325" s="122"/>
    </row>
    <row r="326" spans="1:2" x14ac:dyDescent="0.25">
      <c r="A326" s="3"/>
      <c r="B326" s="122"/>
    </row>
    <row r="327" spans="1:2" x14ac:dyDescent="0.25">
      <c r="A327" s="3"/>
      <c r="B327" s="122"/>
    </row>
    <row r="328" spans="1:2" x14ac:dyDescent="0.25">
      <c r="A328" s="3"/>
      <c r="B328" s="122"/>
    </row>
    <row r="329" spans="1:2" x14ac:dyDescent="0.25">
      <c r="A329" s="3"/>
      <c r="B329" s="122"/>
    </row>
    <row r="330" spans="1:2" x14ac:dyDescent="0.25">
      <c r="A330" s="3"/>
      <c r="B330" s="122"/>
    </row>
    <row r="331" spans="1:2" x14ac:dyDescent="0.25">
      <c r="A331" s="3"/>
      <c r="B331" s="122"/>
    </row>
    <row r="332" spans="1:2" x14ac:dyDescent="0.25">
      <c r="A332" s="6"/>
      <c r="B332" s="122"/>
    </row>
    <row r="333" spans="1:2" x14ac:dyDescent="0.25">
      <c r="A333" s="3"/>
      <c r="B333" s="122"/>
    </row>
    <row r="334" spans="1:2" x14ac:dyDescent="0.25">
      <c r="A334" s="3"/>
      <c r="B334" s="122"/>
    </row>
    <row r="335" spans="1:2" x14ac:dyDescent="0.25">
      <c r="A335" s="3"/>
      <c r="B335" s="122"/>
    </row>
    <row r="336" spans="1:2" x14ac:dyDescent="0.25">
      <c r="A336" s="3"/>
      <c r="B336" s="122"/>
    </row>
    <row r="337" spans="1:2" x14ac:dyDescent="0.25">
      <c r="A337" s="3"/>
      <c r="B337" s="122"/>
    </row>
    <row r="338" spans="1:2" x14ac:dyDescent="0.25">
      <c r="A338" s="3"/>
      <c r="B338" s="122"/>
    </row>
    <row r="339" spans="1:2" x14ac:dyDescent="0.25">
      <c r="A339" s="3"/>
      <c r="B339" s="122"/>
    </row>
    <row r="340" spans="1:2" x14ac:dyDescent="0.25">
      <c r="A340" s="3"/>
      <c r="B340" s="122"/>
    </row>
    <row r="341" spans="1:2" x14ac:dyDescent="0.25">
      <c r="A341" s="3"/>
      <c r="B341" s="122"/>
    </row>
    <row r="342" spans="1:2" x14ac:dyDescent="0.25">
      <c r="A342" s="3"/>
      <c r="B342" s="122"/>
    </row>
    <row r="343" spans="1:2" x14ac:dyDescent="0.25">
      <c r="A343" s="3"/>
      <c r="B343" s="122"/>
    </row>
    <row r="344" spans="1:2" x14ac:dyDescent="0.25">
      <c r="A344" s="3"/>
      <c r="B344" s="122"/>
    </row>
    <row r="345" spans="1:2" x14ac:dyDescent="0.25">
      <c r="A345" s="3"/>
      <c r="B345" s="122"/>
    </row>
    <row r="346" spans="1:2" x14ac:dyDescent="0.25">
      <c r="A346" s="3"/>
      <c r="B346" s="122"/>
    </row>
    <row r="347" spans="1:2" x14ac:dyDescent="0.25">
      <c r="A347" s="3"/>
      <c r="B347" s="122"/>
    </row>
    <row r="348" spans="1:2" x14ac:dyDescent="0.25">
      <c r="A348" s="3"/>
      <c r="B348" s="122"/>
    </row>
    <row r="349" spans="1:2" x14ac:dyDescent="0.25">
      <c r="A349" s="3"/>
      <c r="B349" s="122"/>
    </row>
    <row r="350" spans="1:2" x14ac:dyDescent="0.25">
      <c r="A350" s="3"/>
      <c r="B350" s="122"/>
    </row>
    <row r="351" spans="1:2" x14ac:dyDescent="0.25">
      <c r="A351" s="3"/>
      <c r="B351" s="122"/>
    </row>
    <row r="352" spans="1:2" x14ac:dyDescent="0.25">
      <c r="A352" s="3"/>
      <c r="B352" s="122"/>
    </row>
    <row r="353" spans="1:2" x14ac:dyDescent="0.25">
      <c r="A353" s="3"/>
      <c r="B353" s="122"/>
    </row>
    <row r="354" spans="1:2" x14ac:dyDescent="0.25">
      <c r="A354" s="3"/>
      <c r="B354" s="122"/>
    </row>
    <row r="355" spans="1:2" x14ac:dyDescent="0.25">
      <c r="A355" s="3"/>
      <c r="B355" s="122"/>
    </row>
    <row r="356" spans="1:2" x14ac:dyDescent="0.25">
      <c r="A356" s="3"/>
      <c r="B356" s="122"/>
    </row>
    <row r="357" spans="1:2" x14ac:dyDescent="0.25">
      <c r="A357" s="3"/>
      <c r="B357" s="122"/>
    </row>
    <row r="358" spans="1:2" x14ac:dyDescent="0.25">
      <c r="A358" s="3"/>
      <c r="B358" s="122"/>
    </row>
    <row r="359" spans="1:2" x14ac:dyDescent="0.25">
      <c r="A359" s="3"/>
      <c r="B359" s="122"/>
    </row>
    <row r="360" spans="1:2" x14ac:dyDescent="0.25">
      <c r="A360" s="3"/>
      <c r="B360" s="122"/>
    </row>
    <row r="361" spans="1:2" x14ac:dyDescent="0.25">
      <c r="A361" s="3"/>
      <c r="B361" s="122"/>
    </row>
    <row r="362" spans="1:2" x14ac:dyDescent="0.25">
      <c r="A362" s="3"/>
      <c r="B362" s="122"/>
    </row>
    <row r="363" spans="1:2" x14ac:dyDescent="0.25">
      <c r="A363" s="3"/>
      <c r="B363" s="122"/>
    </row>
    <row r="364" spans="1:2" x14ac:dyDescent="0.25">
      <c r="A364" s="3"/>
      <c r="B364" s="122"/>
    </row>
    <row r="365" spans="1:2" x14ac:dyDescent="0.25">
      <c r="A365" s="3"/>
      <c r="B365" s="122"/>
    </row>
    <row r="366" spans="1:2" x14ac:dyDescent="0.25">
      <c r="A366" s="3"/>
      <c r="B366" s="122"/>
    </row>
    <row r="367" spans="1:2" x14ac:dyDescent="0.25">
      <c r="A367" s="3"/>
      <c r="B367" s="122"/>
    </row>
    <row r="368" spans="1:2" x14ac:dyDescent="0.25">
      <c r="A368" s="3"/>
      <c r="B368" s="122"/>
    </row>
    <row r="369" spans="1:2" x14ac:dyDescent="0.25">
      <c r="A369" s="3"/>
      <c r="B369" s="122"/>
    </row>
    <row r="370" spans="1:2" x14ac:dyDescent="0.25">
      <c r="A370" s="3"/>
      <c r="B370" s="122"/>
    </row>
    <row r="371" spans="1:2" x14ac:dyDescent="0.25">
      <c r="A371" s="3"/>
      <c r="B371" s="122"/>
    </row>
    <row r="372" spans="1:2" x14ac:dyDescent="0.25">
      <c r="A372" s="3"/>
      <c r="B372" s="122"/>
    </row>
    <row r="373" spans="1:2" x14ac:dyDescent="0.25">
      <c r="A373" s="3"/>
      <c r="B373" s="122"/>
    </row>
    <row r="374" spans="1:2" x14ac:dyDescent="0.25">
      <c r="A374" s="3"/>
      <c r="B374" s="122"/>
    </row>
    <row r="375" spans="1:2" x14ac:dyDescent="0.25">
      <c r="A375" s="3"/>
      <c r="B375" s="122"/>
    </row>
    <row r="376" spans="1:2" x14ac:dyDescent="0.25">
      <c r="A376" s="3"/>
      <c r="B376" s="122"/>
    </row>
    <row r="377" spans="1:2" x14ac:dyDescent="0.25">
      <c r="A377" s="3"/>
      <c r="B377" s="122"/>
    </row>
    <row r="378" spans="1:2" x14ac:dyDescent="0.25">
      <c r="A378" s="3"/>
      <c r="B378" s="122"/>
    </row>
    <row r="379" spans="1:2" x14ac:dyDescent="0.25">
      <c r="A379" s="3"/>
      <c r="B379" s="122"/>
    </row>
    <row r="380" spans="1:2" x14ac:dyDescent="0.25">
      <c r="A380" s="3"/>
      <c r="B380" s="122"/>
    </row>
    <row r="381" spans="1:2" x14ac:dyDescent="0.25">
      <c r="A381" s="3"/>
      <c r="B381" s="122"/>
    </row>
    <row r="382" spans="1:2" x14ac:dyDescent="0.25">
      <c r="A382" s="3"/>
      <c r="B382" s="122"/>
    </row>
    <row r="383" spans="1:2" x14ac:dyDescent="0.25">
      <c r="A383" s="3"/>
      <c r="B383" s="122"/>
    </row>
    <row r="384" spans="1:2" x14ac:dyDescent="0.25">
      <c r="A384" s="3"/>
      <c r="B384" s="122"/>
    </row>
    <row r="385" spans="1:2" x14ac:dyDescent="0.25">
      <c r="A385" s="3"/>
      <c r="B385" s="122"/>
    </row>
    <row r="386" spans="1:2" x14ac:dyDescent="0.25">
      <c r="A386" s="3"/>
      <c r="B386" s="122"/>
    </row>
    <row r="387" spans="1:2" x14ac:dyDescent="0.25">
      <c r="A387" s="3"/>
      <c r="B387" s="122"/>
    </row>
    <row r="388" spans="1:2" x14ac:dyDescent="0.25">
      <c r="A388" s="3"/>
      <c r="B388" s="122"/>
    </row>
    <row r="389" spans="1:2" x14ac:dyDescent="0.25">
      <c r="A389" s="3"/>
      <c r="B389" s="122"/>
    </row>
    <row r="390" spans="1:2" x14ac:dyDescent="0.25">
      <c r="A390" s="3"/>
      <c r="B390" s="122"/>
    </row>
    <row r="391" spans="1:2" x14ac:dyDescent="0.25">
      <c r="A391" s="3"/>
      <c r="B391" s="122"/>
    </row>
    <row r="392" spans="1:2" x14ac:dyDescent="0.25">
      <c r="A392" s="3"/>
      <c r="B392" s="122"/>
    </row>
    <row r="393" spans="1:2" x14ac:dyDescent="0.25">
      <c r="A393" s="3"/>
      <c r="B393" s="122"/>
    </row>
    <row r="394" spans="1:2" x14ac:dyDescent="0.25">
      <c r="A394" s="3"/>
      <c r="B394" s="122"/>
    </row>
    <row r="395" spans="1:2" x14ac:dyDescent="0.25">
      <c r="A395" s="3"/>
      <c r="B395" s="122"/>
    </row>
    <row r="396" spans="1:2" x14ac:dyDescent="0.25">
      <c r="A396" s="3"/>
      <c r="B396" s="122"/>
    </row>
    <row r="397" spans="1:2" x14ac:dyDescent="0.25">
      <c r="A397" s="3"/>
      <c r="B397" s="122"/>
    </row>
    <row r="398" spans="1:2" x14ac:dyDescent="0.25">
      <c r="A398" s="3"/>
      <c r="B398" s="122"/>
    </row>
    <row r="399" spans="1:2" x14ac:dyDescent="0.25">
      <c r="A399" s="3"/>
      <c r="B399" s="122"/>
    </row>
    <row r="400" spans="1:2" x14ac:dyDescent="0.25">
      <c r="A400" s="3"/>
      <c r="B400" s="122"/>
    </row>
    <row r="401" spans="1:2" x14ac:dyDescent="0.25">
      <c r="A401" s="3"/>
      <c r="B401" s="122"/>
    </row>
    <row r="402" spans="1:2" x14ac:dyDescent="0.25">
      <c r="A402" s="3"/>
      <c r="B402" s="122"/>
    </row>
    <row r="403" spans="1:2" x14ac:dyDescent="0.25">
      <c r="A403" s="3"/>
      <c r="B403" s="122"/>
    </row>
    <row r="404" spans="1:2" x14ac:dyDescent="0.25">
      <c r="A404" s="3"/>
      <c r="B404" s="122"/>
    </row>
    <row r="405" spans="1:2" x14ac:dyDescent="0.25">
      <c r="A405" s="3"/>
      <c r="B405" s="122"/>
    </row>
    <row r="406" spans="1:2" x14ac:dyDescent="0.25">
      <c r="A406" s="3"/>
      <c r="B406" s="122"/>
    </row>
    <row r="407" spans="1:2" x14ac:dyDescent="0.25">
      <c r="A407" s="3"/>
      <c r="B407" s="122"/>
    </row>
    <row r="408" spans="1:2" x14ac:dyDescent="0.25">
      <c r="A408" s="3"/>
      <c r="B408" s="122"/>
    </row>
    <row r="409" spans="1:2" x14ac:dyDescent="0.25">
      <c r="A409" s="3"/>
      <c r="B409" s="122"/>
    </row>
    <row r="410" spans="1:2" x14ac:dyDescent="0.25">
      <c r="A410" s="3"/>
      <c r="B410" s="122"/>
    </row>
    <row r="411" spans="1:2" x14ac:dyDescent="0.25">
      <c r="A411" s="3"/>
      <c r="B411" s="122"/>
    </row>
    <row r="412" spans="1:2" x14ac:dyDescent="0.25">
      <c r="A412" s="3"/>
      <c r="B412" s="122"/>
    </row>
    <row r="413" spans="1:2" x14ac:dyDescent="0.25">
      <c r="A413" s="3"/>
      <c r="B413" s="122"/>
    </row>
    <row r="414" spans="1:2" x14ac:dyDescent="0.25">
      <c r="A414" s="3"/>
      <c r="B414" s="122"/>
    </row>
    <row r="415" spans="1:2" x14ac:dyDescent="0.25">
      <c r="A415" s="2"/>
      <c r="B415" s="122"/>
    </row>
    <row r="416" spans="1:2" x14ac:dyDescent="0.25">
      <c r="A416" s="2"/>
      <c r="B416" s="122"/>
    </row>
    <row r="417" spans="1:2" x14ac:dyDescent="0.25">
      <c r="A417" s="2"/>
      <c r="B417" s="122"/>
    </row>
    <row r="418" spans="1:2" x14ac:dyDescent="0.25">
      <c r="A418" s="2"/>
      <c r="B418" s="122"/>
    </row>
    <row r="419" spans="1:2" x14ac:dyDescent="0.25">
      <c r="A419" s="2"/>
      <c r="B419" s="122"/>
    </row>
    <row r="420" spans="1:2" x14ac:dyDescent="0.25">
      <c r="A420" s="2"/>
      <c r="B420" s="122"/>
    </row>
    <row r="421" spans="1:2" x14ac:dyDescent="0.25">
      <c r="A421" s="2"/>
      <c r="B421" s="122"/>
    </row>
    <row r="422" spans="1:2" x14ac:dyDescent="0.25">
      <c r="A422" s="2"/>
      <c r="B422" s="122"/>
    </row>
    <row r="423" spans="1:2" x14ac:dyDescent="0.25">
      <c r="A423" s="2"/>
      <c r="B423" s="122"/>
    </row>
    <row r="424" spans="1:2" x14ac:dyDescent="0.25">
      <c r="A424" s="2"/>
      <c r="B424" s="122"/>
    </row>
    <row r="425" spans="1:2" x14ac:dyDescent="0.25">
      <c r="A425" s="2"/>
      <c r="B425" s="122"/>
    </row>
    <row r="426" spans="1:2" x14ac:dyDescent="0.25">
      <c r="A426" s="2"/>
      <c r="B426" s="122"/>
    </row>
    <row r="427" spans="1:2" x14ac:dyDescent="0.25">
      <c r="A427" s="2"/>
      <c r="B427" s="122"/>
    </row>
    <row r="428" spans="1:2" x14ac:dyDescent="0.25">
      <c r="A428" s="2"/>
      <c r="B428" s="122"/>
    </row>
    <row r="429" spans="1:2" x14ac:dyDescent="0.25">
      <c r="A429" s="2"/>
      <c r="B429" s="122"/>
    </row>
    <row r="430" spans="1:2" x14ac:dyDescent="0.25">
      <c r="A430" s="2"/>
      <c r="B430" s="122"/>
    </row>
    <row r="431" spans="1:2" x14ac:dyDescent="0.25">
      <c r="A431" s="2"/>
      <c r="B431" s="122"/>
    </row>
    <row r="432" spans="1:2" x14ac:dyDescent="0.25">
      <c r="A432" s="2"/>
      <c r="B432" s="122"/>
    </row>
    <row r="433" spans="1:2" x14ac:dyDescent="0.25">
      <c r="A433" s="2"/>
      <c r="B433" s="122"/>
    </row>
    <row r="434" spans="1:2" x14ac:dyDescent="0.25">
      <c r="A434" s="2"/>
      <c r="B434" s="122"/>
    </row>
    <row r="435" spans="1:2" x14ac:dyDescent="0.25">
      <c r="A435" s="2"/>
      <c r="B435" s="122"/>
    </row>
    <row r="436" spans="1:2" x14ac:dyDescent="0.25">
      <c r="A436" s="2"/>
      <c r="B436" s="122"/>
    </row>
    <row r="437" spans="1:2" x14ac:dyDescent="0.25">
      <c r="A437" s="2"/>
      <c r="B437" s="122"/>
    </row>
    <row r="438" spans="1:2" x14ac:dyDescent="0.25">
      <c r="A438" s="2"/>
      <c r="B438" s="122"/>
    </row>
    <row r="439" spans="1:2" x14ac:dyDescent="0.25">
      <c r="A439" s="2"/>
      <c r="B439" s="122"/>
    </row>
    <row r="440" spans="1:2" x14ac:dyDescent="0.25">
      <c r="A440" s="2"/>
      <c r="B440" s="122"/>
    </row>
    <row r="441" spans="1:2" x14ac:dyDescent="0.25">
      <c r="A441" s="2"/>
      <c r="B441" s="122"/>
    </row>
    <row r="442" spans="1:2" x14ac:dyDescent="0.25">
      <c r="A442" s="2"/>
      <c r="B442" s="122"/>
    </row>
    <row r="443" spans="1:2" x14ac:dyDescent="0.25">
      <c r="A443" s="2"/>
      <c r="B443" s="122"/>
    </row>
    <row r="444" spans="1:2" x14ac:dyDescent="0.25">
      <c r="A444" s="2"/>
      <c r="B444" s="122"/>
    </row>
    <row r="445" spans="1:2" x14ac:dyDescent="0.25">
      <c r="A445" s="2"/>
      <c r="B445" s="122"/>
    </row>
    <row r="446" spans="1:2" x14ac:dyDescent="0.25">
      <c r="A446" s="2"/>
      <c r="B446" s="122"/>
    </row>
    <row r="447" spans="1:2" x14ac:dyDescent="0.25">
      <c r="A447" s="2"/>
      <c r="B447" s="122"/>
    </row>
    <row r="448" spans="1:2" x14ac:dyDescent="0.25">
      <c r="A448" s="2"/>
      <c r="B448" s="122"/>
    </row>
    <row r="449" spans="1:2" x14ac:dyDescent="0.25">
      <c r="A449" s="2"/>
      <c r="B449" s="122"/>
    </row>
    <row r="450" spans="1:2" x14ac:dyDescent="0.25">
      <c r="A450" s="2"/>
      <c r="B450" s="122"/>
    </row>
    <row r="451" spans="1:2" x14ac:dyDescent="0.25">
      <c r="A451" s="2"/>
      <c r="B451" s="122"/>
    </row>
    <row r="452" spans="1:2" x14ac:dyDescent="0.25">
      <c r="A452" s="2"/>
      <c r="B452" s="122"/>
    </row>
    <row r="453" spans="1:2" x14ac:dyDescent="0.25">
      <c r="A453" s="2"/>
      <c r="B453" s="122"/>
    </row>
    <row r="454" spans="1:2" x14ac:dyDescent="0.25">
      <c r="A454" s="2"/>
      <c r="B454" s="122"/>
    </row>
    <row r="455" spans="1:2" x14ac:dyDescent="0.25">
      <c r="A455" s="2"/>
      <c r="B455" s="122"/>
    </row>
    <row r="456" spans="1:2" x14ac:dyDescent="0.25">
      <c r="A456" s="2"/>
      <c r="B456" s="122"/>
    </row>
    <row r="457" spans="1:2" x14ac:dyDescent="0.25">
      <c r="A457" s="2"/>
      <c r="B457" s="122"/>
    </row>
    <row r="458" spans="1:2" x14ac:dyDescent="0.25">
      <c r="A458" s="2"/>
      <c r="B458" s="122"/>
    </row>
    <row r="459" spans="1:2" x14ac:dyDescent="0.25">
      <c r="A459" s="2"/>
      <c r="B459" s="122"/>
    </row>
    <row r="460" spans="1:2" x14ac:dyDescent="0.25">
      <c r="A460" s="2"/>
      <c r="B460" s="122"/>
    </row>
    <row r="461" spans="1:2" x14ac:dyDescent="0.25">
      <c r="A461" s="2"/>
      <c r="B461" s="122"/>
    </row>
    <row r="462" spans="1:2" x14ac:dyDescent="0.25">
      <c r="A462" s="2"/>
      <c r="B462" s="122"/>
    </row>
    <row r="463" spans="1:2" x14ac:dyDescent="0.25">
      <c r="A463" s="2"/>
      <c r="B463" s="122"/>
    </row>
    <row r="464" spans="1:2" x14ac:dyDescent="0.25">
      <c r="A464" s="2"/>
      <c r="B464" s="122"/>
    </row>
    <row r="465" spans="1:2" x14ac:dyDescent="0.25">
      <c r="A465" s="2"/>
      <c r="B465" s="122"/>
    </row>
    <row r="466" spans="1:2" x14ac:dyDescent="0.25">
      <c r="A466" s="2"/>
      <c r="B466" s="122"/>
    </row>
    <row r="467" spans="1:2" x14ac:dyDescent="0.25">
      <c r="A467" s="2"/>
      <c r="B467" s="122"/>
    </row>
    <row r="468" spans="1:2" x14ac:dyDescent="0.25">
      <c r="A468" s="2"/>
      <c r="B468" s="122"/>
    </row>
    <row r="469" spans="1:2" x14ac:dyDescent="0.25">
      <c r="A469" s="2"/>
      <c r="B469" s="122"/>
    </row>
    <row r="470" spans="1:2" x14ac:dyDescent="0.25">
      <c r="A470" s="2"/>
      <c r="B470" s="122"/>
    </row>
    <row r="471" spans="1:2" x14ac:dyDescent="0.25">
      <c r="A471" s="2"/>
      <c r="B471" s="122"/>
    </row>
    <row r="472" spans="1:2" x14ac:dyDescent="0.25">
      <c r="A472" s="2"/>
      <c r="B472" s="122"/>
    </row>
    <row r="473" spans="1:2" x14ac:dyDescent="0.25">
      <c r="A473" s="2"/>
      <c r="B473" s="122"/>
    </row>
    <row r="474" spans="1:2" x14ac:dyDescent="0.25">
      <c r="A474" s="2"/>
      <c r="B474" s="122"/>
    </row>
    <row r="475" spans="1:2" x14ac:dyDescent="0.25">
      <c r="A475" s="2"/>
      <c r="B475" s="122"/>
    </row>
    <row r="476" spans="1:2" x14ac:dyDescent="0.25">
      <c r="A476" s="2"/>
      <c r="B476" s="122"/>
    </row>
    <row r="477" spans="1:2" x14ac:dyDescent="0.25">
      <c r="A477" s="2"/>
      <c r="B477" s="122"/>
    </row>
    <row r="478" spans="1:2" x14ac:dyDescent="0.25">
      <c r="A478" s="2"/>
      <c r="B478" s="122"/>
    </row>
    <row r="479" spans="1:2" x14ac:dyDescent="0.25">
      <c r="A479" s="2"/>
      <c r="B479" s="122"/>
    </row>
    <row r="480" spans="1:2" x14ac:dyDescent="0.25">
      <c r="A480" s="2"/>
      <c r="B480" s="122"/>
    </row>
    <row r="481" spans="1:2" x14ac:dyDescent="0.25">
      <c r="A481" s="2"/>
      <c r="B481" s="122"/>
    </row>
    <row r="482" spans="1:2" x14ac:dyDescent="0.25">
      <c r="A482" s="2"/>
      <c r="B482" s="122"/>
    </row>
    <row r="483" spans="1:2" x14ac:dyDescent="0.25">
      <c r="A483" s="2"/>
      <c r="B483" s="122"/>
    </row>
    <row r="484" spans="1:2" x14ac:dyDescent="0.25">
      <c r="A484" s="2"/>
      <c r="B484" s="122"/>
    </row>
    <row r="485" spans="1:2" x14ac:dyDescent="0.25">
      <c r="A485" s="2"/>
      <c r="B485" s="122"/>
    </row>
    <row r="486" spans="1:2" x14ac:dyDescent="0.25">
      <c r="A486" s="2"/>
      <c r="B486" s="122"/>
    </row>
    <row r="487" spans="1:2" x14ac:dyDescent="0.25">
      <c r="A487" s="2"/>
      <c r="B487" s="122"/>
    </row>
    <row r="488" spans="1:2" x14ac:dyDescent="0.25">
      <c r="A488" s="2"/>
      <c r="B488" s="122"/>
    </row>
    <row r="489" spans="1:2" x14ac:dyDescent="0.25">
      <c r="A489" s="2"/>
      <c r="B489" s="122"/>
    </row>
    <row r="490" spans="1:2" x14ac:dyDescent="0.25">
      <c r="A490" s="2"/>
      <c r="B490" s="122"/>
    </row>
    <row r="491" spans="1:2" x14ac:dyDescent="0.25">
      <c r="A491" s="2"/>
      <c r="B491" s="122"/>
    </row>
    <row r="492" spans="1:2" x14ac:dyDescent="0.25">
      <c r="A492" s="2"/>
      <c r="B492" s="122"/>
    </row>
    <row r="493" spans="1:2" x14ac:dyDescent="0.25">
      <c r="A493" s="2"/>
      <c r="B493" s="122"/>
    </row>
    <row r="494" spans="1:2" x14ac:dyDescent="0.25">
      <c r="A494" s="2"/>
      <c r="B494" s="122"/>
    </row>
    <row r="495" spans="1:2" x14ac:dyDescent="0.25">
      <c r="A495" s="2"/>
      <c r="B495" s="122"/>
    </row>
    <row r="496" spans="1:2" x14ac:dyDescent="0.25">
      <c r="A496" s="2"/>
      <c r="B496" s="122"/>
    </row>
    <row r="497" spans="1:2" x14ac:dyDescent="0.25">
      <c r="A497" s="2"/>
      <c r="B497" s="122"/>
    </row>
    <row r="498" spans="1:2" x14ac:dyDescent="0.25">
      <c r="A498" s="2"/>
      <c r="B498" s="122"/>
    </row>
    <row r="499" spans="1:2" x14ac:dyDescent="0.25">
      <c r="A499" s="2"/>
      <c r="B499" s="122"/>
    </row>
    <row r="500" spans="1:2" x14ac:dyDescent="0.25">
      <c r="A500" s="2"/>
      <c r="B500" s="122"/>
    </row>
    <row r="501" spans="1:2" x14ac:dyDescent="0.25">
      <c r="A501" s="2"/>
      <c r="B501" s="122"/>
    </row>
    <row r="502" spans="1:2" x14ac:dyDescent="0.25">
      <c r="A502" s="3"/>
      <c r="B502" s="122"/>
    </row>
    <row r="503" spans="1:2" x14ac:dyDescent="0.25">
      <c r="A503" s="3"/>
      <c r="B503" s="122"/>
    </row>
    <row r="504" spans="1:2" x14ac:dyDescent="0.25">
      <c r="A504" s="3"/>
      <c r="B504" s="122"/>
    </row>
    <row r="505" spans="1:2" x14ac:dyDescent="0.25">
      <c r="A505" s="3"/>
      <c r="B505" s="122"/>
    </row>
    <row r="506" spans="1:2" x14ac:dyDescent="0.25">
      <c r="A506" s="3"/>
      <c r="B506" s="122"/>
    </row>
    <row r="507" spans="1:2" x14ac:dyDescent="0.25">
      <c r="A507" s="3"/>
      <c r="B507" s="122"/>
    </row>
    <row r="508" spans="1:2" x14ac:dyDescent="0.25">
      <c r="A508" s="3"/>
      <c r="B508" s="122"/>
    </row>
    <row r="509" spans="1:2" x14ac:dyDescent="0.25">
      <c r="A509" s="3"/>
      <c r="B509" s="122"/>
    </row>
    <row r="510" spans="1:2" x14ac:dyDescent="0.25">
      <c r="A510" s="3"/>
      <c r="B510" s="122"/>
    </row>
    <row r="511" spans="1:2" x14ac:dyDescent="0.25">
      <c r="A511" s="3"/>
      <c r="B511" s="122"/>
    </row>
    <row r="512" spans="1:2" x14ac:dyDescent="0.25">
      <c r="A512" s="3"/>
      <c r="B512" s="122"/>
    </row>
    <row r="513" spans="1:2" x14ac:dyDescent="0.25">
      <c r="A513" s="6"/>
      <c r="B513" s="122"/>
    </row>
    <row r="514" spans="1:2" x14ac:dyDescent="0.25">
      <c r="A514" s="3"/>
      <c r="B514" s="122"/>
    </row>
    <row r="515" spans="1:2" x14ac:dyDescent="0.25">
      <c r="A515" s="3"/>
      <c r="B515" s="122"/>
    </row>
    <row r="516" spans="1:2" x14ac:dyDescent="0.25">
      <c r="A516" s="3"/>
      <c r="B516" s="122"/>
    </row>
    <row r="517" spans="1:2" x14ac:dyDescent="0.25">
      <c r="A517" s="3"/>
      <c r="B517" s="122"/>
    </row>
    <row r="518" spans="1:2" x14ac:dyDescent="0.25">
      <c r="A518" s="3"/>
      <c r="B518" s="122"/>
    </row>
    <row r="519" spans="1:2" x14ac:dyDescent="0.25">
      <c r="A519" s="3"/>
      <c r="B519" s="122"/>
    </row>
    <row r="520" spans="1:2" x14ac:dyDescent="0.25">
      <c r="A520" s="3"/>
      <c r="B520" s="122"/>
    </row>
    <row r="521" spans="1:2" x14ac:dyDescent="0.25">
      <c r="A521" s="3"/>
      <c r="B521" s="122"/>
    </row>
    <row r="522" spans="1:2" x14ac:dyDescent="0.25">
      <c r="A522" s="3"/>
      <c r="B522" s="122"/>
    </row>
    <row r="523" spans="1:2" x14ac:dyDescent="0.25">
      <c r="A523" s="3"/>
      <c r="B523" s="122"/>
    </row>
    <row r="524" spans="1:2" x14ac:dyDescent="0.25">
      <c r="A524" s="3"/>
      <c r="B524" s="122"/>
    </row>
    <row r="525" spans="1:2" x14ac:dyDescent="0.25">
      <c r="A525" s="3"/>
      <c r="B525" s="122"/>
    </row>
    <row r="526" spans="1:2" x14ac:dyDescent="0.25">
      <c r="A526" s="3"/>
      <c r="B526" s="122"/>
    </row>
    <row r="527" spans="1:2" x14ac:dyDescent="0.25">
      <c r="A527" s="3"/>
      <c r="B527" s="122"/>
    </row>
    <row r="528" spans="1:2" x14ac:dyDescent="0.25">
      <c r="A528" s="3"/>
      <c r="B528" s="122"/>
    </row>
    <row r="529" spans="1:2" x14ac:dyDescent="0.25">
      <c r="A529" s="3"/>
      <c r="B529" s="122"/>
    </row>
    <row r="530" spans="1:2" x14ac:dyDescent="0.25">
      <c r="A530" s="3"/>
      <c r="B530" s="122"/>
    </row>
    <row r="531" spans="1:2" x14ac:dyDescent="0.25">
      <c r="A531" s="3"/>
      <c r="B531" s="122"/>
    </row>
    <row r="532" spans="1:2" x14ac:dyDescent="0.25">
      <c r="A532" s="3"/>
      <c r="B532" s="122"/>
    </row>
    <row r="533" spans="1:2" x14ac:dyDescent="0.25">
      <c r="A533" s="3"/>
      <c r="B533" s="122"/>
    </row>
    <row r="534" spans="1:2" x14ac:dyDescent="0.25">
      <c r="A534" s="3"/>
      <c r="B534" s="122"/>
    </row>
    <row r="535" spans="1:2" x14ac:dyDescent="0.25">
      <c r="A535" s="3"/>
      <c r="B535" s="122"/>
    </row>
    <row r="536" spans="1:2" x14ac:dyDescent="0.25">
      <c r="A536" s="3"/>
      <c r="B536" s="122"/>
    </row>
    <row r="537" spans="1:2" x14ac:dyDescent="0.25">
      <c r="A537" s="3"/>
      <c r="B537" s="122"/>
    </row>
    <row r="538" spans="1:2" x14ac:dyDescent="0.25">
      <c r="A538" s="3"/>
      <c r="B538" s="122"/>
    </row>
    <row r="539" spans="1:2" x14ac:dyDescent="0.25">
      <c r="A539" s="3"/>
      <c r="B539" s="122"/>
    </row>
    <row r="540" spans="1:2" x14ac:dyDescent="0.25">
      <c r="A540" s="3"/>
      <c r="B540" s="122"/>
    </row>
    <row r="541" spans="1:2" x14ac:dyDescent="0.25">
      <c r="A541" s="3"/>
      <c r="B541" s="122"/>
    </row>
    <row r="542" spans="1:2" x14ac:dyDescent="0.25">
      <c r="A542" s="3"/>
      <c r="B542" s="122"/>
    </row>
    <row r="543" spans="1:2" x14ac:dyDescent="0.25">
      <c r="A543" s="3"/>
      <c r="B543" s="122"/>
    </row>
    <row r="544" spans="1:2" x14ac:dyDescent="0.25">
      <c r="A544" s="3"/>
      <c r="B544" s="122"/>
    </row>
    <row r="545" spans="1:2" x14ac:dyDescent="0.25">
      <c r="A545" s="3"/>
      <c r="B545" s="122"/>
    </row>
    <row r="546" spans="1:2" x14ac:dyDescent="0.25">
      <c r="A546" s="3"/>
      <c r="B546" s="122"/>
    </row>
    <row r="547" spans="1:2" x14ac:dyDescent="0.25">
      <c r="A547" s="3"/>
      <c r="B547" s="122"/>
    </row>
    <row r="548" spans="1:2" x14ac:dyDescent="0.25">
      <c r="A548" s="3"/>
      <c r="B548" s="122"/>
    </row>
    <row r="549" spans="1:2" x14ac:dyDescent="0.25">
      <c r="A549" s="3"/>
      <c r="B549" s="122"/>
    </row>
    <row r="550" spans="1:2" x14ac:dyDescent="0.25">
      <c r="A550" s="3"/>
      <c r="B550" s="122"/>
    </row>
    <row r="551" spans="1:2" x14ac:dyDescent="0.25">
      <c r="A551" s="3"/>
      <c r="B551" s="122"/>
    </row>
    <row r="552" spans="1:2" x14ac:dyDescent="0.25">
      <c r="A552" s="3"/>
      <c r="B552" s="122"/>
    </row>
    <row r="553" spans="1:2" x14ac:dyDescent="0.25">
      <c r="A553" s="3"/>
      <c r="B553" s="122"/>
    </row>
    <row r="554" spans="1:2" x14ac:dyDescent="0.25">
      <c r="A554" s="3"/>
      <c r="B554" s="122"/>
    </row>
    <row r="555" spans="1:2" x14ac:dyDescent="0.25">
      <c r="A555" s="3"/>
      <c r="B555" s="122"/>
    </row>
    <row r="556" spans="1:2" x14ac:dyDescent="0.25">
      <c r="A556" s="3"/>
      <c r="B556" s="122"/>
    </row>
    <row r="557" spans="1:2" x14ac:dyDescent="0.25">
      <c r="A557" s="3"/>
      <c r="B557" s="122"/>
    </row>
    <row r="558" spans="1:2" x14ac:dyDescent="0.25">
      <c r="A558" s="3"/>
      <c r="B558" s="122"/>
    </row>
    <row r="559" spans="1:2" x14ac:dyDescent="0.25">
      <c r="A559" s="3"/>
      <c r="B559" s="122"/>
    </row>
    <row r="560" spans="1:2" x14ac:dyDescent="0.25">
      <c r="A560" s="3"/>
      <c r="B560" s="122"/>
    </row>
    <row r="561" spans="1:2" x14ac:dyDescent="0.25">
      <c r="A561" s="3"/>
      <c r="B561" s="122"/>
    </row>
    <row r="562" spans="1:2" x14ac:dyDescent="0.25">
      <c r="A562" s="3"/>
      <c r="B562" s="122"/>
    </row>
    <row r="563" spans="1:2" x14ac:dyDescent="0.25">
      <c r="A563" s="3"/>
      <c r="B563" s="122"/>
    </row>
    <row r="564" spans="1:2" x14ac:dyDescent="0.25">
      <c r="A564" s="3"/>
      <c r="B564" s="122"/>
    </row>
    <row r="565" spans="1:2" x14ac:dyDescent="0.25">
      <c r="A565" s="3"/>
      <c r="B565" s="122"/>
    </row>
    <row r="566" spans="1:2" x14ac:dyDescent="0.25">
      <c r="A566" s="3"/>
      <c r="B566" s="122"/>
    </row>
    <row r="567" spans="1:2" x14ac:dyDescent="0.25">
      <c r="A567" s="3"/>
      <c r="B567" s="122"/>
    </row>
    <row r="568" spans="1:2" x14ac:dyDescent="0.25">
      <c r="A568" s="3"/>
      <c r="B568" s="122"/>
    </row>
    <row r="569" spans="1:2" x14ac:dyDescent="0.25">
      <c r="A569" s="3"/>
      <c r="B569" s="122"/>
    </row>
    <row r="570" spans="1:2" x14ac:dyDescent="0.25">
      <c r="A570" s="3"/>
      <c r="B570" s="122"/>
    </row>
    <row r="571" spans="1:2" x14ac:dyDescent="0.25">
      <c r="A571" s="3"/>
      <c r="B571" s="122"/>
    </row>
    <row r="572" spans="1:2" x14ac:dyDescent="0.25">
      <c r="A572" s="3"/>
      <c r="B572" s="122"/>
    </row>
    <row r="573" spans="1:2" x14ac:dyDescent="0.25">
      <c r="A573" s="3"/>
      <c r="B573" s="122"/>
    </row>
    <row r="574" spans="1:2" x14ac:dyDescent="0.25">
      <c r="A574" s="3"/>
      <c r="B574" s="122"/>
    </row>
    <row r="575" spans="1:2" x14ac:dyDescent="0.25">
      <c r="A575" s="3"/>
      <c r="B575" s="122"/>
    </row>
    <row r="576" spans="1:2" x14ac:dyDescent="0.25">
      <c r="A576" s="3"/>
      <c r="B576" s="122"/>
    </row>
    <row r="577" spans="1:2" x14ac:dyDescent="0.25">
      <c r="A577" s="3"/>
      <c r="B577" s="122"/>
    </row>
    <row r="578" spans="1:2" x14ac:dyDescent="0.25">
      <c r="A578" s="3"/>
      <c r="B578" s="122"/>
    </row>
    <row r="579" spans="1:2" x14ac:dyDescent="0.25">
      <c r="A579" s="3"/>
      <c r="B579" s="122"/>
    </row>
    <row r="580" spans="1:2" x14ac:dyDescent="0.25">
      <c r="A580" s="3"/>
      <c r="B580" s="122"/>
    </row>
    <row r="581" spans="1:2" x14ac:dyDescent="0.25">
      <c r="A581" s="3"/>
      <c r="B581" s="122"/>
    </row>
    <row r="582" spans="1:2" x14ac:dyDescent="0.25">
      <c r="A582" s="3"/>
      <c r="B582" s="122"/>
    </row>
    <row r="583" spans="1:2" x14ac:dyDescent="0.25">
      <c r="A583" s="3"/>
      <c r="B583" s="122"/>
    </row>
    <row r="584" spans="1:2" x14ac:dyDescent="0.25">
      <c r="A584" s="3"/>
      <c r="B584" s="122"/>
    </row>
    <row r="585" spans="1:2" x14ac:dyDescent="0.25">
      <c r="A585" s="3"/>
      <c r="B585" s="122"/>
    </row>
    <row r="586" spans="1:2" x14ac:dyDescent="0.25">
      <c r="A586" s="3"/>
      <c r="B586" s="122"/>
    </row>
    <row r="587" spans="1:2" x14ac:dyDescent="0.25">
      <c r="A587" s="3"/>
      <c r="B587" s="122"/>
    </row>
    <row r="588" spans="1:2" x14ac:dyDescent="0.25">
      <c r="A588" s="3"/>
      <c r="B588" s="122"/>
    </row>
    <row r="589" spans="1:2" x14ac:dyDescent="0.25">
      <c r="A589" s="3"/>
      <c r="B589" s="122"/>
    </row>
    <row r="590" spans="1:2" x14ac:dyDescent="0.25">
      <c r="A590" s="3"/>
      <c r="B590" s="122"/>
    </row>
    <row r="591" spans="1:2" x14ac:dyDescent="0.25">
      <c r="A591" s="3"/>
      <c r="B591" s="122"/>
    </row>
    <row r="592" spans="1:2" x14ac:dyDescent="0.25">
      <c r="A592" s="3"/>
      <c r="B592" s="122"/>
    </row>
    <row r="593" spans="1:2" x14ac:dyDescent="0.25">
      <c r="A593" s="3"/>
      <c r="B593" s="122"/>
    </row>
    <row r="594" spans="1:2" x14ac:dyDescent="0.25">
      <c r="A594" s="3"/>
      <c r="B594" s="122"/>
    </row>
    <row r="595" spans="1:2" x14ac:dyDescent="0.25">
      <c r="A595" s="3"/>
      <c r="B595" s="122"/>
    </row>
    <row r="596" spans="1:2" x14ac:dyDescent="0.25">
      <c r="A596" s="2"/>
      <c r="B596" s="122"/>
    </row>
    <row r="597" spans="1:2" x14ac:dyDescent="0.25">
      <c r="A597" s="2"/>
      <c r="B597" s="122"/>
    </row>
    <row r="598" spans="1:2" x14ac:dyDescent="0.25">
      <c r="A598" s="2"/>
      <c r="B598" s="122"/>
    </row>
    <row r="599" spans="1:2" x14ac:dyDescent="0.25">
      <c r="A599" s="2"/>
      <c r="B599" s="122"/>
    </row>
    <row r="600" spans="1:2" x14ac:dyDescent="0.25">
      <c r="A600" s="2"/>
      <c r="B600" s="122"/>
    </row>
    <row r="601" spans="1:2" x14ac:dyDescent="0.25">
      <c r="A601" s="2"/>
      <c r="B601" s="122"/>
    </row>
    <row r="602" spans="1:2" x14ac:dyDescent="0.25">
      <c r="A602" s="2"/>
      <c r="B602" s="122"/>
    </row>
    <row r="603" spans="1:2" x14ac:dyDescent="0.25">
      <c r="A603" s="2"/>
      <c r="B603" s="122"/>
    </row>
    <row r="604" spans="1:2" x14ac:dyDescent="0.25">
      <c r="A604" s="2"/>
      <c r="B604" s="122"/>
    </row>
    <row r="605" spans="1:2" x14ac:dyDescent="0.25">
      <c r="A605" s="2"/>
      <c r="B605" s="122"/>
    </row>
    <row r="606" spans="1:2" x14ac:dyDescent="0.25">
      <c r="A606" s="2"/>
      <c r="B606" s="122"/>
    </row>
    <row r="607" spans="1:2" x14ac:dyDescent="0.25">
      <c r="A607" s="2"/>
      <c r="B607" s="122"/>
    </row>
    <row r="608" spans="1:2" x14ac:dyDescent="0.25">
      <c r="A608" s="2"/>
      <c r="B608" s="122"/>
    </row>
    <row r="609" spans="1:2" x14ac:dyDescent="0.25">
      <c r="A609" s="2"/>
      <c r="B609" s="122"/>
    </row>
    <row r="610" spans="1:2" x14ac:dyDescent="0.25">
      <c r="A610" s="2"/>
      <c r="B610" s="122"/>
    </row>
    <row r="611" spans="1:2" x14ac:dyDescent="0.25">
      <c r="A611" s="2"/>
      <c r="B611" s="122"/>
    </row>
    <row r="612" spans="1:2" x14ac:dyDescent="0.25">
      <c r="A612" s="2"/>
      <c r="B612" s="122"/>
    </row>
    <row r="613" spans="1:2" x14ac:dyDescent="0.25">
      <c r="A613" s="2"/>
      <c r="B613" s="122"/>
    </row>
    <row r="614" spans="1:2" x14ac:dyDescent="0.25">
      <c r="A614" s="2"/>
      <c r="B614" s="122"/>
    </row>
    <row r="615" spans="1:2" x14ac:dyDescent="0.25">
      <c r="A615" s="2"/>
      <c r="B615" s="122"/>
    </row>
    <row r="616" spans="1:2" x14ac:dyDescent="0.25">
      <c r="A616" s="2"/>
      <c r="B616" s="122"/>
    </row>
    <row r="617" spans="1:2" x14ac:dyDescent="0.25">
      <c r="A617" s="2"/>
      <c r="B617" s="122"/>
    </row>
    <row r="618" spans="1:2" x14ac:dyDescent="0.25">
      <c r="A618" s="2"/>
      <c r="B618" s="122"/>
    </row>
    <row r="619" spans="1:2" x14ac:dyDescent="0.25">
      <c r="A619" s="2"/>
      <c r="B619" s="122"/>
    </row>
    <row r="620" spans="1:2" x14ac:dyDescent="0.25">
      <c r="A620" s="2"/>
      <c r="B620" s="122"/>
    </row>
    <row r="621" spans="1:2" x14ac:dyDescent="0.25">
      <c r="A621" s="2"/>
      <c r="B621" s="122"/>
    </row>
    <row r="622" spans="1:2" x14ac:dyDescent="0.25">
      <c r="A622" s="2"/>
      <c r="B622" s="122"/>
    </row>
    <row r="623" spans="1:2" x14ac:dyDescent="0.25">
      <c r="A623" s="2"/>
      <c r="B623" s="122"/>
    </row>
    <row r="624" spans="1:2" x14ac:dyDescent="0.25">
      <c r="A624" s="2"/>
      <c r="B624" s="122"/>
    </row>
    <row r="625" spans="1:2" x14ac:dyDescent="0.25">
      <c r="A625" s="2"/>
      <c r="B625" s="122"/>
    </row>
    <row r="626" spans="1:2" x14ac:dyDescent="0.25">
      <c r="A626" s="2"/>
      <c r="B626" s="122"/>
    </row>
    <row r="627" spans="1:2" x14ac:dyDescent="0.25">
      <c r="A627" s="2"/>
      <c r="B627" s="122"/>
    </row>
    <row r="628" spans="1:2" x14ac:dyDescent="0.25">
      <c r="A628" s="2"/>
      <c r="B628" s="122"/>
    </row>
    <row r="629" spans="1:2" x14ac:dyDescent="0.25">
      <c r="A629" s="2"/>
      <c r="B629" s="122"/>
    </row>
    <row r="630" spans="1:2" x14ac:dyDescent="0.25">
      <c r="A630" s="2"/>
      <c r="B630" s="122"/>
    </row>
    <row r="631" spans="1:2" x14ac:dyDescent="0.25">
      <c r="A631" s="2"/>
      <c r="B631" s="122"/>
    </row>
    <row r="632" spans="1:2" x14ac:dyDescent="0.25">
      <c r="A632" s="2"/>
      <c r="B632" s="122"/>
    </row>
    <row r="633" spans="1:2" x14ac:dyDescent="0.25">
      <c r="A633" s="2"/>
      <c r="B633" s="122"/>
    </row>
    <row r="634" spans="1:2" x14ac:dyDescent="0.25">
      <c r="A634" s="2"/>
      <c r="B634" s="122"/>
    </row>
    <row r="635" spans="1:2" x14ac:dyDescent="0.25">
      <c r="A635" s="2"/>
      <c r="B635" s="122"/>
    </row>
    <row r="636" spans="1:2" x14ac:dyDescent="0.25">
      <c r="A636" s="2"/>
      <c r="B636" s="122"/>
    </row>
    <row r="637" spans="1:2" x14ac:dyDescent="0.25">
      <c r="A637" s="2"/>
      <c r="B637" s="122"/>
    </row>
    <row r="638" spans="1:2" x14ac:dyDescent="0.25">
      <c r="A638" s="2"/>
      <c r="B638" s="122"/>
    </row>
    <row r="639" spans="1:2" x14ac:dyDescent="0.25">
      <c r="A639" s="2"/>
      <c r="B639" s="122"/>
    </row>
    <row r="640" spans="1:2" x14ac:dyDescent="0.25">
      <c r="A640" s="2"/>
      <c r="B640" s="122"/>
    </row>
    <row r="641" spans="1:2" x14ac:dyDescent="0.25">
      <c r="A641" s="2"/>
      <c r="B641" s="122"/>
    </row>
    <row r="642" spans="1:2" x14ac:dyDescent="0.25">
      <c r="A642" s="2"/>
      <c r="B642" s="122"/>
    </row>
    <row r="643" spans="1:2" x14ac:dyDescent="0.25">
      <c r="A643" s="2"/>
      <c r="B643" s="122"/>
    </row>
    <row r="644" spans="1:2" x14ac:dyDescent="0.25">
      <c r="A644" s="2"/>
      <c r="B644" s="122"/>
    </row>
    <row r="645" spans="1:2" x14ac:dyDescent="0.25">
      <c r="A645" s="2"/>
      <c r="B645" s="122"/>
    </row>
    <row r="646" spans="1:2" x14ac:dyDescent="0.25">
      <c r="A646" s="2"/>
      <c r="B646" s="122"/>
    </row>
    <row r="647" spans="1:2" x14ac:dyDescent="0.25">
      <c r="A647" s="2"/>
      <c r="B647" s="122"/>
    </row>
    <row r="648" spans="1:2" x14ac:dyDescent="0.25">
      <c r="A648" s="2"/>
      <c r="B648" s="122"/>
    </row>
    <row r="649" spans="1:2" x14ac:dyDescent="0.25">
      <c r="A649" s="2"/>
      <c r="B649" s="122"/>
    </row>
    <row r="650" spans="1:2" x14ac:dyDescent="0.25">
      <c r="A650" s="2"/>
      <c r="B650" s="122"/>
    </row>
    <row r="651" spans="1:2" x14ac:dyDescent="0.25">
      <c r="A651" s="2"/>
      <c r="B651" s="122"/>
    </row>
    <row r="652" spans="1:2" x14ac:dyDescent="0.25">
      <c r="A652" s="2"/>
      <c r="B652" s="122"/>
    </row>
    <row r="653" spans="1:2" x14ac:dyDescent="0.25">
      <c r="A653" s="2"/>
      <c r="B653" s="122"/>
    </row>
    <row r="654" spans="1:2" x14ac:dyDescent="0.25">
      <c r="A654" s="2"/>
      <c r="B654" s="122"/>
    </row>
    <row r="655" spans="1:2" x14ac:dyDescent="0.25">
      <c r="A655" s="2"/>
      <c r="B655" s="122"/>
    </row>
    <row r="656" spans="1:2" x14ac:dyDescent="0.25">
      <c r="A656" s="2"/>
      <c r="B656" s="122"/>
    </row>
    <row r="657" spans="1:2" x14ac:dyDescent="0.25">
      <c r="A657" s="2"/>
      <c r="B657" s="122"/>
    </row>
    <row r="658" spans="1:2" x14ac:dyDescent="0.25">
      <c r="A658" s="2"/>
      <c r="B658" s="122"/>
    </row>
    <row r="659" spans="1:2" x14ac:dyDescent="0.25">
      <c r="A659" s="2"/>
      <c r="B659" s="122"/>
    </row>
    <row r="660" spans="1:2" x14ac:dyDescent="0.25">
      <c r="A660" s="2"/>
      <c r="B660" s="122"/>
    </row>
    <row r="661" spans="1:2" x14ac:dyDescent="0.25">
      <c r="A661" s="2"/>
      <c r="B661" s="122"/>
    </row>
    <row r="662" spans="1:2" x14ac:dyDescent="0.25">
      <c r="A662" s="2"/>
      <c r="B662" s="122"/>
    </row>
    <row r="663" spans="1:2" x14ac:dyDescent="0.25">
      <c r="A663" s="2"/>
      <c r="B663" s="122"/>
    </row>
    <row r="664" spans="1:2" x14ac:dyDescent="0.25">
      <c r="A664" s="2"/>
      <c r="B664" s="122"/>
    </row>
    <row r="665" spans="1:2" x14ac:dyDescent="0.25">
      <c r="A665" s="2"/>
      <c r="B665" s="122"/>
    </row>
    <row r="666" spans="1:2" x14ac:dyDescent="0.25">
      <c r="A666" s="2"/>
      <c r="B666" s="122"/>
    </row>
    <row r="667" spans="1:2" x14ac:dyDescent="0.25">
      <c r="A667" s="2"/>
      <c r="B667" s="122"/>
    </row>
    <row r="668" spans="1:2" x14ac:dyDescent="0.25">
      <c r="A668" s="2"/>
      <c r="B668" s="122"/>
    </row>
    <row r="669" spans="1:2" x14ac:dyDescent="0.25">
      <c r="A669" s="2"/>
      <c r="B669" s="122"/>
    </row>
    <row r="670" spans="1:2" x14ac:dyDescent="0.25">
      <c r="A670" s="2"/>
      <c r="B670" s="122"/>
    </row>
    <row r="671" spans="1:2" x14ac:dyDescent="0.25">
      <c r="A671" s="2"/>
      <c r="B671" s="122"/>
    </row>
    <row r="672" spans="1:2" x14ac:dyDescent="0.25">
      <c r="A672" s="2"/>
      <c r="B672" s="122"/>
    </row>
    <row r="673" spans="1:2" x14ac:dyDescent="0.25">
      <c r="A673" s="2"/>
      <c r="B673" s="122"/>
    </row>
    <row r="674" spans="1:2" x14ac:dyDescent="0.25">
      <c r="A674" s="2"/>
      <c r="B674" s="122"/>
    </row>
    <row r="675" spans="1:2" x14ac:dyDescent="0.25">
      <c r="A675" s="2"/>
      <c r="B675" s="122"/>
    </row>
    <row r="676" spans="1:2" x14ac:dyDescent="0.25">
      <c r="A676" s="2"/>
      <c r="B676" s="122"/>
    </row>
    <row r="677" spans="1:2" x14ac:dyDescent="0.25">
      <c r="A677" s="2"/>
      <c r="B677" s="122"/>
    </row>
    <row r="678" spans="1:2" x14ac:dyDescent="0.25">
      <c r="A678" s="2"/>
      <c r="B678" s="122"/>
    </row>
    <row r="679" spans="1:2" x14ac:dyDescent="0.25">
      <c r="A679" s="2"/>
      <c r="B679" s="122"/>
    </row>
    <row r="680" spans="1:2" x14ac:dyDescent="0.25">
      <c r="A680" s="2"/>
      <c r="B680" s="122"/>
    </row>
    <row r="681" spans="1:2" x14ac:dyDescent="0.25">
      <c r="A681" s="2"/>
      <c r="B681" s="122"/>
    </row>
    <row r="682" spans="1:2" x14ac:dyDescent="0.25">
      <c r="A682" s="2"/>
      <c r="B682" s="122"/>
    </row>
    <row r="683" spans="1:2" x14ac:dyDescent="0.25">
      <c r="A683" s="3"/>
      <c r="B683" s="122"/>
    </row>
    <row r="684" spans="1:2" x14ac:dyDescent="0.25">
      <c r="A684" s="3"/>
      <c r="B684" s="122"/>
    </row>
    <row r="685" spans="1:2" x14ac:dyDescent="0.25">
      <c r="A685" s="3"/>
      <c r="B685" s="122"/>
    </row>
    <row r="686" spans="1:2" x14ac:dyDescent="0.25">
      <c r="A686" s="3"/>
      <c r="B686" s="122"/>
    </row>
    <row r="687" spans="1:2" x14ac:dyDescent="0.25">
      <c r="A687" s="3"/>
      <c r="B687" s="122"/>
    </row>
    <row r="688" spans="1:2" x14ac:dyDescent="0.25">
      <c r="A688" s="3"/>
      <c r="B688" s="122"/>
    </row>
    <row r="689" spans="1:2" x14ac:dyDescent="0.25">
      <c r="A689" s="3"/>
      <c r="B689" s="122"/>
    </row>
    <row r="690" spans="1:2" x14ac:dyDescent="0.25">
      <c r="A690" s="3"/>
      <c r="B690" s="122"/>
    </row>
    <row r="691" spans="1:2" x14ac:dyDescent="0.25">
      <c r="A691" s="3"/>
      <c r="B691" s="122"/>
    </row>
    <row r="692" spans="1:2" x14ac:dyDescent="0.25">
      <c r="A692" s="3"/>
      <c r="B692" s="122"/>
    </row>
    <row r="693" spans="1:2" x14ac:dyDescent="0.25">
      <c r="A693" s="3"/>
      <c r="B693" s="122"/>
    </row>
    <row r="694" spans="1:2" x14ac:dyDescent="0.25">
      <c r="A694" s="6"/>
      <c r="B694" s="122"/>
    </row>
    <row r="695" spans="1:2" x14ac:dyDescent="0.25">
      <c r="A695" s="3"/>
      <c r="B695" s="122"/>
    </row>
    <row r="696" spans="1:2" x14ac:dyDescent="0.25">
      <c r="A696" s="3"/>
      <c r="B696" s="122"/>
    </row>
    <row r="697" spans="1:2" x14ac:dyDescent="0.25">
      <c r="A697" s="3"/>
      <c r="B697" s="122"/>
    </row>
    <row r="698" spans="1:2" x14ac:dyDescent="0.25">
      <c r="A698" s="3"/>
      <c r="B698" s="122"/>
    </row>
    <row r="699" spans="1:2" x14ac:dyDescent="0.25">
      <c r="A699" s="3"/>
      <c r="B699" s="122"/>
    </row>
    <row r="700" spans="1:2" x14ac:dyDescent="0.25">
      <c r="A700" s="3"/>
      <c r="B700" s="122"/>
    </row>
    <row r="701" spans="1:2" x14ac:dyDescent="0.25">
      <c r="A701" s="3"/>
      <c r="B701" s="122"/>
    </row>
    <row r="702" spans="1:2" x14ac:dyDescent="0.25">
      <c r="A702" s="3"/>
      <c r="B702" s="122"/>
    </row>
    <row r="703" spans="1:2" x14ac:dyDescent="0.25">
      <c r="A703" s="3"/>
      <c r="B703" s="122"/>
    </row>
    <row r="704" spans="1:2" x14ac:dyDescent="0.25">
      <c r="A704" s="3"/>
      <c r="B704" s="122"/>
    </row>
    <row r="705" spans="1:2" x14ac:dyDescent="0.25">
      <c r="A705" s="3"/>
      <c r="B705" s="122"/>
    </row>
    <row r="706" spans="1:2" x14ac:dyDescent="0.25">
      <c r="A706" s="3"/>
      <c r="B706" s="122"/>
    </row>
    <row r="707" spans="1:2" x14ac:dyDescent="0.25">
      <c r="A707" s="3"/>
      <c r="B707" s="122"/>
    </row>
    <row r="708" spans="1:2" x14ac:dyDescent="0.25">
      <c r="A708" s="3"/>
      <c r="B708" s="122"/>
    </row>
    <row r="709" spans="1:2" x14ac:dyDescent="0.25">
      <c r="A709" s="3"/>
      <c r="B709" s="122"/>
    </row>
    <row r="710" spans="1:2" x14ac:dyDescent="0.25">
      <c r="A710" s="3"/>
      <c r="B710" s="122"/>
    </row>
    <row r="711" spans="1:2" x14ac:dyDescent="0.25">
      <c r="A711" s="3"/>
      <c r="B711" s="122"/>
    </row>
    <row r="712" spans="1:2" x14ac:dyDescent="0.25">
      <c r="A712" s="3"/>
      <c r="B712" s="122"/>
    </row>
    <row r="713" spans="1:2" x14ac:dyDescent="0.25">
      <c r="A713" s="3"/>
      <c r="B713" s="122"/>
    </row>
    <row r="714" spans="1:2" x14ac:dyDescent="0.25">
      <c r="A714" s="3"/>
      <c r="B714" s="122"/>
    </row>
    <row r="715" spans="1:2" x14ac:dyDescent="0.25">
      <c r="A715" s="3"/>
      <c r="B715" s="122"/>
    </row>
    <row r="716" spans="1:2" x14ac:dyDescent="0.25">
      <c r="A716" s="3"/>
      <c r="B716" s="122"/>
    </row>
    <row r="717" spans="1:2" x14ac:dyDescent="0.25">
      <c r="A717" s="3"/>
      <c r="B717" s="122"/>
    </row>
    <row r="718" spans="1:2" x14ac:dyDescent="0.25">
      <c r="A718" s="3"/>
      <c r="B718" s="122"/>
    </row>
    <row r="719" spans="1:2" x14ac:dyDescent="0.25">
      <c r="A719" s="3"/>
      <c r="B719" s="122"/>
    </row>
    <row r="720" spans="1:2" x14ac:dyDescent="0.25">
      <c r="A720" s="3"/>
      <c r="B720" s="122"/>
    </row>
    <row r="721" spans="1:2" x14ac:dyDescent="0.25">
      <c r="A721" s="3"/>
      <c r="B721" s="122"/>
    </row>
    <row r="722" spans="1:2" x14ac:dyDescent="0.25">
      <c r="A722" s="3"/>
      <c r="B722" s="122"/>
    </row>
    <row r="723" spans="1:2" x14ac:dyDescent="0.25">
      <c r="A723" s="3"/>
      <c r="B723" s="122"/>
    </row>
    <row r="724" spans="1:2" x14ac:dyDescent="0.25">
      <c r="A724" s="3"/>
      <c r="B724" s="122"/>
    </row>
    <row r="725" spans="1:2" x14ac:dyDescent="0.25">
      <c r="A725" s="3"/>
      <c r="B725" s="122"/>
    </row>
    <row r="726" spans="1:2" x14ac:dyDescent="0.25">
      <c r="A726" s="3"/>
      <c r="B726" s="122"/>
    </row>
    <row r="727" spans="1:2" x14ac:dyDescent="0.25">
      <c r="A727" s="3"/>
      <c r="B727" s="122"/>
    </row>
    <row r="728" spans="1:2" x14ac:dyDescent="0.25">
      <c r="A728" s="3"/>
      <c r="B728" s="122"/>
    </row>
    <row r="729" spans="1:2" x14ac:dyDescent="0.25">
      <c r="A729" s="3"/>
      <c r="B729" s="122"/>
    </row>
    <row r="730" spans="1:2" x14ac:dyDescent="0.25">
      <c r="A730" s="3"/>
      <c r="B730" s="122"/>
    </row>
    <row r="731" spans="1:2" x14ac:dyDescent="0.25">
      <c r="A731" s="3"/>
      <c r="B731" s="122"/>
    </row>
    <row r="732" spans="1:2" x14ac:dyDescent="0.25">
      <c r="A732" s="3"/>
      <c r="B732" s="122"/>
    </row>
    <row r="733" spans="1:2" x14ac:dyDescent="0.25">
      <c r="A733" s="3"/>
      <c r="B733" s="122"/>
    </row>
    <row r="734" spans="1:2" x14ac:dyDescent="0.25">
      <c r="A734" s="3"/>
      <c r="B734" s="122"/>
    </row>
    <row r="735" spans="1:2" x14ac:dyDescent="0.25">
      <c r="A735" s="3"/>
      <c r="B735" s="122"/>
    </row>
    <row r="736" spans="1:2" x14ac:dyDescent="0.25">
      <c r="A736" s="3"/>
      <c r="B736" s="122"/>
    </row>
    <row r="737" spans="1:2" x14ac:dyDescent="0.25">
      <c r="A737" s="3"/>
      <c r="B737" s="122"/>
    </row>
    <row r="738" spans="1:2" x14ac:dyDescent="0.25">
      <c r="A738" s="3"/>
      <c r="B738" s="122"/>
    </row>
    <row r="739" spans="1:2" x14ac:dyDescent="0.25">
      <c r="A739" s="3"/>
      <c r="B739" s="122"/>
    </row>
    <row r="740" spans="1:2" x14ac:dyDescent="0.25">
      <c r="A740" s="3"/>
      <c r="B740" s="122"/>
    </row>
    <row r="741" spans="1:2" x14ac:dyDescent="0.25">
      <c r="A741" s="3"/>
      <c r="B741" s="122"/>
    </row>
    <row r="742" spans="1:2" x14ac:dyDescent="0.25">
      <c r="A742" s="3"/>
      <c r="B742" s="122"/>
    </row>
    <row r="743" spans="1:2" x14ac:dyDescent="0.25">
      <c r="A743" s="3"/>
      <c r="B743" s="122"/>
    </row>
    <row r="744" spans="1:2" x14ac:dyDescent="0.25">
      <c r="A744" s="3"/>
      <c r="B744" s="122"/>
    </row>
    <row r="745" spans="1:2" x14ac:dyDescent="0.25">
      <c r="A745" s="3"/>
      <c r="B745" s="122"/>
    </row>
    <row r="746" spans="1:2" x14ac:dyDescent="0.25">
      <c r="A746" s="3"/>
      <c r="B746" s="122"/>
    </row>
    <row r="747" spans="1:2" x14ac:dyDescent="0.25">
      <c r="A747" s="3"/>
      <c r="B747" s="122"/>
    </row>
    <row r="748" spans="1:2" x14ac:dyDescent="0.25">
      <c r="A748" s="3"/>
      <c r="B748" s="122"/>
    </row>
    <row r="749" spans="1:2" x14ac:dyDescent="0.25">
      <c r="A749" s="3"/>
      <c r="B749" s="122"/>
    </row>
    <row r="750" spans="1:2" x14ac:dyDescent="0.25">
      <c r="A750" s="3"/>
      <c r="B750" s="122"/>
    </row>
    <row r="751" spans="1:2" x14ac:dyDescent="0.25">
      <c r="A751" s="3"/>
      <c r="B751" s="122"/>
    </row>
    <row r="752" spans="1:2" x14ac:dyDescent="0.25">
      <c r="A752" s="3"/>
      <c r="B752" s="122"/>
    </row>
    <row r="753" spans="1:2" x14ac:dyDescent="0.25">
      <c r="A753" s="3"/>
      <c r="B753" s="122"/>
    </row>
    <row r="754" spans="1:2" x14ac:dyDescent="0.25">
      <c r="A754" s="3"/>
      <c r="B754" s="122"/>
    </row>
    <row r="755" spans="1:2" x14ac:dyDescent="0.25">
      <c r="A755" s="3"/>
      <c r="B755" s="122"/>
    </row>
    <row r="756" spans="1:2" x14ac:dyDescent="0.25">
      <c r="A756" s="3"/>
      <c r="B756" s="122"/>
    </row>
    <row r="757" spans="1:2" x14ac:dyDescent="0.25">
      <c r="A757" s="3"/>
      <c r="B757" s="122"/>
    </row>
    <row r="758" spans="1:2" x14ac:dyDescent="0.25">
      <c r="A758" s="3"/>
      <c r="B758" s="122"/>
    </row>
    <row r="759" spans="1:2" x14ac:dyDescent="0.25">
      <c r="A759" s="3"/>
      <c r="B759" s="122"/>
    </row>
    <row r="760" spans="1:2" x14ac:dyDescent="0.25">
      <c r="A760" s="3"/>
      <c r="B760" s="122"/>
    </row>
    <row r="761" spans="1:2" x14ac:dyDescent="0.25">
      <c r="A761" s="3"/>
      <c r="B761" s="122"/>
    </row>
    <row r="762" spans="1:2" x14ac:dyDescent="0.25">
      <c r="A762" s="3"/>
      <c r="B762" s="122"/>
    </row>
    <row r="763" spans="1:2" x14ac:dyDescent="0.25">
      <c r="A763" s="3"/>
      <c r="B763" s="122"/>
    </row>
    <row r="764" spans="1:2" x14ac:dyDescent="0.25">
      <c r="A764" s="3"/>
      <c r="B764" s="122"/>
    </row>
    <row r="765" spans="1:2" x14ac:dyDescent="0.25">
      <c r="A765" s="3"/>
      <c r="B765" s="122"/>
    </row>
    <row r="766" spans="1:2" x14ac:dyDescent="0.25">
      <c r="A766" s="3"/>
      <c r="B766" s="122"/>
    </row>
    <row r="767" spans="1:2" x14ac:dyDescent="0.25">
      <c r="A767" s="3"/>
      <c r="B767" s="122"/>
    </row>
    <row r="768" spans="1:2" x14ac:dyDescent="0.25">
      <c r="A768" s="3"/>
      <c r="B768" s="122"/>
    </row>
    <row r="769" spans="1:2" x14ac:dyDescent="0.25">
      <c r="A769" s="3"/>
      <c r="B769" s="122"/>
    </row>
    <row r="770" spans="1:2" x14ac:dyDescent="0.25">
      <c r="A770" s="3"/>
      <c r="B770" s="122"/>
    </row>
    <row r="771" spans="1:2" x14ac:dyDescent="0.25">
      <c r="A771" s="3"/>
      <c r="B771" s="122"/>
    </row>
    <row r="772" spans="1:2" x14ac:dyDescent="0.25">
      <c r="A772" s="3"/>
      <c r="B772" s="122"/>
    </row>
    <row r="773" spans="1:2" x14ac:dyDescent="0.25">
      <c r="A773" s="3"/>
      <c r="B773" s="122"/>
    </row>
    <row r="774" spans="1:2" x14ac:dyDescent="0.25">
      <c r="A774" s="3"/>
      <c r="B774" s="122"/>
    </row>
    <row r="775" spans="1:2" x14ac:dyDescent="0.25">
      <c r="A775" s="3"/>
      <c r="B775" s="122"/>
    </row>
    <row r="776" spans="1:2" x14ac:dyDescent="0.25">
      <c r="A776" s="3"/>
      <c r="B776" s="122"/>
    </row>
    <row r="777" spans="1:2" x14ac:dyDescent="0.25">
      <c r="A777" s="2"/>
      <c r="B777" s="122"/>
    </row>
    <row r="778" spans="1:2" x14ac:dyDescent="0.25">
      <c r="A778" s="2"/>
      <c r="B778" s="122"/>
    </row>
    <row r="779" spans="1:2" x14ac:dyDescent="0.25">
      <c r="A779" s="2"/>
      <c r="B779" s="122"/>
    </row>
    <row r="780" spans="1:2" x14ac:dyDescent="0.25">
      <c r="A780" s="2"/>
      <c r="B780" s="122"/>
    </row>
    <row r="781" spans="1:2" x14ac:dyDescent="0.25">
      <c r="A781" s="2"/>
      <c r="B781" s="122"/>
    </row>
    <row r="782" spans="1:2" x14ac:dyDescent="0.25">
      <c r="A782" s="2"/>
      <c r="B782" s="122"/>
    </row>
    <row r="783" spans="1:2" x14ac:dyDescent="0.25">
      <c r="A783" s="2"/>
      <c r="B783" s="122"/>
    </row>
    <row r="784" spans="1:2" x14ac:dyDescent="0.25">
      <c r="A784" s="2"/>
      <c r="B784" s="122"/>
    </row>
    <row r="785" spans="1:2" x14ac:dyDescent="0.25">
      <c r="A785" s="2"/>
      <c r="B785" s="122"/>
    </row>
    <row r="786" spans="1:2" x14ac:dyDescent="0.25">
      <c r="A786" s="2"/>
      <c r="B786" s="122"/>
    </row>
    <row r="787" spans="1:2" x14ac:dyDescent="0.25">
      <c r="A787" s="2"/>
      <c r="B787" s="122"/>
    </row>
    <row r="788" spans="1:2" x14ac:dyDescent="0.25">
      <c r="A788" s="2"/>
      <c r="B788" s="122"/>
    </row>
    <row r="789" spans="1:2" x14ac:dyDescent="0.25">
      <c r="A789" s="2"/>
      <c r="B789" s="122"/>
    </row>
    <row r="790" spans="1:2" x14ac:dyDescent="0.25">
      <c r="A790" s="2"/>
      <c r="B790" s="122"/>
    </row>
    <row r="791" spans="1:2" x14ac:dyDescent="0.25">
      <c r="A791" s="2"/>
      <c r="B791" s="122"/>
    </row>
    <row r="792" spans="1:2" x14ac:dyDescent="0.25">
      <c r="A792" s="2"/>
      <c r="B792" s="122"/>
    </row>
    <row r="793" spans="1:2" x14ac:dyDescent="0.25">
      <c r="A793" s="2"/>
      <c r="B793" s="122"/>
    </row>
    <row r="794" spans="1:2" x14ac:dyDescent="0.25">
      <c r="A794" s="2"/>
      <c r="B794" s="122"/>
    </row>
    <row r="795" spans="1:2" x14ac:dyDescent="0.25">
      <c r="A795" s="2"/>
      <c r="B795" s="122"/>
    </row>
    <row r="796" spans="1:2" x14ac:dyDescent="0.25">
      <c r="A796" s="2"/>
      <c r="B796" s="122"/>
    </row>
    <row r="797" spans="1:2" x14ac:dyDescent="0.25">
      <c r="A797" s="2"/>
      <c r="B797" s="122"/>
    </row>
    <row r="798" spans="1:2" x14ac:dyDescent="0.25">
      <c r="A798" s="2"/>
      <c r="B798" s="122"/>
    </row>
    <row r="799" spans="1:2" x14ac:dyDescent="0.25">
      <c r="A799" s="2"/>
      <c r="B799" s="122"/>
    </row>
    <row r="800" spans="1:2" x14ac:dyDescent="0.25">
      <c r="A800" s="2"/>
      <c r="B800" s="122"/>
    </row>
    <row r="801" spans="1:2" x14ac:dyDescent="0.25">
      <c r="A801" s="2"/>
      <c r="B801" s="122"/>
    </row>
    <row r="802" spans="1:2" x14ac:dyDescent="0.25">
      <c r="A802" s="2"/>
      <c r="B802" s="122"/>
    </row>
    <row r="803" spans="1:2" x14ac:dyDescent="0.25">
      <c r="A803" s="2"/>
      <c r="B803" s="122"/>
    </row>
    <row r="804" spans="1:2" x14ac:dyDescent="0.25">
      <c r="A804" s="2"/>
      <c r="B804" s="122"/>
    </row>
    <row r="805" spans="1:2" x14ac:dyDescent="0.25">
      <c r="A805" s="2"/>
      <c r="B805" s="122"/>
    </row>
    <row r="806" spans="1:2" x14ac:dyDescent="0.25">
      <c r="A806" s="2"/>
      <c r="B806" s="122"/>
    </row>
    <row r="807" spans="1:2" x14ac:dyDescent="0.25">
      <c r="A807" s="2"/>
      <c r="B807" s="122"/>
    </row>
    <row r="808" spans="1:2" x14ac:dyDescent="0.25">
      <c r="A808" s="2"/>
      <c r="B808" s="122"/>
    </row>
    <row r="809" spans="1:2" x14ac:dyDescent="0.25">
      <c r="A809" s="2"/>
      <c r="B809" s="122"/>
    </row>
    <row r="810" spans="1:2" x14ac:dyDescent="0.25">
      <c r="A810" s="2"/>
      <c r="B810" s="122"/>
    </row>
    <row r="811" spans="1:2" x14ac:dyDescent="0.25">
      <c r="A811" s="2"/>
      <c r="B811" s="122"/>
    </row>
    <row r="812" spans="1:2" x14ac:dyDescent="0.25">
      <c r="A812" s="2"/>
      <c r="B812" s="122"/>
    </row>
    <row r="813" spans="1:2" x14ac:dyDescent="0.25">
      <c r="A813" s="2"/>
      <c r="B813" s="122"/>
    </row>
    <row r="814" spans="1:2" x14ac:dyDescent="0.25">
      <c r="A814" s="2"/>
      <c r="B814" s="122"/>
    </row>
    <row r="815" spans="1:2" x14ac:dyDescent="0.25">
      <c r="A815" s="2"/>
      <c r="B815" s="122"/>
    </row>
    <row r="816" spans="1:2" x14ac:dyDescent="0.25">
      <c r="A816" s="2"/>
      <c r="B816" s="122"/>
    </row>
    <row r="817" spans="1:2" x14ac:dyDescent="0.25">
      <c r="A817" s="2"/>
      <c r="B817" s="122"/>
    </row>
    <row r="818" spans="1:2" x14ac:dyDescent="0.25">
      <c r="A818" s="2"/>
      <c r="B818" s="122"/>
    </row>
    <row r="819" spans="1:2" x14ac:dyDescent="0.25">
      <c r="A819" s="2"/>
      <c r="B819" s="122"/>
    </row>
    <row r="820" spans="1:2" x14ac:dyDescent="0.25">
      <c r="A820" s="2"/>
      <c r="B820" s="122"/>
    </row>
    <row r="821" spans="1:2" x14ac:dyDescent="0.25">
      <c r="A821" s="2"/>
      <c r="B821" s="122"/>
    </row>
    <row r="822" spans="1:2" x14ac:dyDescent="0.25">
      <c r="A822" s="2"/>
      <c r="B822" s="122"/>
    </row>
    <row r="823" spans="1:2" x14ac:dyDescent="0.25">
      <c r="A823" s="2"/>
      <c r="B823" s="122"/>
    </row>
    <row r="824" spans="1:2" x14ac:dyDescent="0.25">
      <c r="A824" s="2"/>
      <c r="B824" s="122"/>
    </row>
    <row r="825" spans="1:2" x14ac:dyDescent="0.25">
      <c r="A825" s="2"/>
      <c r="B825" s="122"/>
    </row>
    <row r="826" spans="1:2" x14ac:dyDescent="0.25">
      <c r="A826" s="2"/>
      <c r="B826" s="122"/>
    </row>
    <row r="827" spans="1:2" x14ac:dyDescent="0.25">
      <c r="A827" s="2"/>
      <c r="B827" s="122"/>
    </row>
    <row r="828" spans="1:2" x14ac:dyDescent="0.25">
      <c r="A828" s="2"/>
      <c r="B828" s="122"/>
    </row>
    <row r="829" spans="1:2" x14ac:dyDescent="0.25">
      <c r="A829" s="2"/>
      <c r="B829" s="122"/>
    </row>
    <row r="830" spans="1:2" x14ac:dyDescent="0.25">
      <c r="A830" s="2"/>
      <c r="B830" s="122"/>
    </row>
    <row r="831" spans="1:2" x14ac:dyDescent="0.25">
      <c r="A831" s="2"/>
      <c r="B831" s="122"/>
    </row>
    <row r="832" spans="1:2" x14ac:dyDescent="0.25">
      <c r="A832" s="2"/>
      <c r="B832" s="122"/>
    </row>
    <row r="833" spans="1:2" x14ac:dyDescent="0.25">
      <c r="A833" s="2"/>
      <c r="B833" s="122"/>
    </row>
    <row r="834" spans="1:2" x14ac:dyDescent="0.25">
      <c r="A834" s="2"/>
      <c r="B834" s="122"/>
    </row>
    <row r="835" spans="1:2" x14ac:dyDescent="0.25">
      <c r="A835" s="2"/>
      <c r="B835" s="122"/>
    </row>
    <row r="836" spans="1:2" x14ac:dyDescent="0.25">
      <c r="A836" s="2"/>
      <c r="B836" s="122"/>
    </row>
    <row r="837" spans="1:2" x14ac:dyDescent="0.25">
      <c r="A837" s="2"/>
      <c r="B837" s="122"/>
    </row>
    <row r="838" spans="1:2" x14ac:dyDescent="0.25">
      <c r="A838" s="2"/>
      <c r="B838" s="122"/>
    </row>
    <row r="839" spans="1:2" x14ac:dyDescent="0.25">
      <c r="A839" s="2"/>
      <c r="B839" s="122"/>
    </row>
    <row r="840" spans="1:2" x14ac:dyDescent="0.25">
      <c r="A840" s="2"/>
      <c r="B840" s="122"/>
    </row>
    <row r="841" spans="1:2" x14ac:dyDescent="0.25">
      <c r="A841" s="2"/>
      <c r="B841" s="122"/>
    </row>
    <row r="842" spans="1:2" x14ac:dyDescent="0.25">
      <c r="A842" s="2"/>
      <c r="B842" s="122"/>
    </row>
    <row r="843" spans="1:2" x14ac:dyDescent="0.25">
      <c r="A843" s="2"/>
      <c r="B843" s="122"/>
    </row>
    <row r="844" spans="1:2" x14ac:dyDescent="0.25">
      <c r="A844" s="2"/>
      <c r="B844" s="122"/>
    </row>
    <row r="845" spans="1:2" x14ac:dyDescent="0.25">
      <c r="A845" s="2"/>
      <c r="B845" s="122"/>
    </row>
    <row r="846" spans="1:2" x14ac:dyDescent="0.25">
      <c r="A846" s="2"/>
      <c r="B846" s="122"/>
    </row>
    <row r="847" spans="1:2" x14ac:dyDescent="0.25">
      <c r="A847" s="2"/>
      <c r="B847" s="122"/>
    </row>
    <row r="848" spans="1:2" x14ac:dyDescent="0.25">
      <c r="A848" s="2"/>
      <c r="B848" s="122"/>
    </row>
    <row r="849" spans="1:2" x14ac:dyDescent="0.25">
      <c r="A849" s="2"/>
      <c r="B849" s="122"/>
    </row>
    <row r="850" spans="1:2" x14ac:dyDescent="0.25">
      <c r="A850" s="2"/>
      <c r="B850" s="122"/>
    </row>
    <row r="851" spans="1:2" x14ac:dyDescent="0.25">
      <c r="A851" s="2"/>
      <c r="B851" s="122"/>
    </row>
    <row r="852" spans="1:2" x14ac:dyDescent="0.25">
      <c r="A852" s="2"/>
      <c r="B852" s="122"/>
    </row>
    <row r="853" spans="1:2" x14ac:dyDescent="0.25">
      <c r="A853" s="2"/>
      <c r="B853" s="122"/>
    </row>
    <row r="854" spans="1:2" x14ac:dyDescent="0.25">
      <c r="A854" s="2"/>
      <c r="B854" s="122"/>
    </row>
    <row r="855" spans="1:2" x14ac:dyDescent="0.25">
      <c r="A855" s="2"/>
      <c r="B855" s="122"/>
    </row>
    <row r="856" spans="1:2" x14ac:dyDescent="0.25">
      <c r="A856" s="2"/>
      <c r="B856" s="122"/>
    </row>
    <row r="857" spans="1:2" x14ac:dyDescent="0.25">
      <c r="A857" s="2"/>
      <c r="B857" s="122"/>
    </row>
    <row r="858" spans="1:2" x14ac:dyDescent="0.25">
      <c r="A858" s="2"/>
      <c r="B858" s="122"/>
    </row>
    <row r="859" spans="1:2" x14ac:dyDescent="0.25">
      <c r="A859" s="2"/>
      <c r="B859" s="122"/>
    </row>
    <row r="860" spans="1:2" x14ac:dyDescent="0.25">
      <c r="A860" s="2"/>
      <c r="B860" s="122"/>
    </row>
    <row r="861" spans="1:2" x14ac:dyDescent="0.25">
      <c r="A861" s="2"/>
      <c r="B861" s="122"/>
    </row>
    <row r="862" spans="1:2" x14ac:dyDescent="0.25">
      <c r="A862" s="2"/>
      <c r="B862" s="122"/>
    </row>
    <row r="863" spans="1:2" x14ac:dyDescent="0.25">
      <c r="A863" s="2"/>
      <c r="B863" s="122"/>
    </row>
    <row r="864" spans="1:2" x14ac:dyDescent="0.25">
      <c r="A864" s="3"/>
      <c r="B864" s="122"/>
    </row>
    <row r="865" spans="1:2" x14ac:dyDescent="0.25">
      <c r="A865" s="3"/>
      <c r="B865" s="122"/>
    </row>
    <row r="866" spans="1:2" x14ac:dyDescent="0.25">
      <c r="A866" s="3"/>
      <c r="B866" s="122"/>
    </row>
    <row r="867" spans="1:2" x14ac:dyDescent="0.25">
      <c r="A867" s="3"/>
      <c r="B867" s="122"/>
    </row>
    <row r="868" spans="1:2" x14ac:dyDescent="0.25">
      <c r="A868" s="3"/>
      <c r="B868" s="122"/>
    </row>
    <row r="869" spans="1:2" x14ac:dyDescent="0.25">
      <c r="A869" s="3"/>
      <c r="B869" s="122"/>
    </row>
    <row r="870" spans="1:2" x14ac:dyDescent="0.25">
      <c r="A870" s="3"/>
      <c r="B870" s="122"/>
    </row>
    <row r="871" spans="1:2" x14ac:dyDescent="0.25">
      <c r="A871" s="3"/>
      <c r="B871" s="122"/>
    </row>
    <row r="872" spans="1:2" x14ac:dyDescent="0.25">
      <c r="A872" s="3"/>
      <c r="B872" s="122"/>
    </row>
    <row r="873" spans="1:2" x14ac:dyDescent="0.25">
      <c r="A873" s="3"/>
      <c r="B873" s="122"/>
    </row>
    <row r="874" spans="1:2" x14ac:dyDescent="0.25">
      <c r="A874" s="3"/>
      <c r="B874" s="122"/>
    </row>
    <row r="875" spans="1:2" x14ac:dyDescent="0.25">
      <c r="A875" s="6"/>
      <c r="B875" s="122"/>
    </row>
    <row r="876" spans="1:2" x14ac:dyDescent="0.25">
      <c r="A876" s="3"/>
      <c r="B876" s="122"/>
    </row>
    <row r="877" spans="1:2" x14ac:dyDescent="0.25">
      <c r="A877" s="3"/>
      <c r="B877" s="122"/>
    </row>
    <row r="878" spans="1:2" x14ac:dyDescent="0.25">
      <c r="A878" s="3"/>
      <c r="B878" s="122"/>
    </row>
    <row r="879" spans="1:2" x14ac:dyDescent="0.25">
      <c r="A879" s="3"/>
      <c r="B879" s="122"/>
    </row>
    <row r="880" spans="1:2" x14ac:dyDescent="0.25">
      <c r="A880" s="3"/>
      <c r="B880" s="122"/>
    </row>
    <row r="881" spans="1:2" x14ac:dyDescent="0.25">
      <c r="A881" s="3"/>
      <c r="B881" s="122"/>
    </row>
    <row r="882" spans="1:2" x14ac:dyDescent="0.25">
      <c r="A882" s="3"/>
      <c r="B882" s="122"/>
    </row>
    <row r="883" spans="1:2" x14ac:dyDescent="0.25">
      <c r="A883" s="3"/>
      <c r="B883" s="122"/>
    </row>
    <row r="884" spans="1:2" x14ac:dyDescent="0.25">
      <c r="A884" s="3"/>
      <c r="B884" s="122"/>
    </row>
    <row r="885" spans="1:2" x14ac:dyDescent="0.25">
      <c r="A885" s="3"/>
      <c r="B885" s="122"/>
    </row>
    <row r="886" spans="1:2" x14ac:dyDescent="0.25">
      <c r="A886" s="3"/>
      <c r="B886" s="122"/>
    </row>
    <row r="887" spans="1:2" x14ac:dyDescent="0.25">
      <c r="A887" s="3"/>
      <c r="B887" s="122"/>
    </row>
    <row r="888" spans="1:2" x14ac:dyDescent="0.25">
      <c r="A888" s="3"/>
      <c r="B888" s="122"/>
    </row>
    <row r="889" spans="1:2" x14ac:dyDescent="0.25">
      <c r="A889" s="3"/>
      <c r="B889" s="122"/>
    </row>
    <row r="890" spans="1:2" x14ac:dyDescent="0.25">
      <c r="A890" s="3"/>
      <c r="B890" s="122"/>
    </row>
    <row r="891" spans="1:2" x14ac:dyDescent="0.25">
      <c r="A891" s="3"/>
      <c r="B891" s="122"/>
    </row>
    <row r="892" spans="1:2" x14ac:dyDescent="0.25">
      <c r="A892" s="3"/>
      <c r="B892" s="122"/>
    </row>
    <row r="893" spans="1:2" x14ac:dyDescent="0.25">
      <c r="A893" s="3"/>
      <c r="B893" s="122"/>
    </row>
    <row r="894" spans="1:2" x14ac:dyDescent="0.25">
      <c r="A894" s="3"/>
      <c r="B894" s="122"/>
    </row>
    <row r="895" spans="1:2" x14ac:dyDescent="0.25">
      <c r="A895" s="3"/>
      <c r="B895" s="122"/>
    </row>
    <row r="896" spans="1:2" x14ac:dyDescent="0.25">
      <c r="A896" s="3"/>
      <c r="B896" s="122"/>
    </row>
    <row r="897" spans="1:2" x14ac:dyDescent="0.25">
      <c r="A897" s="3"/>
      <c r="B897" s="122"/>
    </row>
    <row r="898" spans="1:2" x14ac:dyDescent="0.25">
      <c r="A898" s="3"/>
      <c r="B898" s="122"/>
    </row>
    <row r="899" spans="1:2" x14ac:dyDescent="0.25">
      <c r="A899" s="3"/>
      <c r="B899" s="122"/>
    </row>
    <row r="900" spans="1:2" x14ac:dyDescent="0.25">
      <c r="A900" s="3"/>
      <c r="B900" s="122"/>
    </row>
    <row r="901" spans="1:2" x14ac:dyDescent="0.25">
      <c r="A901" s="3"/>
      <c r="B901" s="122"/>
    </row>
    <row r="902" spans="1:2" x14ac:dyDescent="0.25">
      <c r="A902" s="3"/>
      <c r="B902" s="122"/>
    </row>
    <row r="903" spans="1:2" x14ac:dyDescent="0.25">
      <c r="A903" s="3"/>
      <c r="B903" s="122"/>
    </row>
    <row r="904" spans="1:2" x14ac:dyDescent="0.25">
      <c r="A904" s="3"/>
      <c r="B904" s="122"/>
    </row>
    <row r="905" spans="1:2" x14ac:dyDescent="0.25">
      <c r="A905" s="3"/>
      <c r="B905" s="122"/>
    </row>
    <row r="906" spans="1:2" x14ac:dyDescent="0.25">
      <c r="A906" s="3"/>
      <c r="B906" s="122"/>
    </row>
    <row r="907" spans="1:2" x14ac:dyDescent="0.25">
      <c r="A907" s="3"/>
      <c r="B907" s="122"/>
    </row>
    <row r="908" spans="1:2" x14ac:dyDescent="0.25">
      <c r="A908" s="3"/>
      <c r="B908" s="122"/>
    </row>
    <row r="909" spans="1:2" x14ac:dyDescent="0.25">
      <c r="A909" s="3"/>
      <c r="B909" s="122"/>
    </row>
    <row r="910" spans="1:2" x14ac:dyDescent="0.25">
      <c r="A910" s="3"/>
      <c r="B910" s="122"/>
    </row>
    <row r="911" spans="1:2" x14ac:dyDescent="0.25">
      <c r="A911" s="3"/>
      <c r="B911" s="122"/>
    </row>
    <row r="912" spans="1:2" x14ac:dyDescent="0.25">
      <c r="A912" s="3"/>
      <c r="B912" s="122"/>
    </row>
    <row r="913" spans="1:2" x14ac:dyDescent="0.25">
      <c r="A913" s="3"/>
      <c r="B913" s="122"/>
    </row>
    <row r="914" spans="1:2" x14ac:dyDescent="0.25">
      <c r="A914" s="3"/>
      <c r="B914" s="122"/>
    </row>
    <row r="915" spans="1:2" x14ac:dyDescent="0.25">
      <c r="A915" s="3"/>
      <c r="B915" s="122"/>
    </row>
    <row r="916" spans="1:2" x14ac:dyDescent="0.25">
      <c r="A916" s="3"/>
      <c r="B916" s="122"/>
    </row>
    <row r="917" spans="1:2" x14ac:dyDescent="0.25">
      <c r="A917" s="3"/>
      <c r="B917" s="122"/>
    </row>
    <row r="918" spans="1:2" x14ac:dyDescent="0.25">
      <c r="A918" s="3"/>
      <c r="B918" s="122"/>
    </row>
    <row r="919" spans="1:2" x14ac:dyDescent="0.25">
      <c r="A919" s="3"/>
      <c r="B919" s="122"/>
    </row>
    <row r="920" spans="1:2" x14ac:dyDescent="0.25">
      <c r="A920" s="3"/>
      <c r="B920" s="122"/>
    </row>
    <row r="921" spans="1:2" x14ac:dyDescent="0.25">
      <c r="A921" s="3"/>
      <c r="B921" s="122"/>
    </row>
    <row r="922" spans="1:2" x14ac:dyDescent="0.25">
      <c r="A922" s="3"/>
      <c r="B922" s="122"/>
    </row>
    <row r="923" spans="1:2" x14ac:dyDescent="0.25">
      <c r="A923" s="3"/>
      <c r="B923" s="122"/>
    </row>
    <row r="924" spans="1:2" x14ac:dyDescent="0.25">
      <c r="A924" s="3"/>
      <c r="B924" s="122"/>
    </row>
    <row r="925" spans="1:2" x14ac:dyDescent="0.25">
      <c r="A925" s="3"/>
      <c r="B925" s="122"/>
    </row>
    <row r="926" spans="1:2" x14ac:dyDescent="0.25">
      <c r="A926" s="3"/>
      <c r="B926" s="122"/>
    </row>
    <row r="927" spans="1:2" x14ac:dyDescent="0.25">
      <c r="A927" s="3"/>
      <c r="B927" s="122"/>
    </row>
    <row r="928" spans="1:2" x14ac:dyDescent="0.25">
      <c r="A928" s="3"/>
      <c r="B928" s="122"/>
    </row>
    <row r="929" spans="1:2" x14ac:dyDescent="0.25">
      <c r="A929" s="3"/>
      <c r="B929" s="122"/>
    </row>
    <row r="930" spans="1:2" x14ac:dyDescent="0.25">
      <c r="A930" s="3"/>
      <c r="B930" s="122"/>
    </row>
    <row r="931" spans="1:2" x14ac:dyDescent="0.25">
      <c r="A931" s="3"/>
      <c r="B931" s="122"/>
    </row>
    <row r="932" spans="1:2" x14ac:dyDescent="0.25">
      <c r="A932" s="3"/>
      <c r="B932" s="122"/>
    </row>
    <row r="933" spans="1:2" x14ac:dyDescent="0.25">
      <c r="A933" s="3"/>
      <c r="B933" s="122"/>
    </row>
    <row r="934" spans="1:2" x14ac:dyDescent="0.25">
      <c r="A934" s="3"/>
      <c r="B934" s="122"/>
    </row>
    <row r="935" spans="1:2" x14ac:dyDescent="0.25">
      <c r="A935" s="3"/>
      <c r="B935" s="122"/>
    </row>
    <row r="936" spans="1:2" x14ac:dyDescent="0.25">
      <c r="A936" s="3"/>
      <c r="B936" s="122"/>
    </row>
    <row r="937" spans="1:2" x14ac:dyDescent="0.25">
      <c r="A937" s="3"/>
      <c r="B937" s="122"/>
    </row>
    <row r="938" spans="1:2" x14ac:dyDescent="0.25">
      <c r="A938" s="3"/>
      <c r="B938" s="122"/>
    </row>
    <row r="939" spans="1:2" x14ac:dyDescent="0.25">
      <c r="A939" s="3"/>
      <c r="B939" s="122"/>
    </row>
    <row r="940" spans="1:2" x14ac:dyDescent="0.25">
      <c r="A940" s="3"/>
      <c r="B940" s="122"/>
    </row>
    <row r="941" spans="1:2" x14ac:dyDescent="0.25">
      <c r="A941" s="3"/>
      <c r="B941" s="122"/>
    </row>
    <row r="942" spans="1:2" x14ac:dyDescent="0.25">
      <c r="A942" s="3"/>
      <c r="B942" s="122"/>
    </row>
    <row r="943" spans="1:2" x14ac:dyDescent="0.25">
      <c r="A943" s="3"/>
      <c r="B943" s="122"/>
    </row>
    <row r="944" spans="1:2" x14ac:dyDescent="0.25">
      <c r="A944" s="3"/>
      <c r="B944" s="122"/>
    </row>
    <row r="945" spans="1:2" x14ac:dyDescent="0.25">
      <c r="A945" s="3"/>
      <c r="B945" s="122"/>
    </row>
    <row r="946" spans="1:2" x14ac:dyDescent="0.25">
      <c r="A946" s="3"/>
      <c r="B946" s="122"/>
    </row>
    <row r="947" spans="1:2" x14ac:dyDescent="0.25">
      <c r="A947" s="3"/>
      <c r="B947" s="122"/>
    </row>
    <row r="948" spans="1:2" x14ac:dyDescent="0.25">
      <c r="A948" s="3"/>
      <c r="B948" s="122"/>
    </row>
    <row r="949" spans="1:2" x14ac:dyDescent="0.25">
      <c r="A949" s="3"/>
      <c r="B949" s="122"/>
    </row>
    <row r="950" spans="1:2" x14ac:dyDescent="0.25">
      <c r="A950" s="3"/>
      <c r="B950" s="122"/>
    </row>
    <row r="951" spans="1:2" x14ac:dyDescent="0.25">
      <c r="A951" s="3"/>
      <c r="B951" s="122"/>
    </row>
    <row r="952" spans="1:2" x14ac:dyDescent="0.25">
      <c r="A952" s="3"/>
      <c r="B952" s="122"/>
    </row>
    <row r="953" spans="1:2" x14ac:dyDescent="0.25">
      <c r="A953" s="3"/>
      <c r="B953" s="122"/>
    </row>
    <row r="954" spans="1:2" x14ac:dyDescent="0.25">
      <c r="A954" s="3"/>
      <c r="B954" s="122"/>
    </row>
    <row r="955" spans="1:2" x14ac:dyDescent="0.25">
      <c r="A955" s="3"/>
      <c r="B955" s="122"/>
    </row>
    <row r="956" spans="1:2" x14ac:dyDescent="0.25">
      <c r="A956" s="3"/>
      <c r="B956" s="122"/>
    </row>
    <row r="957" spans="1:2" x14ac:dyDescent="0.25">
      <c r="A957" s="3"/>
      <c r="B957" s="122"/>
    </row>
    <row r="958" spans="1:2" x14ac:dyDescent="0.25">
      <c r="A958" s="2"/>
      <c r="B958" s="122"/>
    </row>
    <row r="959" spans="1:2" x14ac:dyDescent="0.25">
      <c r="A959" s="2"/>
      <c r="B959" s="122"/>
    </row>
    <row r="960" spans="1:2" x14ac:dyDescent="0.25">
      <c r="A960" s="2"/>
      <c r="B960" s="122"/>
    </row>
    <row r="961" spans="1:2" x14ac:dyDescent="0.25">
      <c r="A961" s="2"/>
      <c r="B961" s="122"/>
    </row>
    <row r="962" spans="1:2" x14ac:dyDescent="0.25">
      <c r="A962" s="2"/>
      <c r="B962" s="122"/>
    </row>
    <row r="963" spans="1:2" x14ac:dyDescent="0.25">
      <c r="A963" s="2"/>
      <c r="B963" s="122"/>
    </row>
    <row r="964" spans="1:2" x14ac:dyDescent="0.25">
      <c r="A964" s="2"/>
      <c r="B964" s="122"/>
    </row>
    <row r="965" spans="1:2" x14ac:dyDescent="0.25">
      <c r="A965" s="2"/>
      <c r="B965" s="122"/>
    </row>
    <row r="966" spans="1:2" x14ac:dyDescent="0.25">
      <c r="A966" s="2"/>
      <c r="B966" s="122"/>
    </row>
    <row r="967" spans="1:2" x14ac:dyDescent="0.25">
      <c r="A967" s="2"/>
      <c r="B967" s="122"/>
    </row>
    <row r="968" spans="1:2" x14ac:dyDescent="0.25">
      <c r="A968" s="2"/>
      <c r="B968" s="122"/>
    </row>
    <row r="969" spans="1:2" x14ac:dyDescent="0.25">
      <c r="A969" s="2"/>
      <c r="B969" s="122"/>
    </row>
    <row r="970" spans="1:2" x14ac:dyDescent="0.25">
      <c r="A970" s="2"/>
      <c r="B970" s="122"/>
    </row>
    <row r="971" spans="1:2" x14ac:dyDescent="0.25">
      <c r="A971" s="2"/>
      <c r="B971" s="122"/>
    </row>
    <row r="972" spans="1:2" x14ac:dyDescent="0.25">
      <c r="A972" s="2"/>
      <c r="B972" s="122"/>
    </row>
    <row r="973" spans="1:2" x14ac:dyDescent="0.25">
      <c r="A973" s="2"/>
      <c r="B973" s="122"/>
    </row>
    <row r="974" spans="1:2" x14ac:dyDescent="0.25">
      <c r="A974" s="2"/>
      <c r="B974" s="122"/>
    </row>
    <row r="975" spans="1:2" x14ac:dyDescent="0.25">
      <c r="A975" s="2"/>
      <c r="B975" s="122"/>
    </row>
    <row r="976" spans="1:2" x14ac:dyDescent="0.25">
      <c r="A976" s="2"/>
      <c r="B976" s="122"/>
    </row>
    <row r="977" spans="1:2" x14ac:dyDescent="0.25">
      <c r="A977" s="2"/>
      <c r="B977" s="122"/>
    </row>
    <row r="978" spans="1:2" x14ac:dyDescent="0.25">
      <c r="A978" s="2"/>
      <c r="B978" s="122"/>
    </row>
    <row r="979" spans="1:2" x14ac:dyDescent="0.25">
      <c r="A979" s="2"/>
      <c r="B979" s="122"/>
    </row>
    <row r="980" spans="1:2" x14ac:dyDescent="0.25">
      <c r="A980" s="2"/>
      <c r="B980" s="122"/>
    </row>
    <row r="981" spans="1:2" x14ac:dyDescent="0.25">
      <c r="A981" s="2"/>
      <c r="B981" s="122"/>
    </row>
    <row r="982" spans="1:2" x14ac:dyDescent="0.25">
      <c r="A982" s="2"/>
      <c r="B982" s="122"/>
    </row>
    <row r="983" spans="1:2" x14ac:dyDescent="0.25">
      <c r="A983" s="2"/>
      <c r="B983" s="122"/>
    </row>
    <row r="984" spans="1:2" x14ac:dyDescent="0.25">
      <c r="A984" s="2"/>
      <c r="B984" s="122"/>
    </row>
    <row r="985" spans="1:2" x14ac:dyDescent="0.25">
      <c r="A985" s="2"/>
      <c r="B985" s="122"/>
    </row>
    <row r="986" spans="1:2" x14ac:dyDescent="0.25">
      <c r="A986" s="2"/>
      <c r="B986" s="122"/>
    </row>
    <row r="987" spans="1:2" x14ac:dyDescent="0.25">
      <c r="A987" s="2"/>
      <c r="B987" s="122"/>
    </row>
    <row r="988" spans="1:2" x14ac:dyDescent="0.25">
      <c r="A988" s="2"/>
      <c r="B988" s="122"/>
    </row>
    <row r="989" spans="1:2" x14ac:dyDescent="0.25">
      <c r="A989" s="2"/>
      <c r="B989" s="122"/>
    </row>
    <row r="990" spans="1:2" x14ac:dyDescent="0.25">
      <c r="A990" s="2"/>
      <c r="B990" s="122"/>
    </row>
    <row r="991" spans="1:2" x14ac:dyDescent="0.25">
      <c r="A991" s="2"/>
      <c r="B991" s="122"/>
    </row>
    <row r="992" spans="1:2" x14ac:dyDescent="0.25">
      <c r="A992" s="2"/>
      <c r="B992" s="122"/>
    </row>
    <row r="993" spans="1:2" x14ac:dyDescent="0.25">
      <c r="A993" s="2"/>
      <c r="B993" s="122"/>
    </row>
    <row r="994" spans="1:2" x14ac:dyDescent="0.25">
      <c r="A994" s="2"/>
      <c r="B994" s="122"/>
    </row>
    <row r="995" spans="1:2" x14ac:dyDescent="0.25">
      <c r="A995" s="2"/>
      <c r="B995" s="122"/>
    </row>
    <row r="996" spans="1:2" x14ac:dyDescent="0.25">
      <c r="A996" s="2"/>
      <c r="B996" s="122"/>
    </row>
    <row r="997" spans="1:2" x14ac:dyDescent="0.25">
      <c r="A997" s="2"/>
      <c r="B997" s="122"/>
    </row>
    <row r="998" spans="1:2" x14ac:dyDescent="0.25">
      <c r="A998" s="2"/>
      <c r="B998" s="122"/>
    </row>
    <row r="999" spans="1:2" x14ac:dyDescent="0.25">
      <c r="A999" s="2"/>
      <c r="B999" s="122"/>
    </row>
    <row r="1000" spans="1:2" x14ac:dyDescent="0.25">
      <c r="A1000" s="2"/>
      <c r="B1000" s="122"/>
    </row>
    <row r="1001" spans="1:2" x14ac:dyDescent="0.25">
      <c r="A1001" s="2"/>
      <c r="B1001" s="122"/>
    </row>
    <row r="1002" spans="1:2" x14ac:dyDescent="0.25">
      <c r="A1002" s="2"/>
      <c r="B1002" s="122"/>
    </row>
    <row r="1003" spans="1:2" x14ac:dyDescent="0.25">
      <c r="A1003" s="2"/>
      <c r="B1003" s="122"/>
    </row>
    <row r="1004" spans="1:2" x14ac:dyDescent="0.25">
      <c r="A1004" s="2"/>
      <c r="B1004" s="122"/>
    </row>
    <row r="1005" spans="1:2" x14ac:dyDescent="0.25">
      <c r="A1005" s="2"/>
      <c r="B1005" s="122"/>
    </row>
    <row r="1006" spans="1:2" x14ac:dyDescent="0.25">
      <c r="A1006" s="2"/>
      <c r="B1006" s="122"/>
    </row>
    <row r="1007" spans="1:2" x14ac:dyDescent="0.25">
      <c r="A1007" s="2"/>
      <c r="B1007" s="122"/>
    </row>
    <row r="1008" spans="1:2" x14ac:dyDescent="0.25">
      <c r="A1008" s="2"/>
      <c r="B1008" s="122"/>
    </row>
    <row r="1009" spans="1:2" x14ac:dyDescent="0.25">
      <c r="A1009" s="2"/>
      <c r="B1009" s="122"/>
    </row>
    <row r="1010" spans="1:2" x14ac:dyDescent="0.25">
      <c r="A1010" s="2"/>
      <c r="B1010" s="122"/>
    </row>
    <row r="1011" spans="1:2" x14ac:dyDescent="0.25">
      <c r="A1011" s="2"/>
      <c r="B1011" s="122"/>
    </row>
    <row r="1012" spans="1:2" x14ac:dyDescent="0.25">
      <c r="A1012" s="2"/>
      <c r="B1012" s="122"/>
    </row>
    <row r="1013" spans="1:2" x14ac:dyDescent="0.25">
      <c r="A1013" s="2"/>
      <c r="B1013" s="122"/>
    </row>
    <row r="1014" spans="1:2" x14ac:dyDescent="0.25">
      <c r="A1014" s="2"/>
      <c r="B1014" s="122"/>
    </row>
    <row r="1015" spans="1:2" x14ac:dyDescent="0.25">
      <c r="A1015" s="2"/>
      <c r="B1015" s="122"/>
    </row>
    <row r="1016" spans="1:2" x14ac:dyDescent="0.25">
      <c r="A1016" s="2"/>
      <c r="B1016" s="122"/>
    </row>
    <row r="1017" spans="1:2" x14ac:dyDescent="0.25">
      <c r="A1017" s="2"/>
      <c r="B1017" s="122"/>
    </row>
    <row r="1018" spans="1:2" x14ac:dyDescent="0.25">
      <c r="A1018" s="2"/>
      <c r="B1018" s="122"/>
    </row>
    <row r="1019" spans="1:2" x14ac:dyDescent="0.25">
      <c r="A1019" s="2"/>
      <c r="B1019" s="122"/>
    </row>
    <row r="1020" spans="1:2" x14ac:dyDescent="0.25">
      <c r="A1020" s="2"/>
      <c r="B1020" s="122"/>
    </row>
    <row r="1021" spans="1:2" x14ac:dyDescent="0.25">
      <c r="A1021" s="2"/>
      <c r="B1021" s="122"/>
    </row>
    <row r="1022" spans="1:2" x14ac:dyDescent="0.25">
      <c r="A1022" s="2"/>
      <c r="B1022" s="122"/>
    </row>
    <row r="1023" spans="1:2" x14ac:dyDescent="0.25">
      <c r="A1023" s="2"/>
      <c r="B1023" s="122"/>
    </row>
    <row r="1024" spans="1:2" x14ac:dyDescent="0.25">
      <c r="A1024" s="2"/>
      <c r="B1024" s="122"/>
    </row>
    <row r="1025" spans="1:2" x14ac:dyDescent="0.25">
      <c r="A1025" s="2"/>
      <c r="B1025" s="122"/>
    </row>
    <row r="1026" spans="1:2" x14ac:dyDescent="0.25">
      <c r="A1026" s="2"/>
      <c r="B1026" s="122"/>
    </row>
    <row r="1027" spans="1:2" x14ac:dyDescent="0.25">
      <c r="A1027" s="2"/>
      <c r="B1027" s="122"/>
    </row>
    <row r="1028" spans="1:2" x14ac:dyDescent="0.25">
      <c r="A1028" s="2"/>
      <c r="B1028" s="122"/>
    </row>
    <row r="1029" spans="1:2" x14ac:dyDescent="0.25">
      <c r="A1029" s="2"/>
      <c r="B1029" s="122"/>
    </row>
    <row r="1030" spans="1:2" x14ac:dyDescent="0.25">
      <c r="A1030" s="2"/>
      <c r="B1030" s="122"/>
    </row>
    <row r="1031" spans="1:2" x14ac:dyDescent="0.25">
      <c r="A1031" s="2"/>
      <c r="B1031" s="122"/>
    </row>
    <row r="1032" spans="1:2" x14ac:dyDescent="0.25">
      <c r="A1032" s="2"/>
      <c r="B1032" s="122"/>
    </row>
    <row r="1033" spans="1:2" x14ac:dyDescent="0.25">
      <c r="A1033" s="2"/>
      <c r="B1033" s="122"/>
    </row>
    <row r="1034" spans="1:2" x14ac:dyDescent="0.25">
      <c r="A1034" s="2"/>
      <c r="B1034" s="122"/>
    </row>
    <row r="1035" spans="1:2" x14ac:dyDescent="0.25">
      <c r="A1035" s="2"/>
      <c r="B1035" s="122"/>
    </row>
    <row r="1036" spans="1:2" x14ac:dyDescent="0.25">
      <c r="A1036" s="2"/>
      <c r="B1036" s="122"/>
    </row>
    <row r="1037" spans="1:2" x14ac:dyDescent="0.25">
      <c r="A1037" s="2"/>
      <c r="B1037" s="122"/>
    </row>
    <row r="1038" spans="1:2" x14ac:dyDescent="0.25">
      <c r="A1038" s="2"/>
      <c r="B1038" s="122"/>
    </row>
    <row r="1039" spans="1:2" x14ac:dyDescent="0.25">
      <c r="A1039" s="2"/>
      <c r="B1039" s="122"/>
    </row>
    <row r="1040" spans="1:2" x14ac:dyDescent="0.25">
      <c r="A1040" s="2"/>
      <c r="B1040" s="122"/>
    </row>
    <row r="1041" spans="1:2" x14ac:dyDescent="0.25">
      <c r="A1041" s="2"/>
      <c r="B1041" s="122"/>
    </row>
    <row r="1042" spans="1:2" x14ac:dyDescent="0.25">
      <c r="A1042" s="2"/>
      <c r="B1042" s="122"/>
    </row>
    <row r="1043" spans="1:2" x14ac:dyDescent="0.25">
      <c r="A1043" s="2"/>
      <c r="B1043" s="122"/>
    </row>
    <row r="1044" spans="1:2" x14ac:dyDescent="0.25">
      <c r="A1044" s="2"/>
      <c r="B1044" s="122"/>
    </row>
    <row r="1045" spans="1:2" x14ac:dyDescent="0.25">
      <c r="A1045" s="3"/>
      <c r="B1045" s="122"/>
    </row>
    <row r="1046" spans="1:2" x14ac:dyDescent="0.25">
      <c r="A1046" s="3"/>
      <c r="B1046" s="122"/>
    </row>
    <row r="1047" spans="1:2" x14ac:dyDescent="0.25">
      <c r="A1047" s="3"/>
      <c r="B1047" s="122"/>
    </row>
    <row r="1048" spans="1:2" x14ac:dyDescent="0.25">
      <c r="A1048" s="3"/>
      <c r="B1048" s="122"/>
    </row>
    <row r="1049" spans="1:2" x14ac:dyDescent="0.25">
      <c r="A1049" s="3"/>
      <c r="B1049" s="122"/>
    </row>
    <row r="1050" spans="1:2" x14ac:dyDescent="0.25">
      <c r="A1050" s="3"/>
      <c r="B1050" s="122"/>
    </row>
    <row r="1051" spans="1:2" x14ac:dyDescent="0.25">
      <c r="A1051" s="3"/>
      <c r="B1051" s="122"/>
    </row>
    <row r="1052" spans="1:2" x14ac:dyDescent="0.25">
      <c r="A1052" s="3"/>
      <c r="B1052" s="122"/>
    </row>
    <row r="1053" spans="1:2" x14ac:dyDescent="0.25">
      <c r="A1053" s="3"/>
      <c r="B1053" s="122"/>
    </row>
    <row r="1054" spans="1:2" x14ac:dyDescent="0.25">
      <c r="A1054" s="3"/>
      <c r="B1054" s="122"/>
    </row>
    <row r="1055" spans="1:2" x14ac:dyDescent="0.25">
      <c r="A1055" s="3"/>
      <c r="B1055" s="122"/>
    </row>
    <row r="1056" spans="1:2" x14ac:dyDescent="0.25">
      <c r="A1056" s="6"/>
      <c r="B1056" s="122"/>
    </row>
    <row r="1057" spans="1:2" x14ac:dyDescent="0.25">
      <c r="A1057" s="3"/>
      <c r="B1057" s="122"/>
    </row>
    <row r="1058" spans="1:2" x14ac:dyDescent="0.25">
      <c r="A1058" s="3"/>
      <c r="B1058" s="122"/>
    </row>
    <row r="1059" spans="1:2" x14ac:dyDescent="0.25">
      <c r="A1059" s="3"/>
      <c r="B1059" s="122"/>
    </row>
    <row r="1060" spans="1:2" x14ac:dyDescent="0.25">
      <c r="A1060" s="3"/>
      <c r="B1060" s="122"/>
    </row>
    <row r="1061" spans="1:2" x14ac:dyDescent="0.25">
      <c r="A1061" s="3"/>
      <c r="B1061" s="122"/>
    </row>
    <row r="1062" spans="1:2" x14ac:dyDescent="0.25">
      <c r="A1062" s="3"/>
      <c r="B1062" s="122"/>
    </row>
    <row r="1063" spans="1:2" x14ac:dyDescent="0.25">
      <c r="A1063" s="3"/>
      <c r="B1063" s="122"/>
    </row>
    <row r="1064" spans="1:2" x14ac:dyDescent="0.25">
      <c r="A1064" s="3"/>
      <c r="B1064" s="122"/>
    </row>
    <row r="1065" spans="1:2" x14ac:dyDescent="0.25">
      <c r="A1065" s="3"/>
      <c r="B1065" s="122"/>
    </row>
    <row r="1066" spans="1:2" x14ac:dyDescent="0.25">
      <c r="A1066" s="3"/>
      <c r="B1066" s="122"/>
    </row>
    <row r="1067" spans="1:2" x14ac:dyDescent="0.25">
      <c r="A1067" s="3"/>
      <c r="B1067" s="122"/>
    </row>
    <row r="1068" spans="1:2" x14ac:dyDescent="0.25">
      <c r="A1068" s="3"/>
      <c r="B1068" s="122"/>
    </row>
    <row r="1069" spans="1:2" x14ac:dyDescent="0.25">
      <c r="A1069" s="3"/>
      <c r="B1069" s="122"/>
    </row>
    <row r="1070" spans="1:2" x14ac:dyDescent="0.25">
      <c r="A1070" s="3"/>
      <c r="B1070" s="122"/>
    </row>
    <row r="1071" spans="1:2" x14ac:dyDescent="0.25">
      <c r="A1071" s="3"/>
      <c r="B1071" s="122"/>
    </row>
    <row r="1072" spans="1:2" x14ac:dyDescent="0.25">
      <c r="A1072" s="3"/>
      <c r="B1072" s="122"/>
    </row>
    <row r="1073" spans="1:2" x14ac:dyDescent="0.25">
      <c r="A1073" s="3"/>
      <c r="B1073" s="122"/>
    </row>
    <row r="1074" spans="1:2" x14ac:dyDescent="0.25">
      <c r="A1074" s="3"/>
      <c r="B1074" s="122"/>
    </row>
    <row r="1075" spans="1:2" x14ac:dyDescent="0.25">
      <c r="A1075" s="3"/>
      <c r="B1075" s="122"/>
    </row>
    <row r="1076" spans="1:2" x14ac:dyDescent="0.25">
      <c r="A1076" s="3"/>
      <c r="B1076" s="122"/>
    </row>
    <row r="1077" spans="1:2" x14ac:dyDescent="0.25">
      <c r="A1077" s="3"/>
      <c r="B1077" s="122"/>
    </row>
    <row r="1078" spans="1:2" x14ac:dyDescent="0.25">
      <c r="A1078" s="3"/>
      <c r="B1078" s="122"/>
    </row>
    <row r="1079" spans="1:2" x14ac:dyDescent="0.25">
      <c r="A1079" s="3"/>
      <c r="B1079" s="122"/>
    </row>
    <row r="1080" spans="1:2" x14ac:dyDescent="0.25">
      <c r="A1080" s="3"/>
      <c r="B1080" s="122"/>
    </row>
    <row r="1081" spans="1:2" x14ac:dyDescent="0.25">
      <c r="A1081" s="3"/>
      <c r="B1081" s="122"/>
    </row>
    <row r="1082" spans="1:2" x14ac:dyDescent="0.25">
      <c r="A1082" s="3"/>
      <c r="B1082" s="122"/>
    </row>
    <row r="1083" spans="1:2" x14ac:dyDescent="0.25">
      <c r="A1083" s="3"/>
      <c r="B1083" s="122"/>
    </row>
    <row r="1084" spans="1:2" x14ac:dyDescent="0.25">
      <c r="A1084" s="3"/>
      <c r="B1084" s="122"/>
    </row>
    <row r="1085" spans="1:2" x14ac:dyDescent="0.25">
      <c r="A1085" s="3"/>
      <c r="B1085" s="122"/>
    </row>
    <row r="1086" spans="1:2" x14ac:dyDescent="0.25">
      <c r="A1086" s="3"/>
      <c r="B1086" s="122"/>
    </row>
    <row r="1087" spans="1:2" x14ac:dyDescent="0.25">
      <c r="A1087" s="3"/>
      <c r="B1087" s="122"/>
    </row>
    <row r="1088" spans="1:2" x14ac:dyDescent="0.25">
      <c r="A1088" s="3"/>
      <c r="B1088" s="122"/>
    </row>
    <row r="1089" spans="1:2" x14ac:dyDescent="0.25">
      <c r="A1089" s="3"/>
      <c r="B1089" s="122"/>
    </row>
    <row r="1090" spans="1:2" x14ac:dyDescent="0.25">
      <c r="A1090" s="3"/>
      <c r="B1090" s="122"/>
    </row>
    <row r="1091" spans="1:2" x14ac:dyDescent="0.25">
      <c r="A1091" s="3"/>
      <c r="B1091" s="122"/>
    </row>
    <row r="1092" spans="1:2" x14ac:dyDescent="0.25">
      <c r="A1092" s="3"/>
      <c r="B1092" s="122"/>
    </row>
    <row r="1093" spans="1:2" x14ac:dyDescent="0.25">
      <c r="A1093" s="3"/>
      <c r="B1093" s="122"/>
    </row>
    <row r="1094" spans="1:2" x14ac:dyDescent="0.25">
      <c r="A1094" s="3"/>
      <c r="B1094" s="122"/>
    </row>
    <row r="1095" spans="1:2" x14ac:dyDescent="0.25">
      <c r="A1095" s="3"/>
      <c r="B1095" s="122"/>
    </row>
    <row r="1096" spans="1:2" x14ac:dyDescent="0.25">
      <c r="A1096" s="3"/>
      <c r="B1096" s="122"/>
    </row>
    <row r="1097" spans="1:2" x14ac:dyDescent="0.25">
      <c r="A1097" s="3"/>
      <c r="B1097" s="122"/>
    </row>
    <row r="1098" spans="1:2" x14ac:dyDescent="0.25">
      <c r="A1098" s="3"/>
      <c r="B1098" s="122"/>
    </row>
    <row r="1099" spans="1:2" x14ac:dyDescent="0.25">
      <c r="A1099" s="3"/>
      <c r="B1099" s="122"/>
    </row>
    <row r="1100" spans="1:2" x14ac:dyDescent="0.25">
      <c r="A1100" s="3"/>
      <c r="B1100" s="122"/>
    </row>
    <row r="1101" spans="1:2" x14ac:dyDescent="0.25">
      <c r="A1101" s="3"/>
      <c r="B1101" s="122"/>
    </row>
    <row r="1102" spans="1:2" x14ac:dyDescent="0.25">
      <c r="A1102" s="3"/>
      <c r="B1102" s="122"/>
    </row>
    <row r="1103" spans="1:2" x14ac:dyDescent="0.25">
      <c r="A1103" s="3"/>
      <c r="B1103" s="122"/>
    </row>
    <row r="1104" spans="1:2" x14ac:dyDescent="0.25">
      <c r="A1104" s="3"/>
      <c r="B1104" s="122"/>
    </row>
    <row r="1105" spans="1:2" x14ac:dyDescent="0.25">
      <c r="A1105" s="3"/>
      <c r="B1105" s="122"/>
    </row>
    <row r="1106" spans="1:2" x14ac:dyDescent="0.25">
      <c r="A1106" s="3"/>
      <c r="B1106" s="122"/>
    </row>
    <row r="1107" spans="1:2" x14ac:dyDescent="0.25">
      <c r="A1107" s="3"/>
      <c r="B1107" s="122"/>
    </row>
    <row r="1108" spans="1:2" x14ac:dyDescent="0.25">
      <c r="A1108" s="3"/>
      <c r="B1108" s="122"/>
    </row>
    <row r="1109" spans="1:2" x14ac:dyDescent="0.25">
      <c r="A1109" s="3"/>
      <c r="B1109" s="122"/>
    </row>
    <row r="1110" spans="1:2" x14ac:dyDescent="0.25">
      <c r="A1110" s="3"/>
      <c r="B1110" s="122"/>
    </row>
    <row r="1111" spans="1:2" x14ac:dyDescent="0.25">
      <c r="A1111" s="3"/>
      <c r="B1111" s="122"/>
    </row>
    <row r="1112" spans="1:2" x14ac:dyDescent="0.25">
      <c r="A1112" s="3"/>
      <c r="B1112" s="122"/>
    </row>
    <row r="1113" spans="1:2" x14ac:dyDescent="0.25">
      <c r="A1113" s="3"/>
      <c r="B1113" s="122"/>
    </row>
    <row r="1114" spans="1:2" x14ac:dyDescent="0.25">
      <c r="A1114" s="3"/>
      <c r="B1114" s="122"/>
    </row>
    <row r="1115" spans="1:2" x14ac:dyDescent="0.25">
      <c r="A1115" s="3"/>
      <c r="B1115" s="122"/>
    </row>
    <row r="1116" spans="1:2" x14ac:dyDescent="0.25">
      <c r="A1116" s="3"/>
      <c r="B1116" s="122"/>
    </row>
    <row r="1117" spans="1:2" x14ac:dyDescent="0.25">
      <c r="A1117" s="3"/>
      <c r="B1117" s="122"/>
    </row>
    <row r="1118" spans="1:2" x14ac:dyDescent="0.25">
      <c r="A1118" s="3"/>
      <c r="B1118" s="122"/>
    </row>
    <row r="1119" spans="1:2" x14ac:dyDescent="0.25">
      <c r="A1119" s="3"/>
      <c r="B1119" s="122"/>
    </row>
    <row r="1120" spans="1:2" x14ac:dyDescent="0.25">
      <c r="A1120" s="3"/>
      <c r="B1120" s="122"/>
    </row>
    <row r="1121" spans="1:2" x14ac:dyDescent="0.25">
      <c r="A1121" s="3"/>
      <c r="B1121" s="122"/>
    </row>
    <row r="1122" spans="1:2" x14ac:dyDescent="0.25">
      <c r="A1122" s="3"/>
      <c r="B1122" s="122"/>
    </row>
    <row r="1123" spans="1:2" x14ac:dyDescent="0.25">
      <c r="A1123" s="3"/>
      <c r="B1123" s="122"/>
    </row>
    <row r="1124" spans="1:2" x14ac:dyDescent="0.25">
      <c r="A1124" s="3"/>
      <c r="B1124" s="122"/>
    </row>
    <row r="1125" spans="1:2" x14ac:dyDescent="0.25">
      <c r="A1125" s="3"/>
      <c r="B1125" s="122"/>
    </row>
    <row r="1126" spans="1:2" x14ac:dyDescent="0.25">
      <c r="A1126" s="3"/>
      <c r="B1126" s="122"/>
    </row>
    <row r="1127" spans="1:2" x14ac:dyDescent="0.25">
      <c r="A1127" s="3"/>
      <c r="B1127" s="122"/>
    </row>
    <row r="1128" spans="1:2" x14ac:dyDescent="0.25">
      <c r="A1128" s="3"/>
      <c r="B1128" s="122"/>
    </row>
    <row r="1129" spans="1:2" x14ac:dyDescent="0.25">
      <c r="A1129" s="3"/>
      <c r="B1129" s="122"/>
    </row>
    <row r="1130" spans="1:2" x14ac:dyDescent="0.25">
      <c r="A1130" s="3"/>
      <c r="B1130" s="122"/>
    </row>
    <row r="1131" spans="1:2" x14ac:dyDescent="0.25">
      <c r="A1131" s="3"/>
      <c r="B1131" s="122"/>
    </row>
    <row r="1132" spans="1:2" x14ac:dyDescent="0.25">
      <c r="A1132" s="3"/>
      <c r="B1132" s="122"/>
    </row>
    <row r="1133" spans="1:2" x14ac:dyDescent="0.25">
      <c r="A1133" s="3"/>
      <c r="B1133" s="122"/>
    </row>
    <row r="1134" spans="1:2" x14ac:dyDescent="0.25">
      <c r="A1134" s="3"/>
      <c r="B1134" s="122"/>
    </row>
    <row r="1135" spans="1:2" x14ac:dyDescent="0.25">
      <c r="A1135" s="3"/>
      <c r="B1135" s="122"/>
    </row>
    <row r="1136" spans="1:2" x14ac:dyDescent="0.25">
      <c r="A1136" s="3"/>
      <c r="B1136" s="122"/>
    </row>
    <row r="1137" spans="1:2" x14ac:dyDescent="0.25">
      <c r="A1137" s="3"/>
      <c r="B1137" s="122"/>
    </row>
    <row r="1138" spans="1:2" x14ac:dyDescent="0.25">
      <c r="A1138" s="3"/>
      <c r="B1138" s="122"/>
    </row>
    <row r="1139" spans="1:2" x14ac:dyDescent="0.25">
      <c r="A1139" s="2"/>
      <c r="B1139" s="122"/>
    </row>
    <row r="1140" spans="1:2" x14ac:dyDescent="0.25">
      <c r="A1140" s="2"/>
      <c r="B1140" s="122"/>
    </row>
    <row r="1141" spans="1:2" x14ac:dyDescent="0.25">
      <c r="A1141" s="2"/>
      <c r="B1141" s="122"/>
    </row>
    <row r="1142" spans="1:2" x14ac:dyDescent="0.25">
      <c r="A1142" s="2"/>
      <c r="B1142" s="122"/>
    </row>
    <row r="1143" spans="1:2" x14ac:dyDescent="0.25">
      <c r="A1143" s="2"/>
      <c r="B1143" s="122"/>
    </row>
    <row r="1144" spans="1:2" x14ac:dyDescent="0.25">
      <c r="A1144" s="2"/>
      <c r="B1144" s="122"/>
    </row>
    <row r="1145" spans="1:2" x14ac:dyDescent="0.25">
      <c r="A1145" s="2"/>
      <c r="B1145" s="122"/>
    </row>
    <row r="1146" spans="1:2" x14ac:dyDescent="0.25">
      <c r="A1146" s="2"/>
      <c r="B1146" s="122"/>
    </row>
    <row r="1147" spans="1:2" x14ac:dyDescent="0.25">
      <c r="A1147" s="2"/>
      <c r="B1147" s="122"/>
    </row>
    <row r="1148" spans="1:2" x14ac:dyDescent="0.25">
      <c r="A1148" s="2"/>
      <c r="B1148" s="122"/>
    </row>
    <row r="1149" spans="1:2" x14ac:dyDescent="0.25">
      <c r="A1149" s="2"/>
      <c r="B1149" s="122"/>
    </row>
    <row r="1150" spans="1:2" x14ac:dyDescent="0.25">
      <c r="A1150" s="2"/>
      <c r="B1150" s="122"/>
    </row>
    <row r="1151" spans="1:2" x14ac:dyDescent="0.25">
      <c r="A1151" s="2"/>
      <c r="B1151" s="122"/>
    </row>
    <row r="1152" spans="1:2" x14ac:dyDescent="0.25">
      <c r="A1152" s="2"/>
      <c r="B1152" s="122"/>
    </row>
    <row r="1153" spans="1:2" x14ac:dyDescent="0.25">
      <c r="A1153" s="2"/>
      <c r="B1153" s="122"/>
    </row>
    <row r="1154" spans="1:2" x14ac:dyDescent="0.25">
      <c r="A1154" s="2"/>
      <c r="B1154" s="122"/>
    </row>
    <row r="1155" spans="1:2" x14ac:dyDescent="0.25">
      <c r="A1155" s="2"/>
      <c r="B1155" s="122"/>
    </row>
    <row r="1156" spans="1:2" x14ac:dyDescent="0.25">
      <c r="A1156" s="2"/>
      <c r="B1156" s="122"/>
    </row>
    <row r="1157" spans="1:2" x14ac:dyDescent="0.25">
      <c r="A1157" s="2"/>
      <c r="B1157" s="122"/>
    </row>
    <row r="1158" spans="1:2" x14ac:dyDescent="0.25">
      <c r="A1158" s="2"/>
      <c r="B1158" s="122"/>
    </row>
    <row r="1159" spans="1:2" x14ac:dyDescent="0.25">
      <c r="A1159" s="2"/>
      <c r="B1159" s="122"/>
    </row>
    <row r="1160" spans="1:2" x14ac:dyDescent="0.25">
      <c r="A1160" s="2"/>
      <c r="B1160" s="122"/>
    </row>
    <row r="1161" spans="1:2" x14ac:dyDescent="0.25">
      <c r="A1161" s="2"/>
      <c r="B1161" s="122"/>
    </row>
    <row r="1162" spans="1:2" x14ac:dyDescent="0.25">
      <c r="A1162" s="2"/>
      <c r="B1162" s="122"/>
    </row>
    <row r="1163" spans="1:2" x14ac:dyDescent="0.25">
      <c r="A1163" s="2"/>
      <c r="B1163" s="122"/>
    </row>
    <row r="1164" spans="1:2" x14ac:dyDescent="0.25">
      <c r="A1164" s="2"/>
      <c r="B1164" s="122"/>
    </row>
    <row r="1165" spans="1:2" x14ac:dyDescent="0.25">
      <c r="A1165" s="2"/>
      <c r="B1165" s="122"/>
    </row>
    <row r="1166" spans="1:2" x14ac:dyDescent="0.25">
      <c r="A1166" s="2"/>
      <c r="B1166" s="122"/>
    </row>
    <row r="1167" spans="1:2" x14ac:dyDescent="0.25">
      <c r="A1167" s="2"/>
      <c r="B1167" s="122"/>
    </row>
    <row r="1168" spans="1:2" x14ac:dyDescent="0.25">
      <c r="A1168" s="2"/>
      <c r="B1168" s="122"/>
    </row>
    <row r="1169" spans="1:2" x14ac:dyDescent="0.25">
      <c r="A1169" s="2"/>
      <c r="B1169" s="122"/>
    </row>
    <row r="1170" spans="1:2" x14ac:dyDescent="0.25">
      <c r="A1170" s="2"/>
      <c r="B1170" s="122"/>
    </row>
    <row r="1171" spans="1:2" x14ac:dyDescent="0.25">
      <c r="A1171" s="2"/>
      <c r="B1171" s="122"/>
    </row>
    <row r="1172" spans="1:2" x14ac:dyDescent="0.25">
      <c r="A1172" s="2"/>
      <c r="B1172" s="122"/>
    </row>
    <row r="1173" spans="1:2" x14ac:dyDescent="0.25">
      <c r="A1173" s="2"/>
      <c r="B1173" s="122"/>
    </row>
    <row r="1174" spans="1:2" x14ac:dyDescent="0.25">
      <c r="A1174" s="2"/>
      <c r="B1174" s="122"/>
    </row>
    <row r="1175" spans="1:2" x14ac:dyDescent="0.25">
      <c r="A1175" s="2"/>
      <c r="B1175" s="122"/>
    </row>
    <row r="1176" spans="1:2" x14ac:dyDescent="0.25">
      <c r="A1176" s="2"/>
      <c r="B1176" s="122"/>
    </row>
    <row r="1177" spans="1:2" x14ac:dyDescent="0.25">
      <c r="A1177" s="2"/>
      <c r="B1177" s="122"/>
    </row>
    <row r="1178" spans="1:2" x14ac:dyDescent="0.25">
      <c r="A1178" s="2"/>
      <c r="B1178" s="122"/>
    </row>
    <row r="1179" spans="1:2" x14ac:dyDescent="0.25">
      <c r="A1179" s="2"/>
      <c r="B1179" s="122"/>
    </row>
    <row r="1180" spans="1:2" x14ac:dyDescent="0.25">
      <c r="A1180" s="2"/>
      <c r="B1180" s="122"/>
    </row>
    <row r="1181" spans="1:2" x14ac:dyDescent="0.25">
      <c r="A1181" s="2"/>
      <c r="B1181" s="122"/>
    </row>
    <row r="1182" spans="1:2" x14ac:dyDescent="0.25">
      <c r="A1182" s="2"/>
      <c r="B1182" s="122"/>
    </row>
    <row r="1183" spans="1:2" x14ac:dyDescent="0.25">
      <c r="A1183" s="2"/>
      <c r="B1183" s="122"/>
    </row>
    <row r="1184" spans="1:2" x14ac:dyDescent="0.25">
      <c r="A1184" s="2"/>
      <c r="B1184" s="122"/>
    </row>
    <row r="1185" spans="1:2" x14ac:dyDescent="0.25">
      <c r="A1185" s="2"/>
      <c r="B1185" s="122"/>
    </row>
    <row r="1186" spans="1:2" x14ac:dyDescent="0.25">
      <c r="A1186" s="2"/>
      <c r="B1186" s="122"/>
    </row>
    <row r="1187" spans="1:2" x14ac:dyDescent="0.25">
      <c r="A1187" s="2"/>
      <c r="B1187" s="122"/>
    </row>
    <row r="1188" spans="1:2" x14ac:dyDescent="0.25">
      <c r="A1188" s="2"/>
      <c r="B1188" s="122"/>
    </row>
    <row r="1189" spans="1:2" x14ac:dyDescent="0.25">
      <c r="A1189" s="2"/>
      <c r="B1189" s="122"/>
    </row>
    <row r="1190" spans="1:2" x14ac:dyDescent="0.25">
      <c r="A1190" s="2"/>
      <c r="B1190" s="122"/>
    </row>
    <row r="1191" spans="1:2" x14ac:dyDescent="0.25">
      <c r="A1191" s="2"/>
      <c r="B1191" s="122"/>
    </row>
    <row r="1192" spans="1:2" x14ac:dyDescent="0.25">
      <c r="A1192" s="2"/>
      <c r="B1192" s="122"/>
    </row>
    <row r="1193" spans="1:2" x14ac:dyDescent="0.25">
      <c r="A1193" s="2"/>
      <c r="B1193" s="122"/>
    </row>
    <row r="1194" spans="1:2" x14ac:dyDescent="0.25">
      <c r="A1194" s="2"/>
      <c r="B1194" s="122"/>
    </row>
    <row r="1195" spans="1:2" x14ac:dyDescent="0.25">
      <c r="A1195" s="2"/>
      <c r="B1195" s="122"/>
    </row>
    <row r="1196" spans="1:2" x14ac:dyDescent="0.25">
      <c r="A1196" s="2"/>
      <c r="B1196" s="122"/>
    </row>
    <row r="1197" spans="1:2" x14ac:dyDescent="0.25">
      <c r="A1197" s="2"/>
      <c r="B1197" s="122"/>
    </row>
    <row r="1198" spans="1:2" x14ac:dyDescent="0.25">
      <c r="A1198" s="2"/>
      <c r="B1198" s="122"/>
    </row>
    <row r="1199" spans="1:2" x14ac:dyDescent="0.25">
      <c r="A1199" s="2"/>
      <c r="B1199" s="122"/>
    </row>
    <row r="1200" spans="1:2" x14ac:dyDescent="0.25">
      <c r="A1200" s="2"/>
      <c r="B1200" s="122"/>
    </row>
    <row r="1201" spans="1:2" x14ac:dyDescent="0.25">
      <c r="A1201" s="2"/>
      <c r="B1201" s="122"/>
    </row>
    <row r="1202" spans="1:2" x14ac:dyDescent="0.25">
      <c r="A1202" s="2"/>
      <c r="B1202" s="122"/>
    </row>
    <row r="1203" spans="1:2" x14ac:dyDescent="0.25">
      <c r="A1203" s="2"/>
      <c r="B1203" s="122"/>
    </row>
    <row r="1204" spans="1:2" x14ac:dyDescent="0.25">
      <c r="A1204" s="2"/>
      <c r="B1204" s="122"/>
    </row>
    <row r="1205" spans="1:2" x14ac:dyDescent="0.25">
      <c r="A1205" s="2"/>
      <c r="B1205" s="122"/>
    </row>
    <row r="1206" spans="1:2" x14ac:dyDescent="0.25">
      <c r="A1206" s="2"/>
      <c r="B1206" s="122"/>
    </row>
    <row r="1207" spans="1:2" x14ac:dyDescent="0.25">
      <c r="A1207" s="2"/>
      <c r="B1207" s="122"/>
    </row>
    <row r="1208" spans="1:2" x14ac:dyDescent="0.25">
      <c r="A1208" s="2"/>
      <c r="B1208" s="122"/>
    </row>
    <row r="1209" spans="1:2" x14ac:dyDescent="0.25">
      <c r="A1209" s="2"/>
      <c r="B1209" s="122"/>
    </row>
    <row r="1210" spans="1:2" x14ac:dyDescent="0.25">
      <c r="A1210" s="2"/>
      <c r="B1210" s="122"/>
    </row>
    <row r="1211" spans="1:2" x14ac:dyDescent="0.25">
      <c r="A1211" s="2"/>
      <c r="B1211" s="122"/>
    </row>
    <row r="1212" spans="1:2" x14ac:dyDescent="0.25">
      <c r="A1212" s="2"/>
      <c r="B1212" s="122"/>
    </row>
    <row r="1213" spans="1:2" x14ac:dyDescent="0.25">
      <c r="A1213" s="2"/>
      <c r="B1213" s="122"/>
    </row>
    <row r="1214" spans="1:2" x14ac:dyDescent="0.25">
      <c r="A1214" s="2"/>
      <c r="B1214" s="122"/>
    </row>
    <row r="1215" spans="1:2" x14ac:dyDescent="0.25">
      <c r="A1215" s="2"/>
      <c r="B1215" s="122"/>
    </row>
    <row r="1216" spans="1:2" x14ac:dyDescent="0.25">
      <c r="A1216" s="2"/>
      <c r="B1216" s="122"/>
    </row>
    <row r="1217" spans="1:2" x14ac:dyDescent="0.25">
      <c r="A1217" s="2"/>
      <c r="B1217" s="122"/>
    </row>
    <row r="1218" spans="1:2" x14ac:dyDescent="0.25">
      <c r="A1218" s="2"/>
      <c r="B1218" s="122"/>
    </row>
    <row r="1219" spans="1:2" x14ac:dyDescent="0.25">
      <c r="A1219" s="2"/>
      <c r="B1219" s="122"/>
    </row>
    <row r="1220" spans="1:2" x14ac:dyDescent="0.25">
      <c r="A1220" s="2"/>
      <c r="B1220" s="122"/>
    </row>
    <row r="1221" spans="1:2" x14ac:dyDescent="0.25">
      <c r="A1221" s="2"/>
      <c r="B1221" s="122"/>
    </row>
    <row r="1222" spans="1:2" x14ac:dyDescent="0.25">
      <c r="A1222" s="2"/>
      <c r="B1222" s="122"/>
    </row>
    <row r="1223" spans="1:2" x14ac:dyDescent="0.25">
      <c r="A1223" s="2"/>
      <c r="B1223" s="122"/>
    </row>
    <row r="1224" spans="1:2" x14ac:dyDescent="0.25">
      <c r="A1224" s="2"/>
      <c r="B1224" s="122"/>
    </row>
    <row r="1225" spans="1:2" x14ac:dyDescent="0.25">
      <c r="A1225" s="2"/>
      <c r="B1225" s="122"/>
    </row>
    <row r="1226" spans="1:2" x14ac:dyDescent="0.25">
      <c r="A1226" s="3"/>
      <c r="B1226" s="122"/>
    </row>
    <row r="1227" spans="1:2" x14ac:dyDescent="0.25">
      <c r="A1227" s="3"/>
      <c r="B1227" s="122"/>
    </row>
    <row r="1228" spans="1:2" x14ac:dyDescent="0.25">
      <c r="A1228" s="3"/>
      <c r="B1228" s="122"/>
    </row>
    <row r="1229" spans="1:2" x14ac:dyDescent="0.25">
      <c r="A1229" s="3"/>
      <c r="B1229" s="122"/>
    </row>
    <row r="1230" spans="1:2" x14ac:dyDescent="0.25">
      <c r="A1230" s="3"/>
      <c r="B1230" s="122"/>
    </row>
    <row r="1231" spans="1:2" x14ac:dyDescent="0.25">
      <c r="A1231" s="3"/>
      <c r="B1231" s="122"/>
    </row>
    <row r="1232" spans="1:2" x14ac:dyDescent="0.25">
      <c r="A1232" s="3"/>
      <c r="B1232" s="122"/>
    </row>
    <row r="1233" spans="1:2" x14ac:dyDescent="0.25">
      <c r="A1233" s="3"/>
      <c r="B1233" s="122"/>
    </row>
    <row r="1234" spans="1:2" x14ac:dyDescent="0.25">
      <c r="A1234" s="3"/>
      <c r="B1234" s="122"/>
    </row>
    <row r="1235" spans="1:2" x14ac:dyDescent="0.25">
      <c r="A1235" s="3"/>
      <c r="B1235" s="122"/>
    </row>
    <row r="1236" spans="1:2" x14ac:dyDescent="0.25">
      <c r="A1236" s="3"/>
      <c r="B1236" s="122"/>
    </row>
    <row r="1237" spans="1:2" x14ac:dyDescent="0.25">
      <c r="A1237" s="6"/>
      <c r="B1237" s="122"/>
    </row>
    <row r="1238" spans="1:2" x14ac:dyDescent="0.25">
      <c r="A1238" s="3"/>
      <c r="B1238" s="122"/>
    </row>
    <row r="1239" spans="1:2" x14ac:dyDescent="0.25">
      <c r="A1239" s="3"/>
      <c r="B1239" s="122"/>
    </row>
    <row r="1240" spans="1:2" x14ac:dyDescent="0.25">
      <c r="A1240" s="3"/>
      <c r="B1240" s="122"/>
    </row>
    <row r="1241" spans="1:2" x14ac:dyDescent="0.25">
      <c r="A1241" s="3"/>
      <c r="B1241" s="122"/>
    </row>
    <row r="1242" spans="1:2" x14ac:dyDescent="0.25">
      <c r="A1242" s="3"/>
      <c r="B1242" s="122"/>
    </row>
    <row r="1243" spans="1:2" x14ac:dyDescent="0.25">
      <c r="A1243" s="3"/>
      <c r="B1243" s="122"/>
    </row>
    <row r="1244" spans="1:2" x14ac:dyDescent="0.25">
      <c r="A1244" s="3"/>
      <c r="B1244" s="122"/>
    </row>
    <row r="1245" spans="1:2" x14ac:dyDescent="0.25">
      <c r="A1245" s="3"/>
      <c r="B1245" s="122"/>
    </row>
    <row r="1246" spans="1:2" x14ac:dyDescent="0.25">
      <c r="A1246" s="3"/>
      <c r="B1246" s="122"/>
    </row>
    <row r="1247" spans="1:2" x14ac:dyDescent="0.25">
      <c r="A1247" s="3"/>
      <c r="B1247" s="122"/>
    </row>
    <row r="1248" spans="1:2" x14ac:dyDescent="0.25">
      <c r="A1248" s="3"/>
      <c r="B1248" s="122"/>
    </row>
    <row r="1249" spans="1:2" x14ac:dyDescent="0.25">
      <c r="A1249" s="3"/>
      <c r="B1249" s="122"/>
    </row>
    <row r="1250" spans="1:2" x14ac:dyDescent="0.25">
      <c r="A1250" s="3"/>
      <c r="B1250" s="122"/>
    </row>
    <row r="1251" spans="1:2" x14ac:dyDescent="0.25">
      <c r="A1251" s="3"/>
      <c r="B1251" s="122"/>
    </row>
    <row r="1252" spans="1:2" x14ac:dyDescent="0.25">
      <c r="A1252" s="3"/>
      <c r="B1252" s="122"/>
    </row>
    <row r="1253" spans="1:2" x14ac:dyDescent="0.25">
      <c r="A1253" s="3"/>
      <c r="B1253" s="122"/>
    </row>
    <row r="1254" spans="1:2" x14ac:dyDescent="0.25">
      <c r="A1254" s="3"/>
      <c r="B1254" s="122"/>
    </row>
    <row r="1255" spans="1:2" x14ac:dyDescent="0.25">
      <c r="A1255" s="3"/>
      <c r="B1255" s="122"/>
    </row>
    <row r="1256" spans="1:2" x14ac:dyDescent="0.25">
      <c r="A1256" s="3"/>
      <c r="B1256" s="122"/>
    </row>
    <row r="1257" spans="1:2" x14ac:dyDescent="0.25">
      <c r="A1257" s="3"/>
      <c r="B1257" s="122"/>
    </row>
    <row r="1258" spans="1:2" x14ac:dyDescent="0.25">
      <c r="A1258" s="3"/>
      <c r="B1258" s="122"/>
    </row>
    <row r="1259" spans="1:2" x14ac:dyDescent="0.25">
      <c r="A1259" s="3"/>
      <c r="B1259" s="122"/>
    </row>
    <row r="1260" spans="1:2" x14ac:dyDescent="0.25">
      <c r="A1260" s="3"/>
      <c r="B1260" s="122"/>
    </row>
    <row r="1261" spans="1:2" x14ac:dyDescent="0.25">
      <c r="A1261" s="3"/>
      <c r="B1261" s="122"/>
    </row>
    <row r="1262" spans="1:2" x14ac:dyDescent="0.25">
      <c r="A1262" s="3"/>
      <c r="B1262" s="122"/>
    </row>
    <row r="1263" spans="1:2" x14ac:dyDescent="0.25">
      <c r="A1263" s="3"/>
      <c r="B1263" s="122"/>
    </row>
    <row r="1264" spans="1:2" x14ac:dyDescent="0.25">
      <c r="A1264" s="3"/>
      <c r="B1264" s="122"/>
    </row>
    <row r="1265" spans="1:2" x14ac:dyDescent="0.25">
      <c r="A1265" s="3"/>
      <c r="B1265" s="122"/>
    </row>
    <row r="1266" spans="1:2" x14ac:dyDescent="0.25">
      <c r="A1266" s="3"/>
      <c r="B1266" s="122"/>
    </row>
    <row r="1267" spans="1:2" x14ac:dyDescent="0.25">
      <c r="A1267" s="3"/>
      <c r="B1267" s="122"/>
    </row>
    <row r="1268" spans="1:2" x14ac:dyDescent="0.25">
      <c r="A1268" s="3"/>
      <c r="B1268" s="122"/>
    </row>
    <row r="1269" spans="1:2" x14ac:dyDescent="0.25">
      <c r="A1269" s="3"/>
      <c r="B1269" s="122"/>
    </row>
    <row r="1270" spans="1:2" x14ac:dyDescent="0.25">
      <c r="A1270" s="3"/>
      <c r="B1270" s="122"/>
    </row>
    <row r="1271" spans="1:2" x14ac:dyDescent="0.25">
      <c r="A1271" s="3"/>
      <c r="B1271" s="122"/>
    </row>
    <row r="1272" spans="1:2" x14ac:dyDescent="0.25">
      <c r="A1272" s="3"/>
      <c r="B1272" s="122"/>
    </row>
    <row r="1273" spans="1:2" x14ac:dyDescent="0.25">
      <c r="A1273" s="3"/>
      <c r="B1273" s="122"/>
    </row>
    <row r="1274" spans="1:2" x14ac:dyDescent="0.25">
      <c r="A1274" s="3"/>
      <c r="B1274" s="122"/>
    </row>
    <row r="1275" spans="1:2" x14ac:dyDescent="0.25">
      <c r="A1275" s="3"/>
      <c r="B1275" s="122"/>
    </row>
    <row r="1276" spans="1:2" x14ac:dyDescent="0.25">
      <c r="A1276" s="3"/>
      <c r="B1276" s="122"/>
    </row>
    <row r="1277" spans="1:2" x14ac:dyDescent="0.25">
      <c r="A1277" s="3"/>
      <c r="B1277" s="122"/>
    </row>
    <row r="1278" spans="1:2" x14ac:dyDescent="0.25">
      <c r="A1278" s="3"/>
      <c r="B1278" s="122"/>
    </row>
    <row r="1279" spans="1:2" x14ac:dyDescent="0.25">
      <c r="A1279" s="3"/>
      <c r="B1279" s="122"/>
    </row>
    <row r="1280" spans="1:2" x14ac:dyDescent="0.25">
      <c r="A1280" s="3"/>
      <c r="B1280" s="122"/>
    </row>
    <row r="1281" spans="1:2" x14ac:dyDescent="0.25">
      <c r="A1281" s="3"/>
      <c r="B1281" s="122"/>
    </row>
    <row r="1282" spans="1:2" x14ac:dyDescent="0.25">
      <c r="A1282" s="3"/>
      <c r="B1282" s="122"/>
    </row>
    <row r="1283" spans="1:2" x14ac:dyDescent="0.25">
      <c r="A1283" s="3"/>
      <c r="B1283" s="122"/>
    </row>
    <row r="1284" spans="1:2" x14ac:dyDescent="0.25">
      <c r="A1284" s="3"/>
      <c r="B1284" s="122"/>
    </row>
    <row r="1285" spans="1:2" x14ac:dyDescent="0.25">
      <c r="A1285" s="3"/>
      <c r="B1285" s="122"/>
    </row>
    <row r="1286" spans="1:2" x14ac:dyDescent="0.25">
      <c r="A1286" s="3"/>
      <c r="B1286" s="122"/>
    </row>
    <row r="1287" spans="1:2" x14ac:dyDescent="0.25">
      <c r="A1287" s="3"/>
      <c r="B1287" s="122"/>
    </row>
    <row r="1288" spans="1:2" x14ac:dyDescent="0.25">
      <c r="A1288" s="3"/>
      <c r="B1288" s="122"/>
    </row>
    <row r="1289" spans="1:2" x14ac:dyDescent="0.25">
      <c r="A1289" s="3"/>
      <c r="B1289" s="122"/>
    </row>
    <row r="1290" spans="1:2" x14ac:dyDescent="0.25">
      <c r="A1290" s="3"/>
      <c r="B1290" s="122"/>
    </row>
    <row r="1291" spans="1:2" x14ac:dyDescent="0.25">
      <c r="A1291" s="3"/>
      <c r="B1291" s="122"/>
    </row>
    <row r="1292" spans="1:2" x14ac:dyDescent="0.25">
      <c r="A1292" s="3"/>
      <c r="B1292" s="122"/>
    </row>
    <row r="1293" spans="1:2" x14ac:dyDescent="0.25">
      <c r="A1293" s="3"/>
      <c r="B1293" s="122"/>
    </row>
    <row r="1294" spans="1:2" x14ac:dyDescent="0.25">
      <c r="A1294" s="3"/>
      <c r="B1294" s="122"/>
    </row>
    <row r="1295" spans="1:2" x14ac:dyDescent="0.25">
      <c r="A1295" s="3"/>
      <c r="B1295" s="122"/>
    </row>
    <row r="1296" spans="1:2" x14ac:dyDescent="0.25">
      <c r="A1296" s="3"/>
      <c r="B1296" s="122"/>
    </row>
    <row r="1297" spans="1:2" x14ac:dyDescent="0.25">
      <c r="A1297" s="3"/>
      <c r="B1297" s="122"/>
    </row>
    <row r="1298" spans="1:2" x14ac:dyDescent="0.25">
      <c r="A1298" s="3"/>
      <c r="B1298" s="122"/>
    </row>
    <row r="1299" spans="1:2" x14ac:dyDescent="0.25">
      <c r="A1299" s="3"/>
      <c r="B1299" s="122"/>
    </row>
    <row r="1300" spans="1:2" x14ac:dyDescent="0.25">
      <c r="A1300" s="3"/>
      <c r="B1300" s="122"/>
    </row>
    <row r="1301" spans="1:2" x14ac:dyDescent="0.25">
      <c r="A1301" s="3"/>
      <c r="B1301" s="122"/>
    </row>
    <row r="1302" spans="1:2" x14ac:dyDescent="0.25">
      <c r="A1302" s="3"/>
      <c r="B1302" s="122"/>
    </row>
    <row r="1303" spans="1:2" x14ac:dyDescent="0.25">
      <c r="A1303" s="3"/>
      <c r="B1303" s="122"/>
    </row>
    <row r="1304" spans="1:2" x14ac:dyDescent="0.25">
      <c r="A1304" s="3"/>
      <c r="B1304" s="122"/>
    </row>
    <row r="1305" spans="1:2" x14ac:dyDescent="0.25">
      <c r="A1305" s="3"/>
      <c r="B1305" s="122"/>
    </row>
    <row r="1306" spans="1:2" x14ac:dyDescent="0.25">
      <c r="A1306" s="3"/>
      <c r="B1306" s="122"/>
    </row>
    <row r="1307" spans="1:2" x14ac:dyDescent="0.25">
      <c r="A1307" s="3"/>
      <c r="B1307" s="122"/>
    </row>
    <row r="1308" spans="1:2" x14ac:dyDescent="0.25">
      <c r="A1308" s="3"/>
      <c r="B1308" s="122"/>
    </row>
    <row r="1309" spans="1:2" x14ac:dyDescent="0.25">
      <c r="A1309" s="3"/>
      <c r="B1309" s="122"/>
    </row>
    <row r="1310" spans="1:2" x14ac:dyDescent="0.25">
      <c r="A1310" s="3"/>
      <c r="B1310" s="122"/>
    </row>
    <row r="1311" spans="1:2" x14ac:dyDescent="0.25">
      <c r="A1311" s="3"/>
      <c r="B1311" s="122"/>
    </row>
    <row r="1312" spans="1:2" x14ac:dyDescent="0.25">
      <c r="A1312" s="3"/>
      <c r="B1312" s="122"/>
    </row>
    <row r="1313" spans="1:2" x14ac:dyDescent="0.25">
      <c r="A1313" s="3"/>
      <c r="B1313" s="122"/>
    </row>
    <row r="1314" spans="1:2" x14ac:dyDescent="0.25">
      <c r="A1314" s="3"/>
      <c r="B1314" s="122"/>
    </row>
    <row r="1315" spans="1:2" x14ac:dyDescent="0.25">
      <c r="A1315" s="3"/>
      <c r="B1315" s="122"/>
    </row>
    <row r="1316" spans="1:2" x14ac:dyDescent="0.25">
      <c r="A1316" s="3"/>
      <c r="B1316" s="122"/>
    </row>
    <row r="1317" spans="1:2" x14ac:dyDescent="0.25">
      <c r="A1317" s="3"/>
      <c r="B1317" s="122"/>
    </row>
    <row r="1318" spans="1:2" x14ac:dyDescent="0.25">
      <c r="A1318" s="3"/>
      <c r="B1318" s="122"/>
    </row>
    <row r="1319" spans="1:2" x14ac:dyDescent="0.25">
      <c r="A1319" s="3"/>
      <c r="B1319" s="122"/>
    </row>
    <row r="1320" spans="1:2" x14ac:dyDescent="0.25">
      <c r="A1320" s="2"/>
      <c r="B1320" s="122"/>
    </row>
    <row r="1321" spans="1:2" x14ac:dyDescent="0.25">
      <c r="A1321" s="2"/>
      <c r="B1321" s="122"/>
    </row>
    <row r="1322" spans="1:2" x14ac:dyDescent="0.25">
      <c r="A1322" s="2"/>
      <c r="B1322" s="122"/>
    </row>
    <row r="1323" spans="1:2" x14ac:dyDescent="0.25">
      <c r="A1323" s="2"/>
      <c r="B1323" s="122"/>
    </row>
    <row r="1324" spans="1:2" x14ac:dyDescent="0.25">
      <c r="A1324" s="2"/>
      <c r="B1324" s="122"/>
    </row>
    <row r="1325" spans="1:2" x14ac:dyDescent="0.25">
      <c r="A1325" s="2"/>
      <c r="B1325" s="122"/>
    </row>
    <row r="1326" spans="1:2" x14ac:dyDescent="0.25">
      <c r="A1326" s="2"/>
      <c r="B1326" s="122"/>
    </row>
    <row r="1327" spans="1:2" x14ac:dyDescent="0.25">
      <c r="A1327" s="2"/>
      <c r="B1327" s="122"/>
    </row>
    <row r="1328" spans="1:2" x14ac:dyDescent="0.25">
      <c r="A1328" s="2"/>
      <c r="B1328" s="122"/>
    </row>
    <row r="1329" spans="1:2" x14ac:dyDescent="0.25">
      <c r="A1329" s="2"/>
      <c r="B1329" s="122"/>
    </row>
    <row r="1330" spans="1:2" x14ac:dyDescent="0.25">
      <c r="A1330" s="2"/>
      <c r="B1330" s="122"/>
    </row>
    <row r="1331" spans="1:2" x14ac:dyDescent="0.25">
      <c r="A1331" s="2"/>
      <c r="B1331" s="122"/>
    </row>
    <row r="1332" spans="1:2" x14ac:dyDescent="0.25">
      <c r="A1332" s="2"/>
      <c r="B1332" s="122"/>
    </row>
    <row r="1333" spans="1:2" x14ac:dyDescent="0.25">
      <c r="A1333" s="2"/>
      <c r="B1333" s="122"/>
    </row>
    <row r="1334" spans="1:2" x14ac:dyDescent="0.25">
      <c r="A1334" s="2"/>
      <c r="B1334" s="122"/>
    </row>
    <row r="1335" spans="1:2" x14ac:dyDescent="0.25">
      <c r="A1335" s="2"/>
      <c r="B1335" s="122"/>
    </row>
    <row r="1336" spans="1:2" x14ac:dyDescent="0.25">
      <c r="A1336" s="2"/>
      <c r="B1336" s="122"/>
    </row>
    <row r="1337" spans="1:2" x14ac:dyDescent="0.25">
      <c r="A1337" s="2"/>
      <c r="B1337" s="122"/>
    </row>
    <row r="1338" spans="1:2" x14ac:dyDescent="0.25">
      <c r="A1338" s="2"/>
      <c r="B1338" s="122"/>
    </row>
    <row r="1339" spans="1:2" x14ac:dyDescent="0.25">
      <c r="A1339" s="2"/>
      <c r="B1339" s="122"/>
    </row>
    <row r="1340" spans="1:2" x14ac:dyDescent="0.25">
      <c r="A1340" s="2"/>
      <c r="B1340" s="122"/>
    </row>
    <row r="1341" spans="1:2" x14ac:dyDescent="0.25">
      <c r="A1341" s="2"/>
      <c r="B1341" s="122"/>
    </row>
    <row r="1342" spans="1:2" x14ac:dyDescent="0.25">
      <c r="A1342" s="2"/>
      <c r="B1342" s="122"/>
    </row>
    <row r="1343" spans="1:2" x14ac:dyDescent="0.25">
      <c r="A1343" s="2"/>
      <c r="B1343" s="122"/>
    </row>
    <row r="1344" spans="1:2" x14ac:dyDescent="0.25">
      <c r="A1344" s="2"/>
      <c r="B1344" s="122"/>
    </row>
    <row r="1345" spans="1:2" x14ac:dyDescent="0.25">
      <c r="A1345" s="2"/>
      <c r="B1345" s="122"/>
    </row>
    <row r="1346" spans="1:2" x14ac:dyDescent="0.25">
      <c r="A1346" s="2"/>
      <c r="B1346" s="122"/>
    </row>
    <row r="1347" spans="1:2" x14ac:dyDescent="0.25">
      <c r="A1347" s="2"/>
      <c r="B1347" s="122"/>
    </row>
    <row r="1348" spans="1:2" x14ac:dyDescent="0.25">
      <c r="A1348" s="2"/>
      <c r="B1348" s="122"/>
    </row>
    <row r="1349" spans="1:2" x14ac:dyDescent="0.25">
      <c r="A1349" s="2"/>
      <c r="B1349" s="122"/>
    </row>
    <row r="1350" spans="1:2" x14ac:dyDescent="0.25">
      <c r="A1350" s="2"/>
      <c r="B1350" s="122"/>
    </row>
    <row r="1351" spans="1:2" x14ac:dyDescent="0.25">
      <c r="A1351" s="2"/>
      <c r="B1351" s="122"/>
    </row>
    <row r="1352" spans="1:2" x14ac:dyDescent="0.25">
      <c r="A1352" s="2"/>
      <c r="B1352" s="122"/>
    </row>
    <row r="1353" spans="1:2" x14ac:dyDescent="0.25">
      <c r="A1353" s="2"/>
      <c r="B1353" s="122"/>
    </row>
    <row r="1354" spans="1:2" x14ac:dyDescent="0.25">
      <c r="A1354" s="2"/>
      <c r="B1354" s="122"/>
    </row>
    <row r="1355" spans="1:2" x14ac:dyDescent="0.25">
      <c r="A1355" s="2"/>
      <c r="B1355" s="122"/>
    </row>
    <row r="1356" spans="1:2" x14ac:dyDescent="0.25">
      <c r="A1356" s="2"/>
      <c r="B1356" s="122"/>
    </row>
    <row r="1357" spans="1:2" x14ac:dyDescent="0.25">
      <c r="A1357" s="2"/>
      <c r="B1357" s="122"/>
    </row>
    <row r="1358" spans="1:2" x14ac:dyDescent="0.25">
      <c r="A1358" s="2"/>
      <c r="B1358" s="122"/>
    </row>
    <row r="1359" spans="1:2" x14ac:dyDescent="0.25">
      <c r="A1359" s="2"/>
      <c r="B1359" s="122"/>
    </row>
    <row r="1360" spans="1:2" x14ac:dyDescent="0.25">
      <c r="A1360" s="2"/>
      <c r="B1360" s="122"/>
    </row>
    <row r="1361" spans="1:2" x14ac:dyDescent="0.25">
      <c r="A1361" s="2"/>
      <c r="B1361" s="122"/>
    </row>
    <row r="1362" spans="1:2" x14ac:dyDescent="0.25">
      <c r="A1362" s="2"/>
      <c r="B1362" s="122"/>
    </row>
    <row r="1363" spans="1:2" x14ac:dyDescent="0.25">
      <c r="A1363" s="2"/>
      <c r="B1363" s="122"/>
    </row>
    <row r="1364" spans="1:2" x14ac:dyDescent="0.25">
      <c r="A1364" s="2"/>
      <c r="B1364" s="122"/>
    </row>
    <row r="1365" spans="1:2" x14ac:dyDescent="0.25">
      <c r="A1365" s="2"/>
      <c r="B1365" s="122"/>
    </row>
    <row r="1366" spans="1:2" x14ac:dyDescent="0.25">
      <c r="A1366" s="2"/>
      <c r="B1366" s="122"/>
    </row>
    <row r="1367" spans="1:2" x14ac:dyDescent="0.25">
      <c r="A1367" s="2"/>
      <c r="B1367" s="122"/>
    </row>
    <row r="1368" spans="1:2" x14ac:dyDescent="0.25">
      <c r="A1368" s="2"/>
      <c r="B1368" s="122"/>
    </row>
    <row r="1369" spans="1:2" x14ac:dyDescent="0.25">
      <c r="A1369" s="2"/>
      <c r="B1369" s="122"/>
    </row>
    <row r="1370" spans="1:2" x14ac:dyDescent="0.25">
      <c r="A1370" s="2"/>
      <c r="B1370" s="122"/>
    </row>
    <row r="1371" spans="1:2" x14ac:dyDescent="0.25">
      <c r="A1371" s="2"/>
      <c r="B1371" s="122"/>
    </row>
    <row r="1372" spans="1:2" x14ac:dyDescent="0.25">
      <c r="A1372" s="2"/>
      <c r="B1372" s="122"/>
    </row>
    <row r="1373" spans="1:2" x14ac:dyDescent="0.25">
      <c r="A1373" s="2"/>
      <c r="B1373" s="122"/>
    </row>
    <row r="1374" spans="1:2" x14ac:dyDescent="0.25">
      <c r="A1374" s="2"/>
      <c r="B1374" s="122"/>
    </row>
    <row r="1375" spans="1:2" x14ac:dyDescent="0.25">
      <c r="A1375" s="2"/>
      <c r="B1375" s="122"/>
    </row>
    <row r="1376" spans="1:2" x14ac:dyDescent="0.25">
      <c r="A1376" s="2"/>
      <c r="B1376" s="122"/>
    </row>
    <row r="1377" spans="1:2" x14ac:dyDescent="0.25">
      <c r="A1377" s="2"/>
      <c r="B1377" s="122"/>
    </row>
    <row r="1378" spans="1:2" x14ac:dyDescent="0.25">
      <c r="A1378" s="2"/>
      <c r="B1378" s="122"/>
    </row>
    <row r="1379" spans="1:2" x14ac:dyDescent="0.25">
      <c r="A1379" s="2"/>
      <c r="B1379" s="122"/>
    </row>
    <row r="1380" spans="1:2" x14ac:dyDescent="0.25">
      <c r="A1380" s="2"/>
      <c r="B1380" s="122"/>
    </row>
    <row r="1381" spans="1:2" x14ac:dyDescent="0.25">
      <c r="A1381" s="2"/>
      <c r="B1381" s="122"/>
    </row>
    <row r="1382" spans="1:2" x14ac:dyDescent="0.25">
      <c r="A1382" s="2"/>
      <c r="B1382" s="122"/>
    </row>
    <row r="1383" spans="1:2" x14ac:dyDescent="0.25">
      <c r="A1383" s="2"/>
      <c r="B1383" s="122"/>
    </row>
    <row r="1384" spans="1:2" x14ac:dyDescent="0.25">
      <c r="A1384" s="2"/>
      <c r="B1384" s="122"/>
    </row>
    <row r="1385" spans="1:2" x14ac:dyDescent="0.25">
      <c r="A1385" s="2"/>
      <c r="B1385" s="122"/>
    </row>
    <row r="1386" spans="1:2" x14ac:dyDescent="0.25">
      <c r="A1386" s="2"/>
      <c r="B1386" s="122"/>
    </row>
    <row r="1387" spans="1:2" x14ac:dyDescent="0.25">
      <c r="A1387" s="2"/>
      <c r="B1387" s="122"/>
    </row>
    <row r="1388" spans="1:2" x14ac:dyDescent="0.25">
      <c r="A1388" s="2"/>
      <c r="B1388" s="122"/>
    </row>
    <row r="1389" spans="1:2" x14ac:dyDescent="0.25">
      <c r="A1389" s="2"/>
      <c r="B1389" s="122"/>
    </row>
    <row r="1390" spans="1:2" x14ac:dyDescent="0.25">
      <c r="A1390" s="2"/>
      <c r="B1390" s="122"/>
    </row>
    <row r="1391" spans="1:2" x14ac:dyDescent="0.25">
      <c r="A1391" s="2"/>
      <c r="B1391" s="122"/>
    </row>
    <row r="1392" spans="1:2" x14ac:dyDescent="0.25">
      <c r="A1392" s="2"/>
      <c r="B1392" s="122"/>
    </row>
    <row r="1393" spans="1:2" x14ac:dyDescent="0.25">
      <c r="A1393" s="2"/>
      <c r="B1393" s="122"/>
    </row>
    <row r="1394" spans="1:2" x14ac:dyDescent="0.25">
      <c r="A1394" s="2"/>
      <c r="B1394" s="122"/>
    </row>
    <row r="1395" spans="1:2" x14ac:dyDescent="0.25">
      <c r="A1395" s="2"/>
      <c r="B1395" s="122"/>
    </row>
    <row r="1396" spans="1:2" x14ac:dyDescent="0.25">
      <c r="A1396" s="2"/>
      <c r="B1396" s="122"/>
    </row>
    <row r="1397" spans="1:2" x14ac:dyDescent="0.25">
      <c r="A1397" s="2"/>
      <c r="B1397" s="122"/>
    </row>
    <row r="1398" spans="1:2" x14ac:dyDescent="0.25">
      <c r="A1398" s="2"/>
      <c r="B1398" s="122"/>
    </row>
    <row r="1399" spans="1:2" x14ac:dyDescent="0.25">
      <c r="A1399" s="2"/>
      <c r="B1399" s="122"/>
    </row>
    <row r="1400" spans="1:2" x14ac:dyDescent="0.25">
      <c r="A1400" s="2"/>
      <c r="B1400" s="122"/>
    </row>
    <row r="1401" spans="1:2" x14ac:dyDescent="0.25">
      <c r="A1401" s="2"/>
      <c r="B1401" s="122"/>
    </row>
    <row r="1402" spans="1:2" x14ac:dyDescent="0.25">
      <c r="A1402" s="2"/>
      <c r="B1402" s="122"/>
    </row>
    <row r="1403" spans="1:2" x14ac:dyDescent="0.25">
      <c r="A1403" s="2"/>
      <c r="B1403" s="122"/>
    </row>
    <row r="1404" spans="1:2" x14ac:dyDescent="0.25">
      <c r="A1404" s="2"/>
      <c r="B1404" s="122"/>
    </row>
    <row r="1405" spans="1:2" x14ac:dyDescent="0.25">
      <c r="A1405" s="2"/>
      <c r="B1405" s="122"/>
    </row>
    <row r="1406" spans="1:2" x14ac:dyDescent="0.25">
      <c r="A1406" s="2"/>
      <c r="B1406" s="122"/>
    </row>
    <row r="1407" spans="1:2" x14ac:dyDescent="0.25">
      <c r="A1407" s="3"/>
      <c r="B1407" s="122"/>
    </row>
    <row r="1408" spans="1:2" x14ac:dyDescent="0.25">
      <c r="A1408" s="3"/>
      <c r="B1408" s="122"/>
    </row>
    <row r="1409" spans="1:2" x14ac:dyDescent="0.25">
      <c r="A1409" s="3"/>
      <c r="B1409" s="122"/>
    </row>
    <row r="1410" spans="1:2" x14ac:dyDescent="0.25">
      <c r="A1410" s="3"/>
      <c r="B1410" s="122"/>
    </row>
    <row r="1411" spans="1:2" x14ac:dyDescent="0.25">
      <c r="A1411" s="3"/>
      <c r="B1411" s="122"/>
    </row>
    <row r="1412" spans="1:2" x14ac:dyDescent="0.25">
      <c r="A1412" s="3"/>
      <c r="B1412" s="122"/>
    </row>
    <row r="1413" spans="1:2" x14ac:dyDescent="0.25">
      <c r="A1413" s="3"/>
      <c r="B1413" s="122"/>
    </row>
    <row r="1414" spans="1:2" x14ac:dyDescent="0.25">
      <c r="A1414" s="3"/>
      <c r="B1414" s="122"/>
    </row>
    <row r="1415" spans="1:2" x14ac:dyDescent="0.25">
      <c r="A1415" s="3"/>
      <c r="B1415" s="122"/>
    </row>
    <row r="1416" spans="1:2" x14ac:dyDescent="0.25">
      <c r="A1416" s="3"/>
      <c r="B1416" s="122"/>
    </row>
    <row r="1417" spans="1:2" x14ac:dyDescent="0.25">
      <c r="A1417" s="3"/>
      <c r="B1417" s="122"/>
    </row>
    <row r="1418" spans="1:2" x14ac:dyDescent="0.25">
      <c r="A1418" s="6"/>
      <c r="B1418" s="122"/>
    </row>
    <row r="1419" spans="1:2" x14ac:dyDescent="0.25">
      <c r="A1419" s="3"/>
      <c r="B1419" s="122"/>
    </row>
    <row r="1420" spans="1:2" x14ac:dyDescent="0.25">
      <c r="A1420" s="3"/>
      <c r="B1420" s="122"/>
    </row>
    <row r="1421" spans="1:2" x14ac:dyDescent="0.25">
      <c r="A1421" s="3"/>
      <c r="B1421" s="122"/>
    </row>
    <row r="1422" spans="1:2" x14ac:dyDescent="0.25">
      <c r="A1422" s="3"/>
      <c r="B1422" s="122"/>
    </row>
    <row r="1423" spans="1:2" x14ac:dyDescent="0.25">
      <c r="A1423" s="3"/>
      <c r="B1423" s="122"/>
    </row>
    <row r="1424" spans="1:2" x14ac:dyDescent="0.25">
      <c r="A1424" s="3"/>
      <c r="B1424" s="122"/>
    </row>
    <row r="1425" spans="1:2" x14ac:dyDescent="0.25">
      <c r="A1425" s="3"/>
      <c r="B1425" s="122"/>
    </row>
    <row r="1426" spans="1:2" x14ac:dyDescent="0.25">
      <c r="A1426" s="3"/>
      <c r="B1426" s="122"/>
    </row>
    <row r="1427" spans="1:2" x14ac:dyDescent="0.25">
      <c r="A1427" s="3"/>
      <c r="B1427" s="122"/>
    </row>
    <row r="1428" spans="1:2" x14ac:dyDescent="0.25">
      <c r="A1428" s="3"/>
      <c r="B1428" s="122"/>
    </row>
    <row r="1429" spans="1:2" x14ac:dyDescent="0.25">
      <c r="A1429" s="3"/>
      <c r="B1429" s="122"/>
    </row>
    <row r="1430" spans="1:2" x14ac:dyDescent="0.25">
      <c r="A1430" s="3"/>
      <c r="B1430" s="122"/>
    </row>
    <row r="1431" spans="1:2" x14ac:dyDescent="0.25">
      <c r="A1431" s="3"/>
      <c r="B1431" s="122"/>
    </row>
    <row r="1432" spans="1:2" x14ac:dyDescent="0.25">
      <c r="A1432" s="3"/>
      <c r="B1432" s="122"/>
    </row>
    <row r="1433" spans="1:2" x14ac:dyDescent="0.25">
      <c r="A1433" s="3"/>
      <c r="B1433" s="122"/>
    </row>
    <row r="1434" spans="1:2" x14ac:dyDescent="0.25">
      <c r="A1434" s="3"/>
      <c r="B1434" s="122"/>
    </row>
    <row r="1435" spans="1:2" x14ac:dyDescent="0.25">
      <c r="A1435" s="3"/>
      <c r="B1435" s="122"/>
    </row>
    <row r="1436" spans="1:2" x14ac:dyDescent="0.25">
      <c r="A1436" s="3"/>
      <c r="B1436" s="122"/>
    </row>
    <row r="1437" spans="1:2" x14ac:dyDescent="0.25">
      <c r="A1437" s="3"/>
      <c r="B1437" s="122"/>
    </row>
    <row r="1438" spans="1:2" x14ac:dyDescent="0.25">
      <c r="A1438" s="3"/>
      <c r="B1438" s="122"/>
    </row>
    <row r="1439" spans="1:2" x14ac:dyDescent="0.25">
      <c r="A1439" s="3"/>
      <c r="B1439" s="122"/>
    </row>
    <row r="1440" spans="1:2" x14ac:dyDescent="0.25">
      <c r="A1440" s="3"/>
      <c r="B1440" s="122"/>
    </row>
    <row r="1441" spans="1:2" x14ac:dyDescent="0.25">
      <c r="A1441" s="3"/>
      <c r="B1441" s="122"/>
    </row>
    <row r="1442" spans="1:2" x14ac:dyDescent="0.25">
      <c r="A1442" s="3"/>
      <c r="B1442" s="122"/>
    </row>
    <row r="1443" spans="1:2" x14ac:dyDescent="0.25">
      <c r="A1443" s="3"/>
      <c r="B1443" s="122"/>
    </row>
    <row r="1444" spans="1:2" x14ac:dyDescent="0.25">
      <c r="A1444" s="3"/>
      <c r="B1444" s="122"/>
    </row>
    <row r="1445" spans="1:2" x14ac:dyDescent="0.25">
      <c r="A1445" s="3"/>
      <c r="B1445" s="122"/>
    </row>
    <row r="1446" spans="1:2" x14ac:dyDescent="0.25">
      <c r="A1446" s="3"/>
      <c r="B1446" s="122"/>
    </row>
    <row r="1447" spans="1:2" x14ac:dyDescent="0.25">
      <c r="A1447" s="3"/>
      <c r="B1447" s="122"/>
    </row>
    <row r="1448" spans="1:2" x14ac:dyDescent="0.25">
      <c r="A1448" s="3"/>
      <c r="B1448" s="122"/>
    </row>
    <row r="1449" spans="1:2" x14ac:dyDescent="0.25">
      <c r="A1449" s="3"/>
      <c r="B1449" s="122"/>
    </row>
    <row r="1450" spans="1:2" x14ac:dyDescent="0.25">
      <c r="A1450" s="3"/>
      <c r="B1450" s="122"/>
    </row>
    <row r="1451" spans="1:2" x14ac:dyDescent="0.25">
      <c r="A1451" s="3"/>
      <c r="B1451" s="122"/>
    </row>
    <row r="1452" spans="1:2" x14ac:dyDescent="0.25">
      <c r="A1452" s="3"/>
      <c r="B1452" s="122"/>
    </row>
    <row r="1453" spans="1:2" x14ac:dyDescent="0.25">
      <c r="A1453" s="3"/>
      <c r="B1453" s="122"/>
    </row>
    <row r="1454" spans="1:2" x14ac:dyDescent="0.25">
      <c r="A1454" s="3"/>
      <c r="B1454" s="122"/>
    </row>
    <row r="1455" spans="1:2" x14ac:dyDescent="0.25">
      <c r="A1455" s="3"/>
      <c r="B1455" s="122"/>
    </row>
    <row r="1456" spans="1:2" x14ac:dyDescent="0.25">
      <c r="A1456" s="3"/>
      <c r="B1456" s="122"/>
    </row>
    <row r="1457" spans="1:2" x14ac:dyDescent="0.25">
      <c r="A1457" s="3"/>
      <c r="B1457" s="122"/>
    </row>
    <row r="1458" spans="1:2" x14ac:dyDescent="0.25">
      <c r="A1458" s="3"/>
      <c r="B1458" s="122"/>
    </row>
    <row r="1459" spans="1:2" x14ac:dyDescent="0.25">
      <c r="A1459" s="3"/>
      <c r="B1459" s="122"/>
    </row>
    <row r="1460" spans="1:2" x14ac:dyDescent="0.25">
      <c r="A1460" s="3"/>
      <c r="B1460" s="122"/>
    </row>
    <row r="1461" spans="1:2" x14ac:dyDescent="0.25">
      <c r="A1461" s="3"/>
      <c r="B1461" s="122"/>
    </row>
    <row r="1462" spans="1:2" x14ac:dyDescent="0.25">
      <c r="A1462" s="3"/>
      <c r="B1462" s="122"/>
    </row>
    <row r="1463" spans="1:2" x14ac:dyDescent="0.25">
      <c r="A1463" s="3"/>
      <c r="B1463" s="122"/>
    </row>
    <row r="1464" spans="1:2" x14ac:dyDescent="0.25">
      <c r="A1464" s="3"/>
      <c r="B1464" s="122"/>
    </row>
    <row r="1465" spans="1:2" x14ac:dyDescent="0.25">
      <c r="A1465" s="3"/>
      <c r="B1465" s="122"/>
    </row>
    <row r="1466" spans="1:2" x14ac:dyDescent="0.25">
      <c r="A1466" s="3"/>
      <c r="B1466" s="122"/>
    </row>
    <row r="1467" spans="1:2" x14ac:dyDescent="0.25">
      <c r="A1467" s="3"/>
      <c r="B1467" s="122"/>
    </row>
    <row r="1468" spans="1:2" x14ac:dyDescent="0.25">
      <c r="A1468" s="3"/>
      <c r="B1468" s="122"/>
    </row>
    <row r="1469" spans="1:2" x14ac:dyDescent="0.25">
      <c r="A1469" s="3"/>
      <c r="B1469" s="122"/>
    </row>
    <row r="1470" spans="1:2" x14ac:dyDescent="0.25">
      <c r="A1470" s="3"/>
      <c r="B1470" s="122"/>
    </row>
    <row r="1471" spans="1:2" x14ac:dyDescent="0.25">
      <c r="A1471" s="3"/>
      <c r="B1471" s="122"/>
    </row>
    <row r="1472" spans="1:2" x14ac:dyDescent="0.25">
      <c r="A1472" s="3"/>
      <c r="B1472" s="122"/>
    </row>
    <row r="1473" spans="1:2" x14ac:dyDescent="0.25">
      <c r="A1473" s="3"/>
      <c r="B1473" s="122"/>
    </row>
    <row r="1474" spans="1:2" x14ac:dyDescent="0.25">
      <c r="A1474" s="3"/>
      <c r="B1474" s="122"/>
    </row>
    <row r="1475" spans="1:2" x14ac:dyDescent="0.25">
      <c r="A1475" s="3"/>
      <c r="B1475" s="122"/>
    </row>
    <row r="1476" spans="1:2" x14ac:dyDescent="0.25">
      <c r="A1476" s="3"/>
      <c r="B1476" s="122"/>
    </row>
    <row r="1477" spans="1:2" x14ac:dyDescent="0.25">
      <c r="A1477" s="3"/>
      <c r="B1477" s="122"/>
    </row>
    <row r="1478" spans="1:2" x14ac:dyDescent="0.25">
      <c r="A1478" s="3"/>
      <c r="B1478" s="122"/>
    </row>
    <row r="1479" spans="1:2" x14ac:dyDescent="0.25">
      <c r="A1479" s="3"/>
      <c r="B1479" s="122"/>
    </row>
    <row r="1480" spans="1:2" x14ac:dyDescent="0.25">
      <c r="A1480" s="3"/>
      <c r="B1480" s="122"/>
    </row>
    <row r="1481" spans="1:2" x14ac:dyDescent="0.25">
      <c r="A1481" s="3"/>
      <c r="B1481" s="122"/>
    </row>
    <row r="1482" spans="1:2" x14ac:dyDescent="0.25">
      <c r="A1482" s="3"/>
      <c r="B1482" s="122"/>
    </row>
    <row r="1483" spans="1:2" x14ac:dyDescent="0.25">
      <c r="A1483" s="3"/>
      <c r="B1483" s="122"/>
    </row>
    <row r="1484" spans="1:2" x14ac:dyDescent="0.25">
      <c r="A1484" s="3"/>
      <c r="B1484" s="122"/>
    </row>
    <row r="1485" spans="1:2" x14ac:dyDescent="0.25">
      <c r="A1485" s="3"/>
      <c r="B1485" s="122"/>
    </row>
    <row r="1486" spans="1:2" x14ac:dyDescent="0.25">
      <c r="A1486" s="3"/>
      <c r="B1486" s="122"/>
    </row>
    <row r="1487" spans="1:2" x14ac:dyDescent="0.25">
      <c r="A1487" s="3"/>
      <c r="B1487" s="122"/>
    </row>
    <row r="1488" spans="1:2" x14ac:dyDescent="0.25">
      <c r="A1488" s="3"/>
      <c r="B1488" s="122"/>
    </row>
    <row r="1489" spans="1:2" x14ac:dyDescent="0.25">
      <c r="A1489" s="3"/>
      <c r="B1489" s="122"/>
    </row>
    <row r="1490" spans="1:2" x14ac:dyDescent="0.25">
      <c r="A1490" s="3"/>
      <c r="B1490" s="122"/>
    </row>
    <row r="1491" spans="1:2" x14ac:dyDescent="0.25">
      <c r="A1491" s="3"/>
      <c r="B1491" s="122"/>
    </row>
    <row r="1492" spans="1:2" x14ac:dyDescent="0.25">
      <c r="A1492" s="3"/>
      <c r="B1492" s="122"/>
    </row>
    <row r="1493" spans="1:2" x14ac:dyDescent="0.25">
      <c r="A1493" s="3"/>
      <c r="B1493" s="122"/>
    </row>
    <row r="1494" spans="1:2" x14ac:dyDescent="0.25">
      <c r="A1494" s="3"/>
      <c r="B1494" s="122"/>
    </row>
    <row r="1495" spans="1:2" x14ac:dyDescent="0.25">
      <c r="A1495" s="3"/>
      <c r="B1495" s="122"/>
    </row>
    <row r="1496" spans="1:2" x14ac:dyDescent="0.25">
      <c r="A1496" s="3"/>
      <c r="B1496" s="122"/>
    </row>
    <row r="1497" spans="1:2" x14ac:dyDescent="0.25">
      <c r="A1497" s="3"/>
      <c r="B1497" s="122"/>
    </row>
    <row r="1498" spans="1:2" x14ac:dyDescent="0.25">
      <c r="A1498" s="3"/>
      <c r="B1498" s="122"/>
    </row>
    <row r="1499" spans="1:2" x14ac:dyDescent="0.25">
      <c r="A1499" s="3"/>
      <c r="B1499" s="122"/>
    </row>
    <row r="1500" spans="1:2" x14ac:dyDescent="0.25">
      <c r="A1500" s="3"/>
      <c r="B1500" s="122"/>
    </row>
    <row r="1501" spans="1:2" x14ac:dyDescent="0.25">
      <c r="A1501" s="2"/>
      <c r="B1501" s="122"/>
    </row>
    <row r="1502" spans="1:2" x14ac:dyDescent="0.25">
      <c r="A1502" s="2"/>
      <c r="B1502" s="122"/>
    </row>
    <row r="1503" spans="1:2" x14ac:dyDescent="0.25">
      <c r="A1503" s="2"/>
      <c r="B1503" s="122"/>
    </row>
    <row r="1504" spans="1:2" x14ac:dyDescent="0.25">
      <c r="A1504" s="2"/>
      <c r="B1504" s="122"/>
    </row>
    <row r="1505" spans="1:2" x14ac:dyDescent="0.25">
      <c r="A1505" s="2"/>
      <c r="B1505" s="122"/>
    </row>
    <row r="1506" spans="1:2" x14ac:dyDescent="0.25">
      <c r="A1506" s="2"/>
      <c r="B1506" s="122"/>
    </row>
    <row r="1507" spans="1:2" x14ac:dyDescent="0.25">
      <c r="A1507" s="2"/>
      <c r="B1507" s="122"/>
    </row>
    <row r="1508" spans="1:2" x14ac:dyDescent="0.25">
      <c r="A1508" s="2"/>
      <c r="B1508" s="122"/>
    </row>
    <row r="1509" spans="1:2" x14ac:dyDescent="0.25">
      <c r="A1509" s="2"/>
      <c r="B1509" s="122"/>
    </row>
    <row r="1510" spans="1:2" x14ac:dyDescent="0.25">
      <c r="A1510" s="2"/>
      <c r="B1510" s="122"/>
    </row>
    <row r="1511" spans="1:2" x14ac:dyDescent="0.25">
      <c r="A1511" s="2"/>
      <c r="B1511" s="122"/>
    </row>
    <row r="1512" spans="1:2" x14ac:dyDescent="0.25">
      <c r="A1512" s="2"/>
      <c r="B1512" s="122"/>
    </row>
    <row r="1513" spans="1:2" x14ac:dyDescent="0.25">
      <c r="A1513" s="2"/>
      <c r="B1513" s="122"/>
    </row>
    <row r="1514" spans="1:2" x14ac:dyDescent="0.25">
      <c r="A1514" s="2"/>
      <c r="B1514" s="122"/>
    </row>
    <row r="1515" spans="1:2" x14ac:dyDescent="0.25">
      <c r="A1515" s="2"/>
      <c r="B1515" s="122"/>
    </row>
    <row r="1516" spans="1:2" x14ac:dyDescent="0.25">
      <c r="A1516" s="2"/>
      <c r="B1516" s="122"/>
    </row>
    <row r="1517" spans="1:2" x14ac:dyDescent="0.25">
      <c r="A1517" s="2"/>
      <c r="B1517" s="122"/>
    </row>
    <row r="1518" spans="1:2" x14ac:dyDescent="0.25">
      <c r="A1518" s="2"/>
      <c r="B1518" s="122"/>
    </row>
    <row r="1519" spans="1:2" x14ac:dyDescent="0.25">
      <c r="A1519" s="2"/>
      <c r="B1519" s="122"/>
    </row>
    <row r="1520" spans="1:2" x14ac:dyDescent="0.25">
      <c r="A1520" s="2"/>
      <c r="B1520" s="122"/>
    </row>
    <row r="1521" spans="1:2" x14ac:dyDescent="0.25">
      <c r="A1521" s="2"/>
      <c r="B1521" s="122"/>
    </row>
    <row r="1522" spans="1:2" x14ac:dyDescent="0.25">
      <c r="A1522" s="2"/>
      <c r="B1522" s="122"/>
    </row>
    <row r="1523" spans="1:2" x14ac:dyDescent="0.25">
      <c r="A1523" s="2"/>
      <c r="B1523" s="122"/>
    </row>
    <row r="1524" spans="1:2" x14ac:dyDescent="0.25">
      <c r="A1524" s="2"/>
      <c r="B1524" s="122"/>
    </row>
    <row r="1525" spans="1:2" x14ac:dyDescent="0.25">
      <c r="A1525" s="2"/>
      <c r="B1525" s="122"/>
    </row>
    <row r="1526" spans="1:2" x14ac:dyDescent="0.25">
      <c r="A1526" s="2"/>
      <c r="B1526" s="122"/>
    </row>
    <row r="1527" spans="1:2" x14ac:dyDescent="0.25">
      <c r="A1527" s="2"/>
      <c r="B1527" s="122"/>
    </row>
    <row r="1528" spans="1:2" x14ac:dyDescent="0.25">
      <c r="A1528" s="2"/>
      <c r="B1528" s="122"/>
    </row>
    <row r="1529" spans="1:2" x14ac:dyDescent="0.25">
      <c r="A1529" s="2"/>
      <c r="B1529" s="122"/>
    </row>
    <row r="1530" spans="1:2" x14ac:dyDescent="0.25">
      <c r="A1530" s="2"/>
      <c r="B1530" s="122"/>
    </row>
    <row r="1531" spans="1:2" x14ac:dyDescent="0.25">
      <c r="A1531" s="2"/>
      <c r="B1531" s="122"/>
    </row>
    <row r="1532" spans="1:2" x14ac:dyDescent="0.25">
      <c r="A1532" s="2"/>
      <c r="B1532" s="122"/>
    </row>
    <row r="1533" spans="1:2" x14ac:dyDescent="0.25">
      <c r="A1533" s="2"/>
      <c r="B1533" s="122"/>
    </row>
    <row r="1534" spans="1:2" x14ac:dyDescent="0.25">
      <c r="A1534" s="2"/>
      <c r="B1534" s="122"/>
    </row>
    <row r="1535" spans="1:2" x14ac:dyDescent="0.25">
      <c r="A1535" s="2"/>
      <c r="B1535" s="122"/>
    </row>
    <row r="1536" spans="1:2" x14ac:dyDescent="0.25">
      <c r="A1536" s="2"/>
      <c r="B1536" s="122"/>
    </row>
    <row r="1537" spans="1:2" x14ac:dyDescent="0.25">
      <c r="A1537" s="2"/>
      <c r="B1537" s="122"/>
    </row>
    <row r="1538" spans="1:2" x14ac:dyDescent="0.25">
      <c r="A1538" s="2"/>
      <c r="B1538" s="122"/>
    </row>
    <row r="1539" spans="1:2" x14ac:dyDescent="0.25">
      <c r="A1539" s="2"/>
      <c r="B1539" s="122"/>
    </row>
    <row r="1540" spans="1:2" x14ac:dyDescent="0.25">
      <c r="A1540" s="2"/>
      <c r="B1540" s="122"/>
    </row>
    <row r="1541" spans="1:2" x14ac:dyDescent="0.25">
      <c r="A1541" s="2"/>
      <c r="B1541" s="122"/>
    </row>
    <row r="1542" spans="1:2" x14ac:dyDescent="0.25">
      <c r="A1542" s="2"/>
      <c r="B1542" s="122"/>
    </row>
    <row r="1543" spans="1:2" x14ac:dyDescent="0.25">
      <c r="A1543" s="2"/>
      <c r="B1543" s="122"/>
    </row>
    <row r="1544" spans="1:2" x14ac:dyDescent="0.25">
      <c r="A1544" s="2"/>
      <c r="B1544" s="122"/>
    </row>
    <row r="1545" spans="1:2" x14ac:dyDescent="0.25">
      <c r="A1545" s="2"/>
      <c r="B1545" s="122"/>
    </row>
    <row r="1546" spans="1:2" x14ac:dyDescent="0.25">
      <c r="A1546" s="2"/>
      <c r="B1546" s="122"/>
    </row>
    <row r="1547" spans="1:2" x14ac:dyDescent="0.25">
      <c r="A1547" s="2"/>
      <c r="B1547" s="122"/>
    </row>
    <row r="1548" spans="1:2" x14ac:dyDescent="0.25">
      <c r="A1548" s="2"/>
      <c r="B1548" s="122"/>
    </row>
    <row r="1549" spans="1:2" x14ac:dyDescent="0.25">
      <c r="A1549" s="2"/>
      <c r="B1549" s="122"/>
    </row>
    <row r="1550" spans="1:2" x14ac:dyDescent="0.25">
      <c r="A1550" s="2"/>
      <c r="B1550" s="122"/>
    </row>
    <row r="1551" spans="1:2" x14ac:dyDescent="0.25">
      <c r="A1551" s="2"/>
      <c r="B1551" s="122"/>
    </row>
    <row r="1552" spans="1:2" x14ac:dyDescent="0.25">
      <c r="A1552" s="2"/>
      <c r="B1552" s="122"/>
    </row>
    <row r="1553" spans="1:2" x14ac:dyDescent="0.25">
      <c r="A1553" s="2"/>
      <c r="B1553" s="122"/>
    </row>
    <row r="1554" spans="1:2" x14ac:dyDescent="0.25">
      <c r="A1554" s="2"/>
      <c r="B1554" s="122"/>
    </row>
    <row r="1555" spans="1:2" x14ac:dyDescent="0.25">
      <c r="A1555" s="2"/>
      <c r="B1555" s="122"/>
    </row>
    <row r="1556" spans="1:2" x14ac:dyDescent="0.25">
      <c r="A1556" s="2"/>
      <c r="B1556" s="122"/>
    </row>
    <row r="1557" spans="1:2" x14ac:dyDescent="0.25">
      <c r="A1557" s="2"/>
      <c r="B1557" s="122"/>
    </row>
    <row r="1558" spans="1:2" x14ac:dyDescent="0.25">
      <c r="A1558" s="2"/>
      <c r="B1558" s="122"/>
    </row>
    <row r="1559" spans="1:2" x14ac:dyDescent="0.25">
      <c r="A1559" s="2"/>
      <c r="B1559" s="122"/>
    </row>
    <row r="1560" spans="1:2" x14ac:dyDescent="0.25">
      <c r="A1560" s="2"/>
      <c r="B1560" s="122"/>
    </row>
    <row r="1561" spans="1:2" x14ac:dyDescent="0.25">
      <c r="A1561" s="2"/>
      <c r="B1561" s="122"/>
    </row>
    <row r="1562" spans="1:2" x14ac:dyDescent="0.25">
      <c r="A1562" s="2"/>
      <c r="B1562" s="122"/>
    </row>
    <row r="1563" spans="1:2" x14ac:dyDescent="0.25">
      <c r="A1563" s="2"/>
      <c r="B1563" s="122"/>
    </row>
    <row r="1564" spans="1:2" x14ac:dyDescent="0.25">
      <c r="A1564" s="2"/>
      <c r="B1564" s="122"/>
    </row>
    <row r="1565" spans="1:2" x14ac:dyDescent="0.25">
      <c r="A1565" s="2"/>
      <c r="B1565" s="122"/>
    </row>
    <row r="1566" spans="1:2" x14ac:dyDescent="0.25">
      <c r="A1566" s="2"/>
      <c r="B1566" s="122"/>
    </row>
    <row r="1567" spans="1:2" x14ac:dyDescent="0.25">
      <c r="A1567" s="2"/>
      <c r="B1567" s="122"/>
    </row>
    <row r="1568" spans="1:2" x14ac:dyDescent="0.25">
      <c r="A1568" s="2"/>
      <c r="B1568" s="122"/>
    </row>
    <row r="1569" spans="1:2" x14ac:dyDescent="0.25">
      <c r="A1569" s="2"/>
      <c r="B1569" s="122"/>
    </row>
    <row r="1570" spans="1:2" x14ac:dyDescent="0.25">
      <c r="A1570" s="2"/>
      <c r="B1570" s="122"/>
    </row>
    <row r="1571" spans="1:2" x14ac:dyDescent="0.25">
      <c r="A1571" s="2"/>
      <c r="B1571" s="122"/>
    </row>
    <row r="1572" spans="1:2" x14ac:dyDescent="0.25">
      <c r="A1572" s="2"/>
      <c r="B1572" s="122"/>
    </row>
    <row r="1573" spans="1:2" x14ac:dyDescent="0.25">
      <c r="A1573" s="2"/>
      <c r="B1573" s="122"/>
    </row>
    <row r="1574" spans="1:2" x14ac:dyDescent="0.25">
      <c r="A1574" s="2"/>
      <c r="B1574" s="122"/>
    </row>
    <row r="1575" spans="1:2" x14ac:dyDescent="0.25">
      <c r="A1575" s="2"/>
      <c r="B1575" s="122"/>
    </row>
    <row r="1576" spans="1:2" x14ac:dyDescent="0.25">
      <c r="A1576" s="2"/>
      <c r="B1576" s="122"/>
    </row>
    <row r="1577" spans="1:2" x14ac:dyDescent="0.25">
      <c r="A1577" s="2"/>
      <c r="B1577" s="122"/>
    </row>
    <row r="1578" spans="1:2" x14ac:dyDescent="0.25">
      <c r="A1578" s="2"/>
      <c r="B1578" s="122"/>
    </row>
    <row r="1579" spans="1:2" x14ac:dyDescent="0.25">
      <c r="A1579" s="2"/>
      <c r="B1579" s="122"/>
    </row>
    <row r="1580" spans="1:2" x14ac:dyDescent="0.25">
      <c r="A1580" s="2"/>
      <c r="B1580" s="122"/>
    </row>
    <row r="1581" spans="1:2" x14ac:dyDescent="0.25">
      <c r="A1581" s="2"/>
      <c r="B1581" s="122"/>
    </row>
    <row r="1582" spans="1:2" x14ac:dyDescent="0.25">
      <c r="A1582" s="2"/>
      <c r="B1582" s="122"/>
    </row>
    <row r="1583" spans="1:2" x14ac:dyDescent="0.25">
      <c r="A1583" s="2"/>
      <c r="B1583" s="122"/>
    </row>
    <row r="1584" spans="1:2" x14ac:dyDescent="0.25">
      <c r="A1584" s="2"/>
      <c r="B1584" s="122"/>
    </row>
    <row r="1585" spans="1:2" x14ac:dyDescent="0.25">
      <c r="A1585" s="2"/>
      <c r="B1585" s="122"/>
    </row>
    <row r="1586" spans="1:2" x14ac:dyDescent="0.25">
      <c r="A1586" s="2"/>
      <c r="B1586" s="122"/>
    </row>
    <row r="1587" spans="1:2" x14ac:dyDescent="0.25">
      <c r="A1587" s="2"/>
      <c r="B1587" s="122"/>
    </row>
    <row r="1588" spans="1:2" x14ac:dyDescent="0.25">
      <c r="A1588" s="3"/>
      <c r="B1588" s="122"/>
    </row>
    <row r="1589" spans="1:2" x14ac:dyDescent="0.25">
      <c r="A1589" s="3"/>
      <c r="B1589" s="122"/>
    </row>
    <row r="1590" spans="1:2" x14ac:dyDescent="0.25">
      <c r="A1590" s="3"/>
      <c r="B1590" s="122"/>
    </row>
    <row r="1591" spans="1:2" x14ac:dyDescent="0.25">
      <c r="A1591" s="3"/>
      <c r="B1591" s="122"/>
    </row>
    <row r="1592" spans="1:2" x14ac:dyDescent="0.25">
      <c r="A1592" s="3"/>
      <c r="B1592" s="122"/>
    </row>
    <row r="1593" spans="1:2" x14ac:dyDescent="0.25">
      <c r="A1593" s="3"/>
      <c r="B1593" s="122"/>
    </row>
    <row r="1594" spans="1:2" x14ac:dyDescent="0.25">
      <c r="A1594" s="3"/>
      <c r="B1594" s="122"/>
    </row>
    <row r="1595" spans="1:2" x14ac:dyDescent="0.25">
      <c r="A1595" s="3"/>
      <c r="B1595" s="122"/>
    </row>
    <row r="1596" spans="1:2" x14ac:dyDescent="0.25">
      <c r="A1596" s="3"/>
      <c r="B1596" s="122"/>
    </row>
    <row r="1597" spans="1:2" x14ac:dyDescent="0.25">
      <c r="A1597" s="3"/>
      <c r="B1597" s="122"/>
    </row>
    <row r="1598" spans="1:2" x14ac:dyDescent="0.25">
      <c r="A1598" s="3"/>
      <c r="B1598" s="122"/>
    </row>
    <row r="1599" spans="1:2" x14ac:dyDescent="0.25">
      <c r="A1599" s="6"/>
      <c r="B1599" s="122"/>
    </row>
    <row r="1600" spans="1:2" x14ac:dyDescent="0.25">
      <c r="A1600" s="3"/>
      <c r="B1600" s="122"/>
    </row>
    <row r="1601" spans="1:2" x14ac:dyDescent="0.25">
      <c r="A1601" s="3"/>
      <c r="B1601" s="122"/>
    </row>
    <row r="1602" spans="1:2" x14ac:dyDescent="0.25">
      <c r="A1602" s="3"/>
      <c r="B1602" s="122"/>
    </row>
    <row r="1603" spans="1:2" x14ac:dyDescent="0.25">
      <c r="A1603" s="3"/>
      <c r="B1603" s="122"/>
    </row>
    <row r="1604" spans="1:2" x14ac:dyDescent="0.25">
      <c r="A1604" s="3"/>
      <c r="B1604" s="122"/>
    </row>
    <row r="1605" spans="1:2" x14ac:dyDescent="0.25">
      <c r="A1605" s="3"/>
      <c r="B1605" s="122"/>
    </row>
    <row r="1606" spans="1:2" x14ac:dyDescent="0.25">
      <c r="A1606" s="3"/>
      <c r="B1606" s="122"/>
    </row>
    <row r="1607" spans="1:2" x14ac:dyDescent="0.25">
      <c r="A1607" s="3"/>
      <c r="B1607" s="122"/>
    </row>
    <row r="1608" spans="1:2" x14ac:dyDescent="0.25">
      <c r="A1608" s="3"/>
      <c r="B1608" s="122"/>
    </row>
    <row r="1609" spans="1:2" x14ac:dyDescent="0.25">
      <c r="A1609" s="3"/>
      <c r="B1609" s="122"/>
    </row>
    <row r="1610" spans="1:2" x14ac:dyDescent="0.25">
      <c r="A1610" s="3"/>
      <c r="B1610" s="122"/>
    </row>
    <row r="1611" spans="1:2" x14ac:dyDescent="0.25">
      <c r="A1611" s="3"/>
      <c r="B1611" s="122"/>
    </row>
    <row r="1612" spans="1:2" x14ac:dyDescent="0.25">
      <c r="A1612" s="3"/>
      <c r="B1612" s="122"/>
    </row>
    <row r="1613" spans="1:2" x14ac:dyDescent="0.25">
      <c r="A1613" s="3"/>
      <c r="B1613" s="122"/>
    </row>
    <row r="1614" spans="1:2" x14ac:dyDescent="0.25">
      <c r="A1614" s="3"/>
      <c r="B1614" s="122"/>
    </row>
    <row r="1615" spans="1:2" x14ac:dyDescent="0.25">
      <c r="A1615" s="3"/>
      <c r="B1615" s="122"/>
    </row>
    <row r="1616" spans="1:2" x14ac:dyDescent="0.25">
      <c r="A1616" s="3"/>
      <c r="B1616" s="122"/>
    </row>
    <row r="1617" spans="1:2" x14ac:dyDescent="0.25">
      <c r="A1617" s="3"/>
      <c r="B1617" s="122"/>
    </row>
    <row r="1618" spans="1:2" x14ac:dyDescent="0.25">
      <c r="A1618" s="3"/>
      <c r="B1618" s="122"/>
    </row>
    <row r="1619" spans="1:2" x14ac:dyDescent="0.25">
      <c r="A1619" s="3"/>
      <c r="B1619" s="122"/>
    </row>
    <row r="1620" spans="1:2" x14ac:dyDescent="0.25">
      <c r="A1620" s="3"/>
      <c r="B1620" s="122"/>
    </row>
    <row r="1621" spans="1:2" x14ac:dyDescent="0.25">
      <c r="A1621" s="3"/>
      <c r="B1621" s="122"/>
    </row>
    <row r="1622" spans="1:2" x14ac:dyDescent="0.25">
      <c r="A1622" s="3"/>
      <c r="B1622" s="122"/>
    </row>
    <row r="1623" spans="1:2" x14ac:dyDescent="0.25">
      <c r="A1623" s="3"/>
      <c r="B1623" s="122"/>
    </row>
    <row r="1624" spans="1:2" x14ac:dyDescent="0.25">
      <c r="A1624" s="3"/>
      <c r="B1624" s="122"/>
    </row>
    <row r="1625" spans="1:2" x14ac:dyDescent="0.25">
      <c r="A1625" s="3"/>
      <c r="B1625" s="122"/>
    </row>
    <row r="1626" spans="1:2" x14ac:dyDescent="0.25">
      <c r="A1626" s="3"/>
      <c r="B1626" s="122"/>
    </row>
    <row r="1627" spans="1:2" x14ac:dyDescent="0.25">
      <c r="A1627" s="3"/>
      <c r="B1627" s="122"/>
    </row>
    <row r="1628" spans="1:2" x14ac:dyDescent="0.25">
      <c r="A1628" s="3"/>
      <c r="B1628" s="122"/>
    </row>
    <row r="1629" spans="1:2" x14ac:dyDescent="0.25">
      <c r="A1629" s="3"/>
      <c r="B1629" s="122"/>
    </row>
    <row r="1630" spans="1:2" x14ac:dyDescent="0.25">
      <c r="A1630" s="3"/>
      <c r="B1630" s="122"/>
    </row>
    <row r="1631" spans="1:2" x14ac:dyDescent="0.25">
      <c r="A1631" s="3"/>
      <c r="B1631" s="122"/>
    </row>
    <row r="1632" spans="1:2" x14ac:dyDescent="0.25">
      <c r="A1632" s="3"/>
      <c r="B1632" s="122"/>
    </row>
    <row r="1633" spans="1:2" x14ac:dyDescent="0.25">
      <c r="A1633" s="3"/>
      <c r="B1633" s="122"/>
    </row>
    <row r="1634" spans="1:2" x14ac:dyDescent="0.25">
      <c r="A1634" s="3"/>
      <c r="B1634" s="122"/>
    </row>
    <row r="1635" spans="1:2" x14ac:dyDescent="0.25">
      <c r="A1635" s="3"/>
      <c r="B1635" s="122"/>
    </row>
    <row r="1636" spans="1:2" x14ac:dyDescent="0.25">
      <c r="A1636" s="3"/>
      <c r="B1636" s="122"/>
    </row>
    <row r="1637" spans="1:2" x14ac:dyDescent="0.25">
      <c r="A1637" s="3"/>
      <c r="B1637" s="122"/>
    </row>
    <row r="1638" spans="1:2" x14ac:dyDescent="0.25">
      <c r="A1638" s="3"/>
      <c r="B1638" s="122"/>
    </row>
    <row r="1639" spans="1:2" x14ac:dyDescent="0.25">
      <c r="A1639" s="3"/>
      <c r="B1639" s="122"/>
    </row>
    <row r="1640" spans="1:2" x14ac:dyDescent="0.25">
      <c r="A1640" s="3"/>
      <c r="B1640" s="122"/>
    </row>
    <row r="1641" spans="1:2" x14ac:dyDescent="0.25">
      <c r="A1641" s="3"/>
      <c r="B1641" s="122"/>
    </row>
    <row r="1642" spans="1:2" x14ac:dyDescent="0.25">
      <c r="A1642" s="3"/>
      <c r="B1642" s="122"/>
    </row>
    <row r="1643" spans="1:2" x14ac:dyDescent="0.25">
      <c r="A1643" s="3"/>
      <c r="B1643" s="122"/>
    </row>
    <row r="1644" spans="1:2" x14ac:dyDescent="0.25">
      <c r="A1644" s="3"/>
      <c r="B1644" s="122"/>
    </row>
    <row r="1645" spans="1:2" x14ac:dyDescent="0.25">
      <c r="A1645" s="3"/>
      <c r="B1645" s="122"/>
    </row>
    <row r="1646" spans="1:2" x14ac:dyDescent="0.25">
      <c r="A1646" s="3"/>
      <c r="B1646" s="122"/>
    </row>
    <row r="1647" spans="1:2" x14ac:dyDescent="0.25">
      <c r="A1647" s="3"/>
      <c r="B1647" s="122"/>
    </row>
    <row r="1648" spans="1:2" x14ac:dyDescent="0.25">
      <c r="A1648" s="3"/>
      <c r="B1648" s="122"/>
    </row>
    <row r="1649" spans="1:2" x14ac:dyDescent="0.25">
      <c r="A1649" s="3"/>
      <c r="B1649" s="122"/>
    </row>
    <row r="1650" spans="1:2" x14ac:dyDescent="0.25">
      <c r="A1650" s="3"/>
      <c r="B1650" s="122"/>
    </row>
    <row r="1651" spans="1:2" x14ac:dyDescent="0.25">
      <c r="A1651" s="3"/>
      <c r="B1651" s="122"/>
    </row>
    <row r="1652" spans="1:2" x14ac:dyDescent="0.25">
      <c r="A1652" s="3"/>
      <c r="B1652" s="122"/>
    </row>
    <row r="1653" spans="1:2" x14ac:dyDescent="0.25">
      <c r="A1653" s="3"/>
      <c r="B1653" s="122"/>
    </row>
    <row r="1654" spans="1:2" x14ac:dyDescent="0.25">
      <c r="A1654" s="3"/>
      <c r="B1654" s="122"/>
    </row>
    <row r="1655" spans="1:2" x14ac:dyDescent="0.25">
      <c r="A1655" s="3"/>
      <c r="B1655" s="122"/>
    </row>
    <row r="1656" spans="1:2" x14ac:dyDescent="0.25">
      <c r="A1656" s="3"/>
      <c r="B1656" s="122"/>
    </row>
    <row r="1657" spans="1:2" x14ac:dyDescent="0.25">
      <c r="A1657" s="3"/>
      <c r="B1657" s="122"/>
    </row>
    <row r="1658" spans="1:2" x14ac:dyDescent="0.25">
      <c r="A1658" s="3"/>
      <c r="B1658" s="122"/>
    </row>
    <row r="1659" spans="1:2" x14ac:dyDescent="0.25">
      <c r="A1659" s="3"/>
      <c r="B1659" s="122"/>
    </row>
    <row r="1660" spans="1:2" x14ac:dyDescent="0.25">
      <c r="A1660" s="3"/>
      <c r="B1660" s="122"/>
    </row>
    <row r="1661" spans="1:2" x14ac:dyDescent="0.25">
      <c r="A1661" s="3"/>
      <c r="B1661" s="122"/>
    </row>
    <row r="1662" spans="1:2" x14ac:dyDescent="0.25">
      <c r="A1662" s="3"/>
      <c r="B1662" s="122"/>
    </row>
    <row r="1663" spans="1:2" x14ac:dyDescent="0.25">
      <c r="A1663" s="3"/>
      <c r="B1663" s="122"/>
    </row>
    <row r="1664" spans="1:2" x14ac:dyDescent="0.25">
      <c r="A1664" s="3"/>
      <c r="B1664" s="122"/>
    </row>
    <row r="1665" spans="1:2" x14ac:dyDescent="0.25">
      <c r="A1665" s="3"/>
      <c r="B1665" s="122"/>
    </row>
    <row r="1666" spans="1:2" x14ac:dyDescent="0.25">
      <c r="A1666" s="3"/>
      <c r="B1666" s="122"/>
    </row>
    <row r="1667" spans="1:2" x14ac:dyDescent="0.25">
      <c r="A1667" s="3"/>
      <c r="B1667" s="122"/>
    </row>
    <row r="1668" spans="1:2" x14ac:dyDescent="0.25">
      <c r="A1668" s="3"/>
      <c r="B1668" s="122"/>
    </row>
    <row r="1669" spans="1:2" x14ac:dyDescent="0.25">
      <c r="A1669" s="3"/>
      <c r="B1669" s="122"/>
    </row>
    <row r="1670" spans="1:2" x14ac:dyDescent="0.25">
      <c r="A1670" s="3"/>
      <c r="B1670" s="122"/>
    </row>
    <row r="1671" spans="1:2" x14ac:dyDescent="0.25">
      <c r="A1671" s="3"/>
      <c r="B1671" s="122"/>
    </row>
    <row r="1672" spans="1:2" x14ac:dyDescent="0.25">
      <c r="A1672" s="3"/>
      <c r="B1672" s="122"/>
    </row>
    <row r="1673" spans="1:2" x14ac:dyDescent="0.25">
      <c r="A1673" s="3"/>
      <c r="B1673" s="122"/>
    </row>
    <row r="1674" spans="1:2" x14ac:dyDescent="0.25">
      <c r="A1674" s="3"/>
      <c r="B1674" s="122"/>
    </row>
    <row r="1675" spans="1:2" x14ac:dyDescent="0.25">
      <c r="A1675" s="3"/>
      <c r="B1675" s="122"/>
    </row>
    <row r="1676" spans="1:2" x14ac:dyDescent="0.25">
      <c r="A1676" s="3"/>
      <c r="B1676" s="122"/>
    </row>
    <row r="1677" spans="1:2" x14ac:dyDescent="0.25">
      <c r="A1677" s="3"/>
      <c r="B1677" s="122"/>
    </row>
    <row r="1678" spans="1:2" x14ac:dyDescent="0.25">
      <c r="A1678" s="3"/>
      <c r="B1678" s="122"/>
    </row>
    <row r="1679" spans="1:2" x14ac:dyDescent="0.25">
      <c r="A1679" s="3"/>
      <c r="B1679" s="122"/>
    </row>
    <row r="1680" spans="1:2" x14ac:dyDescent="0.25">
      <c r="A1680" s="3"/>
      <c r="B1680" s="122"/>
    </row>
    <row r="1681" spans="1:2" x14ac:dyDescent="0.25">
      <c r="A1681" s="3"/>
      <c r="B1681" s="122"/>
    </row>
    <row r="1682" spans="1:2" x14ac:dyDescent="0.25">
      <c r="A1682" s="2"/>
      <c r="B1682" s="122"/>
    </row>
    <row r="1683" spans="1:2" x14ac:dyDescent="0.25">
      <c r="A1683" s="2"/>
      <c r="B1683" s="122"/>
    </row>
    <row r="1684" spans="1:2" x14ac:dyDescent="0.25">
      <c r="A1684" s="2"/>
      <c r="B1684" s="122"/>
    </row>
    <row r="1685" spans="1:2" x14ac:dyDescent="0.25">
      <c r="A1685" s="2"/>
      <c r="B1685" s="122"/>
    </row>
    <row r="1686" spans="1:2" x14ac:dyDescent="0.25">
      <c r="A1686" s="2"/>
      <c r="B1686" s="122"/>
    </row>
    <row r="1687" spans="1:2" x14ac:dyDescent="0.25">
      <c r="A1687" s="2"/>
      <c r="B1687" s="122"/>
    </row>
    <row r="1688" spans="1:2" x14ac:dyDescent="0.25">
      <c r="A1688" s="2"/>
      <c r="B1688" s="122"/>
    </row>
    <row r="1689" spans="1:2" x14ac:dyDescent="0.25">
      <c r="A1689" s="2"/>
      <c r="B1689" s="122"/>
    </row>
    <row r="1690" spans="1:2" x14ac:dyDescent="0.25">
      <c r="A1690" s="2"/>
      <c r="B1690" s="122"/>
    </row>
    <row r="1691" spans="1:2" x14ac:dyDescent="0.25">
      <c r="A1691" s="2"/>
      <c r="B1691" s="122"/>
    </row>
    <row r="1692" spans="1:2" x14ac:dyDescent="0.25">
      <c r="A1692" s="2"/>
      <c r="B1692" s="122"/>
    </row>
    <row r="1693" spans="1:2" x14ac:dyDescent="0.25">
      <c r="A1693" s="2"/>
      <c r="B1693" s="122"/>
    </row>
    <row r="1694" spans="1:2" x14ac:dyDescent="0.25">
      <c r="A1694" s="2"/>
      <c r="B1694" s="122"/>
    </row>
    <row r="1695" spans="1:2" x14ac:dyDescent="0.25">
      <c r="A1695" s="2"/>
      <c r="B1695" s="122"/>
    </row>
    <row r="1696" spans="1:2" x14ac:dyDescent="0.25">
      <c r="A1696" s="2"/>
      <c r="B1696" s="122"/>
    </row>
    <row r="1697" spans="1:2" x14ac:dyDescent="0.25">
      <c r="A1697" s="2"/>
      <c r="B1697" s="122"/>
    </row>
    <row r="1698" spans="1:2" x14ac:dyDescent="0.25">
      <c r="A1698" s="2"/>
      <c r="B1698" s="122"/>
    </row>
    <row r="1699" spans="1:2" x14ac:dyDescent="0.25">
      <c r="A1699" s="2"/>
      <c r="B1699" s="122"/>
    </row>
    <row r="1700" spans="1:2" x14ac:dyDescent="0.25">
      <c r="A1700" s="2"/>
      <c r="B1700" s="122"/>
    </row>
    <row r="1701" spans="1:2" x14ac:dyDescent="0.25">
      <c r="A1701" s="2"/>
      <c r="B1701" s="122"/>
    </row>
    <row r="1702" spans="1:2" x14ac:dyDescent="0.25">
      <c r="A1702" s="2"/>
      <c r="B1702" s="122"/>
    </row>
    <row r="1703" spans="1:2" x14ac:dyDescent="0.25">
      <c r="A1703" s="2"/>
      <c r="B1703" s="122"/>
    </row>
    <row r="1704" spans="1:2" x14ac:dyDescent="0.25">
      <c r="A1704" s="2"/>
      <c r="B1704" s="122"/>
    </row>
    <row r="1705" spans="1:2" x14ac:dyDescent="0.25">
      <c r="A1705" s="2"/>
      <c r="B1705" s="122"/>
    </row>
    <row r="1706" spans="1:2" x14ac:dyDescent="0.25">
      <c r="A1706" s="2"/>
      <c r="B1706" s="122"/>
    </row>
    <row r="1707" spans="1:2" x14ac:dyDescent="0.25">
      <c r="A1707" s="2"/>
      <c r="B1707" s="122"/>
    </row>
    <row r="1708" spans="1:2" x14ac:dyDescent="0.25">
      <c r="A1708" s="2"/>
      <c r="B1708" s="122"/>
    </row>
    <row r="1709" spans="1:2" x14ac:dyDescent="0.25">
      <c r="A1709" s="2"/>
      <c r="B1709" s="122"/>
    </row>
    <row r="1710" spans="1:2" x14ac:dyDescent="0.25">
      <c r="A1710" s="2"/>
      <c r="B1710" s="122"/>
    </row>
    <row r="1711" spans="1:2" x14ac:dyDescent="0.25">
      <c r="A1711" s="2"/>
      <c r="B1711" s="122"/>
    </row>
    <row r="1712" spans="1:2" x14ac:dyDescent="0.25">
      <c r="A1712" s="2"/>
      <c r="B1712" s="122"/>
    </row>
    <row r="1713" spans="1:2" x14ac:dyDescent="0.25">
      <c r="A1713" s="2"/>
      <c r="B1713" s="122"/>
    </row>
    <row r="1714" spans="1:2" x14ac:dyDescent="0.25">
      <c r="A1714" s="2"/>
      <c r="B1714" s="122"/>
    </row>
    <row r="1715" spans="1:2" x14ac:dyDescent="0.25">
      <c r="A1715" s="2"/>
      <c r="B1715" s="122"/>
    </row>
    <row r="1716" spans="1:2" x14ac:dyDescent="0.25">
      <c r="A1716" s="2"/>
      <c r="B1716" s="122"/>
    </row>
    <row r="1717" spans="1:2" x14ac:dyDescent="0.25">
      <c r="A1717" s="2"/>
      <c r="B1717" s="122"/>
    </row>
    <row r="1718" spans="1:2" x14ac:dyDescent="0.25">
      <c r="A1718" s="2"/>
      <c r="B1718" s="122"/>
    </row>
    <row r="1719" spans="1:2" x14ac:dyDescent="0.25">
      <c r="A1719" s="2"/>
      <c r="B1719" s="122"/>
    </row>
    <row r="1720" spans="1:2" x14ac:dyDescent="0.25">
      <c r="A1720" s="2"/>
      <c r="B1720" s="122"/>
    </row>
    <row r="1721" spans="1:2" x14ac:dyDescent="0.25">
      <c r="A1721" s="2"/>
      <c r="B1721" s="122"/>
    </row>
    <row r="1722" spans="1:2" x14ac:dyDescent="0.25">
      <c r="A1722" s="2"/>
      <c r="B1722" s="122"/>
    </row>
    <row r="1723" spans="1:2" x14ac:dyDescent="0.25">
      <c r="A1723" s="2"/>
      <c r="B1723" s="122"/>
    </row>
    <row r="1724" spans="1:2" x14ac:dyDescent="0.25">
      <c r="A1724" s="2"/>
      <c r="B1724" s="122"/>
    </row>
    <row r="1725" spans="1:2" x14ac:dyDescent="0.25">
      <c r="A1725" s="2"/>
      <c r="B1725" s="122"/>
    </row>
    <row r="1726" spans="1:2" x14ac:dyDescent="0.25">
      <c r="A1726" s="2"/>
      <c r="B1726" s="122"/>
    </row>
    <row r="1727" spans="1:2" x14ac:dyDescent="0.25">
      <c r="A1727" s="2"/>
      <c r="B1727" s="122"/>
    </row>
    <row r="1728" spans="1:2" x14ac:dyDescent="0.25">
      <c r="A1728" s="2"/>
      <c r="B1728" s="122"/>
    </row>
    <row r="1729" spans="1:2" x14ac:dyDescent="0.25">
      <c r="A1729" s="2"/>
      <c r="B1729" s="122"/>
    </row>
    <row r="1730" spans="1:2" x14ac:dyDescent="0.25">
      <c r="A1730" s="2"/>
      <c r="B1730" s="122"/>
    </row>
    <row r="1731" spans="1:2" x14ac:dyDescent="0.25">
      <c r="A1731" s="2"/>
      <c r="B1731" s="122"/>
    </row>
    <row r="1732" spans="1:2" x14ac:dyDescent="0.25">
      <c r="A1732" s="2"/>
      <c r="B1732" s="122"/>
    </row>
    <row r="1733" spans="1:2" x14ac:dyDescent="0.25">
      <c r="A1733" s="2"/>
      <c r="B1733" s="122"/>
    </row>
    <row r="1734" spans="1:2" x14ac:dyDescent="0.25">
      <c r="A1734" s="2"/>
      <c r="B1734" s="122"/>
    </row>
    <row r="1735" spans="1:2" x14ac:dyDescent="0.25">
      <c r="A1735" s="2"/>
      <c r="B1735" s="122"/>
    </row>
    <row r="1736" spans="1:2" x14ac:dyDescent="0.25">
      <c r="A1736" s="2"/>
      <c r="B1736" s="122"/>
    </row>
    <row r="1737" spans="1:2" x14ac:dyDescent="0.25">
      <c r="A1737" s="2"/>
      <c r="B1737" s="122"/>
    </row>
    <row r="1738" spans="1:2" x14ac:dyDescent="0.25">
      <c r="A1738" s="2"/>
      <c r="B1738" s="122"/>
    </row>
    <row r="1739" spans="1:2" x14ac:dyDescent="0.25">
      <c r="A1739" s="2"/>
      <c r="B1739" s="122"/>
    </row>
    <row r="1740" spans="1:2" x14ac:dyDescent="0.25">
      <c r="A1740" s="2"/>
      <c r="B1740" s="122"/>
    </row>
    <row r="1741" spans="1:2" x14ac:dyDescent="0.25">
      <c r="A1741" s="2"/>
      <c r="B1741" s="122"/>
    </row>
    <row r="1742" spans="1:2" x14ac:dyDescent="0.25">
      <c r="A1742" s="2"/>
      <c r="B1742" s="122"/>
    </row>
    <row r="1743" spans="1:2" x14ac:dyDescent="0.25">
      <c r="A1743" s="2"/>
      <c r="B1743" s="122"/>
    </row>
    <row r="1744" spans="1:2" x14ac:dyDescent="0.25">
      <c r="A1744" s="2"/>
      <c r="B1744" s="122"/>
    </row>
    <row r="1745" spans="1:2" x14ac:dyDescent="0.25">
      <c r="A1745" s="2"/>
      <c r="B1745" s="122"/>
    </row>
    <row r="1746" spans="1:2" x14ac:dyDescent="0.25">
      <c r="A1746" s="2"/>
      <c r="B1746" s="122"/>
    </row>
    <row r="1747" spans="1:2" x14ac:dyDescent="0.25">
      <c r="A1747" s="2"/>
      <c r="B1747" s="122"/>
    </row>
    <row r="1748" spans="1:2" x14ac:dyDescent="0.25">
      <c r="A1748" s="2"/>
      <c r="B1748" s="122"/>
    </row>
    <row r="1749" spans="1:2" x14ac:dyDescent="0.25">
      <c r="A1749" s="2"/>
      <c r="B1749" s="122"/>
    </row>
    <row r="1750" spans="1:2" x14ac:dyDescent="0.25">
      <c r="A1750" s="2"/>
      <c r="B1750" s="122"/>
    </row>
    <row r="1751" spans="1:2" x14ac:dyDescent="0.25">
      <c r="A1751" s="2"/>
      <c r="B1751" s="122"/>
    </row>
    <row r="1752" spans="1:2" x14ac:dyDescent="0.25">
      <c r="A1752" s="2"/>
      <c r="B1752" s="122"/>
    </row>
    <row r="1753" spans="1:2" x14ac:dyDescent="0.25">
      <c r="A1753" s="2"/>
      <c r="B1753" s="122"/>
    </row>
    <row r="1754" spans="1:2" x14ac:dyDescent="0.25">
      <c r="A1754" s="2"/>
      <c r="B1754" s="122"/>
    </row>
    <row r="1755" spans="1:2" x14ac:dyDescent="0.25">
      <c r="A1755" s="2"/>
      <c r="B1755" s="122"/>
    </row>
    <row r="1756" spans="1:2" x14ac:dyDescent="0.25">
      <c r="A1756" s="2"/>
      <c r="B1756" s="122"/>
    </row>
    <row r="1757" spans="1:2" x14ac:dyDescent="0.25">
      <c r="A1757" s="2"/>
      <c r="B1757" s="122"/>
    </row>
    <row r="1758" spans="1:2" x14ac:dyDescent="0.25">
      <c r="A1758" s="2"/>
      <c r="B1758" s="122"/>
    </row>
    <row r="1759" spans="1:2" x14ac:dyDescent="0.25">
      <c r="A1759" s="2"/>
      <c r="B1759" s="122"/>
    </row>
    <row r="1760" spans="1:2" x14ac:dyDescent="0.25">
      <c r="A1760" s="2"/>
      <c r="B1760" s="122"/>
    </row>
    <row r="1761" spans="1:2" x14ac:dyDescent="0.25">
      <c r="A1761" s="2"/>
      <c r="B1761" s="122"/>
    </row>
    <row r="1762" spans="1:2" x14ac:dyDescent="0.25">
      <c r="A1762" s="2"/>
      <c r="B1762" s="122"/>
    </row>
    <row r="1763" spans="1:2" x14ac:dyDescent="0.25">
      <c r="A1763" s="2"/>
      <c r="B1763" s="122"/>
    </row>
    <row r="1764" spans="1:2" x14ac:dyDescent="0.25">
      <c r="A1764" s="2"/>
      <c r="B1764" s="122"/>
    </row>
    <row r="1765" spans="1:2" x14ac:dyDescent="0.25">
      <c r="A1765" s="2"/>
      <c r="B1765" s="122"/>
    </row>
    <row r="1766" spans="1:2" x14ac:dyDescent="0.25">
      <c r="A1766" s="2"/>
      <c r="B1766" s="122"/>
    </row>
    <row r="1767" spans="1:2" x14ac:dyDescent="0.25">
      <c r="A1767" s="2"/>
      <c r="B1767" s="122"/>
    </row>
    <row r="1768" spans="1:2" x14ac:dyDescent="0.25">
      <c r="A1768" s="2"/>
      <c r="B1768" s="122"/>
    </row>
    <row r="1769" spans="1:2" x14ac:dyDescent="0.25">
      <c r="A1769" s="3"/>
      <c r="B1769" s="122"/>
    </row>
    <row r="1770" spans="1:2" x14ac:dyDescent="0.25">
      <c r="A1770" s="3"/>
      <c r="B1770" s="122"/>
    </row>
    <row r="1771" spans="1:2" x14ac:dyDescent="0.25">
      <c r="A1771" s="3"/>
      <c r="B1771" s="122"/>
    </row>
    <row r="1772" spans="1:2" x14ac:dyDescent="0.25">
      <c r="A1772" s="3"/>
      <c r="B1772" s="122"/>
    </row>
    <row r="1773" spans="1:2" x14ac:dyDescent="0.25">
      <c r="A1773" s="3"/>
      <c r="B1773" s="122"/>
    </row>
    <row r="1774" spans="1:2" x14ac:dyDescent="0.25">
      <c r="A1774" s="3"/>
      <c r="B1774" s="122"/>
    </row>
    <row r="1775" spans="1:2" x14ac:dyDescent="0.25">
      <c r="A1775" s="3"/>
      <c r="B1775" s="122"/>
    </row>
    <row r="1776" spans="1:2" x14ac:dyDescent="0.25">
      <c r="A1776" s="3"/>
      <c r="B1776" s="122"/>
    </row>
    <row r="1777" spans="1:2" x14ac:dyDescent="0.25">
      <c r="A1777" s="3"/>
      <c r="B1777" s="122"/>
    </row>
    <row r="1778" spans="1:2" x14ac:dyDescent="0.25">
      <c r="A1778" s="3"/>
      <c r="B1778" s="122"/>
    </row>
    <row r="1779" spans="1:2" x14ac:dyDescent="0.25">
      <c r="A1779" s="3"/>
      <c r="B1779" s="122"/>
    </row>
    <row r="1780" spans="1:2" x14ac:dyDescent="0.25">
      <c r="A1780" s="6"/>
      <c r="B1780" s="122"/>
    </row>
    <row r="1781" spans="1:2" x14ac:dyDescent="0.25">
      <c r="A1781" s="3"/>
      <c r="B1781" s="122"/>
    </row>
    <row r="1782" spans="1:2" x14ac:dyDescent="0.25">
      <c r="A1782" s="3"/>
      <c r="B1782" s="122"/>
    </row>
    <row r="1783" spans="1:2" x14ac:dyDescent="0.25">
      <c r="A1783" s="3"/>
      <c r="B1783" s="122"/>
    </row>
    <row r="1784" spans="1:2" x14ac:dyDescent="0.25">
      <c r="A1784" s="3"/>
      <c r="B1784" s="122"/>
    </row>
    <row r="1785" spans="1:2" x14ac:dyDescent="0.25">
      <c r="A1785" s="3"/>
      <c r="B1785" s="122"/>
    </row>
    <row r="1786" spans="1:2" x14ac:dyDescent="0.25">
      <c r="A1786" s="3"/>
      <c r="B1786" s="122"/>
    </row>
    <row r="1787" spans="1:2" x14ac:dyDescent="0.25">
      <c r="A1787" s="3"/>
      <c r="B1787" s="122"/>
    </row>
    <row r="1788" spans="1:2" x14ac:dyDescent="0.25">
      <c r="A1788" s="3"/>
      <c r="B1788" s="122"/>
    </row>
    <row r="1789" spans="1:2" x14ac:dyDescent="0.25">
      <c r="A1789" s="3"/>
      <c r="B1789" s="122"/>
    </row>
    <row r="1790" spans="1:2" x14ac:dyDescent="0.25">
      <c r="A1790" s="3"/>
      <c r="B1790" s="122"/>
    </row>
    <row r="1791" spans="1:2" x14ac:dyDescent="0.25">
      <c r="A1791" s="3"/>
      <c r="B1791" s="122"/>
    </row>
    <row r="1792" spans="1:2" x14ac:dyDescent="0.25">
      <c r="A1792" s="3"/>
      <c r="B1792" s="122"/>
    </row>
    <row r="1793" spans="1:2" x14ac:dyDescent="0.25">
      <c r="A1793" s="3"/>
      <c r="B1793" s="122"/>
    </row>
    <row r="1794" spans="1:2" x14ac:dyDescent="0.25">
      <c r="A1794" s="3"/>
      <c r="B1794" s="122"/>
    </row>
    <row r="1795" spans="1:2" x14ac:dyDescent="0.25">
      <c r="A1795" s="3"/>
      <c r="B1795" s="122"/>
    </row>
    <row r="1796" spans="1:2" x14ac:dyDescent="0.25">
      <c r="A1796" s="3"/>
      <c r="B1796" s="122"/>
    </row>
    <row r="1797" spans="1:2" x14ac:dyDescent="0.25">
      <c r="A1797" s="3"/>
      <c r="B1797" s="122"/>
    </row>
    <row r="1798" spans="1:2" x14ac:dyDescent="0.25">
      <c r="A1798" s="3"/>
      <c r="B1798" s="122"/>
    </row>
    <row r="1799" spans="1:2" x14ac:dyDescent="0.25">
      <c r="A1799" s="3"/>
      <c r="B1799" s="122"/>
    </row>
    <row r="1800" spans="1:2" x14ac:dyDescent="0.25">
      <c r="A1800" s="3"/>
      <c r="B1800" s="122"/>
    </row>
    <row r="1801" spans="1:2" x14ac:dyDescent="0.25">
      <c r="A1801" s="3"/>
      <c r="B1801" s="122"/>
    </row>
    <row r="1802" spans="1:2" x14ac:dyDescent="0.25">
      <c r="A1802" s="3"/>
      <c r="B1802" s="122"/>
    </row>
    <row r="1803" spans="1:2" x14ac:dyDescent="0.25">
      <c r="A1803" s="3"/>
      <c r="B1803" s="122"/>
    </row>
    <row r="1804" spans="1:2" x14ac:dyDescent="0.25">
      <c r="A1804" s="3"/>
      <c r="B1804" s="122"/>
    </row>
    <row r="1805" spans="1:2" x14ac:dyDescent="0.25">
      <c r="A1805" s="3"/>
      <c r="B1805" s="122"/>
    </row>
    <row r="1806" spans="1:2" x14ac:dyDescent="0.25">
      <c r="A1806" s="3"/>
      <c r="B1806" s="122"/>
    </row>
    <row r="1807" spans="1:2" x14ac:dyDescent="0.25">
      <c r="A1807" s="3"/>
      <c r="B1807" s="122"/>
    </row>
    <row r="1808" spans="1:2" x14ac:dyDescent="0.25">
      <c r="A1808" s="3"/>
      <c r="B1808" s="122"/>
    </row>
    <row r="1809" spans="1:2" x14ac:dyDescent="0.25">
      <c r="A1809" s="3"/>
      <c r="B1809" s="122"/>
    </row>
    <row r="1810" spans="1:2" x14ac:dyDescent="0.25">
      <c r="A1810" s="3"/>
      <c r="B1810" s="122"/>
    </row>
    <row r="1811" spans="1:2" x14ac:dyDescent="0.25">
      <c r="A1811" s="3"/>
      <c r="B1811" s="122"/>
    </row>
    <row r="1812" spans="1:2" x14ac:dyDescent="0.25">
      <c r="A1812" s="3"/>
      <c r="B1812" s="122"/>
    </row>
    <row r="1813" spans="1:2" x14ac:dyDescent="0.25">
      <c r="A1813" s="3"/>
      <c r="B1813" s="122"/>
    </row>
    <row r="1814" spans="1:2" x14ac:dyDescent="0.25">
      <c r="A1814" s="3"/>
      <c r="B1814" s="122"/>
    </row>
    <row r="1815" spans="1:2" x14ac:dyDescent="0.25">
      <c r="A1815" s="3"/>
      <c r="B1815" s="122"/>
    </row>
    <row r="1816" spans="1:2" x14ac:dyDescent="0.25">
      <c r="A1816" s="3"/>
      <c r="B1816" s="122"/>
    </row>
    <row r="1817" spans="1:2" x14ac:dyDescent="0.25">
      <c r="A1817" s="3"/>
      <c r="B1817" s="122"/>
    </row>
    <row r="1818" spans="1:2" x14ac:dyDescent="0.25">
      <c r="A1818" s="3"/>
      <c r="B1818" s="122"/>
    </row>
    <row r="1819" spans="1:2" x14ac:dyDescent="0.25">
      <c r="A1819" s="3"/>
      <c r="B1819" s="122"/>
    </row>
    <row r="1820" spans="1:2" x14ac:dyDescent="0.25">
      <c r="A1820" s="3"/>
      <c r="B1820" s="122"/>
    </row>
    <row r="1821" spans="1:2" x14ac:dyDescent="0.25">
      <c r="A1821" s="3"/>
      <c r="B1821" s="122"/>
    </row>
    <row r="1822" spans="1:2" x14ac:dyDescent="0.25">
      <c r="A1822" s="3"/>
      <c r="B1822" s="122"/>
    </row>
    <row r="1823" spans="1:2" x14ac:dyDescent="0.25">
      <c r="A1823" s="3"/>
      <c r="B1823" s="122"/>
    </row>
    <row r="1824" spans="1:2" x14ac:dyDescent="0.25">
      <c r="A1824" s="3"/>
      <c r="B1824" s="122"/>
    </row>
    <row r="1825" spans="1:2" x14ac:dyDescent="0.25">
      <c r="A1825" s="3"/>
      <c r="B1825" s="122"/>
    </row>
    <row r="1826" spans="1:2" x14ac:dyDescent="0.25">
      <c r="A1826" s="3"/>
      <c r="B1826" s="122"/>
    </row>
    <row r="1827" spans="1:2" x14ac:dyDescent="0.25">
      <c r="A1827" s="3"/>
      <c r="B1827" s="122"/>
    </row>
    <row r="1828" spans="1:2" x14ac:dyDescent="0.25">
      <c r="A1828" s="3"/>
      <c r="B1828" s="122"/>
    </row>
    <row r="1829" spans="1:2" x14ac:dyDescent="0.25">
      <c r="A1829" s="3"/>
      <c r="B1829" s="122"/>
    </row>
    <row r="1830" spans="1:2" x14ac:dyDescent="0.25">
      <c r="A1830" s="3"/>
      <c r="B1830" s="122"/>
    </row>
    <row r="1831" spans="1:2" x14ac:dyDescent="0.25">
      <c r="A1831" s="3"/>
      <c r="B1831" s="122"/>
    </row>
    <row r="1832" spans="1:2" x14ac:dyDescent="0.25">
      <c r="A1832" s="3"/>
      <c r="B1832" s="122"/>
    </row>
    <row r="1833" spans="1:2" x14ac:dyDescent="0.25">
      <c r="A1833" s="3"/>
      <c r="B1833" s="122"/>
    </row>
    <row r="1834" spans="1:2" x14ac:dyDescent="0.25">
      <c r="A1834" s="3"/>
      <c r="B1834" s="122"/>
    </row>
    <row r="1835" spans="1:2" x14ac:dyDescent="0.25">
      <c r="A1835" s="3"/>
      <c r="B1835" s="122"/>
    </row>
    <row r="1836" spans="1:2" x14ac:dyDescent="0.25">
      <c r="A1836" s="3"/>
      <c r="B1836" s="122"/>
    </row>
    <row r="1837" spans="1:2" x14ac:dyDescent="0.25">
      <c r="A1837" s="3"/>
      <c r="B1837" s="122"/>
    </row>
    <row r="1838" spans="1:2" x14ac:dyDescent="0.25">
      <c r="A1838" s="3"/>
      <c r="B1838" s="122"/>
    </row>
    <row r="1839" spans="1:2" x14ac:dyDescent="0.25">
      <c r="A1839" s="3"/>
      <c r="B1839" s="122"/>
    </row>
    <row r="1840" spans="1:2" x14ac:dyDescent="0.25">
      <c r="A1840" s="3"/>
      <c r="B1840" s="122"/>
    </row>
    <row r="1841" spans="1:2" x14ac:dyDescent="0.25">
      <c r="A1841" s="3"/>
      <c r="B1841" s="122"/>
    </row>
    <row r="1842" spans="1:2" x14ac:dyDescent="0.25">
      <c r="A1842" s="3"/>
      <c r="B1842" s="122"/>
    </row>
    <row r="1843" spans="1:2" x14ac:dyDescent="0.25">
      <c r="A1843" s="3"/>
      <c r="B1843" s="122"/>
    </row>
    <row r="1844" spans="1:2" x14ac:dyDescent="0.25">
      <c r="A1844" s="3"/>
      <c r="B1844" s="122"/>
    </row>
    <row r="1845" spans="1:2" x14ac:dyDescent="0.25">
      <c r="A1845" s="3"/>
      <c r="B1845" s="122"/>
    </row>
    <row r="1846" spans="1:2" x14ac:dyDescent="0.25">
      <c r="A1846" s="3"/>
      <c r="B1846" s="122"/>
    </row>
    <row r="1847" spans="1:2" x14ac:dyDescent="0.25">
      <c r="A1847" s="3"/>
      <c r="B1847" s="122"/>
    </row>
    <row r="1848" spans="1:2" x14ac:dyDescent="0.25">
      <c r="A1848" s="3"/>
      <c r="B1848" s="122"/>
    </row>
    <row r="1849" spans="1:2" x14ac:dyDescent="0.25">
      <c r="A1849" s="3"/>
      <c r="B1849" s="122"/>
    </row>
    <row r="1850" spans="1:2" x14ac:dyDescent="0.25">
      <c r="A1850" s="3"/>
      <c r="B1850" s="122"/>
    </row>
    <row r="1851" spans="1:2" x14ac:dyDescent="0.25">
      <c r="A1851" s="3"/>
      <c r="B1851" s="122"/>
    </row>
    <row r="1852" spans="1:2" x14ac:dyDescent="0.25">
      <c r="A1852" s="3"/>
      <c r="B1852" s="122"/>
    </row>
    <row r="1853" spans="1:2" x14ac:dyDescent="0.25">
      <c r="A1853" s="3"/>
      <c r="B1853" s="122"/>
    </row>
    <row r="1854" spans="1:2" x14ac:dyDescent="0.25">
      <c r="A1854" s="3"/>
      <c r="B1854" s="122"/>
    </row>
    <row r="1855" spans="1:2" x14ac:dyDescent="0.25">
      <c r="A1855" s="3"/>
      <c r="B1855" s="122"/>
    </row>
    <row r="1856" spans="1:2" x14ac:dyDescent="0.25">
      <c r="A1856" s="3"/>
      <c r="B1856" s="122"/>
    </row>
    <row r="1857" spans="1:2" x14ac:dyDescent="0.25">
      <c r="A1857" s="3"/>
      <c r="B1857" s="122"/>
    </row>
    <row r="1858" spans="1:2" x14ac:dyDescent="0.25">
      <c r="A1858" s="3"/>
      <c r="B1858" s="122"/>
    </row>
    <row r="1859" spans="1:2" x14ac:dyDescent="0.25">
      <c r="A1859" s="3"/>
      <c r="B1859" s="122"/>
    </row>
    <row r="1860" spans="1:2" x14ac:dyDescent="0.25">
      <c r="A1860" s="3"/>
      <c r="B1860" s="122"/>
    </row>
    <row r="1861" spans="1:2" x14ac:dyDescent="0.25">
      <c r="A1861" s="3"/>
      <c r="B1861" s="122"/>
    </row>
    <row r="1862" spans="1:2" x14ac:dyDescent="0.25">
      <c r="A1862" s="3"/>
      <c r="B1862" s="122"/>
    </row>
    <row r="1863" spans="1:2" x14ac:dyDescent="0.25">
      <c r="A1863" s="2"/>
      <c r="B1863" s="122"/>
    </row>
    <row r="1864" spans="1:2" x14ac:dyDescent="0.25">
      <c r="A1864" s="2"/>
      <c r="B1864" s="122"/>
    </row>
    <row r="1865" spans="1:2" x14ac:dyDescent="0.25">
      <c r="A1865" s="2"/>
      <c r="B1865" s="122"/>
    </row>
    <row r="1866" spans="1:2" x14ac:dyDescent="0.25">
      <c r="A1866" s="2"/>
      <c r="B1866" s="122"/>
    </row>
    <row r="1867" spans="1:2" x14ac:dyDescent="0.25">
      <c r="A1867" s="2"/>
      <c r="B1867" s="122"/>
    </row>
    <row r="1868" spans="1:2" x14ac:dyDescent="0.25">
      <c r="A1868" s="2"/>
      <c r="B1868" s="122"/>
    </row>
    <row r="1869" spans="1:2" x14ac:dyDescent="0.25">
      <c r="A1869" s="2"/>
      <c r="B1869" s="122"/>
    </row>
    <row r="1870" spans="1:2" x14ac:dyDescent="0.25">
      <c r="A1870" s="2"/>
      <c r="B1870" s="122"/>
    </row>
    <row r="1871" spans="1:2" x14ac:dyDescent="0.25">
      <c r="A1871" s="2"/>
      <c r="B1871" s="122"/>
    </row>
    <row r="1872" spans="1:2" x14ac:dyDescent="0.25">
      <c r="A1872" s="2"/>
      <c r="B1872" s="122"/>
    </row>
    <row r="1873" spans="1:2" x14ac:dyDescent="0.25">
      <c r="A1873" s="2"/>
      <c r="B1873" s="122"/>
    </row>
    <row r="1874" spans="1:2" x14ac:dyDescent="0.25">
      <c r="A1874" s="2"/>
      <c r="B1874" s="122"/>
    </row>
    <row r="1875" spans="1:2" x14ac:dyDescent="0.25">
      <c r="A1875" s="2"/>
      <c r="B1875" s="122"/>
    </row>
    <row r="1876" spans="1:2" x14ac:dyDescent="0.25">
      <c r="A1876" s="2"/>
      <c r="B1876" s="122"/>
    </row>
    <row r="1877" spans="1:2" x14ac:dyDescent="0.25">
      <c r="A1877" s="2"/>
      <c r="B1877" s="122"/>
    </row>
    <row r="1878" spans="1:2" x14ac:dyDescent="0.25">
      <c r="A1878" s="2"/>
      <c r="B1878" s="122"/>
    </row>
    <row r="1879" spans="1:2" x14ac:dyDescent="0.25">
      <c r="A1879" s="2"/>
      <c r="B1879" s="122"/>
    </row>
    <row r="1880" spans="1:2" x14ac:dyDescent="0.25">
      <c r="A1880" s="2"/>
      <c r="B1880" s="122"/>
    </row>
    <row r="1881" spans="1:2" x14ac:dyDescent="0.25">
      <c r="A1881" s="2"/>
      <c r="B1881" s="122"/>
    </row>
    <row r="1882" spans="1:2" x14ac:dyDescent="0.25">
      <c r="A1882" s="2"/>
      <c r="B1882" s="122"/>
    </row>
    <row r="1883" spans="1:2" x14ac:dyDescent="0.25">
      <c r="A1883" s="2"/>
      <c r="B1883" s="122"/>
    </row>
    <row r="1884" spans="1:2" x14ac:dyDescent="0.25">
      <c r="A1884" s="2"/>
      <c r="B1884" s="122"/>
    </row>
    <row r="1885" spans="1:2" x14ac:dyDescent="0.25">
      <c r="A1885" s="2"/>
      <c r="B1885" s="122"/>
    </row>
    <row r="1886" spans="1:2" x14ac:dyDescent="0.25">
      <c r="A1886" s="2"/>
      <c r="B1886" s="122"/>
    </row>
    <row r="1887" spans="1:2" x14ac:dyDescent="0.25">
      <c r="A1887" s="2"/>
      <c r="B1887" s="122"/>
    </row>
    <row r="1888" spans="1:2" x14ac:dyDescent="0.25">
      <c r="A1888" s="2"/>
      <c r="B1888" s="122"/>
    </row>
    <row r="1889" spans="1:2" x14ac:dyDescent="0.25">
      <c r="A1889" s="2"/>
      <c r="B1889" s="122"/>
    </row>
    <row r="1890" spans="1:2" x14ac:dyDescent="0.25">
      <c r="A1890" s="2"/>
      <c r="B1890" s="122"/>
    </row>
    <row r="1891" spans="1:2" x14ac:dyDescent="0.25">
      <c r="A1891" s="2"/>
      <c r="B1891" s="122"/>
    </row>
    <row r="1892" spans="1:2" x14ac:dyDescent="0.25">
      <c r="A1892" s="2"/>
      <c r="B1892" s="122"/>
    </row>
    <row r="1893" spans="1:2" x14ac:dyDescent="0.25">
      <c r="A1893" s="2"/>
      <c r="B1893" s="122"/>
    </row>
    <row r="1894" spans="1:2" x14ac:dyDescent="0.25">
      <c r="A1894" s="2"/>
      <c r="B1894" s="122"/>
    </row>
    <row r="1895" spans="1:2" x14ac:dyDescent="0.25">
      <c r="A1895" s="2"/>
      <c r="B1895" s="122"/>
    </row>
    <row r="1896" spans="1:2" x14ac:dyDescent="0.25">
      <c r="A1896" s="2"/>
      <c r="B1896" s="122"/>
    </row>
    <row r="1897" spans="1:2" x14ac:dyDescent="0.25">
      <c r="A1897" s="2"/>
      <c r="B1897" s="122"/>
    </row>
    <row r="1898" spans="1:2" x14ac:dyDescent="0.25">
      <c r="A1898" s="2"/>
      <c r="B1898" s="122"/>
    </row>
    <row r="1899" spans="1:2" x14ac:dyDescent="0.25">
      <c r="A1899" s="2"/>
      <c r="B1899" s="122"/>
    </row>
    <row r="1900" spans="1:2" x14ac:dyDescent="0.25">
      <c r="A1900" s="2"/>
      <c r="B1900" s="122"/>
    </row>
    <row r="1901" spans="1:2" x14ac:dyDescent="0.25">
      <c r="A1901" s="2"/>
      <c r="B1901" s="122"/>
    </row>
    <row r="1902" spans="1:2" x14ac:dyDescent="0.25">
      <c r="A1902" s="2"/>
      <c r="B1902" s="122"/>
    </row>
    <row r="1903" spans="1:2" x14ac:dyDescent="0.25">
      <c r="A1903" s="2"/>
      <c r="B1903" s="122"/>
    </row>
    <row r="1904" spans="1:2" x14ac:dyDescent="0.25">
      <c r="A1904" s="2"/>
      <c r="B1904" s="122"/>
    </row>
    <row r="1905" spans="1:2" x14ac:dyDescent="0.25">
      <c r="A1905" s="2"/>
      <c r="B1905" s="122"/>
    </row>
    <row r="1906" spans="1:2" x14ac:dyDescent="0.25">
      <c r="A1906" s="2"/>
      <c r="B1906" s="122"/>
    </row>
    <row r="1907" spans="1:2" x14ac:dyDescent="0.25">
      <c r="A1907" s="2"/>
      <c r="B1907" s="122"/>
    </row>
    <row r="1908" spans="1:2" x14ac:dyDescent="0.25">
      <c r="A1908" s="2"/>
      <c r="B1908" s="122"/>
    </row>
    <row r="1909" spans="1:2" x14ac:dyDescent="0.25">
      <c r="A1909" s="2"/>
      <c r="B1909" s="122"/>
    </row>
    <row r="1910" spans="1:2" x14ac:dyDescent="0.25">
      <c r="A1910" s="2"/>
      <c r="B1910" s="122"/>
    </row>
    <row r="1911" spans="1:2" x14ac:dyDescent="0.25">
      <c r="A1911" s="2"/>
      <c r="B1911" s="122"/>
    </row>
    <row r="1912" spans="1:2" x14ac:dyDescent="0.25">
      <c r="A1912" s="2"/>
      <c r="B1912" s="122"/>
    </row>
    <row r="1913" spans="1:2" x14ac:dyDescent="0.25">
      <c r="A1913" s="2"/>
      <c r="B1913" s="122"/>
    </row>
    <row r="1914" spans="1:2" x14ac:dyDescent="0.25">
      <c r="A1914" s="2"/>
      <c r="B1914" s="122"/>
    </row>
    <row r="1915" spans="1:2" x14ac:dyDescent="0.25">
      <c r="A1915" s="2"/>
      <c r="B1915" s="122"/>
    </row>
    <row r="1916" spans="1:2" x14ac:dyDescent="0.25">
      <c r="A1916" s="2"/>
      <c r="B1916" s="122"/>
    </row>
    <row r="1917" spans="1:2" x14ac:dyDescent="0.25">
      <c r="A1917" s="2"/>
      <c r="B1917" s="122"/>
    </row>
    <row r="1918" spans="1:2" x14ac:dyDescent="0.25">
      <c r="A1918" s="2"/>
      <c r="B1918" s="122"/>
    </row>
    <row r="1919" spans="1:2" x14ac:dyDescent="0.25">
      <c r="A1919" s="2"/>
      <c r="B1919" s="122"/>
    </row>
    <row r="1920" spans="1:2" x14ac:dyDescent="0.25">
      <c r="A1920" s="2"/>
      <c r="B1920" s="122"/>
    </row>
    <row r="1921" spans="1:2" x14ac:dyDescent="0.25">
      <c r="A1921" s="2"/>
      <c r="B1921" s="122"/>
    </row>
    <row r="1922" spans="1:2" x14ac:dyDescent="0.25">
      <c r="A1922" s="2"/>
      <c r="B1922" s="122"/>
    </row>
    <row r="1923" spans="1:2" x14ac:dyDescent="0.25">
      <c r="A1923" s="2"/>
      <c r="B1923" s="122"/>
    </row>
    <row r="1924" spans="1:2" x14ac:dyDescent="0.25">
      <c r="A1924" s="2"/>
      <c r="B1924" s="122"/>
    </row>
    <row r="1925" spans="1:2" x14ac:dyDescent="0.25">
      <c r="A1925" s="2"/>
      <c r="B1925" s="122"/>
    </row>
    <row r="1926" spans="1:2" x14ac:dyDescent="0.25">
      <c r="A1926" s="2"/>
      <c r="B1926" s="122"/>
    </row>
    <row r="1927" spans="1:2" x14ac:dyDescent="0.25">
      <c r="A1927" s="2"/>
      <c r="B1927" s="122"/>
    </row>
    <row r="1928" spans="1:2" x14ac:dyDescent="0.25">
      <c r="A1928" s="2"/>
      <c r="B1928" s="122"/>
    </row>
    <row r="1929" spans="1:2" x14ac:dyDescent="0.25">
      <c r="A1929" s="2"/>
      <c r="B1929" s="122"/>
    </row>
    <row r="1930" spans="1:2" x14ac:dyDescent="0.25">
      <c r="A1930" s="2"/>
      <c r="B1930" s="122"/>
    </row>
    <row r="1931" spans="1:2" x14ac:dyDescent="0.25">
      <c r="A1931" s="2"/>
      <c r="B1931" s="122"/>
    </row>
    <row r="1932" spans="1:2" x14ac:dyDescent="0.25">
      <c r="A1932" s="2"/>
      <c r="B1932" s="122"/>
    </row>
    <row r="1933" spans="1:2" x14ac:dyDescent="0.25">
      <c r="A1933" s="2"/>
      <c r="B1933" s="122"/>
    </row>
    <row r="1934" spans="1:2" x14ac:dyDescent="0.25">
      <c r="A1934" s="2"/>
      <c r="B1934" s="122"/>
    </row>
    <row r="1935" spans="1:2" x14ac:dyDescent="0.25">
      <c r="A1935" s="2"/>
      <c r="B1935" s="122"/>
    </row>
    <row r="1936" spans="1:2" x14ac:dyDescent="0.25">
      <c r="A1936" s="2"/>
      <c r="B1936" s="122"/>
    </row>
    <row r="1937" spans="1:2" x14ac:dyDescent="0.25">
      <c r="A1937" s="2"/>
      <c r="B1937" s="122"/>
    </row>
    <row r="1938" spans="1:2" x14ac:dyDescent="0.25">
      <c r="A1938" s="2"/>
      <c r="B1938" s="122"/>
    </row>
    <row r="1939" spans="1:2" x14ac:dyDescent="0.25">
      <c r="A1939" s="2"/>
      <c r="B1939" s="122"/>
    </row>
    <row r="1940" spans="1:2" x14ac:dyDescent="0.25">
      <c r="A1940" s="2"/>
      <c r="B1940" s="122"/>
    </row>
    <row r="1941" spans="1:2" x14ac:dyDescent="0.25">
      <c r="A1941" s="2"/>
      <c r="B1941" s="122"/>
    </row>
    <row r="1942" spans="1:2" x14ac:dyDescent="0.25">
      <c r="A1942" s="2"/>
      <c r="B1942" s="122"/>
    </row>
    <row r="1943" spans="1:2" x14ac:dyDescent="0.25">
      <c r="A1943" s="2"/>
      <c r="B1943" s="122"/>
    </row>
    <row r="1944" spans="1:2" x14ac:dyDescent="0.25">
      <c r="A1944" s="2"/>
      <c r="B1944" s="122"/>
    </row>
    <row r="1945" spans="1:2" x14ac:dyDescent="0.25">
      <c r="A1945" s="2"/>
      <c r="B1945" s="122"/>
    </row>
    <row r="1946" spans="1:2" x14ac:dyDescent="0.25">
      <c r="A1946" s="2"/>
      <c r="B1946" s="122"/>
    </row>
    <row r="1947" spans="1:2" x14ac:dyDescent="0.25">
      <c r="A1947" s="2"/>
      <c r="B1947" s="122"/>
    </row>
    <row r="1948" spans="1:2" x14ac:dyDescent="0.25">
      <c r="A1948" s="2"/>
      <c r="B1948" s="122"/>
    </row>
    <row r="1949" spans="1:2" x14ac:dyDescent="0.25">
      <c r="A1949" s="2"/>
      <c r="B1949" s="122"/>
    </row>
    <row r="1950" spans="1:2" x14ac:dyDescent="0.25">
      <c r="A1950" s="3"/>
      <c r="B1950" s="122"/>
    </row>
    <row r="1951" spans="1:2" x14ac:dyDescent="0.25">
      <c r="A1951" s="3"/>
      <c r="B1951" s="122"/>
    </row>
    <row r="1952" spans="1:2" x14ac:dyDescent="0.25">
      <c r="A1952" s="3"/>
      <c r="B1952" s="122"/>
    </row>
    <row r="1953" spans="1:2" x14ac:dyDescent="0.25">
      <c r="A1953" s="3"/>
      <c r="B1953" s="122"/>
    </row>
    <row r="1954" spans="1:2" x14ac:dyDescent="0.25">
      <c r="A1954" s="3"/>
      <c r="B1954" s="122"/>
    </row>
    <row r="1955" spans="1:2" x14ac:dyDescent="0.25">
      <c r="A1955" s="3"/>
      <c r="B1955" s="122"/>
    </row>
    <row r="1956" spans="1:2" x14ac:dyDescent="0.25">
      <c r="A1956" s="3"/>
      <c r="B1956" s="122"/>
    </row>
    <row r="1957" spans="1:2" x14ac:dyDescent="0.25">
      <c r="A1957" s="3"/>
      <c r="B1957" s="122"/>
    </row>
    <row r="1958" spans="1:2" x14ac:dyDescent="0.25">
      <c r="A1958" s="3"/>
      <c r="B1958" s="122"/>
    </row>
    <row r="1959" spans="1:2" x14ac:dyDescent="0.25">
      <c r="A1959" s="3"/>
      <c r="B1959" s="122"/>
    </row>
    <row r="1960" spans="1:2" x14ac:dyDescent="0.25">
      <c r="A1960" s="3"/>
      <c r="B1960" s="122"/>
    </row>
    <row r="1961" spans="1:2" x14ac:dyDescent="0.25">
      <c r="A1961" s="6"/>
      <c r="B1961" s="122"/>
    </row>
    <row r="1962" spans="1:2" x14ac:dyDescent="0.25">
      <c r="A1962" s="3"/>
      <c r="B1962" s="122"/>
    </row>
    <row r="1963" spans="1:2" x14ac:dyDescent="0.25">
      <c r="A1963" s="3"/>
      <c r="B1963" s="122"/>
    </row>
    <row r="1964" spans="1:2" x14ac:dyDescent="0.25">
      <c r="A1964" s="3"/>
      <c r="B1964" s="122"/>
    </row>
    <row r="1965" spans="1:2" x14ac:dyDescent="0.25">
      <c r="A1965" s="3"/>
      <c r="B1965" s="122"/>
    </row>
    <row r="1966" spans="1:2" x14ac:dyDescent="0.25">
      <c r="A1966" s="3"/>
      <c r="B1966" s="122"/>
    </row>
    <row r="1967" spans="1:2" x14ac:dyDescent="0.25">
      <c r="A1967" s="3"/>
      <c r="B1967" s="122"/>
    </row>
    <row r="1968" spans="1:2" x14ac:dyDescent="0.25">
      <c r="A1968" s="3"/>
      <c r="B1968" s="122"/>
    </row>
    <row r="1969" spans="1:2" x14ac:dyDescent="0.25">
      <c r="A1969" s="3"/>
      <c r="B1969" s="122"/>
    </row>
    <row r="1970" spans="1:2" x14ac:dyDescent="0.25">
      <c r="A1970" s="3"/>
      <c r="B1970" s="122"/>
    </row>
    <row r="1971" spans="1:2" x14ac:dyDescent="0.25">
      <c r="A1971" s="3"/>
      <c r="B1971" s="122"/>
    </row>
    <row r="1972" spans="1:2" x14ac:dyDescent="0.25">
      <c r="A1972" s="3"/>
      <c r="B1972" s="122"/>
    </row>
    <row r="1973" spans="1:2" x14ac:dyDescent="0.25">
      <c r="A1973" s="3"/>
      <c r="B1973" s="122"/>
    </row>
    <row r="1974" spans="1:2" x14ac:dyDescent="0.25">
      <c r="A1974" s="3"/>
      <c r="B1974" s="122"/>
    </row>
    <row r="1975" spans="1:2" x14ac:dyDescent="0.25">
      <c r="A1975" s="3"/>
      <c r="B1975" s="122"/>
    </row>
    <row r="1976" spans="1:2" x14ac:dyDescent="0.25">
      <c r="A1976" s="3"/>
      <c r="B1976" s="122"/>
    </row>
    <row r="1977" spans="1:2" x14ac:dyDescent="0.25">
      <c r="A1977" s="3"/>
      <c r="B1977" s="122"/>
    </row>
    <row r="1978" spans="1:2" x14ac:dyDescent="0.25">
      <c r="A1978" s="3"/>
      <c r="B1978" s="122"/>
    </row>
    <row r="1979" spans="1:2" x14ac:dyDescent="0.25">
      <c r="A1979" s="3"/>
      <c r="B1979" s="122"/>
    </row>
    <row r="1980" spans="1:2" x14ac:dyDescent="0.25">
      <c r="A1980" s="3"/>
      <c r="B1980" s="122"/>
    </row>
    <row r="1981" spans="1:2" x14ac:dyDescent="0.25">
      <c r="A1981" s="3"/>
      <c r="B1981" s="122"/>
    </row>
    <row r="1982" spans="1:2" x14ac:dyDescent="0.25">
      <c r="A1982" s="3"/>
      <c r="B1982" s="122"/>
    </row>
    <row r="1983" spans="1:2" x14ac:dyDescent="0.25">
      <c r="A1983" s="3"/>
      <c r="B1983" s="122"/>
    </row>
    <row r="1984" spans="1:2" x14ac:dyDescent="0.25">
      <c r="A1984" s="3"/>
      <c r="B1984" s="122"/>
    </row>
    <row r="1985" spans="1:2" x14ac:dyDescent="0.25">
      <c r="A1985" s="3"/>
      <c r="B1985" s="122"/>
    </row>
    <row r="1986" spans="1:2" x14ac:dyDescent="0.25">
      <c r="A1986" s="3"/>
      <c r="B1986" s="122"/>
    </row>
    <row r="1987" spans="1:2" x14ac:dyDescent="0.25">
      <c r="A1987" s="3"/>
      <c r="B1987" s="122"/>
    </row>
    <row r="1988" spans="1:2" x14ac:dyDescent="0.25">
      <c r="A1988" s="3"/>
      <c r="B1988" s="122"/>
    </row>
    <row r="1989" spans="1:2" x14ac:dyDescent="0.25">
      <c r="A1989" s="3"/>
      <c r="B1989" s="122"/>
    </row>
    <row r="1990" spans="1:2" x14ac:dyDescent="0.25">
      <c r="A1990" s="3"/>
      <c r="B1990" s="122"/>
    </row>
    <row r="1991" spans="1:2" x14ac:dyDescent="0.25">
      <c r="A1991" s="3"/>
      <c r="B1991" s="122"/>
    </row>
    <row r="1992" spans="1:2" x14ac:dyDescent="0.25">
      <c r="A1992" s="3"/>
      <c r="B1992" s="122"/>
    </row>
    <row r="1993" spans="1:2" x14ac:dyDescent="0.25">
      <c r="A1993" s="3"/>
      <c r="B1993" s="122"/>
    </row>
    <row r="1994" spans="1:2" x14ac:dyDescent="0.25">
      <c r="A1994" s="3"/>
      <c r="B1994" s="122"/>
    </row>
    <row r="1995" spans="1:2" x14ac:dyDescent="0.25">
      <c r="A1995" s="3"/>
      <c r="B1995" s="122"/>
    </row>
    <row r="1996" spans="1:2" x14ac:dyDescent="0.25">
      <c r="A1996" s="3"/>
      <c r="B1996" s="122"/>
    </row>
    <row r="1997" spans="1:2" x14ac:dyDescent="0.25">
      <c r="A1997" s="3"/>
      <c r="B1997" s="122"/>
    </row>
    <row r="1998" spans="1:2" x14ac:dyDescent="0.25">
      <c r="A1998" s="3"/>
      <c r="B1998" s="122"/>
    </row>
    <row r="1999" spans="1:2" x14ac:dyDescent="0.25">
      <c r="A1999" s="3"/>
      <c r="B1999" s="122"/>
    </row>
    <row r="2000" spans="1:2" x14ac:dyDescent="0.25">
      <c r="A2000" s="3"/>
      <c r="B2000" s="122"/>
    </row>
    <row r="2001" spans="1:2" x14ac:dyDescent="0.25">
      <c r="A2001" s="3"/>
      <c r="B2001" s="122"/>
    </row>
    <row r="2002" spans="1:2" x14ac:dyDescent="0.25">
      <c r="A2002" s="3"/>
      <c r="B2002" s="122"/>
    </row>
    <row r="2003" spans="1:2" x14ac:dyDescent="0.25">
      <c r="A2003" s="3"/>
      <c r="B2003" s="122"/>
    </row>
    <row r="2004" spans="1:2" x14ac:dyDescent="0.25">
      <c r="A2004" s="3"/>
      <c r="B2004" s="122"/>
    </row>
    <row r="2005" spans="1:2" x14ac:dyDescent="0.25">
      <c r="A2005" s="3"/>
      <c r="B2005" s="122"/>
    </row>
    <row r="2006" spans="1:2" x14ac:dyDescent="0.25">
      <c r="A2006" s="3"/>
      <c r="B2006" s="122"/>
    </row>
    <row r="2007" spans="1:2" x14ac:dyDescent="0.25">
      <c r="A2007" s="3"/>
      <c r="B2007" s="122"/>
    </row>
    <row r="2008" spans="1:2" x14ac:dyDescent="0.25">
      <c r="A2008" s="3"/>
      <c r="B2008" s="122"/>
    </row>
    <row r="2009" spans="1:2" x14ac:dyDescent="0.25">
      <c r="A2009" s="3"/>
      <c r="B2009" s="122"/>
    </row>
    <row r="2010" spans="1:2" x14ac:dyDescent="0.25">
      <c r="A2010" s="3"/>
      <c r="B2010" s="122"/>
    </row>
    <row r="2011" spans="1:2" x14ac:dyDescent="0.25">
      <c r="A2011" s="3"/>
      <c r="B2011" s="122"/>
    </row>
    <row r="2012" spans="1:2" x14ac:dyDescent="0.25">
      <c r="A2012" s="3"/>
      <c r="B2012" s="122"/>
    </row>
    <row r="2013" spans="1:2" x14ac:dyDescent="0.25">
      <c r="A2013" s="3"/>
      <c r="B2013" s="122"/>
    </row>
    <row r="2014" spans="1:2" x14ac:dyDescent="0.25">
      <c r="A2014" s="3"/>
      <c r="B2014" s="122"/>
    </row>
    <row r="2015" spans="1:2" x14ac:dyDescent="0.25">
      <c r="A2015" s="3"/>
      <c r="B2015" s="122"/>
    </row>
    <row r="2016" spans="1:2" x14ac:dyDescent="0.25">
      <c r="A2016" s="3"/>
      <c r="B2016" s="122"/>
    </row>
    <row r="2017" spans="1:2" x14ac:dyDescent="0.25">
      <c r="A2017" s="3"/>
      <c r="B2017" s="122"/>
    </row>
    <row r="2018" spans="1:2" x14ac:dyDescent="0.25">
      <c r="A2018" s="3"/>
      <c r="B2018" s="122"/>
    </row>
    <row r="2019" spans="1:2" x14ac:dyDescent="0.25">
      <c r="A2019" s="3"/>
      <c r="B2019" s="122"/>
    </row>
    <row r="2020" spans="1:2" x14ac:dyDescent="0.25">
      <c r="A2020" s="3"/>
      <c r="B2020" s="122"/>
    </row>
    <row r="2021" spans="1:2" x14ac:dyDescent="0.25">
      <c r="A2021" s="3"/>
      <c r="B2021" s="122"/>
    </row>
    <row r="2022" spans="1:2" x14ac:dyDescent="0.25">
      <c r="A2022" s="3"/>
      <c r="B2022" s="122"/>
    </row>
    <row r="2023" spans="1:2" x14ac:dyDescent="0.25">
      <c r="A2023" s="3"/>
      <c r="B2023" s="122"/>
    </row>
    <row r="2024" spans="1:2" x14ac:dyDescent="0.25">
      <c r="A2024" s="3"/>
      <c r="B2024" s="122"/>
    </row>
    <row r="2025" spans="1:2" x14ac:dyDescent="0.25">
      <c r="A2025" s="3"/>
      <c r="B2025" s="122"/>
    </row>
    <row r="2026" spans="1:2" x14ac:dyDescent="0.25">
      <c r="A2026" s="3"/>
      <c r="B2026" s="122"/>
    </row>
    <row r="2027" spans="1:2" x14ac:dyDescent="0.25">
      <c r="A2027" s="3"/>
      <c r="B2027" s="122"/>
    </row>
    <row r="2028" spans="1:2" x14ac:dyDescent="0.25">
      <c r="A2028" s="3"/>
      <c r="B2028" s="122"/>
    </row>
    <row r="2029" spans="1:2" x14ac:dyDescent="0.25">
      <c r="A2029" s="3"/>
      <c r="B2029" s="122"/>
    </row>
    <row r="2030" spans="1:2" x14ac:dyDescent="0.25">
      <c r="A2030" s="3"/>
      <c r="B2030" s="122"/>
    </row>
    <row r="2031" spans="1:2" x14ac:dyDescent="0.25">
      <c r="A2031" s="3"/>
      <c r="B2031" s="122"/>
    </row>
    <row r="2032" spans="1:2" x14ac:dyDescent="0.25">
      <c r="A2032" s="3"/>
      <c r="B2032" s="122"/>
    </row>
    <row r="2033" spans="1:2" x14ac:dyDescent="0.25">
      <c r="A2033" s="3"/>
      <c r="B2033" s="122"/>
    </row>
    <row r="2034" spans="1:2" x14ac:dyDescent="0.25">
      <c r="A2034" s="3"/>
      <c r="B2034" s="122"/>
    </row>
    <row r="2035" spans="1:2" x14ac:dyDescent="0.25">
      <c r="A2035" s="3"/>
      <c r="B2035" s="122"/>
    </row>
    <row r="2036" spans="1:2" x14ac:dyDescent="0.25">
      <c r="A2036" s="3"/>
      <c r="B2036" s="122"/>
    </row>
    <row r="2037" spans="1:2" x14ac:dyDescent="0.25">
      <c r="A2037" s="3"/>
      <c r="B2037" s="122"/>
    </row>
    <row r="2038" spans="1:2" x14ac:dyDescent="0.25">
      <c r="A2038" s="3"/>
      <c r="B2038" s="122"/>
    </row>
    <row r="2039" spans="1:2" x14ac:dyDescent="0.25">
      <c r="A2039" s="3"/>
      <c r="B2039" s="122"/>
    </row>
    <row r="2040" spans="1:2" x14ac:dyDescent="0.25">
      <c r="A2040" s="3"/>
      <c r="B2040" s="122"/>
    </row>
    <row r="2041" spans="1:2" x14ac:dyDescent="0.25">
      <c r="A2041" s="3"/>
      <c r="B2041" s="122"/>
    </row>
    <row r="2042" spans="1:2" x14ac:dyDescent="0.25">
      <c r="A2042" s="3"/>
      <c r="B2042" s="122"/>
    </row>
    <row r="2043" spans="1:2" x14ac:dyDescent="0.25">
      <c r="A2043" s="3"/>
      <c r="B2043" s="122"/>
    </row>
    <row r="2044" spans="1:2" x14ac:dyDescent="0.25">
      <c r="A2044" s="2"/>
      <c r="B2044" s="122"/>
    </row>
    <row r="2045" spans="1:2" x14ac:dyDescent="0.25">
      <c r="A2045" s="2"/>
      <c r="B2045" s="122"/>
    </row>
    <row r="2046" spans="1:2" x14ac:dyDescent="0.25">
      <c r="A2046" s="2"/>
      <c r="B2046" s="122"/>
    </row>
    <row r="2047" spans="1:2" x14ac:dyDescent="0.25">
      <c r="A2047" s="2"/>
      <c r="B2047" s="122"/>
    </row>
    <row r="2048" spans="1:2" x14ac:dyDescent="0.25">
      <c r="A2048" s="2"/>
      <c r="B2048" s="122"/>
    </row>
    <row r="2049" spans="1:2" x14ac:dyDescent="0.25">
      <c r="A2049" s="2"/>
      <c r="B2049" s="122"/>
    </row>
    <row r="2050" spans="1:2" x14ac:dyDescent="0.25">
      <c r="A2050" s="2"/>
      <c r="B2050" s="122"/>
    </row>
    <row r="2051" spans="1:2" x14ac:dyDescent="0.25">
      <c r="A2051" s="2"/>
      <c r="B2051" s="122"/>
    </row>
    <row r="2052" spans="1:2" x14ac:dyDescent="0.25">
      <c r="A2052" s="2"/>
      <c r="B2052" s="122"/>
    </row>
    <row r="2053" spans="1:2" x14ac:dyDescent="0.25">
      <c r="A2053" s="2"/>
      <c r="B2053" s="122"/>
    </row>
    <row r="2054" spans="1:2" x14ac:dyDescent="0.25">
      <c r="A2054" s="2"/>
      <c r="B2054" s="122"/>
    </row>
    <row r="2055" spans="1:2" x14ac:dyDescent="0.25">
      <c r="A2055" s="2"/>
      <c r="B2055" s="122"/>
    </row>
    <row r="2056" spans="1:2" x14ac:dyDescent="0.25">
      <c r="A2056" s="2"/>
      <c r="B2056" s="122"/>
    </row>
    <row r="2057" spans="1:2" x14ac:dyDescent="0.25">
      <c r="A2057" s="2"/>
      <c r="B2057" s="122"/>
    </row>
    <row r="2058" spans="1:2" x14ac:dyDescent="0.25">
      <c r="A2058" s="2"/>
      <c r="B2058" s="122"/>
    </row>
    <row r="2059" spans="1:2" x14ac:dyDescent="0.25">
      <c r="A2059" s="2"/>
      <c r="B2059" s="122"/>
    </row>
    <row r="2060" spans="1:2" x14ac:dyDescent="0.25">
      <c r="A2060" s="2"/>
      <c r="B2060" s="122"/>
    </row>
    <row r="2061" spans="1:2" x14ac:dyDescent="0.25">
      <c r="A2061" s="2"/>
      <c r="B2061" s="122"/>
    </row>
    <row r="2062" spans="1:2" x14ac:dyDescent="0.25">
      <c r="A2062" s="2"/>
      <c r="B2062" s="122"/>
    </row>
    <row r="2063" spans="1:2" x14ac:dyDescent="0.25">
      <c r="A2063" s="2"/>
      <c r="B2063" s="122"/>
    </row>
    <row r="2064" spans="1:2" x14ac:dyDescent="0.25">
      <c r="A2064" s="2"/>
      <c r="B2064" s="122"/>
    </row>
    <row r="2065" spans="1:2" x14ac:dyDescent="0.25">
      <c r="A2065" s="2"/>
      <c r="B2065" s="122"/>
    </row>
    <row r="2066" spans="1:2" x14ac:dyDescent="0.25">
      <c r="A2066" s="2"/>
      <c r="B2066" s="122"/>
    </row>
    <row r="2067" spans="1:2" x14ac:dyDescent="0.25">
      <c r="A2067" s="2"/>
      <c r="B2067" s="122"/>
    </row>
    <row r="2068" spans="1:2" x14ac:dyDescent="0.25">
      <c r="A2068" s="2"/>
      <c r="B2068" s="122"/>
    </row>
    <row r="2069" spans="1:2" x14ac:dyDescent="0.25">
      <c r="A2069" s="2"/>
      <c r="B2069" s="122"/>
    </row>
    <row r="2070" spans="1:2" x14ac:dyDescent="0.25">
      <c r="A2070" s="2"/>
      <c r="B2070" s="122"/>
    </row>
    <row r="2071" spans="1:2" x14ac:dyDescent="0.25">
      <c r="A2071" s="2"/>
      <c r="B2071" s="122"/>
    </row>
    <row r="2072" spans="1:2" x14ac:dyDescent="0.25">
      <c r="A2072" s="2"/>
      <c r="B2072" s="122"/>
    </row>
    <row r="2073" spans="1:2" x14ac:dyDescent="0.25">
      <c r="A2073" s="2"/>
      <c r="B2073" s="122"/>
    </row>
    <row r="2074" spans="1:2" x14ac:dyDescent="0.25">
      <c r="A2074" s="2"/>
      <c r="B2074" s="122"/>
    </row>
    <row r="2075" spans="1:2" x14ac:dyDescent="0.25">
      <c r="A2075" s="2"/>
      <c r="B2075" s="122"/>
    </row>
    <row r="2076" spans="1:2" x14ac:dyDescent="0.25">
      <c r="A2076" s="2"/>
      <c r="B2076" s="122"/>
    </row>
    <row r="2077" spans="1:2" x14ac:dyDescent="0.25">
      <c r="A2077" s="2"/>
      <c r="B2077" s="122"/>
    </row>
    <row r="2078" spans="1:2" x14ac:dyDescent="0.25">
      <c r="A2078" s="2"/>
      <c r="B2078" s="122"/>
    </row>
    <row r="2079" spans="1:2" x14ac:dyDescent="0.25">
      <c r="A2079" s="2"/>
      <c r="B2079" s="122"/>
    </row>
    <row r="2080" spans="1:2" x14ac:dyDescent="0.25">
      <c r="A2080" s="2"/>
      <c r="B2080" s="122"/>
    </row>
    <row r="2081" spans="1:2" x14ac:dyDescent="0.25">
      <c r="A2081" s="2"/>
      <c r="B2081" s="122"/>
    </row>
    <row r="2082" spans="1:2" x14ac:dyDescent="0.25">
      <c r="A2082" s="2"/>
      <c r="B2082" s="122"/>
    </row>
    <row r="2083" spans="1:2" x14ac:dyDescent="0.25">
      <c r="A2083" s="2"/>
      <c r="B2083" s="122"/>
    </row>
    <row r="2084" spans="1:2" x14ac:dyDescent="0.25">
      <c r="A2084" s="2"/>
      <c r="B2084" s="122"/>
    </row>
    <row r="2085" spans="1:2" x14ac:dyDescent="0.25">
      <c r="A2085" s="2"/>
      <c r="B2085" s="122"/>
    </row>
    <row r="2086" spans="1:2" x14ac:dyDescent="0.25">
      <c r="A2086" s="2"/>
      <c r="B2086" s="122"/>
    </row>
    <row r="2087" spans="1:2" x14ac:dyDescent="0.25">
      <c r="A2087" s="2"/>
      <c r="B2087" s="122"/>
    </row>
    <row r="2088" spans="1:2" x14ac:dyDescent="0.25">
      <c r="A2088" s="2"/>
      <c r="B2088" s="122"/>
    </row>
    <row r="2089" spans="1:2" x14ac:dyDescent="0.25">
      <c r="A2089" s="2"/>
      <c r="B2089" s="122"/>
    </row>
    <row r="2090" spans="1:2" x14ac:dyDescent="0.25">
      <c r="A2090" s="2"/>
      <c r="B2090" s="122"/>
    </row>
    <row r="2091" spans="1:2" x14ac:dyDescent="0.25">
      <c r="A2091" s="2"/>
      <c r="B2091" s="122"/>
    </row>
    <row r="2092" spans="1:2" x14ac:dyDescent="0.25">
      <c r="A2092" s="2"/>
      <c r="B2092" s="122"/>
    </row>
    <row r="2093" spans="1:2" x14ac:dyDescent="0.25">
      <c r="A2093" s="2"/>
      <c r="B2093" s="122"/>
    </row>
    <row r="2094" spans="1:2" x14ac:dyDescent="0.25">
      <c r="A2094" s="2"/>
      <c r="B2094" s="122"/>
    </row>
    <row r="2095" spans="1:2" x14ac:dyDescent="0.25">
      <c r="A2095" s="2"/>
      <c r="B2095" s="122"/>
    </row>
    <row r="2096" spans="1:2" x14ac:dyDescent="0.25">
      <c r="A2096" s="2"/>
      <c r="B2096" s="122"/>
    </row>
    <row r="2097" spans="1:2" x14ac:dyDescent="0.25">
      <c r="A2097" s="2"/>
      <c r="B2097" s="122"/>
    </row>
    <row r="2098" spans="1:2" x14ac:dyDescent="0.25">
      <c r="A2098" s="2"/>
      <c r="B2098" s="122"/>
    </row>
    <row r="2099" spans="1:2" x14ac:dyDescent="0.25">
      <c r="A2099" s="2"/>
      <c r="B2099" s="122"/>
    </row>
    <row r="2100" spans="1:2" x14ac:dyDescent="0.25">
      <c r="A2100" s="2"/>
      <c r="B2100" s="122"/>
    </row>
    <row r="2101" spans="1:2" x14ac:dyDescent="0.25">
      <c r="A2101" s="2"/>
      <c r="B2101" s="122"/>
    </row>
    <row r="2102" spans="1:2" x14ac:dyDescent="0.25">
      <c r="A2102" s="2"/>
      <c r="B2102" s="122"/>
    </row>
    <row r="2103" spans="1:2" x14ac:dyDescent="0.25">
      <c r="A2103" s="2"/>
      <c r="B2103" s="122"/>
    </row>
    <row r="2104" spans="1:2" x14ac:dyDescent="0.25">
      <c r="A2104" s="2"/>
      <c r="B2104" s="122"/>
    </row>
    <row r="2105" spans="1:2" x14ac:dyDescent="0.25">
      <c r="A2105" s="2"/>
      <c r="B2105" s="122"/>
    </row>
    <row r="2106" spans="1:2" x14ac:dyDescent="0.25">
      <c r="A2106" s="2"/>
      <c r="B2106" s="122"/>
    </row>
    <row r="2107" spans="1:2" x14ac:dyDescent="0.25">
      <c r="A2107" s="2"/>
      <c r="B2107" s="122"/>
    </row>
    <row r="2108" spans="1:2" x14ac:dyDescent="0.25">
      <c r="A2108" s="2"/>
      <c r="B2108" s="122"/>
    </row>
    <row r="2109" spans="1:2" x14ac:dyDescent="0.25">
      <c r="A2109" s="2"/>
      <c r="B2109" s="122"/>
    </row>
    <row r="2110" spans="1:2" x14ac:dyDescent="0.25">
      <c r="A2110" s="2"/>
      <c r="B2110" s="122"/>
    </row>
    <row r="2111" spans="1:2" x14ac:dyDescent="0.25">
      <c r="A2111" s="2"/>
      <c r="B2111" s="122"/>
    </row>
    <row r="2112" spans="1:2" x14ac:dyDescent="0.25">
      <c r="A2112" s="2"/>
      <c r="B2112" s="122"/>
    </row>
    <row r="2113" spans="1:2" x14ac:dyDescent="0.25">
      <c r="A2113" s="2"/>
      <c r="B2113" s="122"/>
    </row>
    <row r="2114" spans="1:2" x14ac:dyDescent="0.25">
      <c r="A2114" s="2"/>
      <c r="B2114" s="122"/>
    </row>
    <row r="2115" spans="1:2" x14ac:dyDescent="0.25">
      <c r="A2115" s="2"/>
      <c r="B2115" s="122"/>
    </row>
    <row r="2116" spans="1:2" x14ac:dyDescent="0.25">
      <c r="A2116" s="2"/>
      <c r="B2116" s="122"/>
    </row>
    <row r="2117" spans="1:2" x14ac:dyDescent="0.25">
      <c r="A2117" s="2"/>
      <c r="B2117" s="122"/>
    </row>
    <row r="2118" spans="1:2" x14ac:dyDescent="0.25">
      <c r="A2118" s="2"/>
      <c r="B2118" s="122"/>
    </row>
    <row r="2119" spans="1:2" x14ac:dyDescent="0.25">
      <c r="A2119" s="2"/>
      <c r="B2119" s="122"/>
    </row>
    <row r="2120" spans="1:2" x14ac:dyDescent="0.25">
      <c r="A2120" s="2"/>
      <c r="B2120" s="122"/>
    </row>
    <row r="2121" spans="1:2" x14ac:dyDescent="0.25">
      <c r="A2121" s="2"/>
      <c r="B2121" s="122"/>
    </row>
    <row r="2122" spans="1:2" x14ac:dyDescent="0.25">
      <c r="A2122" s="2"/>
      <c r="B2122" s="122"/>
    </row>
    <row r="2123" spans="1:2" x14ac:dyDescent="0.25">
      <c r="A2123" s="2"/>
      <c r="B2123" s="122"/>
    </row>
    <row r="2124" spans="1:2" x14ac:dyDescent="0.25">
      <c r="A2124" s="2"/>
      <c r="B2124" s="122"/>
    </row>
    <row r="2125" spans="1:2" x14ac:dyDescent="0.25">
      <c r="A2125" s="2"/>
      <c r="B2125" s="122"/>
    </row>
    <row r="2126" spans="1:2" x14ac:dyDescent="0.25">
      <c r="A2126" s="2"/>
      <c r="B2126" s="122"/>
    </row>
    <row r="2127" spans="1:2" x14ac:dyDescent="0.25">
      <c r="A2127" s="2"/>
      <c r="B2127" s="122"/>
    </row>
    <row r="2128" spans="1:2" x14ac:dyDescent="0.25">
      <c r="A2128" s="2"/>
      <c r="B2128" s="122"/>
    </row>
    <row r="2129" spans="1:2" x14ac:dyDescent="0.25">
      <c r="A2129" s="2"/>
      <c r="B2129" s="122"/>
    </row>
    <row r="2130" spans="1:2" x14ac:dyDescent="0.25">
      <c r="A2130" s="2"/>
      <c r="B2130" s="122"/>
    </row>
    <row r="2131" spans="1:2" x14ac:dyDescent="0.25">
      <c r="A2131" s="3"/>
      <c r="B2131" s="122"/>
    </row>
    <row r="2132" spans="1:2" x14ac:dyDescent="0.25">
      <c r="A2132" s="3"/>
      <c r="B2132" s="122"/>
    </row>
    <row r="2133" spans="1:2" x14ac:dyDescent="0.25">
      <c r="A2133" s="3"/>
      <c r="B2133" s="122"/>
    </row>
    <row r="2134" spans="1:2" x14ac:dyDescent="0.25">
      <c r="A2134" s="3"/>
      <c r="B2134" s="122"/>
    </row>
    <row r="2135" spans="1:2" x14ac:dyDescent="0.25">
      <c r="A2135" s="3"/>
      <c r="B2135" s="122"/>
    </row>
    <row r="2136" spans="1:2" x14ac:dyDescent="0.25">
      <c r="A2136" s="3"/>
      <c r="B2136" s="122"/>
    </row>
    <row r="2137" spans="1:2" x14ac:dyDescent="0.25">
      <c r="A2137" s="3"/>
      <c r="B2137" s="122"/>
    </row>
    <row r="2138" spans="1:2" x14ac:dyDescent="0.25">
      <c r="A2138" s="3"/>
      <c r="B2138" s="122"/>
    </row>
    <row r="2139" spans="1:2" x14ac:dyDescent="0.25">
      <c r="A2139" s="3"/>
      <c r="B2139" s="122"/>
    </row>
    <row r="2140" spans="1:2" x14ac:dyDescent="0.25">
      <c r="A2140" s="3"/>
      <c r="B2140" s="122"/>
    </row>
    <row r="2141" spans="1:2" x14ac:dyDescent="0.25">
      <c r="A2141" s="3"/>
      <c r="B2141" s="122"/>
    </row>
    <row r="2142" spans="1:2" x14ac:dyDescent="0.25">
      <c r="A2142" s="6"/>
      <c r="B2142" s="122"/>
    </row>
    <row r="2143" spans="1:2" x14ac:dyDescent="0.25">
      <c r="A2143" s="3"/>
      <c r="B2143" s="122"/>
    </row>
    <row r="2144" spans="1:2" x14ac:dyDescent="0.25">
      <c r="A2144" s="3"/>
      <c r="B2144" s="122"/>
    </row>
    <row r="2145" spans="1:2" x14ac:dyDescent="0.25">
      <c r="A2145" s="3"/>
      <c r="B2145" s="122"/>
    </row>
    <row r="2146" spans="1:2" x14ac:dyDescent="0.25">
      <c r="A2146" s="9"/>
      <c r="B2146" s="122"/>
    </row>
    <row r="2147" spans="1:2" x14ac:dyDescent="0.25">
      <c r="A2147" s="9"/>
      <c r="B2147" s="122"/>
    </row>
    <row r="2148" spans="1:2" x14ac:dyDescent="0.25">
      <c r="A2148" s="9"/>
      <c r="B2148" s="122"/>
    </row>
    <row r="2149" spans="1:2" x14ac:dyDescent="0.25">
      <c r="A2149" s="9"/>
      <c r="B2149" s="122"/>
    </row>
    <row r="2150" spans="1:2" x14ac:dyDescent="0.25">
      <c r="A2150" s="9"/>
      <c r="B2150" s="122"/>
    </row>
    <row r="2151" spans="1:2" x14ac:dyDescent="0.25">
      <c r="A2151" s="9"/>
      <c r="B2151" s="122"/>
    </row>
    <row r="2152" spans="1:2" x14ac:dyDescent="0.25">
      <c r="A2152" s="9"/>
      <c r="B2152" s="122"/>
    </row>
    <row r="2153" spans="1:2" x14ac:dyDescent="0.25">
      <c r="A2153" s="9"/>
      <c r="B2153" s="122"/>
    </row>
    <row r="2154" spans="1:2" x14ac:dyDescent="0.25">
      <c r="A2154" s="9"/>
      <c r="B2154" s="122"/>
    </row>
    <row r="2155" spans="1:2" x14ac:dyDescent="0.25">
      <c r="A2155" s="9"/>
      <c r="B2155" s="122"/>
    </row>
    <row r="2156" spans="1:2" x14ac:dyDescent="0.25">
      <c r="A2156" s="9"/>
      <c r="B2156" s="122"/>
    </row>
    <row r="2157" spans="1:2" x14ac:dyDescent="0.25">
      <c r="A2157" s="9"/>
      <c r="B2157" s="122"/>
    </row>
    <row r="2158" spans="1:2" x14ac:dyDescent="0.25">
      <c r="A2158" s="9"/>
      <c r="B2158" s="122"/>
    </row>
    <row r="2159" spans="1:2" x14ac:dyDescent="0.25">
      <c r="A2159" s="9"/>
      <c r="B2159" s="122"/>
    </row>
    <row r="2160" spans="1:2" x14ac:dyDescent="0.25">
      <c r="A2160" s="9"/>
      <c r="B2160" s="122"/>
    </row>
    <row r="2161" spans="1:2" x14ac:dyDescent="0.25">
      <c r="A2161" s="9"/>
      <c r="B2161" s="122"/>
    </row>
    <row r="2162" spans="1:2" x14ac:dyDescent="0.25">
      <c r="A2162" s="9"/>
      <c r="B2162" s="122"/>
    </row>
    <row r="2163" spans="1:2" x14ac:dyDescent="0.25">
      <c r="A2163" s="9"/>
      <c r="B2163" s="122"/>
    </row>
    <row r="2164" spans="1:2" x14ac:dyDescent="0.25">
      <c r="A2164" s="9"/>
      <c r="B2164" s="122"/>
    </row>
    <row r="2165" spans="1:2" x14ac:dyDescent="0.25">
      <c r="A2165" s="9"/>
      <c r="B2165" s="122"/>
    </row>
    <row r="2166" spans="1:2" x14ac:dyDescent="0.25">
      <c r="A2166" s="9"/>
      <c r="B2166" s="122"/>
    </row>
    <row r="2167" spans="1:2" x14ac:dyDescent="0.25">
      <c r="A2167" s="9"/>
      <c r="B2167" s="122"/>
    </row>
    <row r="2168" spans="1:2" x14ac:dyDescent="0.25">
      <c r="A2168" s="9"/>
      <c r="B2168" s="122"/>
    </row>
    <row r="2169" spans="1:2" x14ac:dyDescent="0.25">
      <c r="A2169" s="9"/>
      <c r="B2169" s="122"/>
    </row>
    <row r="2170" spans="1:2" x14ac:dyDescent="0.25">
      <c r="A2170" s="3"/>
      <c r="B2170" s="122"/>
    </row>
    <row r="2171" spans="1:2" x14ac:dyDescent="0.25">
      <c r="A2171" s="3"/>
      <c r="B2171" s="122"/>
    </row>
    <row r="2172" spans="1:2" x14ac:dyDescent="0.25">
      <c r="A2172" s="3"/>
      <c r="B2172" s="122"/>
    </row>
    <row r="2173" spans="1:2" x14ac:dyDescent="0.25">
      <c r="A2173" s="3"/>
      <c r="B2173" s="122"/>
    </row>
    <row r="2174" spans="1:2" x14ac:dyDescent="0.25">
      <c r="A2174" s="3"/>
      <c r="B2174" s="122"/>
    </row>
    <row r="2175" spans="1:2" x14ac:dyDescent="0.25">
      <c r="A2175" s="3"/>
      <c r="B2175" s="122"/>
    </row>
    <row r="2176" spans="1:2" x14ac:dyDescent="0.25">
      <c r="A2176" s="3"/>
      <c r="B2176" s="122"/>
    </row>
    <row r="2177" spans="1:2" x14ac:dyDescent="0.25">
      <c r="A2177" s="3"/>
      <c r="B2177" s="122"/>
    </row>
    <row r="2178" spans="1:2" x14ac:dyDescent="0.25">
      <c r="A2178" s="3"/>
      <c r="B2178" s="122"/>
    </row>
    <row r="2179" spans="1:2" x14ac:dyDescent="0.25">
      <c r="A2179" s="3"/>
      <c r="B2179" s="122"/>
    </row>
    <row r="2180" spans="1:2" x14ac:dyDescent="0.25">
      <c r="A2180" s="3"/>
      <c r="B2180" s="122"/>
    </row>
    <row r="2181" spans="1:2" x14ac:dyDescent="0.25">
      <c r="A2181" s="3"/>
      <c r="B2181" s="122"/>
    </row>
    <row r="2182" spans="1:2" x14ac:dyDescent="0.25">
      <c r="A2182" s="3"/>
      <c r="B2182" s="122"/>
    </row>
    <row r="2183" spans="1:2" x14ac:dyDescent="0.25">
      <c r="A2183" s="3"/>
      <c r="B2183" s="122"/>
    </row>
    <row r="2184" spans="1:2" x14ac:dyDescent="0.25">
      <c r="A2184" s="3"/>
      <c r="B2184" s="122"/>
    </row>
    <row r="2185" spans="1:2" x14ac:dyDescent="0.25">
      <c r="A2185" s="3"/>
      <c r="B2185" s="122"/>
    </row>
    <row r="2186" spans="1:2" x14ac:dyDescent="0.25">
      <c r="A2186" s="3"/>
      <c r="B2186" s="122"/>
    </row>
    <row r="2187" spans="1:2" x14ac:dyDescent="0.25">
      <c r="A2187" s="3"/>
      <c r="B2187" s="122"/>
    </row>
    <row r="2188" spans="1:2" x14ac:dyDescent="0.25">
      <c r="A2188" s="3"/>
      <c r="B2188" s="122"/>
    </row>
    <row r="2189" spans="1:2" x14ac:dyDescent="0.25">
      <c r="A2189" s="3"/>
      <c r="B2189" s="122"/>
    </row>
    <row r="2190" spans="1:2" x14ac:dyDescent="0.25">
      <c r="A2190" s="3"/>
      <c r="B2190" s="122"/>
    </row>
    <row r="2191" spans="1:2" x14ac:dyDescent="0.25">
      <c r="A2191" s="3"/>
      <c r="B2191" s="122"/>
    </row>
    <row r="2192" spans="1:2" x14ac:dyDescent="0.25">
      <c r="A2192" s="3"/>
      <c r="B2192" s="122"/>
    </row>
    <row r="2193" spans="1:2" x14ac:dyDescent="0.25">
      <c r="A2193" s="3"/>
      <c r="B2193" s="122"/>
    </row>
    <row r="2194" spans="1:2" x14ac:dyDescent="0.25">
      <c r="A2194" s="3"/>
      <c r="B2194" s="122"/>
    </row>
    <row r="2195" spans="1:2" x14ac:dyDescent="0.25">
      <c r="A2195" s="3"/>
      <c r="B2195" s="122"/>
    </row>
    <row r="2196" spans="1:2" x14ac:dyDescent="0.25">
      <c r="A2196" s="3"/>
      <c r="B2196" s="122"/>
    </row>
    <row r="2197" spans="1:2" x14ac:dyDescent="0.25">
      <c r="A2197" s="3"/>
      <c r="B2197" s="122"/>
    </row>
    <row r="2198" spans="1:2" x14ac:dyDescent="0.25">
      <c r="A2198" s="3"/>
      <c r="B2198" s="122"/>
    </row>
    <row r="2199" spans="1:2" x14ac:dyDescent="0.25">
      <c r="A2199" s="3"/>
      <c r="B2199" s="122"/>
    </row>
    <row r="2200" spans="1:2" x14ac:dyDescent="0.25">
      <c r="A2200" s="3"/>
      <c r="B2200" s="122"/>
    </row>
    <row r="2201" spans="1:2" x14ac:dyDescent="0.25">
      <c r="A2201" s="3"/>
      <c r="B2201" s="122"/>
    </row>
    <row r="2202" spans="1:2" x14ac:dyDescent="0.25">
      <c r="A2202" s="3"/>
      <c r="B2202" s="122"/>
    </row>
    <row r="2203" spans="1:2" x14ac:dyDescent="0.25">
      <c r="A2203" s="3"/>
      <c r="B2203" s="122"/>
    </row>
    <row r="2204" spans="1:2" x14ac:dyDescent="0.25">
      <c r="A2204" s="3"/>
      <c r="B2204" s="122"/>
    </row>
    <row r="2205" spans="1:2" x14ac:dyDescent="0.25">
      <c r="A2205" s="3"/>
      <c r="B2205" s="122"/>
    </row>
    <row r="2206" spans="1:2" x14ac:dyDescent="0.25">
      <c r="A2206" s="3"/>
      <c r="B2206" s="122"/>
    </row>
    <row r="2207" spans="1:2" x14ac:dyDescent="0.25">
      <c r="A2207" s="3"/>
      <c r="B2207" s="122"/>
    </row>
    <row r="2208" spans="1:2" x14ac:dyDescent="0.25">
      <c r="A2208" s="3"/>
      <c r="B2208" s="122"/>
    </row>
    <row r="2209" spans="1:2" x14ac:dyDescent="0.25">
      <c r="A2209" s="3"/>
      <c r="B2209" s="122"/>
    </row>
    <row r="2210" spans="1:2" x14ac:dyDescent="0.25">
      <c r="A2210" s="3"/>
      <c r="B2210" s="122"/>
    </row>
    <row r="2211" spans="1:2" x14ac:dyDescent="0.25">
      <c r="A2211" s="3"/>
      <c r="B2211" s="122"/>
    </row>
    <row r="2212" spans="1:2" x14ac:dyDescent="0.25">
      <c r="A2212" s="3"/>
      <c r="B2212" s="122"/>
    </row>
    <row r="2213" spans="1:2" x14ac:dyDescent="0.25">
      <c r="A2213" s="3"/>
      <c r="B2213" s="122"/>
    </row>
    <row r="2214" spans="1:2" x14ac:dyDescent="0.25">
      <c r="A2214" s="3"/>
      <c r="B2214" s="122"/>
    </row>
    <row r="2215" spans="1:2" x14ac:dyDescent="0.25">
      <c r="A2215" s="3"/>
      <c r="B2215" s="122"/>
    </row>
    <row r="2216" spans="1:2" x14ac:dyDescent="0.25">
      <c r="A2216" s="3"/>
      <c r="B2216" s="122"/>
    </row>
    <row r="2217" spans="1:2" x14ac:dyDescent="0.25">
      <c r="A2217" s="3"/>
      <c r="B2217" s="122"/>
    </row>
    <row r="2218" spans="1:2" x14ac:dyDescent="0.25">
      <c r="A2218" s="3"/>
      <c r="B2218" s="122"/>
    </row>
    <row r="2219" spans="1:2" x14ac:dyDescent="0.25">
      <c r="A2219" s="3"/>
      <c r="B2219" s="122"/>
    </row>
    <row r="2220" spans="1:2" x14ac:dyDescent="0.25">
      <c r="A2220" s="3"/>
      <c r="B2220" s="122"/>
    </row>
    <row r="2221" spans="1:2" x14ac:dyDescent="0.25">
      <c r="A2221" s="3"/>
      <c r="B2221" s="122"/>
    </row>
    <row r="2222" spans="1:2" x14ac:dyDescent="0.25">
      <c r="A2222" s="3"/>
      <c r="B2222" s="122"/>
    </row>
    <row r="2223" spans="1:2" x14ac:dyDescent="0.25">
      <c r="A2223" s="3"/>
      <c r="B2223" s="122"/>
    </row>
    <row r="2224" spans="1:2" x14ac:dyDescent="0.25">
      <c r="A2224" s="3"/>
      <c r="B2224" s="122"/>
    </row>
    <row r="2225" spans="1:2" x14ac:dyDescent="0.25">
      <c r="A2225" s="2"/>
      <c r="B2225" s="122"/>
    </row>
    <row r="2226" spans="1:2" x14ac:dyDescent="0.25">
      <c r="A2226" s="2"/>
      <c r="B2226" s="122"/>
    </row>
    <row r="2227" spans="1:2" x14ac:dyDescent="0.25">
      <c r="A2227" s="2"/>
      <c r="B2227" s="122"/>
    </row>
    <row r="2228" spans="1:2" x14ac:dyDescent="0.25">
      <c r="A2228" s="2"/>
      <c r="B2228" s="122"/>
    </row>
    <row r="2229" spans="1:2" x14ac:dyDescent="0.25">
      <c r="A2229" s="2"/>
      <c r="B2229" s="122"/>
    </row>
    <row r="2230" spans="1:2" x14ac:dyDescent="0.25">
      <c r="A2230" s="2"/>
      <c r="B2230" s="122"/>
    </row>
    <row r="2231" spans="1:2" x14ac:dyDescent="0.25">
      <c r="A2231" s="2"/>
      <c r="B2231" s="122"/>
    </row>
    <row r="2232" spans="1:2" x14ac:dyDescent="0.25">
      <c r="A2232" s="2"/>
      <c r="B2232" s="122"/>
    </row>
    <row r="2233" spans="1:2" x14ac:dyDescent="0.25">
      <c r="A2233" s="2"/>
      <c r="B2233" s="122"/>
    </row>
    <row r="2234" spans="1:2" x14ac:dyDescent="0.25">
      <c r="A2234" s="2"/>
      <c r="B2234" s="122"/>
    </row>
    <row r="2235" spans="1:2" x14ac:dyDescent="0.25">
      <c r="A2235" s="2"/>
      <c r="B2235" s="122"/>
    </row>
    <row r="2236" spans="1:2" x14ac:dyDescent="0.25">
      <c r="A2236" s="2"/>
      <c r="B2236" s="122"/>
    </row>
    <row r="2237" spans="1:2" x14ac:dyDescent="0.25">
      <c r="A2237" s="2"/>
      <c r="B2237" s="122"/>
    </row>
    <row r="2238" spans="1:2" x14ac:dyDescent="0.25">
      <c r="A2238" s="2"/>
      <c r="B2238" s="122"/>
    </row>
    <row r="2239" spans="1:2" x14ac:dyDescent="0.25">
      <c r="A2239" s="2"/>
      <c r="B2239" s="122"/>
    </row>
    <row r="2240" spans="1:2" x14ac:dyDescent="0.25">
      <c r="A2240" s="2"/>
      <c r="B2240" s="122"/>
    </row>
    <row r="2241" spans="1:2" x14ac:dyDescent="0.25">
      <c r="A2241" s="2"/>
      <c r="B2241" s="122"/>
    </row>
    <row r="2242" spans="1:2" x14ac:dyDescent="0.25">
      <c r="A2242" s="2"/>
      <c r="B2242" s="122"/>
    </row>
    <row r="2243" spans="1:2" x14ac:dyDescent="0.25">
      <c r="A2243" s="2"/>
      <c r="B2243" s="122"/>
    </row>
    <row r="2244" spans="1:2" x14ac:dyDescent="0.25">
      <c r="A2244" s="2"/>
      <c r="B2244" s="122"/>
    </row>
    <row r="2245" spans="1:2" x14ac:dyDescent="0.25">
      <c r="A2245" s="2"/>
      <c r="B2245" s="122"/>
    </row>
    <row r="2246" spans="1:2" x14ac:dyDescent="0.25">
      <c r="A2246" s="2"/>
      <c r="B2246" s="122"/>
    </row>
    <row r="2247" spans="1:2" x14ac:dyDescent="0.25">
      <c r="A2247" s="2"/>
      <c r="B2247" s="122"/>
    </row>
    <row r="2248" spans="1:2" x14ac:dyDescent="0.25">
      <c r="A2248" s="2"/>
      <c r="B2248" s="122"/>
    </row>
    <row r="2249" spans="1:2" x14ac:dyDescent="0.25">
      <c r="A2249" s="2"/>
      <c r="B2249" s="122"/>
    </row>
    <row r="2250" spans="1:2" x14ac:dyDescent="0.25">
      <c r="A2250" s="2"/>
      <c r="B2250" s="122"/>
    </row>
    <row r="2251" spans="1:2" x14ac:dyDescent="0.25">
      <c r="A2251" s="2"/>
      <c r="B2251" s="122"/>
    </row>
    <row r="2252" spans="1:2" x14ac:dyDescent="0.25">
      <c r="A2252" s="2"/>
      <c r="B2252" s="122"/>
    </row>
    <row r="2253" spans="1:2" x14ac:dyDescent="0.25">
      <c r="A2253" s="2"/>
      <c r="B2253" s="122"/>
    </row>
    <row r="2254" spans="1:2" x14ac:dyDescent="0.25">
      <c r="A2254" s="2"/>
      <c r="B2254" s="122"/>
    </row>
    <row r="2255" spans="1:2" x14ac:dyDescent="0.25">
      <c r="A2255" s="2"/>
      <c r="B2255" s="122"/>
    </row>
    <row r="2256" spans="1:2" x14ac:dyDescent="0.25">
      <c r="A2256" s="2"/>
      <c r="B2256" s="122"/>
    </row>
    <row r="2257" spans="1:2" x14ac:dyDescent="0.25">
      <c r="A2257" s="3"/>
      <c r="B2257" s="122"/>
    </row>
    <row r="2258" spans="1:2" x14ac:dyDescent="0.25">
      <c r="A2258" s="3"/>
      <c r="B2258" s="122"/>
    </row>
    <row r="2259" spans="1:2" x14ac:dyDescent="0.25">
      <c r="A2259" s="3"/>
      <c r="B2259" s="122"/>
    </row>
    <row r="2260" spans="1:2" x14ac:dyDescent="0.25">
      <c r="A2260" s="3"/>
      <c r="B2260" s="122"/>
    </row>
    <row r="2261" spans="1:2" x14ac:dyDescent="0.25">
      <c r="A2261" s="3"/>
      <c r="B2261" s="122"/>
    </row>
    <row r="2262" spans="1:2" x14ac:dyDescent="0.25">
      <c r="A2262" s="3"/>
      <c r="B2262" s="122"/>
    </row>
    <row r="2263" spans="1:2" x14ac:dyDescent="0.25">
      <c r="A2263" s="3"/>
      <c r="B2263" s="122"/>
    </row>
    <row r="2264" spans="1:2" x14ac:dyDescent="0.25">
      <c r="A2264" s="3"/>
      <c r="B2264" s="122"/>
    </row>
    <row r="2265" spans="1:2" x14ac:dyDescent="0.25">
      <c r="A2265" s="3"/>
      <c r="B2265" s="122"/>
    </row>
    <row r="2266" spans="1:2" x14ac:dyDescent="0.25">
      <c r="A2266" s="3"/>
      <c r="B2266" s="122"/>
    </row>
    <row r="2267" spans="1:2" x14ac:dyDescent="0.25">
      <c r="A2267" s="3"/>
      <c r="B2267" s="122"/>
    </row>
    <row r="2268" spans="1:2" x14ac:dyDescent="0.25">
      <c r="A2268" s="3"/>
      <c r="B2268" s="122"/>
    </row>
    <row r="2269" spans="1:2" x14ac:dyDescent="0.25">
      <c r="A2269" s="3"/>
      <c r="B2269" s="122"/>
    </row>
    <row r="2270" spans="1:2" x14ac:dyDescent="0.25">
      <c r="A2270" s="3"/>
      <c r="B2270" s="122"/>
    </row>
    <row r="2271" spans="1:2" x14ac:dyDescent="0.25">
      <c r="A2271" s="3"/>
      <c r="B2271" s="122"/>
    </row>
    <row r="2272" spans="1:2" x14ac:dyDescent="0.25">
      <c r="A2272" s="3"/>
      <c r="B2272" s="122"/>
    </row>
    <row r="2273" spans="1:2" x14ac:dyDescent="0.25">
      <c r="A2273" s="3"/>
      <c r="B2273" s="122"/>
    </row>
    <row r="2274" spans="1:2" x14ac:dyDescent="0.25">
      <c r="A2274" s="3"/>
      <c r="B2274" s="122"/>
    </row>
    <row r="2275" spans="1:2" x14ac:dyDescent="0.25">
      <c r="A2275" s="3"/>
      <c r="B2275" s="122"/>
    </row>
    <row r="2276" spans="1:2" x14ac:dyDescent="0.25">
      <c r="A2276" s="3"/>
      <c r="B2276" s="122"/>
    </row>
    <row r="2277" spans="1:2" x14ac:dyDescent="0.25">
      <c r="A2277" s="3"/>
      <c r="B2277" s="122"/>
    </row>
    <row r="2278" spans="1:2" x14ac:dyDescent="0.25">
      <c r="A2278" s="3"/>
      <c r="B2278" s="122"/>
    </row>
    <row r="2279" spans="1:2" x14ac:dyDescent="0.25">
      <c r="A2279" s="3"/>
      <c r="B2279" s="122"/>
    </row>
    <row r="2280" spans="1:2" x14ac:dyDescent="0.25">
      <c r="A2280" s="3"/>
      <c r="B2280" s="122"/>
    </row>
    <row r="2281" spans="1:2" x14ac:dyDescent="0.25">
      <c r="A2281" s="3"/>
      <c r="B2281" s="122"/>
    </row>
    <row r="2282" spans="1:2" x14ac:dyDescent="0.25">
      <c r="A2282" s="3"/>
      <c r="B2282" s="122"/>
    </row>
    <row r="2283" spans="1:2" x14ac:dyDescent="0.25">
      <c r="A2283" s="3"/>
      <c r="B2283" s="122"/>
    </row>
    <row r="2284" spans="1:2" x14ac:dyDescent="0.25">
      <c r="A2284" s="3"/>
      <c r="B2284" s="122"/>
    </row>
    <row r="2285" spans="1:2" x14ac:dyDescent="0.25">
      <c r="A2285" s="3"/>
      <c r="B2285" s="122"/>
    </row>
    <row r="2286" spans="1:2" x14ac:dyDescent="0.25">
      <c r="A2286" s="3"/>
      <c r="B2286" s="122"/>
    </row>
    <row r="2287" spans="1:2" x14ac:dyDescent="0.25">
      <c r="A2287" s="3"/>
      <c r="B2287" s="122"/>
    </row>
    <row r="2288" spans="1:2" x14ac:dyDescent="0.25">
      <c r="A2288" s="3"/>
      <c r="B2288" s="122"/>
    </row>
    <row r="2289" spans="1:2" x14ac:dyDescent="0.25">
      <c r="A2289" s="3"/>
      <c r="B2289" s="122"/>
    </row>
    <row r="2290" spans="1:2" x14ac:dyDescent="0.25">
      <c r="A2290" s="3"/>
      <c r="B2290" s="122"/>
    </row>
    <row r="2291" spans="1:2" x14ac:dyDescent="0.25">
      <c r="A2291" s="3"/>
      <c r="B2291" s="122"/>
    </row>
    <row r="2292" spans="1:2" x14ac:dyDescent="0.25">
      <c r="A2292" s="3"/>
      <c r="B2292" s="122"/>
    </row>
    <row r="2293" spans="1:2" x14ac:dyDescent="0.25">
      <c r="A2293" s="3"/>
      <c r="B2293" s="122"/>
    </row>
    <row r="2294" spans="1:2" x14ac:dyDescent="0.25">
      <c r="A2294" s="3"/>
      <c r="B2294" s="122"/>
    </row>
    <row r="2295" spans="1:2" x14ac:dyDescent="0.25">
      <c r="A2295" s="3"/>
      <c r="B2295" s="122"/>
    </row>
    <row r="2296" spans="1:2" x14ac:dyDescent="0.25">
      <c r="A2296" s="3"/>
      <c r="B2296" s="122"/>
    </row>
    <row r="2297" spans="1:2" x14ac:dyDescent="0.25">
      <c r="A2297" s="3"/>
      <c r="B2297" s="122"/>
    </row>
    <row r="2298" spans="1:2" x14ac:dyDescent="0.25">
      <c r="A2298" s="3"/>
      <c r="B2298" s="122"/>
    </row>
    <row r="2299" spans="1:2" x14ac:dyDescent="0.25">
      <c r="A2299" s="3"/>
      <c r="B2299" s="122"/>
    </row>
    <row r="2300" spans="1:2" x14ac:dyDescent="0.25">
      <c r="A2300" s="3"/>
      <c r="B2300" s="122"/>
    </row>
    <row r="2301" spans="1:2" x14ac:dyDescent="0.25">
      <c r="A2301" s="3"/>
      <c r="B2301" s="122"/>
    </row>
    <row r="2302" spans="1:2" x14ac:dyDescent="0.25">
      <c r="A2302" s="3"/>
      <c r="B2302" s="122"/>
    </row>
    <row r="2303" spans="1:2" x14ac:dyDescent="0.25">
      <c r="A2303" s="3"/>
      <c r="B2303" s="122"/>
    </row>
    <row r="2304" spans="1:2" x14ac:dyDescent="0.25">
      <c r="A2304" s="3"/>
      <c r="B2304" s="122"/>
    </row>
    <row r="2305" spans="1:2" x14ac:dyDescent="0.25">
      <c r="A2305" s="3"/>
      <c r="B2305" s="122"/>
    </row>
    <row r="2306" spans="1:2" x14ac:dyDescent="0.25">
      <c r="A2306" s="3"/>
      <c r="B2306" s="122"/>
    </row>
    <row r="2307" spans="1:2" x14ac:dyDescent="0.25">
      <c r="A2307" s="3"/>
      <c r="B2307" s="122"/>
    </row>
    <row r="2308" spans="1:2" x14ac:dyDescent="0.25">
      <c r="A2308" s="3"/>
      <c r="B2308" s="122"/>
    </row>
    <row r="2309" spans="1:2" x14ac:dyDescent="0.25">
      <c r="A2309" s="3"/>
      <c r="B2309" s="122"/>
    </row>
    <row r="2310" spans="1:2" x14ac:dyDescent="0.25">
      <c r="A2310" s="3"/>
      <c r="B2310" s="122"/>
    </row>
    <row r="2311" spans="1:2" x14ac:dyDescent="0.25">
      <c r="A2311" s="3"/>
      <c r="B2311" s="122"/>
    </row>
    <row r="2312" spans="1:2" x14ac:dyDescent="0.25">
      <c r="A2312" s="3"/>
      <c r="B2312" s="122"/>
    </row>
    <row r="2313" spans="1:2" x14ac:dyDescent="0.25">
      <c r="A2313" s="3"/>
      <c r="B2313" s="122"/>
    </row>
    <row r="2314" spans="1:2" x14ac:dyDescent="0.25">
      <c r="A2314" s="3"/>
      <c r="B2314" s="122"/>
    </row>
    <row r="2315" spans="1:2" x14ac:dyDescent="0.25">
      <c r="A2315" s="3"/>
      <c r="B2315" s="122"/>
    </row>
    <row r="2316" spans="1:2" x14ac:dyDescent="0.25">
      <c r="A2316" s="3"/>
      <c r="B2316" s="122"/>
    </row>
    <row r="2317" spans="1:2" x14ac:dyDescent="0.25">
      <c r="A2317" s="3"/>
      <c r="B2317" s="122"/>
    </row>
    <row r="2318" spans="1:2" x14ac:dyDescent="0.25">
      <c r="A2318" s="3"/>
      <c r="B2318" s="122"/>
    </row>
    <row r="2319" spans="1:2" x14ac:dyDescent="0.25">
      <c r="A2319" s="3"/>
      <c r="B2319" s="122"/>
    </row>
    <row r="2320" spans="1:2" x14ac:dyDescent="0.25">
      <c r="A2320" s="3"/>
      <c r="B2320" s="122"/>
    </row>
    <row r="2321" spans="1:2" x14ac:dyDescent="0.25">
      <c r="A2321" s="3"/>
      <c r="B2321" s="122"/>
    </row>
    <row r="2322" spans="1:2" x14ac:dyDescent="0.25">
      <c r="A2322" s="3"/>
      <c r="B2322" s="122"/>
    </row>
    <row r="2323" spans="1:2" x14ac:dyDescent="0.25">
      <c r="A2323" s="3"/>
      <c r="B2323" s="122"/>
    </row>
    <row r="2324" spans="1:2" x14ac:dyDescent="0.25">
      <c r="A2324" s="3"/>
      <c r="B2324" s="122"/>
    </row>
    <row r="2325" spans="1:2" x14ac:dyDescent="0.25">
      <c r="A2325" s="3"/>
      <c r="B2325" s="122"/>
    </row>
    <row r="2326" spans="1:2" x14ac:dyDescent="0.25">
      <c r="A2326" s="3"/>
      <c r="B2326" s="122"/>
    </row>
    <row r="2327" spans="1:2" x14ac:dyDescent="0.25">
      <c r="A2327" s="3"/>
      <c r="B2327" s="122"/>
    </row>
    <row r="2328" spans="1:2" x14ac:dyDescent="0.25">
      <c r="A2328" s="3"/>
      <c r="B2328" s="122"/>
    </row>
    <row r="2329" spans="1:2" x14ac:dyDescent="0.25">
      <c r="A2329" s="3"/>
      <c r="B2329" s="122"/>
    </row>
    <row r="2330" spans="1:2" x14ac:dyDescent="0.25">
      <c r="A2330" s="3"/>
      <c r="B2330" s="122"/>
    </row>
    <row r="2331" spans="1:2" x14ac:dyDescent="0.25">
      <c r="A2331" s="3"/>
      <c r="B2331" s="122"/>
    </row>
    <row r="2332" spans="1:2" x14ac:dyDescent="0.25">
      <c r="A2332" s="3"/>
      <c r="B2332" s="122"/>
    </row>
    <row r="2333" spans="1:2" x14ac:dyDescent="0.25">
      <c r="A2333" s="3"/>
      <c r="B2333" s="122"/>
    </row>
    <row r="2334" spans="1:2" x14ac:dyDescent="0.25">
      <c r="A2334" s="3"/>
      <c r="B2334" s="122"/>
    </row>
    <row r="2335" spans="1:2" x14ac:dyDescent="0.25">
      <c r="A2335" s="3"/>
      <c r="B2335" s="122"/>
    </row>
    <row r="2336" spans="1:2" x14ac:dyDescent="0.25">
      <c r="A2336" s="3"/>
      <c r="B2336" s="122"/>
    </row>
    <row r="2337" spans="1:2" x14ac:dyDescent="0.25">
      <c r="A2337" s="3"/>
      <c r="B2337" s="122"/>
    </row>
    <row r="2338" spans="1:2" x14ac:dyDescent="0.25">
      <c r="A2338" s="3"/>
      <c r="B2338" s="122"/>
    </row>
    <row r="2339" spans="1:2" x14ac:dyDescent="0.25">
      <c r="A2339" s="3"/>
      <c r="B2339" s="122"/>
    </row>
    <row r="2340" spans="1:2" x14ac:dyDescent="0.25">
      <c r="A2340" s="3"/>
      <c r="B2340" s="122"/>
    </row>
    <row r="2341" spans="1:2" x14ac:dyDescent="0.25">
      <c r="A2341" s="3"/>
      <c r="B2341" s="122"/>
    </row>
    <row r="2342" spans="1:2" x14ac:dyDescent="0.25">
      <c r="A2342" s="3"/>
      <c r="B2342" s="122"/>
    </row>
    <row r="2343" spans="1:2" x14ac:dyDescent="0.25">
      <c r="A2343" s="3"/>
      <c r="B2343" s="122"/>
    </row>
    <row r="2344" spans="1:2" x14ac:dyDescent="0.25">
      <c r="A2344" s="3"/>
      <c r="B2344" s="122"/>
    </row>
    <row r="2345" spans="1:2" x14ac:dyDescent="0.25">
      <c r="A2345" s="3"/>
      <c r="B2345" s="122"/>
    </row>
    <row r="2346" spans="1:2" x14ac:dyDescent="0.25">
      <c r="A2346" s="3"/>
      <c r="B2346" s="122"/>
    </row>
    <row r="2347" spans="1:2" x14ac:dyDescent="0.25">
      <c r="A2347" s="3"/>
      <c r="B2347" s="122"/>
    </row>
    <row r="2348" spans="1:2" x14ac:dyDescent="0.25">
      <c r="A2348" s="3"/>
      <c r="B2348" s="122"/>
    </row>
    <row r="2349" spans="1:2" x14ac:dyDescent="0.25">
      <c r="A2349" s="3"/>
      <c r="B2349" s="122"/>
    </row>
    <row r="2350" spans="1:2" x14ac:dyDescent="0.25">
      <c r="A2350" s="3"/>
      <c r="B2350" s="122"/>
    </row>
    <row r="2351" spans="1:2" x14ac:dyDescent="0.25">
      <c r="A2351" s="3"/>
      <c r="B2351" s="122"/>
    </row>
    <row r="2352" spans="1:2" x14ac:dyDescent="0.25">
      <c r="A2352" s="3"/>
      <c r="B2352" s="122"/>
    </row>
    <row r="2353" spans="1:2" x14ac:dyDescent="0.25">
      <c r="A2353" s="3"/>
      <c r="B2353" s="122"/>
    </row>
    <row r="2354" spans="1:2" x14ac:dyDescent="0.25">
      <c r="A2354" s="3"/>
      <c r="B2354" s="122"/>
    </row>
    <row r="2355" spans="1:2" x14ac:dyDescent="0.25">
      <c r="A2355" s="3"/>
      <c r="B2355" s="122"/>
    </row>
    <row r="2356" spans="1:2" x14ac:dyDescent="0.25">
      <c r="A2356" s="3"/>
      <c r="B2356" s="122"/>
    </row>
    <row r="2357" spans="1:2" x14ac:dyDescent="0.25">
      <c r="A2357" s="3"/>
      <c r="B2357" s="122"/>
    </row>
    <row r="2358" spans="1:2" x14ac:dyDescent="0.25">
      <c r="A2358" s="3"/>
      <c r="B2358" s="122"/>
    </row>
    <row r="2359" spans="1:2" x14ac:dyDescent="0.25">
      <c r="A2359" s="3"/>
      <c r="B2359" s="122"/>
    </row>
    <row r="2360" spans="1:2" x14ac:dyDescent="0.25">
      <c r="A2360" s="3"/>
      <c r="B2360" s="122"/>
    </row>
    <row r="2361" spans="1:2" x14ac:dyDescent="0.25">
      <c r="A2361" s="3"/>
      <c r="B2361" s="122"/>
    </row>
    <row r="2362" spans="1:2" x14ac:dyDescent="0.25">
      <c r="A2362" s="3"/>
      <c r="B2362" s="122"/>
    </row>
    <row r="2363" spans="1:2" x14ac:dyDescent="0.25">
      <c r="A2363" s="3"/>
      <c r="B2363" s="122"/>
    </row>
    <row r="2364" spans="1:2" x14ac:dyDescent="0.25">
      <c r="A2364" s="3"/>
      <c r="B2364" s="122"/>
    </row>
    <row r="2365" spans="1:2" x14ac:dyDescent="0.25">
      <c r="A2365" s="3"/>
      <c r="B2365" s="122"/>
    </row>
    <row r="2366" spans="1:2" x14ac:dyDescent="0.25">
      <c r="A2366" s="3"/>
      <c r="B2366" s="122"/>
    </row>
    <row r="2367" spans="1:2" x14ac:dyDescent="0.25">
      <c r="A2367" s="3"/>
      <c r="B2367" s="122"/>
    </row>
    <row r="2368" spans="1:2" x14ac:dyDescent="0.25">
      <c r="A2368" s="3"/>
      <c r="B2368" s="122"/>
    </row>
    <row r="2369" spans="1:2" x14ac:dyDescent="0.25">
      <c r="A2369" s="3"/>
      <c r="B2369" s="122"/>
    </row>
    <row r="2370" spans="1:2" x14ac:dyDescent="0.25">
      <c r="A2370" s="3"/>
      <c r="B2370" s="122"/>
    </row>
    <row r="2371" spans="1:2" x14ac:dyDescent="0.25">
      <c r="A2371" s="3"/>
      <c r="B2371" s="122"/>
    </row>
    <row r="2372" spans="1:2" x14ac:dyDescent="0.25">
      <c r="A2372" s="3"/>
      <c r="B2372" s="122"/>
    </row>
    <row r="2373" spans="1:2" x14ac:dyDescent="0.25">
      <c r="A2373" s="3"/>
      <c r="B2373" s="122"/>
    </row>
    <row r="2374" spans="1:2" x14ac:dyDescent="0.25">
      <c r="A2374" s="3"/>
      <c r="B2374" s="122"/>
    </row>
    <row r="2375" spans="1:2" x14ac:dyDescent="0.25">
      <c r="A2375" s="3"/>
      <c r="B2375" s="122"/>
    </row>
    <row r="2376" spans="1:2" x14ac:dyDescent="0.25">
      <c r="A2376" s="3"/>
      <c r="B2376" s="122"/>
    </row>
    <row r="2377" spans="1:2" x14ac:dyDescent="0.25">
      <c r="A2377" s="3"/>
      <c r="B2377" s="122"/>
    </row>
    <row r="2378" spans="1:2" x14ac:dyDescent="0.25">
      <c r="A2378" s="3"/>
      <c r="B2378" s="122"/>
    </row>
    <row r="2379" spans="1:2" x14ac:dyDescent="0.25">
      <c r="A2379" s="3"/>
      <c r="B2379" s="122"/>
    </row>
    <row r="2380" spans="1:2" x14ac:dyDescent="0.25">
      <c r="A2380" s="3"/>
      <c r="B2380" s="122"/>
    </row>
    <row r="2381" spans="1:2" x14ac:dyDescent="0.25">
      <c r="A2381" s="3"/>
      <c r="B2381" s="122"/>
    </row>
    <row r="2382" spans="1:2" x14ac:dyDescent="0.25">
      <c r="A2382" s="3"/>
      <c r="B2382" s="122"/>
    </row>
    <row r="2383" spans="1:2" x14ac:dyDescent="0.25">
      <c r="A2383" s="3"/>
      <c r="B2383" s="122"/>
    </row>
    <row r="2384" spans="1:2" x14ac:dyDescent="0.25">
      <c r="A2384" s="3"/>
      <c r="B2384" s="122"/>
    </row>
    <row r="2385" spans="1:2" x14ac:dyDescent="0.25">
      <c r="A2385" s="3"/>
      <c r="B2385" s="122"/>
    </row>
    <row r="2386" spans="1:2" x14ac:dyDescent="0.25">
      <c r="A2386" s="3"/>
      <c r="B2386" s="122"/>
    </row>
    <row r="2387" spans="1:2" x14ac:dyDescent="0.25">
      <c r="A2387" s="3"/>
      <c r="B2387" s="122"/>
    </row>
    <row r="2388" spans="1:2" x14ac:dyDescent="0.25">
      <c r="A2388" s="3"/>
      <c r="B2388" s="122"/>
    </row>
    <row r="2389" spans="1:2" x14ac:dyDescent="0.25">
      <c r="A2389" s="3"/>
      <c r="B2389" s="122"/>
    </row>
    <row r="2390" spans="1:2" x14ac:dyDescent="0.25">
      <c r="A2390" s="3"/>
      <c r="B2390" s="122"/>
    </row>
    <row r="2391" spans="1:2" x14ac:dyDescent="0.25">
      <c r="A2391" s="3"/>
      <c r="B2391" s="122"/>
    </row>
    <row r="2392" spans="1:2" x14ac:dyDescent="0.25">
      <c r="A2392" s="3"/>
      <c r="B2392" s="122"/>
    </row>
    <row r="2393" spans="1:2" x14ac:dyDescent="0.25">
      <c r="A2393" s="3"/>
      <c r="B2393" s="122"/>
    </row>
    <row r="2394" spans="1:2" x14ac:dyDescent="0.25">
      <c r="A2394" s="3"/>
      <c r="B2394" s="122"/>
    </row>
    <row r="2395" spans="1:2" x14ac:dyDescent="0.25">
      <c r="A2395" s="3"/>
      <c r="B2395" s="122"/>
    </row>
    <row r="2396" spans="1:2" x14ac:dyDescent="0.25">
      <c r="A2396" s="3"/>
      <c r="B2396" s="122"/>
    </row>
    <row r="2397" spans="1:2" x14ac:dyDescent="0.25">
      <c r="A2397" s="3"/>
      <c r="B2397" s="122"/>
    </row>
    <row r="2398" spans="1:2" x14ac:dyDescent="0.25">
      <c r="A2398" s="3"/>
      <c r="B2398" s="122"/>
    </row>
    <row r="2399" spans="1:2" x14ac:dyDescent="0.25">
      <c r="A2399" s="3"/>
      <c r="B2399" s="122"/>
    </row>
    <row r="2400" spans="1:2" x14ac:dyDescent="0.25">
      <c r="A2400" s="3"/>
      <c r="B2400" s="122"/>
    </row>
    <row r="2401" spans="1:2" x14ac:dyDescent="0.25">
      <c r="A2401" s="3"/>
      <c r="B2401" s="122"/>
    </row>
    <row r="2402" spans="1:2" x14ac:dyDescent="0.25">
      <c r="A2402" s="3"/>
      <c r="B2402" s="122"/>
    </row>
    <row r="2403" spans="1:2" x14ac:dyDescent="0.25">
      <c r="A2403" s="3"/>
      <c r="B2403" s="122"/>
    </row>
    <row r="2404" spans="1:2" x14ac:dyDescent="0.25">
      <c r="A2404" s="3"/>
      <c r="B2404" s="122"/>
    </row>
    <row r="2405" spans="1:2" x14ac:dyDescent="0.25">
      <c r="A2405" s="3"/>
      <c r="B2405" s="122"/>
    </row>
    <row r="2406" spans="1:2" x14ac:dyDescent="0.25">
      <c r="A2406" s="3"/>
      <c r="B2406" s="122"/>
    </row>
    <row r="2407" spans="1:2" x14ac:dyDescent="0.25">
      <c r="A2407" s="3"/>
      <c r="B2407" s="122"/>
    </row>
    <row r="2408" spans="1:2" x14ac:dyDescent="0.25">
      <c r="A2408" s="3"/>
      <c r="B2408" s="122"/>
    </row>
    <row r="2409" spans="1:2" x14ac:dyDescent="0.25">
      <c r="A2409" s="3"/>
      <c r="B2409" s="122"/>
    </row>
    <row r="2410" spans="1:2" x14ac:dyDescent="0.25">
      <c r="A2410" s="3"/>
      <c r="B2410" s="122"/>
    </row>
    <row r="2411" spans="1:2" x14ac:dyDescent="0.25">
      <c r="A2411" s="3"/>
      <c r="B2411" s="122"/>
    </row>
    <row r="2412" spans="1:2" x14ac:dyDescent="0.25">
      <c r="A2412" s="3"/>
      <c r="B2412" s="122"/>
    </row>
    <row r="2413" spans="1:2" x14ac:dyDescent="0.25">
      <c r="A2413" s="3"/>
      <c r="B2413" s="122"/>
    </row>
    <row r="2414" spans="1:2" x14ac:dyDescent="0.25">
      <c r="A2414" s="3"/>
      <c r="B2414" s="122"/>
    </row>
    <row r="2415" spans="1:2" x14ac:dyDescent="0.25">
      <c r="A2415" s="3"/>
      <c r="B2415" s="122"/>
    </row>
    <row r="2416" spans="1:2" x14ac:dyDescent="0.25">
      <c r="A2416" s="3"/>
      <c r="B2416" s="122"/>
    </row>
    <row r="2417" spans="1:2" x14ac:dyDescent="0.25">
      <c r="A2417" s="3"/>
      <c r="B2417" s="122"/>
    </row>
    <row r="2418" spans="1:2" x14ac:dyDescent="0.25">
      <c r="A2418" s="3"/>
      <c r="B2418" s="122"/>
    </row>
    <row r="2419" spans="1:2" x14ac:dyDescent="0.25">
      <c r="A2419" s="3"/>
      <c r="B2419" s="122"/>
    </row>
    <row r="2420" spans="1:2" x14ac:dyDescent="0.25">
      <c r="A2420" s="3"/>
      <c r="B2420" s="122"/>
    </row>
    <row r="2421" spans="1:2" x14ac:dyDescent="0.25">
      <c r="A2421" s="3"/>
      <c r="B2421" s="122"/>
    </row>
    <row r="2422" spans="1:2" x14ac:dyDescent="0.25">
      <c r="A2422" s="3"/>
      <c r="B2422" s="122"/>
    </row>
    <row r="2423" spans="1:2" x14ac:dyDescent="0.25">
      <c r="A2423" s="3"/>
      <c r="B2423" s="122"/>
    </row>
    <row r="2424" spans="1:2" x14ac:dyDescent="0.25">
      <c r="A2424" s="3"/>
      <c r="B2424" s="122"/>
    </row>
    <row r="2425" spans="1:2" x14ac:dyDescent="0.25">
      <c r="A2425" s="3"/>
      <c r="B2425" s="122"/>
    </row>
    <row r="2426" spans="1:2" x14ac:dyDescent="0.25">
      <c r="A2426" s="3"/>
      <c r="B2426" s="122"/>
    </row>
    <row r="2427" spans="1:2" x14ac:dyDescent="0.25">
      <c r="A2427" s="3"/>
      <c r="B2427" s="122"/>
    </row>
    <row r="2428" spans="1:2" x14ac:dyDescent="0.25">
      <c r="A2428" s="3"/>
      <c r="B2428" s="122"/>
    </row>
    <row r="2429" spans="1:2" x14ac:dyDescent="0.25">
      <c r="A2429" s="3"/>
      <c r="B2429" s="122"/>
    </row>
    <row r="2430" spans="1:2" x14ac:dyDescent="0.25">
      <c r="A2430" s="3"/>
      <c r="B2430" s="122"/>
    </row>
    <row r="2431" spans="1:2" x14ac:dyDescent="0.25">
      <c r="A2431" s="3"/>
      <c r="B2431" s="122"/>
    </row>
    <row r="2432" spans="1:2" x14ac:dyDescent="0.25">
      <c r="A2432" s="3"/>
      <c r="B2432" s="122"/>
    </row>
    <row r="2433" spans="1:2" x14ac:dyDescent="0.25">
      <c r="A2433" s="3"/>
      <c r="B2433" s="122"/>
    </row>
    <row r="2434" spans="1:2" x14ac:dyDescent="0.25">
      <c r="A2434" s="3"/>
      <c r="B2434" s="122"/>
    </row>
    <row r="2435" spans="1:2" x14ac:dyDescent="0.25">
      <c r="A2435" s="3"/>
      <c r="B2435" s="122"/>
    </row>
    <row r="2436" spans="1:2" x14ac:dyDescent="0.25">
      <c r="A2436" s="3"/>
      <c r="B2436" s="122"/>
    </row>
    <row r="2437" spans="1:2" x14ac:dyDescent="0.25">
      <c r="A2437" s="3"/>
      <c r="B2437" s="122"/>
    </row>
    <row r="2438" spans="1:2" x14ac:dyDescent="0.25">
      <c r="A2438" s="3"/>
      <c r="B2438" s="122"/>
    </row>
    <row r="2439" spans="1:2" x14ac:dyDescent="0.25">
      <c r="A2439" s="3"/>
      <c r="B2439" s="122"/>
    </row>
    <row r="2440" spans="1:2" x14ac:dyDescent="0.25">
      <c r="A2440" s="3"/>
      <c r="B2440" s="122"/>
    </row>
    <row r="2441" spans="1:2" x14ac:dyDescent="0.25">
      <c r="A2441" s="3"/>
      <c r="B2441" s="122"/>
    </row>
    <row r="2442" spans="1:2" x14ac:dyDescent="0.25">
      <c r="A2442" s="3"/>
      <c r="B2442" s="122"/>
    </row>
    <row r="2443" spans="1:2" x14ac:dyDescent="0.25">
      <c r="A2443" s="3"/>
      <c r="B2443" s="122"/>
    </row>
    <row r="2444" spans="1:2" x14ac:dyDescent="0.25">
      <c r="A2444" s="3"/>
      <c r="B2444" s="122"/>
    </row>
    <row r="2445" spans="1:2" x14ac:dyDescent="0.25">
      <c r="A2445" s="3"/>
      <c r="B2445" s="122"/>
    </row>
    <row r="2446" spans="1:2" x14ac:dyDescent="0.25">
      <c r="A2446" s="3"/>
      <c r="B2446" s="122"/>
    </row>
    <row r="2447" spans="1:2" x14ac:dyDescent="0.25">
      <c r="A2447" s="3"/>
      <c r="B2447" s="122"/>
    </row>
    <row r="2448" spans="1:2" x14ac:dyDescent="0.25">
      <c r="A2448" s="3"/>
      <c r="B2448" s="122"/>
    </row>
    <row r="2449" spans="1:2" x14ac:dyDescent="0.25">
      <c r="A2449" s="3"/>
      <c r="B2449" s="122"/>
    </row>
    <row r="2450" spans="1:2" x14ac:dyDescent="0.25">
      <c r="A2450" s="3"/>
      <c r="B2450" s="122"/>
    </row>
    <row r="2451" spans="1:2" x14ac:dyDescent="0.25">
      <c r="A2451" s="3"/>
      <c r="B2451" s="122"/>
    </row>
    <row r="2452" spans="1:2" x14ac:dyDescent="0.25">
      <c r="A2452" s="3"/>
      <c r="B2452" s="122"/>
    </row>
    <row r="2453" spans="1:2" x14ac:dyDescent="0.25">
      <c r="A2453" s="3"/>
      <c r="B2453" s="122"/>
    </row>
    <row r="2454" spans="1:2" x14ac:dyDescent="0.25">
      <c r="A2454" s="3"/>
      <c r="B2454" s="122"/>
    </row>
    <row r="2455" spans="1:2" x14ac:dyDescent="0.25">
      <c r="A2455" s="3"/>
      <c r="B2455" s="122"/>
    </row>
    <row r="2456" spans="1:2" x14ac:dyDescent="0.25">
      <c r="A2456" s="3"/>
      <c r="B2456" s="122"/>
    </row>
    <row r="2457" spans="1:2" x14ac:dyDescent="0.25">
      <c r="A2457" s="3"/>
      <c r="B2457" s="122"/>
    </row>
    <row r="2458" spans="1:2" x14ac:dyDescent="0.25">
      <c r="A2458" s="3"/>
      <c r="B2458" s="122"/>
    </row>
    <row r="2459" spans="1:2" x14ac:dyDescent="0.25">
      <c r="A2459" s="3"/>
      <c r="B2459" s="122"/>
    </row>
    <row r="2460" spans="1:2" x14ac:dyDescent="0.25">
      <c r="A2460" s="3"/>
      <c r="B2460" s="122"/>
    </row>
    <row r="2461" spans="1:2" x14ac:dyDescent="0.25">
      <c r="A2461" s="3"/>
      <c r="B2461" s="122"/>
    </row>
    <row r="2462" spans="1:2" x14ac:dyDescent="0.25">
      <c r="A2462" s="3"/>
      <c r="B2462" s="122"/>
    </row>
    <row r="2463" spans="1:2" x14ac:dyDescent="0.25">
      <c r="A2463" s="3"/>
      <c r="B2463" s="122"/>
    </row>
    <row r="2464" spans="1:2" x14ac:dyDescent="0.25">
      <c r="A2464" s="3"/>
      <c r="B2464" s="122"/>
    </row>
    <row r="2465" spans="1:2" x14ac:dyDescent="0.25">
      <c r="A2465" s="3"/>
      <c r="B2465" s="122"/>
    </row>
    <row r="2466" spans="1:2" x14ac:dyDescent="0.25">
      <c r="A2466" s="3"/>
      <c r="B2466" s="122"/>
    </row>
    <row r="2467" spans="1:2" x14ac:dyDescent="0.25">
      <c r="A2467" s="3"/>
      <c r="B2467" s="122"/>
    </row>
    <row r="2468" spans="1:2" x14ac:dyDescent="0.25">
      <c r="A2468" s="3"/>
      <c r="B2468" s="122"/>
    </row>
    <row r="2469" spans="1:2" x14ac:dyDescent="0.25">
      <c r="A2469" s="3"/>
      <c r="B2469" s="122"/>
    </row>
    <row r="2470" spans="1:2" x14ac:dyDescent="0.25">
      <c r="A2470" s="3"/>
      <c r="B2470" s="122"/>
    </row>
    <row r="2471" spans="1:2" x14ac:dyDescent="0.25">
      <c r="A2471" s="3"/>
      <c r="B2471" s="122"/>
    </row>
    <row r="2472" spans="1:2" x14ac:dyDescent="0.25">
      <c r="A2472" s="3"/>
      <c r="B2472" s="122"/>
    </row>
    <row r="2473" spans="1:2" x14ac:dyDescent="0.25">
      <c r="A2473" s="3"/>
      <c r="B2473" s="122"/>
    </row>
    <row r="2474" spans="1:2" x14ac:dyDescent="0.25">
      <c r="A2474" s="3"/>
      <c r="B2474" s="122"/>
    </row>
    <row r="2475" spans="1:2" x14ac:dyDescent="0.25">
      <c r="A2475" s="3"/>
      <c r="B2475" s="122"/>
    </row>
    <row r="2476" spans="1:2" x14ac:dyDescent="0.25">
      <c r="A2476" s="3"/>
      <c r="B2476" s="122"/>
    </row>
    <row r="2477" spans="1:2" x14ac:dyDescent="0.25">
      <c r="A2477" s="3"/>
      <c r="B2477" s="122"/>
    </row>
    <row r="2478" spans="1:2" x14ac:dyDescent="0.25">
      <c r="A2478" s="3"/>
      <c r="B2478" s="122"/>
    </row>
    <row r="2479" spans="1:2" x14ac:dyDescent="0.25">
      <c r="A2479" s="3"/>
      <c r="B2479" s="122"/>
    </row>
    <row r="2480" spans="1:2" x14ac:dyDescent="0.25">
      <c r="A2480" s="3"/>
      <c r="B2480" s="122"/>
    </row>
    <row r="2481" spans="1:2" x14ac:dyDescent="0.25">
      <c r="A2481" s="3"/>
      <c r="B2481" s="122"/>
    </row>
    <row r="2482" spans="1:2" x14ac:dyDescent="0.25">
      <c r="A2482" s="3"/>
      <c r="B2482" s="122"/>
    </row>
    <row r="2483" spans="1:2" x14ac:dyDescent="0.25">
      <c r="A2483" s="3"/>
      <c r="B2483" s="122"/>
    </row>
    <row r="2484" spans="1:2" x14ac:dyDescent="0.25">
      <c r="A2484" s="3"/>
      <c r="B2484" s="122"/>
    </row>
    <row r="2485" spans="1:2" x14ac:dyDescent="0.25">
      <c r="A2485" s="3"/>
      <c r="B2485" s="122"/>
    </row>
    <row r="2486" spans="1:2" x14ac:dyDescent="0.25">
      <c r="A2486" s="3"/>
      <c r="B2486" s="122"/>
    </row>
    <row r="2487" spans="1:2" x14ac:dyDescent="0.25">
      <c r="A2487" s="3"/>
      <c r="B2487" s="122"/>
    </row>
    <row r="2488" spans="1:2" x14ac:dyDescent="0.25">
      <c r="A2488" s="3"/>
      <c r="B2488" s="122"/>
    </row>
    <row r="2489" spans="1:2" x14ac:dyDescent="0.25">
      <c r="A2489" s="3"/>
      <c r="B2489" s="122"/>
    </row>
    <row r="2490" spans="1:2" x14ac:dyDescent="0.25">
      <c r="A2490" s="3"/>
      <c r="B2490" s="122"/>
    </row>
    <row r="2491" spans="1:2" x14ac:dyDescent="0.25">
      <c r="A2491" s="3"/>
      <c r="B2491" s="122"/>
    </row>
    <row r="2492" spans="1:2" x14ac:dyDescent="0.25">
      <c r="A2492" s="3"/>
      <c r="B2492" s="122"/>
    </row>
    <row r="2493" spans="1:2" x14ac:dyDescent="0.25">
      <c r="A2493" s="3"/>
      <c r="B2493" s="122"/>
    </row>
    <row r="2494" spans="1:2" x14ac:dyDescent="0.25">
      <c r="A2494" s="3"/>
      <c r="B2494" s="122"/>
    </row>
    <row r="2495" spans="1:2" x14ac:dyDescent="0.25">
      <c r="A2495" s="3"/>
      <c r="B2495" s="122"/>
    </row>
    <row r="2496" spans="1:2" x14ac:dyDescent="0.25">
      <c r="A2496" s="3"/>
      <c r="B2496" s="122"/>
    </row>
    <row r="2497" spans="1:2" x14ac:dyDescent="0.25">
      <c r="A2497" s="3"/>
      <c r="B2497" s="122"/>
    </row>
    <row r="2498" spans="1:2" x14ac:dyDescent="0.25">
      <c r="A2498" s="3"/>
      <c r="B2498" s="122"/>
    </row>
    <row r="2499" spans="1:2" x14ac:dyDescent="0.25">
      <c r="A2499" s="3"/>
      <c r="B2499" s="122"/>
    </row>
    <row r="2500" spans="1:2" x14ac:dyDescent="0.25">
      <c r="A2500" s="3"/>
      <c r="B2500" s="122"/>
    </row>
    <row r="2501" spans="1:2" x14ac:dyDescent="0.25">
      <c r="A2501" s="3"/>
      <c r="B2501" s="122"/>
    </row>
    <row r="2502" spans="1:2" x14ac:dyDescent="0.25">
      <c r="A2502" s="3"/>
      <c r="B2502" s="122"/>
    </row>
    <row r="2503" spans="1:2" x14ac:dyDescent="0.25">
      <c r="A2503" s="3"/>
      <c r="B2503" s="122"/>
    </row>
    <row r="2504" spans="1:2" x14ac:dyDescent="0.25">
      <c r="A2504" s="3"/>
      <c r="B2504" s="122"/>
    </row>
    <row r="2505" spans="1:2" x14ac:dyDescent="0.25">
      <c r="A2505" s="3"/>
      <c r="B2505" s="122"/>
    </row>
    <row r="2506" spans="1:2" x14ac:dyDescent="0.25">
      <c r="A2506" s="3"/>
      <c r="B2506" s="122"/>
    </row>
    <row r="2507" spans="1:2" x14ac:dyDescent="0.25">
      <c r="A2507" s="3"/>
      <c r="B2507" s="122"/>
    </row>
    <row r="2508" spans="1:2" x14ac:dyDescent="0.25">
      <c r="A2508" s="3"/>
      <c r="B2508" s="122"/>
    </row>
    <row r="2509" spans="1:2" x14ac:dyDescent="0.25">
      <c r="A2509" s="3"/>
      <c r="B2509" s="122"/>
    </row>
    <row r="2510" spans="1:2" x14ac:dyDescent="0.25">
      <c r="A2510" s="3"/>
      <c r="B2510" s="122"/>
    </row>
    <row r="2511" spans="1:2" x14ac:dyDescent="0.25">
      <c r="A2511" s="3"/>
      <c r="B2511" s="122"/>
    </row>
    <row r="2512" spans="1:2" x14ac:dyDescent="0.25">
      <c r="A2512" s="3"/>
      <c r="B2512" s="122"/>
    </row>
    <row r="2513" spans="1:2" x14ac:dyDescent="0.25">
      <c r="A2513" s="3"/>
      <c r="B2513" s="122"/>
    </row>
    <row r="2514" spans="1:2" x14ac:dyDescent="0.25">
      <c r="A2514" s="3"/>
      <c r="B2514" s="122"/>
    </row>
    <row r="2515" spans="1:2" x14ac:dyDescent="0.25">
      <c r="A2515" s="3"/>
      <c r="B2515" s="122"/>
    </row>
    <row r="2516" spans="1:2" x14ac:dyDescent="0.25">
      <c r="A2516" s="3"/>
      <c r="B2516" s="122"/>
    </row>
    <row r="2517" spans="1:2" x14ac:dyDescent="0.25">
      <c r="A2517" s="3"/>
      <c r="B2517" s="122"/>
    </row>
    <row r="2518" spans="1:2" x14ac:dyDescent="0.25">
      <c r="A2518" s="3"/>
      <c r="B2518" s="122"/>
    </row>
    <row r="2519" spans="1:2" x14ac:dyDescent="0.25">
      <c r="A2519" s="3"/>
      <c r="B2519" s="122"/>
    </row>
    <row r="2520" spans="1:2" x14ac:dyDescent="0.25">
      <c r="A2520" s="3"/>
      <c r="B2520" s="122"/>
    </row>
    <row r="2521" spans="1:2" x14ac:dyDescent="0.25">
      <c r="A2521" s="3"/>
      <c r="B2521" s="122"/>
    </row>
    <row r="2522" spans="1:2" x14ac:dyDescent="0.25">
      <c r="A2522" s="3"/>
      <c r="B2522" s="122"/>
    </row>
    <row r="2523" spans="1:2" x14ac:dyDescent="0.25">
      <c r="A2523" s="3"/>
      <c r="B2523" s="122"/>
    </row>
    <row r="2524" spans="1:2" x14ac:dyDescent="0.25">
      <c r="A2524" s="3"/>
      <c r="B2524" s="122"/>
    </row>
    <row r="2525" spans="1:2" x14ac:dyDescent="0.25">
      <c r="A2525" s="3"/>
      <c r="B2525" s="122"/>
    </row>
    <row r="2526" spans="1:2" x14ac:dyDescent="0.25">
      <c r="A2526" s="3"/>
      <c r="B2526" s="122"/>
    </row>
    <row r="2527" spans="1:2" x14ac:dyDescent="0.25">
      <c r="A2527" s="3"/>
      <c r="B2527" s="122"/>
    </row>
    <row r="2528" spans="1:2" x14ac:dyDescent="0.25">
      <c r="A2528" s="3"/>
      <c r="B2528" s="122"/>
    </row>
    <row r="2529" spans="1:2" x14ac:dyDescent="0.25">
      <c r="A2529" s="3"/>
      <c r="B2529" s="122"/>
    </row>
    <row r="2530" spans="1:2" x14ac:dyDescent="0.25">
      <c r="A2530" s="3"/>
      <c r="B2530" s="122"/>
    </row>
    <row r="2531" spans="1:2" x14ac:dyDescent="0.25">
      <c r="A2531" s="3"/>
      <c r="B2531" s="122"/>
    </row>
    <row r="2532" spans="1:2" x14ac:dyDescent="0.25">
      <c r="A2532" s="3"/>
      <c r="B2532" s="122"/>
    </row>
    <row r="2533" spans="1:2" x14ac:dyDescent="0.25">
      <c r="A2533" s="3"/>
      <c r="B2533" s="122"/>
    </row>
    <row r="2534" spans="1:2" x14ac:dyDescent="0.25">
      <c r="A2534" s="3"/>
      <c r="B2534" s="122"/>
    </row>
    <row r="2535" spans="1:2" x14ac:dyDescent="0.25">
      <c r="A2535" s="3"/>
      <c r="B2535" s="122"/>
    </row>
    <row r="2536" spans="1:2" x14ac:dyDescent="0.25">
      <c r="A2536" s="3"/>
      <c r="B2536" s="122"/>
    </row>
    <row r="2537" spans="1:2" x14ac:dyDescent="0.25">
      <c r="A2537" s="3"/>
      <c r="B2537" s="122"/>
    </row>
    <row r="2538" spans="1:2" x14ac:dyDescent="0.25">
      <c r="A2538" s="3"/>
      <c r="B2538" s="122"/>
    </row>
    <row r="2539" spans="1:2" x14ac:dyDescent="0.25">
      <c r="A2539" s="3"/>
      <c r="B2539" s="122"/>
    </row>
    <row r="2540" spans="1:2" x14ac:dyDescent="0.25">
      <c r="A2540" s="3"/>
      <c r="B2540" s="122"/>
    </row>
    <row r="2541" spans="1:2" x14ac:dyDescent="0.25">
      <c r="A2541" s="3"/>
      <c r="B2541" s="122"/>
    </row>
    <row r="2542" spans="1:2" x14ac:dyDescent="0.25">
      <c r="A2542" s="3"/>
      <c r="B2542" s="122"/>
    </row>
    <row r="2543" spans="1:2" x14ac:dyDescent="0.25">
      <c r="A2543" s="3"/>
      <c r="B2543" s="122"/>
    </row>
    <row r="2544" spans="1:2" x14ac:dyDescent="0.25">
      <c r="A2544" s="3"/>
      <c r="B2544" s="122"/>
    </row>
    <row r="2545" spans="1:2" x14ac:dyDescent="0.25">
      <c r="A2545" s="3"/>
      <c r="B2545" s="122"/>
    </row>
    <row r="2546" spans="1:2" x14ac:dyDescent="0.25">
      <c r="A2546" s="3"/>
      <c r="B2546" s="122"/>
    </row>
    <row r="2547" spans="1:2" x14ac:dyDescent="0.25">
      <c r="A2547" s="3"/>
      <c r="B2547" s="122"/>
    </row>
    <row r="2548" spans="1:2" x14ac:dyDescent="0.25">
      <c r="A2548" s="3"/>
      <c r="B2548" s="122"/>
    </row>
    <row r="2549" spans="1:2" x14ac:dyDescent="0.25">
      <c r="A2549" s="3"/>
      <c r="B2549" s="122"/>
    </row>
    <row r="2550" spans="1:2" x14ac:dyDescent="0.25">
      <c r="A2550" s="3"/>
      <c r="B2550" s="122"/>
    </row>
    <row r="2551" spans="1:2" x14ac:dyDescent="0.25">
      <c r="A2551" s="3"/>
      <c r="B2551" s="122"/>
    </row>
    <row r="2552" spans="1:2" x14ac:dyDescent="0.25">
      <c r="A2552" s="3"/>
      <c r="B2552" s="122"/>
    </row>
    <row r="2553" spans="1:2" x14ac:dyDescent="0.25">
      <c r="A2553" s="3"/>
      <c r="B2553" s="122"/>
    </row>
    <row r="2554" spans="1:2" x14ac:dyDescent="0.25">
      <c r="A2554" s="3"/>
      <c r="B2554" s="122"/>
    </row>
    <row r="2555" spans="1:2" x14ac:dyDescent="0.25">
      <c r="A2555" s="3"/>
      <c r="B2555" s="122"/>
    </row>
    <row r="2556" spans="1:2" x14ac:dyDescent="0.25">
      <c r="A2556" s="3"/>
      <c r="B2556" s="122"/>
    </row>
    <row r="2557" spans="1:2" x14ac:dyDescent="0.25">
      <c r="A2557" s="3"/>
      <c r="B2557" s="122"/>
    </row>
    <row r="2558" spans="1:2" x14ac:dyDescent="0.25">
      <c r="A2558" s="3"/>
      <c r="B2558" s="122"/>
    </row>
    <row r="2559" spans="1:2" x14ac:dyDescent="0.25">
      <c r="A2559" s="3"/>
      <c r="B2559" s="122"/>
    </row>
    <row r="2560" spans="1:2" x14ac:dyDescent="0.25">
      <c r="A2560" s="3"/>
      <c r="B2560" s="122"/>
    </row>
    <row r="2561" spans="1:2" x14ac:dyDescent="0.25">
      <c r="A2561" s="3"/>
      <c r="B2561" s="122"/>
    </row>
    <row r="2562" spans="1:2" x14ac:dyDescent="0.25">
      <c r="A2562" s="3"/>
      <c r="B2562" s="122"/>
    </row>
    <row r="2563" spans="1:2" x14ac:dyDescent="0.25">
      <c r="A2563" s="3"/>
      <c r="B2563" s="122"/>
    </row>
    <row r="2564" spans="1:2" x14ac:dyDescent="0.25">
      <c r="A2564" s="3"/>
      <c r="B2564" s="122"/>
    </row>
    <row r="2565" spans="1:2" x14ac:dyDescent="0.25">
      <c r="A2565" s="3"/>
      <c r="B2565" s="122"/>
    </row>
    <row r="2566" spans="1:2" x14ac:dyDescent="0.25">
      <c r="A2566" s="3"/>
      <c r="B2566" s="122"/>
    </row>
    <row r="2567" spans="1:2" x14ac:dyDescent="0.25">
      <c r="A2567" s="3"/>
      <c r="B2567" s="122"/>
    </row>
    <row r="2568" spans="1:2" x14ac:dyDescent="0.25">
      <c r="A2568" s="3"/>
      <c r="B2568" s="122"/>
    </row>
    <row r="2569" spans="1:2" x14ac:dyDescent="0.25">
      <c r="A2569" s="3"/>
      <c r="B2569" s="122"/>
    </row>
    <row r="2570" spans="1:2" x14ac:dyDescent="0.25">
      <c r="A2570" s="3"/>
      <c r="B2570" s="122"/>
    </row>
    <row r="2571" spans="1:2" x14ac:dyDescent="0.25">
      <c r="A2571" s="3"/>
      <c r="B2571" s="122"/>
    </row>
    <row r="2572" spans="1:2" x14ac:dyDescent="0.25">
      <c r="A2572" s="3"/>
      <c r="B2572" s="122"/>
    </row>
    <row r="2573" spans="1:2" x14ac:dyDescent="0.25">
      <c r="A2573" s="3"/>
      <c r="B2573" s="122"/>
    </row>
    <row r="2574" spans="1:2" x14ac:dyDescent="0.25">
      <c r="A2574" s="3"/>
      <c r="B2574" s="122"/>
    </row>
    <row r="2575" spans="1:2" x14ac:dyDescent="0.25">
      <c r="A2575" s="3"/>
      <c r="B2575" s="122"/>
    </row>
    <row r="2576" spans="1:2" x14ac:dyDescent="0.25">
      <c r="A2576" s="3"/>
      <c r="B2576" s="122"/>
    </row>
    <row r="2577" spans="1:2" x14ac:dyDescent="0.25">
      <c r="A2577" s="3"/>
      <c r="B2577" s="122"/>
    </row>
    <row r="2578" spans="1:2" x14ac:dyDescent="0.25">
      <c r="A2578" s="3"/>
      <c r="B2578" s="122"/>
    </row>
    <row r="2579" spans="1:2" x14ac:dyDescent="0.25">
      <c r="A2579" s="3"/>
      <c r="B2579" s="122"/>
    </row>
    <row r="2580" spans="1:2" x14ac:dyDescent="0.25">
      <c r="A2580" s="3"/>
      <c r="B2580" s="122"/>
    </row>
    <row r="2581" spans="1:2" x14ac:dyDescent="0.25">
      <c r="A2581" s="3"/>
      <c r="B2581" s="122"/>
    </row>
    <row r="2582" spans="1:2" x14ac:dyDescent="0.25">
      <c r="A2582" s="3"/>
      <c r="B2582" s="122"/>
    </row>
    <row r="2583" spans="1:2" x14ac:dyDescent="0.25">
      <c r="A2583" s="3"/>
      <c r="B2583" s="122"/>
    </row>
    <row r="2584" spans="1:2" x14ac:dyDescent="0.25">
      <c r="A2584" s="3"/>
      <c r="B2584" s="122"/>
    </row>
    <row r="2585" spans="1:2" x14ac:dyDescent="0.25">
      <c r="A2585" s="3"/>
      <c r="B2585" s="122"/>
    </row>
    <row r="2586" spans="1:2" x14ac:dyDescent="0.25">
      <c r="A2586" s="3"/>
      <c r="B2586" s="122"/>
    </row>
    <row r="2587" spans="1:2" x14ac:dyDescent="0.25">
      <c r="A2587" s="3"/>
      <c r="B2587" s="122"/>
    </row>
    <row r="2588" spans="1:2" x14ac:dyDescent="0.25">
      <c r="A2588" s="3"/>
      <c r="B2588" s="122"/>
    </row>
    <row r="2589" spans="1:2" x14ac:dyDescent="0.25">
      <c r="A2589" s="3"/>
      <c r="B2589" s="122"/>
    </row>
    <row r="2590" spans="1:2" x14ac:dyDescent="0.25">
      <c r="A2590" s="3"/>
      <c r="B2590" s="122"/>
    </row>
    <row r="2591" spans="1:2" x14ac:dyDescent="0.25">
      <c r="A2591" s="3"/>
      <c r="B2591" s="122"/>
    </row>
    <row r="2592" spans="1:2" x14ac:dyDescent="0.25">
      <c r="A2592" s="3"/>
      <c r="B2592" s="122"/>
    </row>
    <row r="2593" spans="1:2" x14ac:dyDescent="0.25">
      <c r="A2593" s="3"/>
      <c r="B2593" s="122"/>
    </row>
    <row r="2594" spans="1:2" x14ac:dyDescent="0.25">
      <c r="A2594" s="3"/>
      <c r="B2594" s="122"/>
    </row>
    <row r="2595" spans="1:2" x14ac:dyDescent="0.25">
      <c r="A2595" s="3"/>
      <c r="B2595" s="122"/>
    </row>
    <row r="2596" spans="1:2" x14ac:dyDescent="0.25">
      <c r="A2596" s="3"/>
      <c r="B2596" s="122"/>
    </row>
    <row r="2597" spans="1:2" x14ac:dyDescent="0.25">
      <c r="A2597" s="3"/>
      <c r="B2597" s="122"/>
    </row>
    <row r="2598" spans="1:2" x14ac:dyDescent="0.25">
      <c r="A2598" s="3"/>
      <c r="B2598" s="122"/>
    </row>
    <row r="2599" spans="1:2" x14ac:dyDescent="0.25">
      <c r="A2599" s="3"/>
      <c r="B2599" s="122"/>
    </row>
    <row r="2600" spans="1:2" x14ac:dyDescent="0.25">
      <c r="A2600" s="3"/>
      <c r="B2600" s="122"/>
    </row>
    <row r="2601" spans="1:2" x14ac:dyDescent="0.25">
      <c r="A2601" s="3"/>
      <c r="B2601" s="122"/>
    </row>
    <row r="2602" spans="1:2" x14ac:dyDescent="0.25">
      <c r="A2602" s="3"/>
      <c r="B2602" s="122"/>
    </row>
    <row r="2603" spans="1:2" x14ac:dyDescent="0.25">
      <c r="A2603" s="3"/>
      <c r="B2603" s="122"/>
    </row>
    <row r="2604" spans="1:2" x14ac:dyDescent="0.25">
      <c r="A2604" s="3"/>
      <c r="B2604" s="122"/>
    </row>
    <row r="2605" spans="1:2" x14ac:dyDescent="0.25">
      <c r="A2605" s="3"/>
      <c r="B2605" s="122"/>
    </row>
    <row r="2606" spans="1:2" x14ac:dyDescent="0.25">
      <c r="A2606" s="3"/>
      <c r="B2606" s="122"/>
    </row>
    <row r="2607" spans="1:2" x14ac:dyDescent="0.25">
      <c r="A2607" s="3"/>
      <c r="B2607" s="122"/>
    </row>
    <row r="2608" spans="1:2" x14ac:dyDescent="0.25">
      <c r="A2608" s="3"/>
      <c r="B2608" s="122"/>
    </row>
    <row r="2609" spans="1:2" x14ac:dyDescent="0.25">
      <c r="A2609" s="3"/>
      <c r="B2609" s="122"/>
    </row>
    <row r="2610" spans="1:2" x14ac:dyDescent="0.25">
      <c r="A2610" s="3"/>
      <c r="B2610" s="122"/>
    </row>
    <row r="2611" spans="1:2" x14ac:dyDescent="0.25">
      <c r="A2611" s="3"/>
      <c r="B2611" s="122"/>
    </row>
    <row r="2612" spans="1:2" x14ac:dyDescent="0.25">
      <c r="A2612" s="3"/>
      <c r="B2612" s="122"/>
    </row>
    <row r="2613" spans="1:2" x14ac:dyDescent="0.25">
      <c r="A2613" s="3"/>
      <c r="B2613" s="122"/>
    </row>
    <row r="2614" spans="1:2" x14ac:dyDescent="0.25">
      <c r="A2614" s="3"/>
      <c r="B2614" s="122"/>
    </row>
    <row r="2615" spans="1:2" x14ac:dyDescent="0.25">
      <c r="A2615" s="3"/>
      <c r="B2615" s="122"/>
    </row>
    <row r="2616" spans="1:2" x14ac:dyDescent="0.25">
      <c r="A2616" s="3"/>
      <c r="B2616" s="122"/>
    </row>
    <row r="2617" spans="1:2" x14ac:dyDescent="0.25">
      <c r="A2617" s="3"/>
      <c r="B2617" s="122"/>
    </row>
    <row r="2618" spans="1:2" x14ac:dyDescent="0.25">
      <c r="A2618" s="3"/>
      <c r="B2618" s="122"/>
    </row>
    <row r="2619" spans="1:2" x14ac:dyDescent="0.25">
      <c r="A2619" s="3"/>
      <c r="B2619" s="122"/>
    </row>
    <row r="2620" spans="1:2" x14ac:dyDescent="0.25">
      <c r="A2620" s="3"/>
      <c r="B2620" s="122"/>
    </row>
    <row r="2621" spans="1:2" x14ac:dyDescent="0.25">
      <c r="A2621" s="3"/>
      <c r="B2621" s="122"/>
    </row>
    <row r="2622" spans="1:2" x14ac:dyDescent="0.25">
      <c r="A2622" s="3"/>
      <c r="B2622" s="122"/>
    </row>
    <row r="2623" spans="1:2" x14ac:dyDescent="0.25">
      <c r="A2623" s="3"/>
      <c r="B2623" s="122"/>
    </row>
    <row r="2624" spans="1:2" x14ac:dyDescent="0.25">
      <c r="A2624" s="3"/>
      <c r="B2624" s="122"/>
    </row>
    <row r="2625" spans="1:2" x14ac:dyDescent="0.25">
      <c r="A2625" s="3"/>
      <c r="B2625" s="122"/>
    </row>
    <row r="2626" spans="1:2" x14ac:dyDescent="0.25">
      <c r="A2626" s="3"/>
      <c r="B2626" s="122"/>
    </row>
    <row r="2627" spans="1:2" x14ac:dyDescent="0.25">
      <c r="A2627" s="3"/>
      <c r="B2627" s="122"/>
    </row>
    <row r="2628" spans="1:2" x14ac:dyDescent="0.25">
      <c r="A2628" s="3"/>
      <c r="B2628" s="122"/>
    </row>
    <row r="2629" spans="1:2" x14ac:dyDescent="0.25">
      <c r="A2629" s="3"/>
      <c r="B2629" s="122"/>
    </row>
    <row r="2630" spans="1:2" x14ac:dyDescent="0.25">
      <c r="A2630" s="3"/>
      <c r="B2630" s="122"/>
    </row>
    <row r="2631" spans="1:2" x14ac:dyDescent="0.25">
      <c r="A2631" s="3"/>
      <c r="B2631" s="122"/>
    </row>
    <row r="2632" spans="1:2" x14ac:dyDescent="0.25">
      <c r="A2632" s="3"/>
      <c r="B2632" s="122"/>
    </row>
    <row r="2633" spans="1:2" x14ac:dyDescent="0.25">
      <c r="A2633" s="3"/>
      <c r="B2633" s="122"/>
    </row>
    <row r="2634" spans="1:2" x14ac:dyDescent="0.25">
      <c r="A2634" s="3"/>
      <c r="B2634" s="122"/>
    </row>
    <row r="2635" spans="1:2" x14ac:dyDescent="0.25">
      <c r="A2635" s="3"/>
      <c r="B2635" s="122"/>
    </row>
    <row r="2636" spans="1:2" x14ac:dyDescent="0.25">
      <c r="A2636" s="3"/>
      <c r="B2636" s="122"/>
    </row>
    <row r="2637" spans="1:2" x14ac:dyDescent="0.25">
      <c r="A2637" s="3"/>
      <c r="B2637" s="122"/>
    </row>
    <row r="2638" spans="1:2" x14ac:dyDescent="0.25">
      <c r="A2638" s="3"/>
      <c r="B2638" s="122"/>
    </row>
    <row r="2639" spans="1:2" x14ac:dyDescent="0.25">
      <c r="A2639" s="3"/>
      <c r="B2639" s="122"/>
    </row>
    <row r="2640" spans="1:2" x14ac:dyDescent="0.25">
      <c r="A2640" s="3"/>
      <c r="B2640" s="122"/>
    </row>
    <row r="2641" spans="1:2" x14ac:dyDescent="0.25">
      <c r="A2641" s="3"/>
      <c r="B2641" s="122"/>
    </row>
    <row r="2642" spans="1:2" x14ac:dyDescent="0.25">
      <c r="A2642" s="3"/>
      <c r="B2642" s="122"/>
    </row>
    <row r="2643" spans="1:2" x14ac:dyDescent="0.25">
      <c r="A2643" s="3"/>
      <c r="B2643" s="122"/>
    </row>
    <row r="2644" spans="1:2" x14ac:dyDescent="0.25">
      <c r="A2644" s="3"/>
      <c r="B2644" s="122"/>
    </row>
    <row r="2645" spans="1:2" x14ac:dyDescent="0.25">
      <c r="A2645" s="3"/>
      <c r="B2645" s="122"/>
    </row>
    <row r="2646" spans="1:2" x14ac:dyDescent="0.25">
      <c r="A2646" s="3"/>
      <c r="B2646" s="122"/>
    </row>
    <row r="2647" spans="1:2" x14ac:dyDescent="0.25">
      <c r="A2647" s="3"/>
      <c r="B2647" s="122"/>
    </row>
    <row r="2648" spans="1:2" x14ac:dyDescent="0.25">
      <c r="A2648" s="3"/>
      <c r="B2648" s="122"/>
    </row>
    <row r="2649" spans="1:2" x14ac:dyDescent="0.25">
      <c r="A2649" s="3"/>
      <c r="B2649" s="122"/>
    </row>
    <row r="2650" spans="1:2" x14ac:dyDescent="0.25">
      <c r="A2650" s="3"/>
      <c r="B2650" s="122"/>
    </row>
    <row r="2651" spans="1:2" x14ac:dyDescent="0.25">
      <c r="A2651" s="3"/>
      <c r="B2651" s="122"/>
    </row>
    <row r="2652" spans="1:2" x14ac:dyDescent="0.25">
      <c r="A2652" s="3"/>
      <c r="B2652" s="122"/>
    </row>
    <row r="2653" spans="1:2" x14ac:dyDescent="0.25">
      <c r="A2653" s="3"/>
      <c r="B2653" s="122"/>
    </row>
    <row r="2654" spans="1:2" x14ac:dyDescent="0.25">
      <c r="A2654" s="3"/>
      <c r="B2654" s="122"/>
    </row>
    <row r="2655" spans="1:2" x14ac:dyDescent="0.25">
      <c r="A2655" s="3"/>
      <c r="B2655" s="122"/>
    </row>
    <row r="2656" spans="1:2" x14ac:dyDescent="0.25">
      <c r="A2656" s="3"/>
      <c r="B2656" s="122"/>
    </row>
    <row r="2657" spans="1:2" x14ac:dyDescent="0.25">
      <c r="A2657" s="3"/>
      <c r="B2657" s="122"/>
    </row>
    <row r="2658" spans="1:2" x14ac:dyDescent="0.25">
      <c r="A2658" s="3"/>
      <c r="B2658" s="122"/>
    </row>
    <row r="2659" spans="1:2" x14ac:dyDescent="0.25">
      <c r="A2659" s="3"/>
      <c r="B2659" s="122"/>
    </row>
    <row r="2660" spans="1:2" x14ac:dyDescent="0.25">
      <c r="A2660" s="3"/>
      <c r="B2660" s="122"/>
    </row>
    <row r="2661" spans="1:2" x14ac:dyDescent="0.25">
      <c r="A2661" s="3"/>
      <c r="B2661" s="122"/>
    </row>
    <row r="2662" spans="1:2" x14ac:dyDescent="0.25">
      <c r="A2662" s="3"/>
      <c r="B2662" s="122"/>
    </row>
    <row r="2663" spans="1:2" x14ac:dyDescent="0.25">
      <c r="A2663" s="3"/>
      <c r="B2663" s="122"/>
    </row>
    <row r="2664" spans="1:2" x14ac:dyDescent="0.25">
      <c r="A2664" s="3"/>
      <c r="B2664" s="122"/>
    </row>
    <row r="2665" spans="1:2" x14ac:dyDescent="0.25">
      <c r="A2665" s="3"/>
      <c r="B2665" s="122"/>
    </row>
    <row r="2666" spans="1:2" x14ac:dyDescent="0.25">
      <c r="A2666" s="3"/>
      <c r="B2666" s="122"/>
    </row>
    <row r="2667" spans="1:2" x14ac:dyDescent="0.25">
      <c r="A2667" s="3"/>
      <c r="B2667" s="122"/>
    </row>
    <row r="2668" spans="1:2" x14ac:dyDescent="0.25">
      <c r="A2668" s="3"/>
      <c r="B2668" s="122"/>
    </row>
    <row r="2669" spans="1:2" x14ac:dyDescent="0.25">
      <c r="A2669" s="3"/>
      <c r="B2669" s="122"/>
    </row>
    <row r="2670" spans="1:2" x14ac:dyDescent="0.25">
      <c r="A2670" s="3"/>
      <c r="B2670" s="122"/>
    </row>
    <row r="2671" spans="1:2" x14ac:dyDescent="0.25">
      <c r="A2671" s="3"/>
      <c r="B2671" s="122"/>
    </row>
    <row r="2672" spans="1:2" x14ac:dyDescent="0.25">
      <c r="A2672" s="3"/>
      <c r="B2672" s="122"/>
    </row>
    <row r="2673" spans="1:2" x14ac:dyDescent="0.25">
      <c r="A2673" s="3"/>
      <c r="B2673" s="122"/>
    </row>
    <row r="2674" spans="1:2" x14ac:dyDescent="0.25">
      <c r="A2674" s="3"/>
      <c r="B2674" s="122"/>
    </row>
    <row r="2675" spans="1:2" x14ac:dyDescent="0.25">
      <c r="A2675" s="3"/>
      <c r="B2675" s="122"/>
    </row>
    <row r="2676" spans="1:2" x14ac:dyDescent="0.25">
      <c r="A2676" s="3"/>
      <c r="B2676" s="122"/>
    </row>
    <row r="2677" spans="1:2" x14ac:dyDescent="0.25">
      <c r="A2677" s="3"/>
      <c r="B2677" s="122"/>
    </row>
    <row r="2678" spans="1:2" x14ac:dyDescent="0.25">
      <c r="A2678" s="3"/>
      <c r="B2678" s="122"/>
    </row>
    <row r="2679" spans="1:2" x14ac:dyDescent="0.25">
      <c r="A2679" s="3"/>
      <c r="B2679" s="122"/>
    </row>
    <row r="2680" spans="1:2" x14ac:dyDescent="0.25">
      <c r="A2680" s="3"/>
      <c r="B2680" s="122"/>
    </row>
    <row r="2681" spans="1:2" x14ac:dyDescent="0.25">
      <c r="A2681" s="3"/>
      <c r="B2681" s="122"/>
    </row>
    <row r="2682" spans="1:2" x14ac:dyDescent="0.25">
      <c r="A2682" s="3"/>
      <c r="B2682" s="122"/>
    </row>
    <row r="2683" spans="1:2" x14ac:dyDescent="0.25">
      <c r="A2683" s="3"/>
      <c r="B2683" s="122"/>
    </row>
    <row r="2684" spans="1:2" x14ac:dyDescent="0.25">
      <c r="A2684" s="3"/>
      <c r="B2684" s="122"/>
    </row>
    <row r="2685" spans="1:2" x14ac:dyDescent="0.25">
      <c r="A2685" s="3"/>
      <c r="B2685" s="122"/>
    </row>
    <row r="2686" spans="1:2" x14ac:dyDescent="0.25">
      <c r="A2686" s="3"/>
      <c r="B2686" s="122"/>
    </row>
    <row r="2687" spans="1:2" x14ac:dyDescent="0.25">
      <c r="A2687" s="3"/>
      <c r="B2687" s="122"/>
    </row>
    <row r="2688" spans="1:2" x14ac:dyDescent="0.25">
      <c r="A2688" s="3"/>
      <c r="B2688" s="122"/>
    </row>
    <row r="2689" spans="1:2" x14ac:dyDescent="0.25">
      <c r="A2689" s="3"/>
      <c r="B2689" s="122"/>
    </row>
    <row r="2690" spans="1:2" x14ac:dyDescent="0.25">
      <c r="A2690" s="3"/>
      <c r="B2690" s="122"/>
    </row>
    <row r="2691" spans="1:2" x14ac:dyDescent="0.25">
      <c r="A2691" s="3"/>
      <c r="B2691" s="122"/>
    </row>
    <row r="2692" spans="1:2" x14ac:dyDescent="0.25">
      <c r="A2692" s="3"/>
      <c r="B2692" s="122"/>
    </row>
    <row r="2693" spans="1:2" x14ac:dyDescent="0.25">
      <c r="A2693" s="3"/>
      <c r="B2693" s="122"/>
    </row>
    <row r="2694" spans="1:2" x14ac:dyDescent="0.25">
      <c r="A2694" s="3"/>
      <c r="B2694" s="122"/>
    </row>
    <row r="2695" spans="1:2" x14ac:dyDescent="0.25">
      <c r="A2695" s="3"/>
      <c r="B2695" s="122"/>
    </row>
    <row r="2696" spans="1:2" x14ac:dyDescent="0.25">
      <c r="A2696" s="3"/>
      <c r="B2696" s="122"/>
    </row>
    <row r="2697" spans="1:2" x14ac:dyDescent="0.25">
      <c r="A2697" s="3"/>
      <c r="B2697" s="122"/>
    </row>
    <row r="2698" spans="1:2" x14ac:dyDescent="0.25">
      <c r="A2698" s="3"/>
      <c r="B2698" s="122"/>
    </row>
    <row r="2699" spans="1:2" x14ac:dyDescent="0.25">
      <c r="A2699" s="3"/>
      <c r="B2699" s="122"/>
    </row>
    <row r="2700" spans="1:2" x14ac:dyDescent="0.25">
      <c r="A2700" s="3"/>
      <c r="B2700" s="122"/>
    </row>
    <row r="2701" spans="1:2" x14ac:dyDescent="0.25">
      <c r="A2701" s="3"/>
      <c r="B2701" s="122"/>
    </row>
    <row r="2702" spans="1:2" x14ac:dyDescent="0.25">
      <c r="A2702" s="3"/>
      <c r="B2702" s="122"/>
    </row>
    <row r="2703" spans="1:2" x14ac:dyDescent="0.25">
      <c r="A2703" s="3"/>
      <c r="B2703" s="122"/>
    </row>
    <row r="2704" spans="1:2" x14ac:dyDescent="0.25">
      <c r="A2704" s="3"/>
      <c r="B2704" s="122"/>
    </row>
    <row r="2705" spans="1:2" x14ac:dyDescent="0.25">
      <c r="A2705" s="3"/>
      <c r="B2705" s="122"/>
    </row>
    <row r="2706" spans="1:2" x14ac:dyDescent="0.25">
      <c r="A2706" s="3"/>
      <c r="B2706" s="122"/>
    </row>
    <row r="2707" spans="1:2" x14ac:dyDescent="0.25">
      <c r="A2707" s="3"/>
      <c r="B2707" s="122"/>
    </row>
    <row r="2708" spans="1:2" x14ac:dyDescent="0.25">
      <c r="A2708" s="3"/>
      <c r="B2708" s="122"/>
    </row>
    <row r="2709" spans="1:2" x14ac:dyDescent="0.25">
      <c r="A2709" s="3"/>
      <c r="B2709" s="122"/>
    </row>
    <row r="2710" spans="1:2" x14ac:dyDescent="0.25">
      <c r="A2710" s="3"/>
      <c r="B2710" s="122"/>
    </row>
    <row r="2711" spans="1:2" x14ac:dyDescent="0.25">
      <c r="A2711" s="3"/>
      <c r="B2711" s="122"/>
    </row>
    <row r="2712" spans="1:2" x14ac:dyDescent="0.25">
      <c r="A2712" s="3"/>
      <c r="B2712" s="122"/>
    </row>
    <row r="2713" spans="1:2" x14ac:dyDescent="0.25">
      <c r="A2713" s="3"/>
      <c r="B2713" s="122"/>
    </row>
    <row r="2714" spans="1:2" x14ac:dyDescent="0.25">
      <c r="A2714" s="3"/>
      <c r="B2714" s="122"/>
    </row>
    <row r="2715" spans="1:2" x14ac:dyDescent="0.25">
      <c r="A2715" s="3"/>
      <c r="B2715" s="122"/>
    </row>
    <row r="2716" spans="1:2" x14ac:dyDescent="0.25">
      <c r="A2716" s="3"/>
      <c r="B2716" s="122"/>
    </row>
    <row r="2717" spans="1:2" x14ac:dyDescent="0.25">
      <c r="A2717" s="3"/>
      <c r="B2717" s="122"/>
    </row>
    <row r="2718" spans="1:2" x14ac:dyDescent="0.25">
      <c r="A2718" s="3"/>
      <c r="B2718" s="122"/>
    </row>
    <row r="2719" spans="1:2" x14ac:dyDescent="0.25">
      <c r="A2719" s="3"/>
      <c r="B2719" s="122"/>
    </row>
    <row r="2720" spans="1:2" x14ac:dyDescent="0.25">
      <c r="A2720" s="3"/>
      <c r="B2720" s="122"/>
    </row>
    <row r="2721" spans="1:2" x14ac:dyDescent="0.25">
      <c r="A2721" s="3"/>
      <c r="B2721" s="122"/>
    </row>
    <row r="2722" spans="1:2" x14ac:dyDescent="0.25">
      <c r="A2722" s="3"/>
      <c r="B2722" s="122"/>
    </row>
    <row r="2723" spans="1:2" x14ac:dyDescent="0.25">
      <c r="A2723" s="3"/>
      <c r="B2723" s="122"/>
    </row>
    <row r="2724" spans="1:2" x14ac:dyDescent="0.25">
      <c r="A2724" s="3"/>
      <c r="B2724" s="122"/>
    </row>
    <row r="2725" spans="1:2" x14ac:dyDescent="0.25">
      <c r="A2725" s="3"/>
      <c r="B2725" s="122"/>
    </row>
    <row r="2726" spans="1:2" x14ac:dyDescent="0.25">
      <c r="A2726" s="3"/>
      <c r="B2726" s="122"/>
    </row>
    <row r="2727" spans="1:2" x14ac:dyDescent="0.25">
      <c r="A2727" s="3"/>
      <c r="B2727" s="122"/>
    </row>
    <row r="2728" spans="1:2" x14ac:dyDescent="0.25">
      <c r="A2728" s="3"/>
      <c r="B2728" s="122"/>
    </row>
    <row r="2729" spans="1:2" x14ac:dyDescent="0.25">
      <c r="A2729" s="3"/>
      <c r="B2729" s="122"/>
    </row>
    <row r="2730" spans="1:2" x14ac:dyDescent="0.25">
      <c r="A2730" s="3"/>
      <c r="B2730" s="122"/>
    </row>
    <row r="2731" spans="1:2" x14ac:dyDescent="0.25">
      <c r="A2731" s="3"/>
      <c r="B2731" s="122"/>
    </row>
    <row r="2732" spans="1:2" x14ac:dyDescent="0.25">
      <c r="A2732" s="3"/>
      <c r="B2732" s="122"/>
    </row>
    <row r="2733" spans="1:2" x14ac:dyDescent="0.25">
      <c r="A2733" s="3"/>
      <c r="B2733" s="122"/>
    </row>
    <row r="2734" spans="1:2" x14ac:dyDescent="0.25">
      <c r="A2734" s="3"/>
      <c r="B2734" s="122"/>
    </row>
    <row r="2735" spans="1:2" x14ac:dyDescent="0.25">
      <c r="A2735" s="3"/>
      <c r="B2735" s="122"/>
    </row>
    <row r="2736" spans="1:2" x14ac:dyDescent="0.25">
      <c r="A2736" s="3"/>
      <c r="B2736" s="122"/>
    </row>
    <row r="2737" spans="1:2" x14ac:dyDescent="0.25">
      <c r="A2737" s="3"/>
      <c r="B2737" s="122"/>
    </row>
    <row r="2738" spans="1:2" x14ac:dyDescent="0.25">
      <c r="A2738" s="3"/>
      <c r="B2738" s="122"/>
    </row>
    <row r="2739" spans="1:2" x14ac:dyDescent="0.25">
      <c r="A2739" s="3"/>
      <c r="B2739" s="122"/>
    </row>
    <row r="2740" spans="1:2" x14ac:dyDescent="0.25">
      <c r="A2740" s="3"/>
      <c r="B2740" s="122"/>
    </row>
    <row r="2741" spans="1:2" x14ac:dyDescent="0.25">
      <c r="A2741" s="3"/>
      <c r="B2741" s="122"/>
    </row>
    <row r="2742" spans="1:2" x14ac:dyDescent="0.25">
      <c r="A2742" s="3"/>
      <c r="B2742" s="122"/>
    </row>
    <row r="2743" spans="1:2" x14ac:dyDescent="0.25">
      <c r="A2743" s="3"/>
      <c r="B2743" s="122"/>
    </row>
    <row r="2744" spans="1:2" x14ac:dyDescent="0.25">
      <c r="A2744" s="3"/>
      <c r="B2744" s="122"/>
    </row>
    <row r="2745" spans="1:2" x14ac:dyDescent="0.25">
      <c r="A2745" s="3"/>
      <c r="B2745" s="122"/>
    </row>
    <row r="2746" spans="1:2" x14ac:dyDescent="0.25">
      <c r="A2746" s="3"/>
      <c r="B2746" s="122"/>
    </row>
    <row r="2747" spans="1:2" x14ac:dyDescent="0.25">
      <c r="A2747" s="3"/>
      <c r="B2747" s="122"/>
    </row>
    <row r="2748" spans="1:2" x14ac:dyDescent="0.25">
      <c r="A2748" s="3"/>
      <c r="B2748" s="122"/>
    </row>
    <row r="2749" spans="1:2" x14ac:dyDescent="0.25">
      <c r="A2749" s="3"/>
      <c r="B2749" s="122"/>
    </row>
    <row r="2750" spans="1:2" x14ac:dyDescent="0.25">
      <c r="A2750" s="3"/>
      <c r="B2750" s="122"/>
    </row>
    <row r="2751" spans="1:2" x14ac:dyDescent="0.25">
      <c r="A2751" s="3"/>
      <c r="B2751" s="122"/>
    </row>
    <row r="2752" spans="1:2" x14ac:dyDescent="0.25">
      <c r="A2752" s="3"/>
      <c r="B2752" s="122"/>
    </row>
    <row r="2753" spans="1:2" x14ac:dyDescent="0.25">
      <c r="A2753" s="3"/>
      <c r="B2753" s="122"/>
    </row>
    <row r="2754" spans="1:2" x14ac:dyDescent="0.25">
      <c r="A2754" s="3"/>
      <c r="B2754" s="122"/>
    </row>
    <row r="2755" spans="1:2" x14ac:dyDescent="0.25">
      <c r="A2755" s="3"/>
      <c r="B2755" s="122"/>
    </row>
    <row r="2756" spans="1:2" x14ac:dyDescent="0.25">
      <c r="A2756" s="3"/>
      <c r="B2756" s="122"/>
    </row>
    <row r="2757" spans="1:2" x14ac:dyDescent="0.25">
      <c r="A2757" s="3"/>
      <c r="B2757" s="122"/>
    </row>
    <row r="2758" spans="1:2" x14ac:dyDescent="0.25">
      <c r="A2758" s="3"/>
      <c r="B2758" s="122"/>
    </row>
    <row r="2759" spans="1:2" x14ac:dyDescent="0.25">
      <c r="A2759" s="3"/>
      <c r="B2759" s="122"/>
    </row>
    <row r="2760" spans="1:2" x14ac:dyDescent="0.25">
      <c r="A2760" s="3"/>
      <c r="B2760" s="122"/>
    </row>
    <row r="2761" spans="1:2" x14ac:dyDescent="0.25">
      <c r="A2761" s="3"/>
      <c r="B2761" s="122"/>
    </row>
    <row r="2762" spans="1:2" x14ac:dyDescent="0.25">
      <c r="A2762" s="3"/>
      <c r="B2762" s="122"/>
    </row>
    <row r="2763" spans="1:2" x14ac:dyDescent="0.25">
      <c r="A2763" s="3"/>
      <c r="B2763" s="122"/>
    </row>
    <row r="2764" spans="1:2" x14ac:dyDescent="0.25">
      <c r="A2764" s="3"/>
      <c r="B2764" s="122"/>
    </row>
    <row r="2765" spans="1:2" x14ac:dyDescent="0.25">
      <c r="A2765" s="3"/>
      <c r="B2765" s="122"/>
    </row>
    <row r="2766" spans="1:2" x14ac:dyDescent="0.25">
      <c r="A2766" s="3"/>
      <c r="B2766" s="122"/>
    </row>
    <row r="2767" spans="1:2" x14ac:dyDescent="0.25">
      <c r="A2767" s="3"/>
      <c r="B2767" s="122"/>
    </row>
    <row r="2768" spans="1:2" x14ac:dyDescent="0.25">
      <c r="A2768" s="3"/>
      <c r="B2768" s="122"/>
    </row>
    <row r="2769" spans="1:2" x14ac:dyDescent="0.25">
      <c r="A2769" s="3"/>
      <c r="B2769" s="122"/>
    </row>
    <row r="2770" spans="1:2" x14ac:dyDescent="0.25">
      <c r="A2770" s="3"/>
      <c r="B2770" s="122"/>
    </row>
    <row r="2771" spans="1:2" x14ac:dyDescent="0.25">
      <c r="A2771" s="3"/>
      <c r="B2771" s="122"/>
    </row>
    <row r="2772" spans="1:2" x14ac:dyDescent="0.25">
      <c r="A2772" s="3"/>
      <c r="B2772" s="122"/>
    </row>
    <row r="2773" spans="1:2" x14ac:dyDescent="0.25">
      <c r="A2773" s="3"/>
      <c r="B2773" s="122"/>
    </row>
    <row r="2774" spans="1:2" x14ac:dyDescent="0.25">
      <c r="A2774" s="3"/>
      <c r="B2774" s="122"/>
    </row>
    <row r="2775" spans="1:2" x14ac:dyDescent="0.25">
      <c r="A2775" s="3"/>
      <c r="B2775" s="122"/>
    </row>
    <row r="2776" spans="1:2" x14ac:dyDescent="0.25">
      <c r="A2776" s="3"/>
      <c r="B2776" s="122"/>
    </row>
    <row r="2777" spans="1:2" x14ac:dyDescent="0.25">
      <c r="A2777" s="3"/>
      <c r="B2777" s="122"/>
    </row>
    <row r="2778" spans="1:2" x14ac:dyDescent="0.25">
      <c r="A2778" s="3"/>
      <c r="B2778" s="122"/>
    </row>
    <row r="2779" spans="1:2" x14ac:dyDescent="0.25">
      <c r="A2779" s="3"/>
      <c r="B2779" s="122"/>
    </row>
    <row r="2780" spans="1:2" x14ac:dyDescent="0.25">
      <c r="A2780" s="3"/>
      <c r="B2780" s="122"/>
    </row>
    <row r="2781" spans="1:2" x14ac:dyDescent="0.25">
      <c r="A2781" s="3"/>
      <c r="B2781" s="122"/>
    </row>
    <row r="2782" spans="1:2" x14ac:dyDescent="0.25">
      <c r="A2782" s="3"/>
      <c r="B2782" s="122"/>
    </row>
    <row r="2783" spans="1:2" x14ac:dyDescent="0.25">
      <c r="A2783" s="3"/>
      <c r="B2783" s="122"/>
    </row>
    <row r="2784" spans="1:2" x14ac:dyDescent="0.25">
      <c r="A2784" s="3"/>
      <c r="B2784" s="122"/>
    </row>
    <row r="2785" spans="1:2" x14ac:dyDescent="0.25">
      <c r="A2785" s="3"/>
      <c r="B2785" s="122"/>
    </row>
    <row r="2786" spans="1:2" x14ac:dyDescent="0.25">
      <c r="A2786" s="3"/>
      <c r="B2786" s="122"/>
    </row>
    <row r="2787" spans="1:2" x14ac:dyDescent="0.25">
      <c r="A2787" s="3"/>
      <c r="B2787" s="122"/>
    </row>
    <row r="2788" spans="1:2" x14ac:dyDescent="0.25">
      <c r="A2788" s="3"/>
      <c r="B2788" s="122"/>
    </row>
    <row r="2789" spans="1:2" x14ac:dyDescent="0.25">
      <c r="A2789" s="3"/>
      <c r="B2789" s="122"/>
    </row>
    <row r="2790" spans="1:2" x14ac:dyDescent="0.25">
      <c r="A2790" s="3"/>
      <c r="B2790" s="122"/>
    </row>
    <row r="2791" spans="1:2" x14ac:dyDescent="0.25">
      <c r="A2791" s="3"/>
      <c r="B2791" s="122"/>
    </row>
    <row r="2792" spans="1:2" x14ac:dyDescent="0.25">
      <c r="A2792" s="3"/>
      <c r="B2792" s="122"/>
    </row>
    <row r="2793" spans="1:2" x14ac:dyDescent="0.25">
      <c r="A2793" s="3"/>
      <c r="B2793" s="122"/>
    </row>
    <row r="2794" spans="1:2" x14ac:dyDescent="0.25">
      <c r="A2794" s="3"/>
      <c r="B2794" s="122"/>
    </row>
    <row r="2795" spans="1:2" x14ac:dyDescent="0.25">
      <c r="A2795" s="3"/>
      <c r="B2795" s="122"/>
    </row>
    <row r="2796" spans="1:2" x14ac:dyDescent="0.25">
      <c r="A2796" s="3"/>
      <c r="B2796" s="122"/>
    </row>
    <row r="2797" spans="1:2" x14ac:dyDescent="0.25">
      <c r="A2797" s="3"/>
      <c r="B2797" s="122"/>
    </row>
    <row r="2798" spans="1:2" x14ac:dyDescent="0.25">
      <c r="A2798" s="3"/>
      <c r="B2798" s="122"/>
    </row>
    <row r="2799" spans="1:2" x14ac:dyDescent="0.25">
      <c r="A2799" s="3"/>
      <c r="B2799" s="122"/>
    </row>
    <row r="2800" spans="1:2" x14ac:dyDescent="0.25">
      <c r="A2800" s="3"/>
      <c r="B2800" s="122"/>
    </row>
    <row r="2801" spans="1:2" x14ac:dyDescent="0.25">
      <c r="A2801" s="3"/>
      <c r="B2801" s="122"/>
    </row>
    <row r="2802" spans="1:2" x14ac:dyDescent="0.25">
      <c r="A2802" s="3"/>
      <c r="B2802" s="122"/>
    </row>
    <row r="2803" spans="1:2" x14ac:dyDescent="0.25">
      <c r="A2803" s="3"/>
      <c r="B2803" s="122"/>
    </row>
    <row r="2804" spans="1:2" x14ac:dyDescent="0.25">
      <c r="A2804" s="3"/>
      <c r="B2804" s="122"/>
    </row>
    <row r="2805" spans="1:2" x14ac:dyDescent="0.25">
      <c r="A2805" s="3"/>
      <c r="B2805" s="122"/>
    </row>
    <row r="2806" spans="1:2" x14ac:dyDescent="0.25">
      <c r="A2806" s="3"/>
      <c r="B2806" s="122"/>
    </row>
    <row r="2807" spans="1:2" x14ac:dyDescent="0.25">
      <c r="A2807" s="3"/>
      <c r="B2807" s="122"/>
    </row>
    <row r="2808" spans="1:2" x14ac:dyDescent="0.25">
      <c r="A2808" s="3"/>
      <c r="B2808" s="122"/>
    </row>
    <row r="2809" spans="1:2" x14ac:dyDescent="0.25">
      <c r="A2809" s="3"/>
      <c r="B2809" s="122"/>
    </row>
    <row r="2810" spans="1:2" x14ac:dyDescent="0.25">
      <c r="A2810" s="3"/>
      <c r="B2810" s="122"/>
    </row>
    <row r="2811" spans="1:2" x14ac:dyDescent="0.25">
      <c r="A2811" s="3"/>
      <c r="B2811" s="122"/>
    </row>
    <row r="2812" spans="1:2" x14ac:dyDescent="0.25">
      <c r="A2812" s="3"/>
      <c r="B2812" s="122"/>
    </row>
    <row r="2813" spans="1:2" x14ac:dyDescent="0.25">
      <c r="A2813" s="3"/>
      <c r="B2813" s="122"/>
    </row>
    <row r="2814" spans="1:2" x14ac:dyDescent="0.25">
      <c r="A2814" s="3"/>
      <c r="B2814" s="122"/>
    </row>
    <row r="2815" spans="1:2" x14ac:dyDescent="0.25">
      <c r="A2815" s="3"/>
      <c r="B2815" s="122"/>
    </row>
    <row r="2816" spans="1:2" x14ac:dyDescent="0.25">
      <c r="A2816" s="3"/>
      <c r="B2816" s="122"/>
    </row>
    <row r="2817" spans="1:2" x14ac:dyDescent="0.25">
      <c r="A2817" s="3"/>
      <c r="B2817" s="122"/>
    </row>
    <row r="2818" spans="1:2" x14ac:dyDescent="0.25">
      <c r="A2818" s="3"/>
      <c r="B2818" s="122"/>
    </row>
    <row r="2819" spans="1:2" x14ac:dyDescent="0.25">
      <c r="A2819" s="3"/>
      <c r="B2819" s="122"/>
    </row>
    <row r="2820" spans="1:2" x14ac:dyDescent="0.25">
      <c r="A2820" s="3"/>
      <c r="B2820" s="122"/>
    </row>
    <row r="2821" spans="1:2" x14ac:dyDescent="0.25">
      <c r="A2821" s="3"/>
      <c r="B2821" s="122"/>
    </row>
    <row r="2822" spans="1:2" x14ac:dyDescent="0.25">
      <c r="A2822" s="3"/>
      <c r="B2822" s="122"/>
    </row>
    <row r="2823" spans="1:2" x14ac:dyDescent="0.25">
      <c r="A2823" s="3"/>
      <c r="B2823" s="122"/>
    </row>
    <row r="2824" spans="1:2" x14ac:dyDescent="0.25">
      <c r="A2824" s="3"/>
      <c r="B2824" s="122"/>
    </row>
    <row r="2825" spans="1:2" x14ac:dyDescent="0.25">
      <c r="A2825" s="3"/>
      <c r="B2825" s="122"/>
    </row>
    <row r="2826" spans="1:2" x14ac:dyDescent="0.25">
      <c r="A2826" s="3"/>
      <c r="B2826" s="122"/>
    </row>
    <row r="2827" spans="1:2" x14ac:dyDescent="0.25">
      <c r="A2827" s="3"/>
      <c r="B2827" s="122"/>
    </row>
    <row r="2828" spans="1:2" x14ac:dyDescent="0.25">
      <c r="A2828" s="3"/>
      <c r="B2828" s="122"/>
    </row>
    <row r="2829" spans="1:2" x14ac:dyDescent="0.25">
      <c r="A2829" s="3"/>
      <c r="B2829" s="122"/>
    </row>
    <row r="2830" spans="1:2" x14ac:dyDescent="0.25">
      <c r="A2830" s="3"/>
      <c r="B2830" s="122"/>
    </row>
    <row r="2831" spans="1:2" x14ac:dyDescent="0.25">
      <c r="A2831" s="3"/>
      <c r="B2831" s="122"/>
    </row>
    <row r="2832" spans="1:2" x14ac:dyDescent="0.25">
      <c r="A2832" s="3"/>
      <c r="B2832" s="122"/>
    </row>
    <row r="2833" spans="1:2" x14ac:dyDescent="0.25">
      <c r="A2833" s="3"/>
      <c r="B2833" s="122"/>
    </row>
    <row r="2834" spans="1:2" x14ac:dyDescent="0.25">
      <c r="A2834" s="3"/>
      <c r="B2834" s="122"/>
    </row>
    <row r="2835" spans="1:2" x14ac:dyDescent="0.25">
      <c r="A2835" s="3"/>
      <c r="B2835" s="122"/>
    </row>
    <row r="2836" spans="1:2" x14ac:dyDescent="0.25">
      <c r="A2836" s="3"/>
      <c r="B2836" s="122"/>
    </row>
    <row r="2837" spans="1:2" x14ac:dyDescent="0.25">
      <c r="A2837" s="3"/>
      <c r="B2837" s="122"/>
    </row>
    <row r="2838" spans="1:2" x14ac:dyDescent="0.25">
      <c r="A2838" s="3"/>
      <c r="B2838" s="122"/>
    </row>
    <row r="2839" spans="1:2" x14ac:dyDescent="0.25">
      <c r="A2839" s="3"/>
      <c r="B2839" s="122"/>
    </row>
    <row r="2840" spans="1:2" x14ac:dyDescent="0.25">
      <c r="A2840" s="3"/>
      <c r="B2840" s="122"/>
    </row>
    <row r="2841" spans="1:2" x14ac:dyDescent="0.25">
      <c r="A2841" s="3"/>
      <c r="B2841" s="122"/>
    </row>
    <row r="2842" spans="1:2" x14ac:dyDescent="0.25">
      <c r="A2842" s="3"/>
      <c r="B2842" s="122"/>
    </row>
    <row r="2843" spans="1:2" x14ac:dyDescent="0.25">
      <c r="A2843" s="3"/>
      <c r="B2843" s="122"/>
    </row>
    <row r="2844" spans="1:2" x14ac:dyDescent="0.25">
      <c r="A2844" s="3"/>
      <c r="B2844" s="122"/>
    </row>
    <row r="2845" spans="1:2" x14ac:dyDescent="0.25">
      <c r="A2845" s="3"/>
      <c r="B2845" s="122"/>
    </row>
    <row r="2846" spans="1:2" x14ac:dyDescent="0.25">
      <c r="A2846" s="3"/>
      <c r="B2846" s="122"/>
    </row>
    <row r="2847" spans="1:2" x14ac:dyDescent="0.25">
      <c r="A2847" s="3"/>
      <c r="B2847" s="122"/>
    </row>
    <row r="2848" spans="1:2" x14ac:dyDescent="0.25">
      <c r="A2848" s="3"/>
      <c r="B2848" s="122"/>
    </row>
    <row r="2849" spans="1:2" x14ac:dyDescent="0.25">
      <c r="A2849" s="3"/>
      <c r="B2849" s="122"/>
    </row>
    <row r="2850" spans="1:2" x14ac:dyDescent="0.25">
      <c r="A2850" s="3"/>
      <c r="B2850" s="122"/>
    </row>
    <row r="2851" spans="1:2" x14ac:dyDescent="0.25">
      <c r="A2851" s="3"/>
      <c r="B2851" s="122"/>
    </row>
    <row r="2852" spans="1:2" x14ac:dyDescent="0.25">
      <c r="A2852" s="3"/>
      <c r="B2852" s="122"/>
    </row>
    <row r="2853" spans="1:2" x14ac:dyDescent="0.25">
      <c r="A2853" s="3"/>
      <c r="B2853" s="122"/>
    </row>
    <row r="2854" spans="1:2" x14ac:dyDescent="0.25">
      <c r="A2854" s="3"/>
      <c r="B2854" s="122"/>
    </row>
    <row r="2855" spans="1:2" x14ac:dyDescent="0.25">
      <c r="A2855" s="3"/>
      <c r="B2855" s="122"/>
    </row>
    <row r="2856" spans="1:2" x14ac:dyDescent="0.25">
      <c r="A2856" s="3"/>
      <c r="B2856" s="122"/>
    </row>
    <row r="2857" spans="1:2" x14ac:dyDescent="0.25">
      <c r="A2857" s="3"/>
      <c r="B2857" s="122"/>
    </row>
    <row r="2858" spans="1:2" x14ac:dyDescent="0.25">
      <c r="A2858" s="3"/>
      <c r="B2858" s="122"/>
    </row>
    <row r="2859" spans="1:2" x14ac:dyDescent="0.25">
      <c r="A2859" s="3"/>
      <c r="B2859" s="122"/>
    </row>
    <row r="2860" spans="1:2" x14ac:dyDescent="0.25">
      <c r="A2860" s="3"/>
      <c r="B2860" s="122"/>
    </row>
    <row r="2861" spans="1:2" x14ac:dyDescent="0.25">
      <c r="A2861" s="3"/>
      <c r="B2861" s="122"/>
    </row>
    <row r="2862" spans="1:2" x14ac:dyDescent="0.25">
      <c r="A2862" s="3"/>
      <c r="B2862" s="122"/>
    </row>
    <row r="2863" spans="1:2" x14ac:dyDescent="0.25">
      <c r="A2863" s="3"/>
      <c r="B2863" s="122"/>
    </row>
    <row r="2864" spans="1:2" x14ac:dyDescent="0.25">
      <c r="A2864" s="3"/>
      <c r="B2864" s="122"/>
    </row>
    <row r="2865" spans="1:2" x14ac:dyDescent="0.25">
      <c r="A2865" s="3"/>
      <c r="B2865" s="122"/>
    </row>
    <row r="2866" spans="1:2" x14ac:dyDescent="0.25">
      <c r="A2866" s="3"/>
      <c r="B2866" s="122"/>
    </row>
    <row r="2867" spans="1:2" x14ac:dyDescent="0.25">
      <c r="A2867" s="3"/>
      <c r="B2867" s="122"/>
    </row>
    <row r="2868" spans="1:2" x14ac:dyDescent="0.25">
      <c r="A2868" s="3"/>
      <c r="B2868" s="122"/>
    </row>
    <row r="2869" spans="1:2" x14ac:dyDescent="0.25">
      <c r="A2869" s="3"/>
      <c r="B2869" s="122"/>
    </row>
    <row r="2870" spans="1:2" x14ac:dyDescent="0.25">
      <c r="A2870" s="3"/>
      <c r="B2870" s="122"/>
    </row>
    <row r="2871" spans="1:2" x14ac:dyDescent="0.25">
      <c r="A2871" s="3"/>
      <c r="B2871" s="122"/>
    </row>
    <row r="2872" spans="1:2" x14ac:dyDescent="0.25">
      <c r="A2872" s="3"/>
      <c r="B2872" s="122"/>
    </row>
    <row r="2873" spans="1:2" x14ac:dyDescent="0.25">
      <c r="A2873" s="3"/>
      <c r="B2873" s="122"/>
    </row>
    <row r="2874" spans="1:2" x14ac:dyDescent="0.25">
      <c r="A2874" s="3"/>
      <c r="B2874" s="122"/>
    </row>
    <row r="2875" spans="1:2" x14ac:dyDescent="0.25">
      <c r="A2875" s="3"/>
      <c r="B2875" s="122"/>
    </row>
    <row r="2876" spans="1:2" x14ac:dyDescent="0.25">
      <c r="A2876" s="3"/>
      <c r="B2876" s="122"/>
    </row>
    <row r="2877" spans="1:2" x14ac:dyDescent="0.25">
      <c r="A2877" s="3"/>
      <c r="B2877" s="122"/>
    </row>
    <row r="2878" spans="1:2" x14ac:dyDescent="0.25">
      <c r="A2878" s="3"/>
      <c r="B2878" s="122"/>
    </row>
    <row r="2879" spans="1:2" x14ac:dyDescent="0.25">
      <c r="A2879" s="3"/>
      <c r="B2879" s="122"/>
    </row>
    <row r="2880" spans="1:2" x14ac:dyDescent="0.25">
      <c r="A2880" s="3"/>
      <c r="B2880" s="122"/>
    </row>
    <row r="2881" spans="1:2" x14ac:dyDescent="0.25">
      <c r="A2881" s="3"/>
      <c r="B2881" s="122"/>
    </row>
    <row r="2882" spans="1:2" x14ac:dyDescent="0.25">
      <c r="A2882" s="3"/>
      <c r="B2882" s="122"/>
    </row>
    <row r="2883" spans="1:2" x14ac:dyDescent="0.25">
      <c r="A2883" s="3"/>
      <c r="B2883" s="122"/>
    </row>
    <row r="2884" spans="1:2" x14ac:dyDescent="0.25">
      <c r="A2884" s="3"/>
      <c r="B2884" s="122"/>
    </row>
    <row r="2885" spans="1:2" x14ac:dyDescent="0.25">
      <c r="A2885" s="3"/>
      <c r="B2885" s="122"/>
    </row>
    <row r="2886" spans="1:2" x14ac:dyDescent="0.25">
      <c r="A2886" s="3"/>
      <c r="B2886" s="122"/>
    </row>
    <row r="2887" spans="1:2" x14ac:dyDescent="0.25">
      <c r="A2887" s="3"/>
      <c r="B2887" s="122"/>
    </row>
    <row r="2888" spans="1:2" x14ac:dyDescent="0.25">
      <c r="A2888" s="3"/>
      <c r="B2888" s="122"/>
    </row>
    <row r="2889" spans="1:2" x14ac:dyDescent="0.25">
      <c r="A2889" s="3"/>
      <c r="B2889" s="122"/>
    </row>
    <row r="2890" spans="1:2" x14ac:dyDescent="0.25">
      <c r="A2890" s="3"/>
      <c r="B2890" s="122"/>
    </row>
    <row r="2891" spans="1:2" x14ac:dyDescent="0.25">
      <c r="A2891" s="3"/>
      <c r="B2891" s="122"/>
    </row>
    <row r="2892" spans="1:2" x14ac:dyDescent="0.25">
      <c r="A2892" s="3"/>
      <c r="B2892" s="122"/>
    </row>
    <row r="2893" spans="1:2" x14ac:dyDescent="0.25">
      <c r="A2893" s="3"/>
      <c r="B2893" s="122"/>
    </row>
    <row r="2894" spans="1:2" x14ac:dyDescent="0.25">
      <c r="A2894" s="3"/>
      <c r="B2894" s="122"/>
    </row>
    <row r="2895" spans="1:2" x14ac:dyDescent="0.25">
      <c r="A2895" s="3"/>
      <c r="B2895" s="122"/>
    </row>
    <row r="2896" spans="1:2" x14ac:dyDescent="0.25">
      <c r="A2896" s="3"/>
      <c r="B2896" s="122"/>
    </row>
    <row r="2897" spans="1:2" x14ac:dyDescent="0.25">
      <c r="A2897" s="3"/>
      <c r="B2897" s="122"/>
    </row>
    <row r="2898" spans="1:2" x14ac:dyDescent="0.25">
      <c r="A2898" s="3"/>
      <c r="B2898" s="122"/>
    </row>
    <row r="2899" spans="1:2" x14ac:dyDescent="0.25">
      <c r="A2899" s="3"/>
      <c r="B2899" s="122"/>
    </row>
    <row r="2900" spans="1:2" x14ac:dyDescent="0.25">
      <c r="A2900" s="3"/>
      <c r="B2900" s="122"/>
    </row>
    <row r="2901" spans="1:2" x14ac:dyDescent="0.25">
      <c r="A2901" s="3"/>
      <c r="B2901" s="122"/>
    </row>
    <row r="2902" spans="1:2" x14ac:dyDescent="0.25">
      <c r="A2902" s="3"/>
      <c r="B2902" s="122"/>
    </row>
    <row r="2903" spans="1:2" x14ac:dyDescent="0.25">
      <c r="A2903" s="3"/>
      <c r="B2903" s="122"/>
    </row>
    <row r="2904" spans="1:2" x14ac:dyDescent="0.25">
      <c r="A2904" s="3"/>
      <c r="B2904" s="122"/>
    </row>
    <row r="2905" spans="1:2" x14ac:dyDescent="0.25">
      <c r="A2905" s="3"/>
      <c r="B2905" s="122"/>
    </row>
    <row r="2906" spans="1:2" x14ac:dyDescent="0.25">
      <c r="A2906" s="3"/>
      <c r="B2906" s="122"/>
    </row>
    <row r="2907" spans="1:2" x14ac:dyDescent="0.25">
      <c r="A2907" s="3"/>
      <c r="B2907" s="122"/>
    </row>
    <row r="2908" spans="1:2" x14ac:dyDescent="0.25">
      <c r="A2908" s="3"/>
      <c r="B2908" s="122"/>
    </row>
    <row r="2909" spans="1:2" x14ac:dyDescent="0.25">
      <c r="A2909" s="3"/>
      <c r="B2909" s="122"/>
    </row>
    <row r="2910" spans="1:2" x14ac:dyDescent="0.25">
      <c r="A2910" s="3"/>
      <c r="B2910" s="122"/>
    </row>
    <row r="2911" spans="1:2" x14ac:dyDescent="0.25">
      <c r="A2911" s="3"/>
      <c r="B2911" s="122"/>
    </row>
    <row r="2912" spans="1:2" x14ac:dyDescent="0.25">
      <c r="A2912" s="3"/>
      <c r="B2912" s="122"/>
    </row>
    <row r="2913" spans="1:2" x14ac:dyDescent="0.25">
      <c r="A2913" s="3"/>
      <c r="B2913" s="122"/>
    </row>
    <row r="2914" spans="1:2" x14ac:dyDescent="0.25">
      <c r="A2914" s="3"/>
      <c r="B2914" s="122"/>
    </row>
    <row r="2915" spans="1:2" x14ac:dyDescent="0.25">
      <c r="A2915" s="3"/>
      <c r="B2915" s="122"/>
    </row>
    <row r="2916" spans="1:2" x14ac:dyDescent="0.25">
      <c r="A2916" s="3"/>
      <c r="B2916" s="122"/>
    </row>
    <row r="2917" spans="1:2" x14ac:dyDescent="0.25">
      <c r="A2917" s="3"/>
      <c r="B2917" s="122"/>
    </row>
    <row r="2918" spans="1:2" x14ac:dyDescent="0.25">
      <c r="A2918" s="3"/>
      <c r="B2918" s="122"/>
    </row>
    <row r="2919" spans="1:2" x14ac:dyDescent="0.25">
      <c r="A2919" s="3"/>
      <c r="B2919" s="122"/>
    </row>
    <row r="2920" spans="1:2" x14ac:dyDescent="0.25">
      <c r="A2920" s="3"/>
      <c r="B2920" s="122"/>
    </row>
    <row r="2921" spans="1:2" x14ac:dyDescent="0.25">
      <c r="A2921" s="3"/>
      <c r="B2921" s="122"/>
    </row>
    <row r="2922" spans="1:2" x14ac:dyDescent="0.25">
      <c r="A2922" s="3"/>
      <c r="B2922" s="122"/>
    </row>
    <row r="2923" spans="1:2" x14ac:dyDescent="0.25">
      <c r="A2923" s="3"/>
      <c r="B2923" s="122"/>
    </row>
    <row r="2924" spans="1:2" x14ac:dyDescent="0.25">
      <c r="A2924" s="3"/>
      <c r="B2924" s="122"/>
    </row>
    <row r="2925" spans="1:2" x14ac:dyDescent="0.25">
      <c r="A2925" s="3"/>
      <c r="B2925" s="122"/>
    </row>
    <row r="2926" spans="1:2" x14ac:dyDescent="0.25">
      <c r="A2926" s="3"/>
      <c r="B2926" s="122"/>
    </row>
    <row r="2927" spans="1:2" x14ac:dyDescent="0.25">
      <c r="A2927" s="3"/>
      <c r="B2927" s="122"/>
    </row>
    <row r="2928" spans="1:2" x14ac:dyDescent="0.25">
      <c r="A2928" s="3"/>
      <c r="B2928" s="122"/>
    </row>
    <row r="2929" spans="1:2" x14ac:dyDescent="0.25">
      <c r="A2929" s="3"/>
      <c r="B2929" s="122"/>
    </row>
    <row r="2930" spans="1:2" x14ac:dyDescent="0.25">
      <c r="A2930" s="3"/>
      <c r="B2930" s="122"/>
    </row>
    <row r="2931" spans="1:2" x14ac:dyDescent="0.25">
      <c r="A2931" s="3"/>
      <c r="B2931" s="122"/>
    </row>
    <row r="2932" spans="1:2" x14ac:dyDescent="0.25">
      <c r="A2932" s="3"/>
      <c r="B2932" s="122"/>
    </row>
    <row r="2933" spans="1:2" x14ac:dyDescent="0.25">
      <c r="A2933" s="3"/>
      <c r="B2933" s="122"/>
    </row>
    <row r="2934" spans="1:2" x14ac:dyDescent="0.25">
      <c r="A2934" s="3"/>
      <c r="B2934" s="122"/>
    </row>
    <row r="2935" spans="1:2" x14ac:dyDescent="0.25">
      <c r="A2935" s="3"/>
      <c r="B2935" s="122"/>
    </row>
    <row r="2936" spans="1:2" x14ac:dyDescent="0.25">
      <c r="A2936" s="3"/>
      <c r="B2936" s="122"/>
    </row>
    <row r="2937" spans="1:2" x14ac:dyDescent="0.25">
      <c r="A2937" s="3"/>
      <c r="B2937" s="122"/>
    </row>
    <row r="2938" spans="1:2" x14ac:dyDescent="0.25">
      <c r="A2938" s="3"/>
      <c r="B2938" s="122"/>
    </row>
    <row r="2939" spans="1:2" x14ac:dyDescent="0.25">
      <c r="A2939" s="3"/>
      <c r="B2939" s="122"/>
    </row>
    <row r="2940" spans="1:2" x14ac:dyDescent="0.25">
      <c r="A2940" s="3"/>
      <c r="B2940" s="122"/>
    </row>
    <row r="2941" spans="1:2" x14ac:dyDescent="0.25">
      <c r="A2941" s="3"/>
      <c r="B2941" s="122"/>
    </row>
    <row r="2942" spans="1:2" x14ac:dyDescent="0.25">
      <c r="A2942" s="3"/>
      <c r="B2942" s="122"/>
    </row>
    <row r="2943" spans="1:2" x14ac:dyDescent="0.25">
      <c r="A2943" s="3"/>
      <c r="B2943" s="122"/>
    </row>
    <row r="2944" spans="1:2" x14ac:dyDescent="0.25">
      <c r="A2944" s="3"/>
      <c r="B2944" s="122"/>
    </row>
    <row r="2945" spans="1:2" x14ac:dyDescent="0.25">
      <c r="A2945" s="3"/>
      <c r="B2945" s="122"/>
    </row>
    <row r="2946" spans="1:2" x14ac:dyDescent="0.25">
      <c r="A2946" s="3"/>
      <c r="B2946" s="122"/>
    </row>
    <row r="2947" spans="1:2" x14ac:dyDescent="0.25">
      <c r="A2947" s="3"/>
      <c r="B2947" s="122"/>
    </row>
    <row r="2948" spans="1:2" x14ac:dyDescent="0.25">
      <c r="A2948" s="3"/>
      <c r="B2948" s="122"/>
    </row>
    <row r="2949" spans="1:2" x14ac:dyDescent="0.25">
      <c r="A2949" s="3"/>
      <c r="B2949" s="122"/>
    </row>
    <row r="2950" spans="1:2" x14ac:dyDescent="0.25">
      <c r="A2950" s="3"/>
      <c r="B2950" s="122"/>
    </row>
    <row r="2951" spans="1:2" x14ac:dyDescent="0.25">
      <c r="A2951" s="3"/>
      <c r="B2951" s="122"/>
    </row>
    <row r="2952" spans="1:2" x14ac:dyDescent="0.25">
      <c r="A2952" s="3"/>
      <c r="B2952" s="122"/>
    </row>
    <row r="2953" spans="1:2" x14ac:dyDescent="0.25">
      <c r="A2953" s="3"/>
      <c r="B2953" s="122"/>
    </row>
    <row r="2954" spans="1:2" x14ac:dyDescent="0.25">
      <c r="A2954" s="3"/>
      <c r="B2954" s="122"/>
    </row>
    <row r="2955" spans="1:2" x14ac:dyDescent="0.25">
      <c r="A2955" s="3"/>
      <c r="B2955" s="122"/>
    </row>
    <row r="2956" spans="1:2" x14ac:dyDescent="0.25">
      <c r="A2956" s="3"/>
      <c r="B2956" s="122"/>
    </row>
    <row r="2957" spans="1:2" x14ac:dyDescent="0.25">
      <c r="A2957" s="3"/>
      <c r="B2957" s="122"/>
    </row>
    <row r="2958" spans="1:2" x14ac:dyDescent="0.25">
      <c r="A2958" s="3"/>
      <c r="B2958" s="122"/>
    </row>
    <row r="2959" spans="1:2" x14ac:dyDescent="0.25">
      <c r="A2959" s="3"/>
      <c r="B2959" s="122"/>
    </row>
    <row r="2960" spans="1:2" x14ac:dyDescent="0.25">
      <c r="A2960" s="3"/>
      <c r="B2960" s="122"/>
    </row>
    <row r="2961" spans="1:2" x14ac:dyDescent="0.25">
      <c r="A2961" s="3"/>
      <c r="B2961" s="122"/>
    </row>
    <row r="2962" spans="1:2" x14ac:dyDescent="0.25">
      <c r="A2962" s="3"/>
      <c r="B2962" s="122"/>
    </row>
    <row r="2963" spans="1:2" x14ac:dyDescent="0.25">
      <c r="A2963" s="3"/>
      <c r="B2963" s="122"/>
    </row>
    <row r="2964" spans="1:2" x14ac:dyDescent="0.25">
      <c r="A2964" s="3"/>
      <c r="B2964" s="122"/>
    </row>
    <row r="2965" spans="1:2" x14ac:dyDescent="0.25">
      <c r="A2965" s="3"/>
      <c r="B2965" s="122"/>
    </row>
    <row r="2966" spans="1:2" x14ac:dyDescent="0.25">
      <c r="A2966" s="3"/>
      <c r="B2966" s="122"/>
    </row>
    <row r="2967" spans="1:2" x14ac:dyDescent="0.25">
      <c r="A2967" s="3"/>
      <c r="B2967" s="122"/>
    </row>
    <row r="2968" spans="1:2" x14ac:dyDescent="0.25">
      <c r="A2968" s="3"/>
      <c r="B2968" s="122"/>
    </row>
    <row r="2969" spans="1:2" x14ac:dyDescent="0.25">
      <c r="A2969" s="3"/>
      <c r="B2969" s="122"/>
    </row>
    <row r="2970" spans="1:2" x14ac:dyDescent="0.25">
      <c r="A2970" s="3"/>
      <c r="B2970" s="122"/>
    </row>
    <row r="2971" spans="1:2" x14ac:dyDescent="0.25">
      <c r="A2971" s="3"/>
      <c r="B2971" s="122"/>
    </row>
    <row r="2972" spans="1:2" x14ac:dyDescent="0.25">
      <c r="A2972" s="3"/>
      <c r="B2972" s="122"/>
    </row>
    <row r="2973" spans="1:2" x14ac:dyDescent="0.25">
      <c r="A2973" s="3"/>
      <c r="B2973" s="122"/>
    </row>
    <row r="2974" spans="1:2" x14ac:dyDescent="0.25">
      <c r="A2974" s="3"/>
      <c r="B2974" s="122"/>
    </row>
    <row r="2975" spans="1:2" x14ac:dyDescent="0.25">
      <c r="A2975" s="3"/>
      <c r="B2975" s="122"/>
    </row>
    <row r="2976" spans="1:2" x14ac:dyDescent="0.25">
      <c r="A2976" s="3"/>
      <c r="B2976" s="122"/>
    </row>
    <row r="2977" spans="1:2" x14ac:dyDescent="0.25">
      <c r="A2977" s="3"/>
      <c r="B2977" s="122"/>
    </row>
    <row r="2978" spans="1:2" x14ac:dyDescent="0.25">
      <c r="A2978" s="3"/>
      <c r="B2978" s="122"/>
    </row>
    <row r="2979" spans="1:2" x14ac:dyDescent="0.25">
      <c r="A2979" s="3"/>
      <c r="B2979" s="122"/>
    </row>
    <row r="2980" spans="1:2" x14ac:dyDescent="0.25">
      <c r="A2980" s="3"/>
      <c r="B2980" s="122"/>
    </row>
    <row r="2981" spans="1:2" x14ac:dyDescent="0.25">
      <c r="A2981" s="3"/>
      <c r="B2981" s="122"/>
    </row>
    <row r="2982" spans="1:2" x14ac:dyDescent="0.25">
      <c r="A2982" s="3"/>
      <c r="B2982" s="122"/>
    </row>
    <row r="2983" spans="1:2" x14ac:dyDescent="0.25">
      <c r="A2983" s="3"/>
      <c r="B2983" s="122"/>
    </row>
    <row r="2984" spans="1:2" x14ac:dyDescent="0.25">
      <c r="A2984" s="3"/>
      <c r="B2984" s="122"/>
    </row>
    <row r="2985" spans="1:2" x14ac:dyDescent="0.25">
      <c r="A2985" s="3"/>
      <c r="B2985" s="122"/>
    </row>
    <row r="2986" spans="1:2" x14ac:dyDescent="0.25">
      <c r="A2986" s="3"/>
      <c r="B2986" s="122"/>
    </row>
    <row r="2987" spans="1:2" x14ac:dyDescent="0.25">
      <c r="A2987" s="3"/>
      <c r="B2987" s="122"/>
    </row>
    <row r="2988" spans="1:2" x14ac:dyDescent="0.25">
      <c r="A2988" s="3"/>
      <c r="B2988" s="122"/>
    </row>
    <row r="2989" spans="1:2" x14ac:dyDescent="0.25">
      <c r="A2989" s="3"/>
      <c r="B2989" s="122"/>
    </row>
    <row r="2990" spans="1:2" x14ac:dyDescent="0.25">
      <c r="A2990" s="3"/>
      <c r="B2990" s="122"/>
    </row>
    <row r="2991" spans="1:2" x14ac:dyDescent="0.25">
      <c r="A2991" s="3"/>
      <c r="B2991" s="122"/>
    </row>
    <row r="2992" spans="1:2" x14ac:dyDescent="0.25">
      <c r="A2992" s="3"/>
      <c r="B2992" s="122"/>
    </row>
    <row r="2993" spans="1:2" x14ac:dyDescent="0.25">
      <c r="A2993" s="3"/>
      <c r="B2993" s="122"/>
    </row>
    <row r="2994" spans="1:2" x14ac:dyDescent="0.25">
      <c r="A2994" s="3"/>
      <c r="B2994" s="122"/>
    </row>
    <row r="2995" spans="1:2" x14ac:dyDescent="0.25">
      <c r="A2995" s="3"/>
      <c r="B2995" s="122"/>
    </row>
    <row r="2996" spans="1:2" x14ac:dyDescent="0.25">
      <c r="A2996" s="3"/>
      <c r="B2996" s="122"/>
    </row>
    <row r="2997" spans="1:2" x14ac:dyDescent="0.25">
      <c r="A2997" s="3"/>
      <c r="B2997" s="122"/>
    </row>
    <row r="2998" spans="1:2" x14ac:dyDescent="0.25">
      <c r="A2998" s="3"/>
      <c r="B2998" s="122"/>
    </row>
    <row r="2999" spans="1:2" x14ac:dyDescent="0.25">
      <c r="A2999" s="3"/>
      <c r="B2999" s="122"/>
    </row>
    <row r="3000" spans="1:2" x14ac:dyDescent="0.25">
      <c r="A3000" s="3"/>
      <c r="B3000" s="122"/>
    </row>
    <row r="3001" spans="1:2" x14ac:dyDescent="0.25">
      <c r="A3001" s="3"/>
      <c r="B3001" s="122"/>
    </row>
    <row r="3002" spans="1:2" x14ac:dyDescent="0.25">
      <c r="A3002" s="3"/>
      <c r="B3002" s="122"/>
    </row>
    <row r="3003" spans="1:2" x14ac:dyDescent="0.25">
      <c r="A3003" s="3"/>
      <c r="B3003" s="122"/>
    </row>
    <row r="3004" spans="1:2" x14ac:dyDescent="0.25">
      <c r="A3004" s="3"/>
      <c r="B3004" s="122"/>
    </row>
    <row r="3005" spans="1:2" x14ac:dyDescent="0.25">
      <c r="A3005" s="3"/>
      <c r="B3005" s="122"/>
    </row>
    <row r="3006" spans="1:2" x14ac:dyDescent="0.25">
      <c r="A3006" s="3"/>
      <c r="B3006" s="122"/>
    </row>
    <row r="3007" spans="1:2" x14ac:dyDescent="0.25">
      <c r="A3007" s="3"/>
      <c r="B3007" s="122"/>
    </row>
    <row r="3008" spans="1:2" x14ac:dyDescent="0.25">
      <c r="A3008" s="3"/>
      <c r="B3008" s="122"/>
    </row>
    <row r="3009" spans="1:2" x14ac:dyDescent="0.25">
      <c r="A3009" s="3"/>
      <c r="B3009" s="122"/>
    </row>
    <row r="3010" spans="1:2" x14ac:dyDescent="0.25">
      <c r="A3010" s="3"/>
      <c r="B3010" s="122"/>
    </row>
    <row r="3011" spans="1:2" x14ac:dyDescent="0.25">
      <c r="A3011" s="3"/>
      <c r="B3011" s="122"/>
    </row>
    <row r="3012" spans="1:2" x14ac:dyDescent="0.25">
      <c r="A3012" s="3"/>
      <c r="B3012" s="122"/>
    </row>
    <row r="3013" spans="1:2" x14ac:dyDescent="0.25">
      <c r="A3013" s="3"/>
      <c r="B3013" s="122"/>
    </row>
    <row r="3014" spans="1:2" x14ac:dyDescent="0.25">
      <c r="A3014" s="3"/>
      <c r="B3014" s="122"/>
    </row>
    <row r="3015" spans="1:2" x14ac:dyDescent="0.25">
      <c r="A3015" s="3"/>
      <c r="B3015" s="122"/>
    </row>
    <row r="3016" spans="1:2" x14ac:dyDescent="0.25">
      <c r="A3016" s="3"/>
      <c r="B3016" s="122"/>
    </row>
    <row r="3017" spans="1:2" x14ac:dyDescent="0.25">
      <c r="A3017" s="3"/>
      <c r="B3017" s="122"/>
    </row>
    <row r="3018" spans="1:2" x14ac:dyDescent="0.25">
      <c r="A3018" s="3"/>
      <c r="B3018" s="122"/>
    </row>
    <row r="3019" spans="1:2" x14ac:dyDescent="0.25">
      <c r="A3019" s="3"/>
      <c r="B3019" s="122"/>
    </row>
    <row r="3020" spans="1:2" x14ac:dyDescent="0.25">
      <c r="A3020" s="3"/>
      <c r="B3020" s="122"/>
    </row>
    <row r="3021" spans="1:2" x14ac:dyDescent="0.25">
      <c r="A3021" s="3"/>
      <c r="B3021" s="122"/>
    </row>
    <row r="3022" spans="1:2" x14ac:dyDescent="0.25">
      <c r="A3022" s="3"/>
      <c r="B3022" s="122"/>
    </row>
    <row r="3023" spans="1:2" x14ac:dyDescent="0.25">
      <c r="A3023" s="3"/>
      <c r="B3023" s="122"/>
    </row>
    <row r="3024" spans="1:2" x14ac:dyDescent="0.25">
      <c r="A3024" s="3"/>
      <c r="B3024" s="122"/>
    </row>
    <row r="3025" spans="1:2" x14ac:dyDescent="0.25">
      <c r="A3025" s="3"/>
      <c r="B3025" s="122"/>
    </row>
    <row r="3026" spans="1:2" x14ac:dyDescent="0.25">
      <c r="A3026" s="3"/>
      <c r="B3026" s="122"/>
    </row>
    <row r="3027" spans="1:2" x14ac:dyDescent="0.25">
      <c r="A3027" s="3"/>
      <c r="B3027" s="122"/>
    </row>
    <row r="3028" spans="1:2" x14ac:dyDescent="0.25">
      <c r="A3028" s="3"/>
      <c r="B3028" s="122"/>
    </row>
    <row r="3029" spans="1:2" x14ac:dyDescent="0.25">
      <c r="A3029" s="3"/>
      <c r="B3029" s="122"/>
    </row>
    <row r="3030" spans="1:2" x14ac:dyDescent="0.25">
      <c r="A3030" s="3"/>
      <c r="B3030" s="122"/>
    </row>
    <row r="3031" spans="1:2" x14ac:dyDescent="0.25">
      <c r="A3031" s="3"/>
      <c r="B3031" s="122"/>
    </row>
    <row r="3032" spans="1:2" x14ac:dyDescent="0.25">
      <c r="A3032" s="3"/>
      <c r="B3032" s="122"/>
    </row>
    <row r="3033" spans="1:2" x14ac:dyDescent="0.25">
      <c r="A3033" s="3"/>
      <c r="B3033" s="122"/>
    </row>
    <row r="3034" spans="1:2" x14ac:dyDescent="0.25">
      <c r="A3034" s="3"/>
      <c r="B3034" s="122"/>
    </row>
    <row r="3035" spans="1:2" x14ac:dyDescent="0.25">
      <c r="A3035" s="3"/>
      <c r="B3035" s="122"/>
    </row>
    <row r="3036" spans="1:2" x14ac:dyDescent="0.25">
      <c r="A3036" s="3"/>
      <c r="B3036" s="122"/>
    </row>
    <row r="3037" spans="1:2" x14ac:dyDescent="0.25">
      <c r="A3037" s="3"/>
      <c r="B3037" s="122"/>
    </row>
    <row r="3038" spans="1:2" x14ac:dyDescent="0.25">
      <c r="A3038" s="3"/>
      <c r="B3038" s="122"/>
    </row>
    <row r="3039" spans="1:2" x14ac:dyDescent="0.25">
      <c r="A3039" s="3"/>
      <c r="B3039" s="122"/>
    </row>
    <row r="3040" spans="1:2" x14ac:dyDescent="0.25">
      <c r="A3040" s="3"/>
      <c r="B3040" s="122"/>
    </row>
    <row r="3041" spans="1:2" x14ac:dyDescent="0.25">
      <c r="A3041" s="3"/>
      <c r="B3041" s="122"/>
    </row>
    <row r="3042" spans="1:2" x14ac:dyDescent="0.25">
      <c r="A3042" s="3"/>
      <c r="B3042" s="122"/>
    </row>
    <row r="3043" spans="1:2" x14ac:dyDescent="0.25">
      <c r="A3043" s="3"/>
      <c r="B3043" s="122"/>
    </row>
    <row r="3044" spans="1:2" x14ac:dyDescent="0.25">
      <c r="A3044" s="3"/>
      <c r="B3044" s="122"/>
    </row>
    <row r="3045" spans="1:2" x14ac:dyDescent="0.25">
      <c r="A3045" s="3"/>
      <c r="B3045" s="122"/>
    </row>
    <row r="3046" spans="1:2" x14ac:dyDescent="0.25">
      <c r="A3046" s="3"/>
      <c r="B3046" s="122"/>
    </row>
    <row r="3047" spans="1:2" x14ac:dyDescent="0.25">
      <c r="A3047" s="3"/>
      <c r="B3047" s="122"/>
    </row>
    <row r="3048" spans="1:2" x14ac:dyDescent="0.25">
      <c r="A3048" s="3"/>
      <c r="B3048" s="122"/>
    </row>
    <row r="3049" spans="1:2" x14ac:dyDescent="0.25">
      <c r="A3049" s="3"/>
      <c r="B3049" s="122"/>
    </row>
    <row r="3050" spans="1:2" x14ac:dyDescent="0.25">
      <c r="A3050" s="3"/>
      <c r="B3050" s="122"/>
    </row>
    <row r="3051" spans="1:2" x14ac:dyDescent="0.25">
      <c r="A3051" s="3"/>
      <c r="B3051" s="122"/>
    </row>
    <row r="3052" spans="1:2" x14ac:dyDescent="0.25">
      <c r="A3052" s="3"/>
      <c r="B3052" s="122"/>
    </row>
    <row r="3053" spans="1:2" x14ac:dyDescent="0.25">
      <c r="A3053" s="3"/>
      <c r="B3053" s="122"/>
    </row>
    <row r="3054" spans="1:2" x14ac:dyDescent="0.25">
      <c r="A3054" s="3"/>
      <c r="B3054" s="122"/>
    </row>
    <row r="3055" spans="1:2" x14ac:dyDescent="0.25">
      <c r="A3055" s="3"/>
      <c r="B3055" s="122"/>
    </row>
    <row r="3056" spans="1:2" x14ac:dyDescent="0.25">
      <c r="A3056" s="3"/>
      <c r="B3056" s="122"/>
    </row>
    <row r="3057" spans="1:2" x14ac:dyDescent="0.25">
      <c r="A3057" s="3"/>
      <c r="B3057" s="122"/>
    </row>
    <row r="3058" spans="1:2" x14ac:dyDescent="0.25">
      <c r="A3058" s="3"/>
      <c r="B3058" s="122"/>
    </row>
    <row r="3059" spans="1:2" x14ac:dyDescent="0.25">
      <c r="A3059" s="3"/>
      <c r="B3059" s="122"/>
    </row>
    <row r="3060" spans="1:2" x14ac:dyDescent="0.25">
      <c r="A3060" s="3"/>
      <c r="B3060" s="122"/>
    </row>
    <row r="3061" spans="1:2" x14ac:dyDescent="0.25">
      <c r="A3061" s="3"/>
      <c r="B3061" s="122"/>
    </row>
    <row r="3062" spans="1:2" x14ac:dyDescent="0.25">
      <c r="A3062" s="3"/>
      <c r="B3062" s="122"/>
    </row>
    <row r="3063" spans="1:2" x14ac:dyDescent="0.25">
      <c r="A3063" s="3"/>
      <c r="B3063" s="122"/>
    </row>
    <row r="3064" spans="1:2" x14ac:dyDescent="0.25">
      <c r="A3064" s="3"/>
      <c r="B3064" s="122"/>
    </row>
    <row r="3065" spans="1:2" x14ac:dyDescent="0.25">
      <c r="A3065" s="3"/>
      <c r="B3065" s="122"/>
    </row>
    <row r="3066" spans="1:2" x14ac:dyDescent="0.25">
      <c r="A3066" s="3"/>
      <c r="B3066" s="122"/>
    </row>
    <row r="3067" spans="1:2" x14ac:dyDescent="0.25">
      <c r="A3067" s="3"/>
      <c r="B3067" s="122"/>
    </row>
    <row r="3068" spans="1:2" x14ac:dyDescent="0.25">
      <c r="A3068" s="3"/>
      <c r="B3068" s="122"/>
    </row>
    <row r="3069" spans="1:2" x14ac:dyDescent="0.25">
      <c r="A3069" s="3"/>
      <c r="B3069" s="122"/>
    </row>
    <row r="3070" spans="1:2" x14ac:dyDescent="0.25">
      <c r="A3070" s="3"/>
      <c r="B3070" s="122"/>
    </row>
    <row r="3071" spans="1:2" x14ac:dyDescent="0.25">
      <c r="A3071" s="3"/>
      <c r="B3071" s="122"/>
    </row>
    <row r="3072" spans="1:2" x14ac:dyDescent="0.25">
      <c r="A3072" s="3"/>
      <c r="B3072" s="122"/>
    </row>
    <row r="3073" spans="1:2" x14ac:dyDescent="0.25">
      <c r="A3073" s="3"/>
      <c r="B3073" s="122"/>
    </row>
    <row r="3074" spans="1:2" x14ac:dyDescent="0.25">
      <c r="A3074" s="3"/>
      <c r="B3074" s="122"/>
    </row>
    <row r="3075" spans="1:2" x14ac:dyDescent="0.25">
      <c r="A3075" s="3"/>
      <c r="B3075" s="122"/>
    </row>
    <row r="3076" spans="1:2" x14ac:dyDescent="0.25">
      <c r="A3076" s="3"/>
      <c r="B3076" s="122"/>
    </row>
    <row r="3077" spans="1:2" x14ac:dyDescent="0.25">
      <c r="A3077" s="3"/>
      <c r="B3077" s="122"/>
    </row>
    <row r="3078" spans="1:2" x14ac:dyDescent="0.25">
      <c r="A3078" s="3"/>
      <c r="B3078" s="122"/>
    </row>
    <row r="3079" spans="1:2" x14ac:dyDescent="0.25">
      <c r="A3079" s="3"/>
      <c r="B3079" s="122"/>
    </row>
    <row r="3080" spans="1:2" x14ac:dyDescent="0.25">
      <c r="A3080" s="3"/>
      <c r="B3080" s="122"/>
    </row>
    <row r="3081" spans="1:2" x14ac:dyDescent="0.25">
      <c r="A3081" s="3"/>
      <c r="B3081" s="122"/>
    </row>
    <row r="3082" spans="1:2" x14ac:dyDescent="0.25">
      <c r="A3082" s="3"/>
      <c r="B3082" s="122"/>
    </row>
    <row r="3083" spans="1:2" x14ac:dyDescent="0.25">
      <c r="A3083" s="3"/>
      <c r="B3083" s="122"/>
    </row>
    <row r="3084" spans="1:2" x14ac:dyDescent="0.25">
      <c r="A3084" s="3"/>
      <c r="B3084" s="122"/>
    </row>
    <row r="3085" spans="1:2" x14ac:dyDescent="0.25">
      <c r="A3085" s="3"/>
      <c r="B3085" s="122"/>
    </row>
    <row r="3086" spans="1:2" x14ac:dyDescent="0.25">
      <c r="A3086" s="3"/>
      <c r="B3086" s="122"/>
    </row>
    <row r="3087" spans="1:2" x14ac:dyDescent="0.25">
      <c r="A3087" s="3"/>
      <c r="B3087" s="122"/>
    </row>
    <row r="3088" spans="1:2" x14ac:dyDescent="0.25">
      <c r="A3088" s="3"/>
      <c r="B3088" s="122"/>
    </row>
    <row r="3089" spans="1:2" x14ac:dyDescent="0.25">
      <c r="A3089" s="3"/>
      <c r="B3089" s="122"/>
    </row>
    <row r="3090" spans="1:2" x14ac:dyDescent="0.25">
      <c r="A3090" s="3"/>
      <c r="B3090" s="122"/>
    </row>
    <row r="3091" spans="1:2" x14ac:dyDescent="0.25">
      <c r="A3091" s="3"/>
      <c r="B3091" s="122"/>
    </row>
    <row r="3092" spans="1:2" x14ac:dyDescent="0.25">
      <c r="A3092" s="3"/>
      <c r="B3092" s="122"/>
    </row>
    <row r="3093" spans="1:2" x14ac:dyDescent="0.25">
      <c r="A3093" s="3"/>
      <c r="B3093" s="122"/>
    </row>
    <row r="3094" spans="1:2" x14ac:dyDescent="0.25">
      <c r="A3094" s="3"/>
      <c r="B3094" s="122"/>
    </row>
    <row r="3095" spans="1:2" x14ac:dyDescent="0.25">
      <c r="A3095" s="3"/>
      <c r="B3095" s="122"/>
    </row>
    <row r="3096" spans="1:2" x14ac:dyDescent="0.25">
      <c r="A3096" s="3"/>
      <c r="B3096" s="122"/>
    </row>
    <row r="3097" spans="1:2" x14ac:dyDescent="0.25">
      <c r="A3097" s="3"/>
      <c r="B3097" s="122"/>
    </row>
    <row r="3098" spans="1:2" x14ac:dyDescent="0.25">
      <c r="A3098" s="3"/>
      <c r="B3098" s="122"/>
    </row>
    <row r="3099" spans="1:2" x14ac:dyDescent="0.25">
      <c r="A3099" s="3"/>
      <c r="B3099" s="122"/>
    </row>
    <row r="3100" spans="1:2" x14ac:dyDescent="0.25">
      <c r="A3100" s="3"/>
      <c r="B3100" s="122"/>
    </row>
    <row r="3101" spans="1:2" x14ac:dyDescent="0.25">
      <c r="A3101" s="3"/>
      <c r="B3101" s="122"/>
    </row>
    <row r="3102" spans="1:2" x14ac:dyDescent="0.25">
      <c r="A3102" s="3"/>
      <c r="B3102" s="122"/>
    </row>
    <row r="3103" spans="1:2" x14ac:dyDescent="0.25">
      <c r="A3103" s="3"/>
      <c r="B3103" s="122"/>
    </row>
    <row r="3104" spans="1:2" x14ac:dyDescent="0.25">
      <c r="A3104" s="3"/>
      <c r="B3104" s="122"/>
    </row>
    <row r="3105" spans="1:2" x14ac:dyDescent="0.25">
      <c r="A3105" s="3"/>
      <c r="B3105" s="122"/>
    </row>
    <row r="3106" spans="1:2" x14ac:dyDescent="0.25">
      <c r="A3106" s="3"/>
      <c r="B3106" s="122"/>
    </row>
    <row r="3107" spans="1:2" x14ac:dyDescent="0.25">
      <c r="A3107" s="3"/>
      <c r="B3107" s="122"/>
    </row>
    <row r="3108" spans="1:2" x14ac:dyDescent="0.25">
      <c r="A3108" s="3"/>
      <c r="B3108" s="122"/>
    </row>
    <row r="3109" spans="1:2" x14ac:dyDescent="0.25">
      <c r="A3109" s="3"/>
      <c r="B3109" s="122"/>
    </row>
    <row r="3110" spans="1:2" x14ac:dyDescent="0.25">
      <c r="A3110" s="3"/>
      <c r="B3110" s="122"/>
    </row>
    <row r="3111" spans="1:2" x14ac:dyDescent="0.25">
      <c r="A3111" s="3"/>
      <c r="B3111" s="122"/>
    </row>
    <row r="3112" spans="1:2" x14ac:dyDescent="0.25">
      <c r="A3112" s="3"/>
      <c r="B3112" s="122"/>
    </row>
    <row r="3113" spans="1:2" x14ac:dyDescent="0.25">
      <c r="A3113" s="3"/>
      <c r="B3113" s="122"/>
    </row>
    <row r="3114" spans="1:2" x14ac:dyDescent="0.25">
      <c r="A3114" s="3"/>
      <c r="B3114" s="122"/>
    </row>
    <row r="3115" spans="1:2" x14ac:dyDescent="0.25">
      <c r="A3115" s="3"/>
      <c r="B3115" s="122"/>
    </row>
    <row r="3116" spans="1:2" x14ac:dyDescent="0.25">
      <c r="A3116" s="3"/>
      <c r="B3116" s="122"/>
    </row>
    <row r="3117" spans="1:2" x14ac:dyDescent="0.25">
      <c r="A3117" s="3"/>
      <c r="B3117" s="122"/>
    </row>
    <row r="3118" spans="1:2" x14ac:dyDescent="0.25">
      <c r="A3118" s="3"/>
      <c r="B3118" s="122"/>
    </row>
    <row r="3119" spans="1:2" x14ac:dyDescent="0.25">
      <c r="A3119" s="3"/>
      <c r="B3119" s="122"/>
    </row>
    <row r="3120" spans="1:2" x14ac:dyDescent="0.25">
      <c r="A3120" s="3"/>
      <c r="B3120" s="122"/>
    </row>
    <row r="3121" spans="1:2" x14ac:dyDescent="0.25">
      <c r="A3121" s="3"/>
      <c r="B3121" s="122"/>
    </row>
    <row r="3122" spans="1:2" x14ac:dyDescent="0.25">
      <c r="A3122" s="3"/>
      <c r="B3122" s="122"/>
    </row>
    <row r="3123" spans="1:2" x14ac:dyDescent="0.25">
      <c r="A3123" s="3"/>
      <c r="B3123" s="122"/>
    </row>
    <row r="3124" spans="1:2" x14ac:dyDescent="0.25">
      <c r="A3124" s="3"/>
      <c r="B3124" s="122"/>
    </row>
    <row r="3125" spans="1:2" x14ac:dyDescent="0.25">
      <c r="A3125" s="3"/>
      <c r="B3125" s="122"/>
    </row>
    <row r="3126" spans="1:2" x14ac:dyDescent="0.25">
      <c r="A3126" s="3"/>
      <c r="B3126" s="122"/>
    </row>
    <row r="3127" spans="1:2" x14ac:dyDescent="0.25">
      <c r="A3127" s="3"/>
      <c r="B3127" s="122"/>
    </row>
    <row r="3128" spans="1:2" x14ac:dyDescent="0.25">
      <c r="A3128" s="3"/>
      <c r="B3128" s="122"/>
    </row>
    <row r="3129" spans="1:2" x14ac:dyDescent="0.25">
      <c r="A3129" s="3"/>
      <c r="B3129" s="122"/>
    </row>
    <row r="3130" spans="1:2" x14ac:dyDescent="0.25">
      <c r="A3130" s="3"/>
      <c r="B3130" s="122"/>
    </row>
    <row r="3131" spans="1:2" x14ac:dyDescent="0.25">
      <c r="A3131" s="3"/>
      <c r="B3131" s="122"/>
    </row>
    <row r="3132" spans="1:2" x14ac:dyDescent="0.25">
      <c r="A3132" s="3"/>
      <c r="B3132" s="122"/>
    </row>
    <row r="3133" spans="1:2" x14ac:dyDescent="0.25">
      <c r="A3133" s="3"/>
      <c r="B3133" s="122"/>
    </row>
    <row r="3134" spans="1:2" x14ac:dyDescent="0.25">
      <c r="A3134" s="3"/>
      <c r="B3134" s="122"/>
    </row>
    <row r="3135" spans="1:2" x14ac:dyDescent="0.25">
      <c r="A3135" s="3"/>
      <c r="B3135" s="122"/>
    </row>
    <row r="3136" spans="1:2" x14ac:dyDescent="0.25">
      <c r="A3136" s="3"/>
      <c r="B3136" s="122"/>
    </row>
    <row r="3137" spans="1:2" x14ac:dyDescent="0.25">
      <c r="A3137" s="3"/>
      <c r="B3137" s="122"/>
    </row>
    <row r="3138" spans="1:2" x14ac:dyDescent="0.25">
      <c r="A3138" s="3"/>
      <c r="B3138" s="122"/>
    </row>
    <row r="3139" spans="1:2" x14ac:dyDescent="0.25">
      <c r="A3139" s="3"/>
      <c r="B3139" s="122"/>
    </row>
    <row r="3140" spans="1:2" x14ac:dyDescent="0.25">
      <c r="A3140" s="3"/>
      <c r="B3140" s="122"/>
    </row>
    <row r="3141" spans="1:2" x14ac:dyDescent="0.25">
      <c r="A3141" s="3"/>
      <c r="B3141" s="122"/>
    </row>
    <row r="3142" spans="1:2" x14ac:dyDescent="0.25">
      <c r="A3142" s="3"/>
      <c r="B3142" s="122"/>
    </row>
    <row r="3143" spans="1:2" x14ac:dyDescent="0.25">
      <c r="A3143" s="3"/>
      <c r="B3143" s="122"/>
    </row>
    <row r="3144" spans="1:2" x14ac:dyDescent="0.25">
      <c r="A3144" s="3"/>
      <c r="B3144" s="122"/>
    </row>
    <row r="3145" spans="1:2" x14ac:dyDescent="0.25">
      <c r="A3145" s="3"/>
      <c r="B3145" s="122"/>
    </row>
    <row r="3146" spans="1:2" x14ac:dyDescent="0.25">
      <c r="A3146" s="3"/>
      <c r="B3146" s="122"/>
    </row>
    <row r="3147" spans="1:2" x14ac:dyDescent="0.25">
      <c r="A3147" s="3"/>
      <c r="B3147" s="122"/>
    </row>
    <row r="3148" spans="1:2" x14ac:dyDescent="0.25">
      <c r="A3148" s="3"/>
      <c r="B3148" s="122"/>
    </row>
    <row r="3149" spans="1:2" x14ac:dyDescent="0.25">
      <c r="A3149" s="3"/>
      <c r="B3149" s="122"/>
    </row>
    <row r="3150" spans="1:2" x14ac:dyDescent="0.25">
      <c r="A3150" s="3"/>
      <c r="B3150" s="122"/>
    </row>
    <row r="3151" spans="1:2" x14ac:dyDescent="0.25">
      <c r="A3151" s="3"/>
      <c r="B3151" s="122"/>
    </row>
    <row r="3152" spans="1:2" x14ac:dyDescent="0.25">
      <c r="A3152" s="3"/>
      <c r="B3152" s="122"/>
    </row>
    <row r="3153" spans="1:2" x14ac:dyDescent="0.25">
      <c r="A3153" s="3"/>
      <c r="B3153" s="122"/>
    </row>
    <row r="3154" spans="1:2" x14ac:dyDescent="0.25">
      <c r="A3154" s="3"/>
      <c r="B3154" s="122"/>
    </row>
    <row r="3155" spans="1:2" x14ac:dyDescent="0.25">
      <c r="A3155" s="3"/>
      <c r="B3155" s="122"/>
    </row>
    <row r="3156" spans="1:2" x14ac:dyDescent="0.25">
      <c r="A3156" s="3"/>
      <c r="B3156" s="122"/>
    </row>
    <row r="3157" spans="1:2" x14ac:dyDescent="0.25">
      <c r="A3157" s="3"/>
      <c r="B3157" s="122"/>
    </row>
    <row r="3158" spans="1:2" x14ac:dyDescent="0.25">
      <c r="A3158" s="3"/>
      <c r="B3158" s="122"/>
    </row>
    <row r="3159" spans="1:2" x14ac:dyDescent="0.25">
      <c r="A3159" s="3"/>
      <c r="B3159" s="122"/>
    </row>
    <row r="3160" spans="1:2" x14ac:dyDescent="0.25">
      <c r="A3160" s="3"/>
      <c r="B3160" s="122"/>
    </row>
    <row r="3161" spans="1:2" x14ac:dyDescent="0.25">
      <c r="A3161" s="3"/>
      <c r="B3161" s="122"/>
    </row>
    <row r="3162" spans="1:2" x14ac:dyDescent="0.25">
      <c r="A3162" s="3"/>
      <c r="B3162" s="122"/>
    </row>
    <row r="3163" spans="1:2" x14ac:dyDescent="0.25">
      <c r="A3163" s="3"/>
      <c r="B3163" s="122"/>
    </row>
    <row r="3164" spans="1:2" x14ac:dyDescent="0.25">
      <c r="A3164" s="3"/>
      <c r="B3164" s="122"/>
    </row>
    <row r="3165" spans="1:2" x14ac:dyDescent="0.25">
      <c r="A3165" s="3"/>
      <c r="B3165" s="122"/>
    </row>
    <row r="3166" spans="1:2" x14ac:dyDescent="0.25">
      <c r="A3166" s="3"/>
      <c r="B3166" s="122"/>
    </row>
    <row r="3167" spans="1:2" x14ac:dyDescent="0.25">
      <c r="A3167" s="3"/>
      <c r="B3167" s="122"/>
    </row>
    <row r="3168" spans="1:2" x14ac:dyDescent="0.25">
      <c r="A3168" s="3"/>
      <c r="B3168" s="122"/>
    </row>
    <row r="3169" spans="1:2" x14ac:dyDescent="0.25">
      <c r="A3169" s="3"/>
      <c r="B3169" s="122"/>
    </row>
    <row r="3170" spans="1:2" x14ac:dyDescent="0.25">
      <c r="A3170" s="3"/>
      <c r="B3170" s="122"/>
    </row>
    <row r="3171" spans="1:2" x14ac:dyDescent="0.25">
      <c r="A3171" s="3"/>
      <c r="B3171" s="122"/>
    </row>
    <row r="3172" spans="1:2" x14ac:dyDescent="0.25">
      <c r="A3172" s="3"/>
      <c r="B3172" s="122"/>
    </row>
    <row r="3173" spans="1:2" x14ac:dyDescent="0.25">
      <c r="A3173" s="3"/>
      <c r="B3173" s="122"/>
    </row>
    <row r="3174" spans="1:2" x14ac:dyDescent="0.25">
      <c r="A3174" s="3"/>
      <c r="B3174" s="122"/>
    </row>
    <row r="3175" spans="1:2" x14ac:dyDescent="0.25">
      <c r="A3175" s="3"/>
      <c r="B3175" s="122"/>
    </row>
    <row r="3176" spans="1:2" x14ac:dyDescent="0.25">
      <c r="A3176" s="3"/>
      <c r="B3176" s="122"/>
    </row>
    <row r="3177" spans="1:2" x14ac:dyDescent="0.25">
      <c r="A3177" s="3"/>
      <c r="B3177" s="122"/>
    </row>
    <row r="3178" spans="1:2" x14ac:dyDescent="0.25">
      <c r="A3178" s="3"/>
      <c r="B3178" s="122"/>
    </row>
    <row r="3179" spans="1:2" x14ac:dyDescent="0.25">
      <c r="A3179" s="3"/>
      <c r="B3179" s="122"/>
    </row>
    <row r="3180" spans="1:2" x14ac:dyDescent="0.25">
      <c r="A3180" s="3"/>
      <c r="B3180" s="122"/>
    </row>
    <row r="3181" spans="1:2" x14ac:dyDescent="0.25">
      <c r="A3181" s="3"/>
      <c r="B3181" s="122"/>
    </row>
    <row r="3182" spans="1:2" x14ac:dyDescent="0.25">
      <c r="A3182" s="3"/>
      <c r="B3182" s="122"/>
    </row>
    <row r="3183" spans="1:2" x14ac:dyDescent="0.25">
      <c r="A3183" s="3"/>
      <c r="B3183" s="122"/>
    </row>
    <row r="3184" spans="1:2" x14ac:dyDescent="0.25">
      <c r="A3184" s="3"/>
      <c r="B3184" s="122"/>
    </row>
    <row r="3185" spans="1:2" x14ac:dyDescent="0.25">
      <c r="A3185" s="3"/>
      <c r="B3185" s="122"/>
    </row>
    <row r="3186" spans="1:2" x14ac:dyDescent="0.25">
      <c r="A3186" s="3"/>
      <c r="B3186" s="122"/>
    </row>
    <row r="3187" spans="1:2" x14ac:dyDescent="0.25">
      <c r="A3187" s="3"/>
      <c r="B3187" s="122"/>
    </row>
    <row r="3188" spans="1:2" x14ac:dyDescent="0.25">
      <c r="A3188" s="3"/>
      <c r="B3188" s="122"/>
    </row>
    <row r="3189" spans="1:2" x14ac:dyDescent="0.25">
      <c r="A3189" s="3"/>
      <c r="B3189" s="122"/>
    </row>
    <row r="3190" spans="1:2" x14ac:dyDescent="0.25">
      <c r="A3190" s="3"/>
      <c r="B3190" s="122"/>
    </row>
    <row r="3191" spans="1:2" x14ac:dyDescent="0.25">
      <c r="A3191" s="3"/>
      <c r="B3191" s="122"/>
    </row>
    <row r="3192" spans="1:2" x14ac:dyDescent="0.25">
      <c r="A3192" s="3"/>
      <c r="B3192" s="122"/>
    </row>
    <row r="3193" spans="1:2" x14ac:dyDescent="0.25">
      <c r="A3193" s="3"/>
      <c r="B3193" s="122"/>
    </row>
    <row r="3194" spans="1:2" x14ac:dyDescent="0.25">
      <c r="A3194" s="3"/>
      <c r="B3194" s="122"/>
    </row>
    <row r="3195" spans="1:2" x14ac:dyDescent="0.25">
      <c r="A3195" s="3"/>
      <c r="B3195" s="122"/>
    </row>
    <row r="3196" spans="1:2" x14ac:dyDescent="0.25">
      <c r="A3196" s="3"/>
      <c r="B3196" s="122"/>
    </row>
    <row r="3197" spans="1:2" x14ac:dyDescent="0.25">
      <c r="A3197" s="3"/>
      <c r="B3197" s="122"/>
    </row>
    <row r="3198" spans="1:2" x14ac:dyDescent="0.25">
      <c r="A3198" s="3"/>
      <c r="B3198" s="122"/>
    </row>
    <row r="3199" spans="1:2" x14ac:dyDescent="0.25">
      <c r="A3199" s="3"/>
      <c r="B3199" s="122"/>
    </row>
    <row r="3200" spans="1:2" x14ac:dyDescent="0.25">
      <c r="A3200" s="3"/>
      <c r="B3200" s="122"/>
    </row>
    <row r="3201" spans="1:2" x14ac:dyDescent="0.25">
      <c r="A3201" s="3"/>
      <c r="B3201" s="122"/>
    </row>
    <row r="3202" spans="1:2" x14ac:dyDescent="0.25">
      <c r="A3202" s="3"/>
      <c r="B3202" s="122"/>
    </row>
    <row r="3203" spans="1:2" x14ac:dyDescent="0.25">
      <c r="A3203" s="3"/>
      <c r="B3203" s="122"/>
    </row>
    <row r="3204" spans="1:2" x14ac:dyDescent="0.25">
      <c r="A3204" s="3"/>
      <c r="B3204" s="122"/>
    </row>
    <row r="3205" spans="1:2" x14ac:dyDescent="0.25">
      <c r="A3205" s="3"/>
      <c r="B3205" s="122"/>
    </row>
    <row r="3206" spans="1:2" x14ac:dyDescent="0.25">
      <c r="A3206" s="3"/>
      <c r="B3206" s="122"/>
    </row>
    <row r="3207" spans="1:2" x14ac:dyDescent="0.25">
      <c r="A3207" s="3"/>
      <c r="B3207" s="122"/>
    </row>
    <row r="3208" spans="1:2" x14ac:dyDescent="0.25">
      <c r="A3208" s="3"/>
      <c r="B3208" s="122"/>
    </row>
    <row r="3209" spans="1:2" x14ac:dyDescent="0.25">
      <c r="A3209" s="3"/>
      <c r="B3209" s="122"/>
    </row>
    <row r="3210" spans="1:2" x14ac:dyDescent="0.25">
      <c r="A3210" s="3"/>
      <c r="B3210" s="122"/>
    </row>
    <row r="3211" spans="1:2" x14ac:dyDescent="0.25">
      <c r="A3211" s="3"/>
      <c r="B3211" s="122"/>
    </row>
    <row r="3212" spans="1:2" x14ac:dyDescent="0.25">
      <c r="A3212" s="3"/>
      <c r="B3212" s="122"/>
    </row>
    <row r="3213" spans="1:2" x14ac:dyDescent="0.25">
      <c r="A3213" s="3"/>
      <c r="B3213" s="122"/>
    </row>
    <row r="3214" spans="1:2" x14ac:dyDescent="0.25">
      <c r="A3214" s="3"/>
      <c r="B3214" s="122"/>
    </row>
    <row r="3215" spans="1:2" x14ac:dyDescent="0.25">
      <c r="A3215" s="3"/>
      <c r="B3215" s="122"/>
    </row>
    <row r="3216" spans="1:2" x14ac:dyDescent="0.25">
      <c r="A3216" s="3"/>
      <c r="B3216" s="122"/>
    </row>
    <row r="3217" spans="1:2" x14ac:dyDescent="0.25">
      <c r="A3217" s="3"/>
      <c r="B3217" s="122"/>
    </row>
    <row r="3218" spans="1:2" x14ac:dyDescent="0.25">
      <c r="A3218" s="3"/>
      <c r="B3218" s="122"/>
    </row>
    <row r="3219" spans="1:2" x14ac:dyDescent="0.25">
      <c r="A3219" s="3"/>
      <c r="B3219" s="122"/>
    </row>
    <row r="3220" spans="1:2" x14ac:dyDescent="0.25">
      <c r="A3220" s="3"/>
      <c r="B3220" s="122"/>
    </row>
    <row r="3221" spans="1:2" x14ac:dyDescent="0.25">
      <c r="A3221" s="3"/>
      <c r="B3221" s="122"/>
    </row>
    <row r="3222" spans="1:2" x14ac:dyDescent="0.25">
      <c r="A3222" s="3"/>
      <c r="B3222" s="122"/>
    </row>
    <row r="3223" spans="1:2" x14ac:dyDescent="0.25">
      <c r="A3223" s="3"/>
      <c r="B3223" s="122"/>
    </row>
    <row r="3224" spans="1:2" x14ac:dyDescent="0.25">
      <c r="A3224" s="3"/>
      <c r="B3224" s="122"/>
    </row>
    <row r="3225" spans="1:2" x14ac:dyDescent="0.25">
      <c r="A3225" s="3"/>
      <c r="B3225" s="122"/>
    </row>
    <row r="3226" spans="1:2" x14ac:dyDescent="0.25">
      <c r="A3226" s="3"/>
      <c r="B3226" s="122"/>
    </row>
    <row r="3227" spans="1:2" x14ac:dyDescent="0.25">
      <c r="A3227" s="3"/>
      <c r="B3227" s="122"/>
    </row>
    <row r="3228" spans="1:2" x14ac:dyDescent="0.25">
      <c r="A3228" s="3"/>
      <c r="B3228" s="122"/>
    </row>
    <row r="3229" spans="1:2" x14ac:dyDescent="0.25">
      <c r="A3229" s="3"/>
      <c r="B3229" s="122"/>
    </row>
    <row r="3230" spans="1:2" x14ac:dyDescent="0.25">
      <c r="A3230" s="3"/>
      <c r="B3230" s="122"/>
    </row>
    <row r="3231" spans="1:2" x14ac:dyDescent="0.25">
      <c r="A3231" s="3"/>
      <c r="B3231" s="122"/>
    </row>
    <row r="3232" spans="1:2" x14ac:dyDescent="0.25">
      <c r="A3232" s="3"/>
      <c r="B3232" s="122"/>
    </row>
    <row r="3233" spans="1:2" x14ac:dyDescent="0.25">
      <c r="A3233" s="3"/>
      <c r="B3233" s="122"/>
    </row>
    <row r="3234" spans="1:2" x14ac:dyDescent="0.25">
      <c r="A3234" s="3"/>
      <c r="B3234" s="122"/>
    </row>
    <row r="3235" spans="1:2" x14ac:dyDescent="0.25">
      <c r="A3235" s="3"/>
      <c r="B3235" s="122"/>
    </row>
    <row r="3236" spans="1:2" x14ac:dyDescent="0.25">
      <c r="A3236" s="3"/>
      <c r="B3236" s="122"/>
    </row>
    <row r="3237" spans="1:2" x14ac:dyDescent="0.25">
      <c r="A3237" s="3"/>
      <c r="B3237" s="122"/>
    </row>
    <row r="3238" spans="1:2" x14ac:dyDescent="0.25">
      <c r="A3238" s="3"/>
      <c r="B3238" s="122"/>
    </row>
    <row r="3239" spans="1:2" x14ac:dyDescent="0.25">
      <c r="A3239" s="3"/>
      <c r="B3239" s="122"/>
    </row>
    <row r="3240" spans="1:2" x14ac:dyDescent="0.25">
      <c r="A3240" s="3"/>
      <c r="B3240" s="122"/>
    </row>
    <row r="3241" spans="1:2" x14ac:dyDescent="0.25">
      <c r="A3241" s="3"/>
      <c r="B3241" s="122"/>
    </row>
    <row r="3242" spans="1:2" x14ac:dyDescent="0.25">
      <c r="A3242" s="3"/>
      <c r="B3242" s="122"/>
    </row>
    <row r="3243" spans="1:2" x14ac:dyDescent="0.25">
      <c r="A3243" s="3"/>
      <c r="B3243" s="122"/>
    </row>
    <row r="3244" spans="1:2" x14ac:dyDescent="0.25">
      <c r="A3244" s="3"/>
      <c r="B3244" s="122"/>
    </row>
    <row r="3245" spans="1:2" x14ac:dyDescent="0.25">
      <c r="A3245" s="3"/>
      <c r="B3245" s="122"/>
    </row>
    <row r="3246" spans="1:2" x14ac:dyDescent="0.25">
      <c r="A3246" s="3"/>
      <c r="B3246" s="122"/>
    </row>
    <row r="3247" spans="1:2" x14ac:dyDescent="0.25">
      <c r="A3247" s="3"/>
      <c r="B3247" s="122"/>
    </row>
    <row r="3248" spans="1:2" x14ac:dyDescent="0.25">
      <c r="A3248" s="3"/>
      <c r="B3248" s="122"/>
    </row>
    <row r="3249" spans="1:2" x14ac:dyDescent="0.25">
      <c r="A3249" s="3"/>
      <c r="B3249" s="122"/>
    </row>
    <row r="3250" spans="1:2" x14ac:dyDescent="0.25">
      <c r="A3250" s="3"/>
      <c r="B3250" s="122"/>
    </row>
    <row r="3251" spans="1:2" x14ac:dyDescent="0.25">
      <c r="A3251" s="3"/>
      <c r="B3251" s="122"/>
    </row>
    <row r="3252" spans="1:2" x14ac:dyDescent="0.25">
      <c r="A3252" s="3"/>
      <c r="B3252" s="122"/>
    </row>
    <row r="3253" spans="1:2" x14ac:dyDescent="0.25">
      <c r="A3253" s="3"/>
      <c r="B3253" s="122"/>
    </row>
    <row r="3254" spans="1:2" x14ac:dyDescent="0.25">
      <c r="A3254" s="3"/>
      <c r="B3254" s="122"/>
    </row>
    <row r="3255" spans="1:2" x14ac:dyDescent="0.25">
      <c r="A3255" s="3"/>
      <c r="B3255" s="122"/>
    </row>
    <row r="3256" spans="1:2" x14ac:dyDescent="0.25">
      <c r="A3256" s="3"/>
      <c r="B3256" s="122"/>
    </row>
    <row r="3257" spans="1:2" x14ac:dyDescent="0.25">
      <c r="A3257" s="3"/>
      <c r="B3257" s="122"/>
    </row>
    <row r="3258" spans="1:2" x14ac:dyDescent="0.25">
      <c r="A3258" s="3"/>
      <c r="B3258" s="122"/>
    </row>
    <row r="3259" spans="1:2" x14ac:dyDescent="0.25">
      <c r="A3259" s="3"/>
      <c r="B3259" s="122"/>
    </row>
    <row r="3260" spans="1:2" x14ac:dyDescent="0.25">
      <c r="A3260" s="3"/>
      <c r="B3260" s="122"/>
    </row>
    <row r="3261" spans="1:2" x14ac:dyDescent="0.25">
      <c r="A3261" s="3"/>
      <c r="B3261" s="122"/>
    </row>
    <row r="3262" spans="1:2" x14ac:dyDescent="0.25">
      <c r="A3262" s="3"/>
      <c r="B3262" s="122"/>
    </row>
    <row r="3263" spans="1:2" x14ac:dyDescent="0.25">
      <c r="A3263" s="3"/>
      <c r="B3263" s="122"/>
    </row>
    <row r="3264" spans="1:2" x14ac:dyDescent="0.25">
      <c r="A3264" s="3"/>
      <c r="B3264" s="122"/>
    </row>
    <row r="3265" spans="1:2" x14ac:dyDescent="0.25">
      <c r="A3265" s="3"/>
      <c r="B3265" s="122"/>
    </row>
    <row r="3266" spans="1:2" x14ac:dyDescent="0.25">
      <c r="A3266" s="3"/>
      <c r="B3266" s="122"/>
    </row>
    <row r="3267" spans="1:2" x14ac:dyDescent="0.25">
      <c r="A3267" s="3"/>
      <c r="B3267" s="122"/>
    </row>
    <row r="3268" spans="1:2" x14ac:dyDescent="0.25">
      <c r="A3268" s="3"/>
      <c r="B3268" s="122"/>
    </row>
    <row r="3269" spans="1:2" x14ac:dyDescent="0.25">
      <c r="A3269" s="3"/>
      <c r="B3269" s="122"/>
    </row>
    <row r="3270" spans="1:2" x14ac:dyDescent="0.25">
      <c r="A3270" s="3"/>
      <c r="B3270" s="122"/>
    </row>
    <row r="3271" spans="1:2" x14ac:dyDescent="0.25">
      <c r="A3271" s="3"/>
      <c r="B3271" s="122"/>
    </row>
    <row r="3272" spans="1:2" x14ac:dyDescent="0.25">
      <c r="A3272" s="3"/>
      <c r="B3272" s="122"/>
    </row>
    <row r="3273" spans="1:2" x14ac:dyDescent="0.25">
      <c r="A3273" s="3"/>
      <c r="B3273" s="122"/>
    </row>
    <row r="3274" spans="1:2" x14ac:dyDescent="0.25">
      <c r="A3274" s="3"/>
      <c r="B3274" s="122"/>
    </row>
    <row r="3275" spans="1:2" x14ac:dyDescent="0.25">
      <c r="A3275" s="3"/>
      <c r="B3275" s="122"/>
    </row>
    <row r="3276" spans="1:2" x14ac:dyDescent="0.25">
      <c r="A3276" s="3"/>
      <c r="B3276" s="122"/>
    </row>
    <row r="3277" spans="1:2" x14ac:dyDescent="0.25">
      <c r="A3277" s="3"/>
      <c r="B3277" s="122"/>
    </row>
    <row r="3278" spans="1:2" x14ac:dyDescent="0.25">
      <c r="A3278" s="3"/>
      <c r="B3278" s="122"/>
    </row>
    <row r="3279" spans="1:2" x14ac:dyDescent="0.25">
      <c r="A3279" s="3"/>
      <c r="B3279" s="122"/>
    </row>
    <row r="3280" spans="1:2" x14ac:dyDescent="0.25">
      <c r="A3280" s="3"/>
      <c r="B3280" s="122"/>
    </row>
    <row r="3281" spans="1:2" x14ac:dyDescent="0.25">
      <c r="A3281" s="3"/>
      <c r="B3281" s="122"/>
    </row>
    <row r="3282" spans="1:2" x14ac:dyDescent="0.25">
      <c r="A3282" s="3"/>
      <c r="B3282" s="122"/>
    </row>
    <row r="3283" spans="1:2" x14ac:dyDescent="0.25">
      <c r="A3283" s="3"/>
      <c r="B3283" s="122"/>
    </row>
    <row r="3284" spans="1:2" x14ac:dyDescent="0.25">
      <c r="A3284" s="3"/>
      <c r="B3284" s="122"/>
    </row>
    <row r="3285" spans="1:2" x14ac:dyDescent="0.25">
      <c r="A3285" s="3"/>
      <c r="B3285" s="122"/>
    </row>
    <row r="3286" spans="1:2" x14ac:dyDescent="0.25">
      <c r="A3286" s="3"/>
      <c r="B3286" s="122"/>
    </row>
    <row r="3287" spans="1:2" x14ac:dyDescent="0.25">
      <c r="A3287" s="3"/>
      <c r="B3287" s="122"/>
    </row>
    <row r="3288" spans="1:2" x14ac:dyDescent="0.25">
      <c r="A3288" s="3"/>
      <c r="B3288" s="122"/>
    </row>
    <row r="3289" spans="1:2" x14ac:dyDescent="0.25">
      <c r="A3289" s="3"/>
      <c r="B3289" s="122"/>
    </row>
    <row r="3290" spans="1:2" x14ac:dyDescent="0.25">
      <c r="A3290" s="3"/>
      <c r="B3290" s="122"/>
    </row>
    <row r="3291" spans="1:2" x14ac:dyDescent="0.25">
      <c r="A3291" s="3"/>
      <c r="B3291" s="122"/>
    </row>
    <row r="3292" spans="1:2" x14ac:dyDescent="0.25">
      <c r="A3292" s="3"/>
      <c r="B3292" s="122"/>
    </row>
    <row r="3293" spans="1:2" x14ac:dyDescent="0.25">
      <c r="A3293" s="3"/>
      <c r="B3293" s="122"/>
    </row>
    <row r="3294" spans="1:2" x14ac:dyDescent="0.25">
      <c r="A3294" s="3"/>
      <c r="B3294" s="122"/>
    </row>
    <row r="3295" spans="1:2" x14ac:dyDescent="0.25">
      <c r="A3295" s="3"/>
      <c r="B3295" s="122"/>
    </row>
    <row r="3296" spans="1:2" x14ac:dyDescent="0.25">
      <c r="A3296" s="3"/>
      <c r="B3296" s="122"/>
    </row>
    <row r="3297" spans="1:2" x14ac:dyDescent="0.25">
      <c r="A3297" s="3"/>
      <c r="B3297" s="122"/>
    </row>
    <row r="3298" spans="1:2" x14ac:dyDescent="0.25">
      <c r="A3298" s="3"/>
      <c r="B3298" s="122"/>
    </row>
    <row r="3299" spans="1:2" x14ac:dyDescent="0.25">
      <c r="A3299" s="3"/>
      <c r="B3299" s="122"/>
    </row>
    <row r="3300" spans="1:2" x14ac:dyDescent="0.25">
      <c r="A3300" s="3"/>
      <c r="B3300" s="122"/>
    </row>
    <row r="3301" spans="1:2" x14ac:dyDescent="0.25">
      <c r="A3301" s="3"/>
      <c r="B3301" s="122"/>
    </row>
    <row r="3302" spans="1:2" x14ac:dyDescent="0.25">
      <c r="A3302" s="3"/>
      <c r="B3302" s="122"/>
    </row>
    <row r="3303" spans="1:2" x14ac:dyDescent="0.25">
      <c r="A3303" s="3"/>
      <c r="B3303" s="122"/>
    </row>
    <row r="3304" spans="1:2" x14ac:dyDescent="0.25">
      <c r="A3304" s="3"/>
      <c r="B3304" s="122"/>
    </row>
    <row r="3305" spans="1:2" x14ac:dyDescent="0.25">
      <c r="A3305" s="3"/>
      <c r="B3305" s="122"/>
    </row>
    <row r="3306" spans="1:2" x14ac:dyDescent="0.25">
      <c r="A3306" s="3"/>
      <c r="B3306" s="122"/>
    </row>
    <row r="3307" spans="1:2" x14ac:dyDescent="0.25">
      <c r="A3307" s="3"/>
      <c r="B3307" s="122"/>
    </row>
    <row r="3308" spans="1:2" x14ac:dyDescent="0.25">
      <c r="A3308" s="3"/>
      <c r="B3308" s="122"/>
    </row>
    <row r="3309" spans="1:2" x14ac:dyDescent="0.25">
      <c r="A3309" s="3"/>
      <c r="B3309" s="122"/>
    </row>
    <row r="3310" spans="1:2" x14ac:dyDescent="0.25">
      <c r="A3310" s="3"/>
      <c r="B3310" s="122"/>
    </row>
    <row r="3311" spans="1:2" x14ac:dyDescent="0.25">
      <c r="A3311" s="3"/>
      <c r="B3311" s="122"/>
    </row>
    <row r="3312" spans="1:2" x14ac:dyDescent="0.25">
      <c r="A3312" s="3"/>
      <c r="B3312" s="122"/>
    </row>
    <row r="3313" spans="1:2" x14ac:dyDescent="0.25">
      <c r="A3313" s="3"/>
      <c r="B3313" s="122"/>
    </row>
    <row r="3314" spans="1:2" x14ac:dyDescent="0.25">
      <c r="A3314" s="3"/>
      <c r="B3314" s="122"/>
    </row>
    <row r="3315" spans="1:2" x14ac:dyDescent="0.25">
      <c r="A3315" s="3"/>
      <c r="B3315" s="122"/>
    </row>
    <row r="3316" spans="1:2" x14ac:dyDescent="0.25">
      <c r="A3316" s="3"/>
      <c r="B3316" s="122"/>
    </row>
    <row r="3317" spans="1:2" x14ac:dyDescent="0.25">
      <c r="A3317" s="3"/>
      <c r="B3317" s="122"/>
    </row>
    <row r="3318" spans="1:2" x14ac:dyDescent="0.25">
      <c r="A3318" s="3"/>
      <c r="B3318" s="122"/>
    </row>
    <row r="3319" spans="1:2" x14ac:dyDescent="0.25">
      <c r="A3319" s="3"/>
      <c r="B3319" s="122"/>
    </row>
    <row r="3320" spans="1:2" x14ac:dyDescent="0.25">
      <c r="A3320" s="3"/>
      <c r="B3320" s="122"/>
    </row>
    <row r="3321" spans="1:2" x14ac:dyDescent="0.25">
      <c r="A3321" s="3"/>
      <c r="B3321" s="122"/>
    </row>
    <row r="3322" spans="1:2" x14ac:dyDescent="0.25">
      <c r="A3322" s="3"/>
      <c r="B3322" s="122"/>
    </row>
    <row r="3323" spans="1:2" x14ac:dyDescent="0.25">
      <c r="A3323" s="3"/>
      <c r="B3323" s="122"/>
    </row>
    <row r="3324" spans="1:2" x14ac:dyDescent="0.25">
      <c r="A3324" s="3"/>
      <c r="B3324" s="122"/>
    </row>
    <row r="3325" spans="1:2" x14ac:dyDescent="0.25">
      <c r="A3325" s="3"/>
      <c r="B3325" s="122"/>
    </row>
    <row r="3326" spans="1:2" x14ac:dyDescent="0.25">
      <c r="A3326" s="3"/>
      <c r="B3326" s="122"/>
    </row>
    <row r="3327" spans="1:2" x14ac:dyDescent="0.25">
      <c r="A3327" s="3"/>
      <c r="B3327" s="122"/>
    </row>
    <row r="3328" spans="1:2" x14ac:dyDescent="0.25">
      <c r="A3328" s="3"/>
      <c r="B3328" s="122"/>
    </row>
    <row r="3329" spans="1:2" x14ac:dyDescent="0.25">
      <c r="A3329" s="3"/>
      <c r="B3329" s="122"/>
    </row>
    <row r="3330" spans="1:2" x14ac:dyDescent="0.25">
      <c r="A3330" s="3"/>
      <c r="B3330" s="122"/>
    </row>
    <row r="3331" spans="1:2" x14ac:dyDescent="0.25">
      <c r="A3331" s="3"/>
      <c r="B3331" s="122"/>
    </row>
    <row r="3332" spans="1:2" x14ac:dyDescent="0.25">
      <c r="A3332" s="3"/>
      <c r="B3332" s="122"/>
    </row>
    <row r="3333" spans="1:2" x14ac:dyDescent="0.25">
      <c r="A3333" s="3"/>
      <c r="B3333" s="122"/>
    </row>
    <row r="3334" spans="1:2" x14ac:dyDescent="0.25">
      <c r="A3334" s="3"/>
      <c r="B3334" s="122"/>
    </row>
    <row r="3335" spans="1:2" x14ac:dyDescent="0.25">
      <c r="A3335" s="3"/>
      <c r="B3335" s="122"/>
    </row>
    <row r="3336" spans="1:2" x14ac:dyDescent="0.25">
      <c r="A3336" s="3"/>
      <c r="B3336" s="122"/>
    </row>
    <row r="3337" spans="1:2" x14ac:dyDescent="0.25">
      <c r="A3337" s="3"/>
      <c r="B3337" s="122"/>
    </row>
    <row r="3338" spans="1:2" x14ac:dyDescent="0.25">
      <c r="A3338" s="3"/>
      <c r="B3338" s="122"/>
    </row>
    <row r="3339" spans="1:2" x14ac:dyDescent="0.25">
      <c r="A3339" s="3"/>
      <c r="B3339" s="122"/>
    </row>
    <row r="3340" spans="1:2" x14ac:dyDescent="0.25">
      <c r="A3340" s="3"/>
      <c r="B3340" s="122"/>
    </row>
    <row r="3341" spans="1:2" x14ac:dyDescent="0.25">
      <c r="A3341" s="3"/>
      <c r="B3341" s="122"/>
    </row>
    <row r="3342" spans="1:2" x14ac:dyDescent="0.25">
      <c r="A3342" s="3"/>
      <c r="B3342" s="122"/>
    </row>
    <row r="3343" spans="1:2" x14ac:dyDescent="0.25">
      <c r="A3343" s="3"/>
      <c r="B3343" s="122"/>
    </row>
    <row r="3344" spans="1:2" x14ac:dyDescent="0.25">
      <c r="A3344" s="3"/>
      <c r="B3344" s="122"/>
    </row>
    <row r="3345" spans="1:2" x14ac:dyDescent="0.25">
      <c r="A3345" s="3"/>
      <c r="B3345" s="122"/>
    </row>
    <row r="3346" spans="1:2" x14ac:dyDescent="0.25">
      <c r="A3346" s="3"/>
      <c r="B3346" s="122"/>
    </row>
    <row r="3347" spans="1:2" x14ac:dyDescent="0.25">
      <c r="A3347" s="3"/>
      <c r="B3347" s="122"/>
    </row>
    <row r="3348" spans="1:2" x14ac:dyDescent="0.25">
      <c r="A3348" s="3"/>
      <c r="B3348" s="122"/>
    </row>
    <row r="3349" spans="1:2" x14ac:dyDescent="0.25">
      <c r="A3349" s="3"/>
      <c r="B3349" s="122"/>
    </row>
    <row r="3350" spans="1:2" x14ac:dyDescent="0.25">
      <c r="A3350" s="3"/>
      <c r="B3350" s="122"/>
    </row>
    <row r="3351" spans="1:2" x14ac:dyDescent="0.25">
      <c r="A3351" s="3"/>
      <c r="B3351" s="122"/>
    </row>
    <row r="3352" spans="1:2" x14ac:dyDescent="0.25">
      <c r="A3352" s="3"/>
      <c r="B3352" s="122"/>
    </row>
    <row r="3353" spans="1:2" x14ac:dyDescent="0.25">
      <c r="A3353" s="3"/>
      <c r="B3353" s="122"/>
    </row>
    <row r="3354" spans="1:2" x14ac:dyDescent="0.25">
      <c r="A3354" s="3"/>
      <c r="B3354" s="122"/>
    </row>
    <row r="3355" spans="1:2" x14ac:dyDescent="0.25">
      <c r="A3355" s="3"/>
      <c r="B3355" s="122"/>
    </row>
    <row r="3356" spans="1:2" x14ac:dyDescent="0.25">
      <c r="A3356" s="3"/>
      <c r="B3356" s="122"/>
    </row>
    <row r="3357" spans="1:2" x14ac:dyDescent="0.25">
      <c r="A3357" s="3"/>
      <c r="B3357" s="122"/>
    </row>
    <row r="3358" spans="1:2" x14ac:dyDescent="0.25">
      <c r="A3358" s="3"/>
      <c r="B3358" s="122"/>
    </row>
    <row r="3359" spans="1:2" x14ac:dyDescent="0.25">
      <c r="A3359" s="3"/>
      <c r="B3359" s="122"/>
    </row>
    <row r="3360" spans="1:2" x14ac:dyDescent="0.25">
      <c r="A3360" s="3"/>
      <c r="B3360" s="122"/>
    </row>
    <row r="3361" spans="1:2" x14ac:dyDescent="0.25">
      <c r="A3361" s="3"/>
      <c r="B3361" s="122"/>
    </row>
    <row r="3362" spans="1:2" x14ac:dyDescent="0.25">
      <c r="A3362" s="3"/>
      <c r="B3362" s="122"/>
    </row>
    <row r="3363" spans="1:2" x14ac:dyDescent="0.25">
      <c r="A3363" s="3"/>
      <c r="B3363" s="122"/>
    </row>
    <row r="3364" spans="1:2" x14ac:dyDescent="0.25">
      <c r="A3364" s="3"/>
      <c r="B3364" s="122"/>
    </row>
    <row r="3365" spans="1:2" x14ac:dyDescent="0.25">
      <c r="A3365" s="3"/>
      <c r="B3365" s="122"/>
    </row>
    <row r="3366" spans="1:2" x14ac:dyDescent="0.25">
      <c r="A3366" s="3"/>
      <c r="B3366" s="122"/>
    </row>
    <row r="3367" spans="1:2" x14ac:dyDescent="0.25">
      <c r="A3367" s="3"/>
      <c r="B3367" s="122"/>
    </row>
    <row r="3368" spans="1:2" x14ac:dyDescent="0.25">
      <c r="A3368" s="3"/>
      <c r="B3368" s="122"/>
    </row>
    <row r="3369" spans="1:2" x14ac:dyDescent="0.25">
      <c r="A3369" s="3"/>
      <c r="B3369" s="122"/>
    </row>
    <row r="3370" spans="1:2" x14ac:dyDescent="0.25">
      <c r="A3370" s="3"/>
      <c r="B3370" s="122"/>
    </row>
    <row r="3371" spans="1:2" x14ac:dyDescent="0.25">
      <c r="A3371" s="3"/>
      <c r="B3371" s="122"/>
    </row>
    <row r="3372" spans="1:2" x14ac:dyDescent="0.25">
      <c r="A3372" s="3"/>
      <c r="B3372" s="122"/>
    </row>
    <row r="3373" spans="1:2" x14ac:dyDescent="0.25">
      <c r="A3373" s="3"/>
      <c r="B3373" s="122"/>
    </row>
    <row r="3374" spans="1:2" x14ac:dyDescent="0.25">
      <c r="A3374" s="3"/>
      <c r="B3374" s="122"/>
    </row>
    <row r="3375" spans="1:2" x14ac:dyDescent="0.25">
      <c r="A3375" s="3"/>
      <c r="B3375" s="122"/>
    </row>
    <row r="3376" spans="1:2" x14ac:dyDescent="0.25">
      <c r="A3376" s="3"/>
      <c r="B3376" s="122"/>
    </row>
    <row r="3377" spans="1:2" x14ac:dyDescent="0.25">
      <c r="A3377" s="3"/>
      <c r="B3377" s="122"/>
    </row>
    <row r="3378" spans="1:2" x14ac:dyDescent="0.25">
      <c r="A3378" s="3"/>
      <c r="B3378" s="122"/>
    </row>
    <row r="3379" spans="1:2" x14ac:dyDescent="0.25">
      <c r="A3379" s="3"/>
      <c r="B3379" s="122"/>
    </row>
    <row r="3380" spans="1:2" x14ac:dyDescent="0.25">
      <c r="A3380" s="3"/>
      <c r="B3380" s="122"/>
    </row>
    <row r="3381" spans="1:2" x14ac:dyDescent="0.25">
      <c r="A3381" s="3"/>
      <c r="B3381" s="122"/>
    </row>
    <row r="3382" spans="1:2" x14ac:dyDescent="0.25">
      <c r="A3382" s="3"/>
      <c r="B3382" s="122"/>
    </row>
    <row r="3383" spans="1:2" x14ac:dyDescent="0.25">
      <c r="A3383" s="3"/>
      <c r="B3383" s="122"/>
    </row>
    <row r="3384" spans="1:2" x14ac:dyDescent="0.25">
      <c r="A3384" s="3"/>
      <c r="B3384" s="122"/>
    </row>
    <row r="3385" spans="1:2" x14ac:dyDescent="0.25">
      <c r="A3385" s="3"/>
      <c r="B3385" s="122"/>
    </row>
    <row r="3386" spans="1:2" x14ac:dyDescent="0.25">
      <c r="A3386" s="3"/>
      <c r="B3386" s="122"/>
    </row>
    <row r="3387" spans="1:2" x14ac:dyDescent="0.25">
      <c r="A3387" s="3"/>
      <c r="B3387" s="122"/>
    </row>
    <row r="3388" spans="1:2" x14ac:dyDescent="0.25">
      <c r="A3388" s="3"/>
      <c r="B3388" s="122"/>
    </row>
    <row r="3389" spans="1:2" x14ac:dyDescent="0.25">
      <c r="A3389" s="3"/>
      <c r="B3389" s="122"/>
    </row>
    <row r="3390" spans="1:2" x14ac:dyDescent="0.25">
      <c r="A3390" s="3"/>
      <c r="B3390" s="122"/>
    </row>
    <row r="3391" spans="1:2" x14ac:dyDescent="0.25">
      <c r="A3391" s="3"/>
      <c r="B3391" s="122"/>
    </row>
    <row r="3392" spans="1:2" x14ac:dyDescent="0.25">
      <c r="A3392" s="3"/>
      <c r="B3392" s="122"/>
    </row>
    <row r="3393" spans="1:2" x14ac:dyDescent="0.25">
      <c r="A3393" s="3"/>
      <c r="B3393" s="122"/>
    </row>
    <row r="3394" spans="1:2" x14ac:dyDescent="0.25">
      <c r="A3394" s="3"/>
      <c r="B3394" s="122"/>
    </row>
    <row r="3395" spans="1:2" x14ac:dyDescent="0.25">
      <c r="A3395" s="3"/>
      <c r="B3395" s="122"/>
    </row>
    <row r="3396" spans="1:2" x14ac:dyDescent="0.25">
      <c r="A3396" s="3"/>
      <c r="B3396" s="122"/>
    </row>
    <row r="3397" spans="1:2" x14ac:dyDescent="0.25">
      <c r="A3397" s="3"/>
      <c r="B3397" s="122"/>
    </row>
    <row r="3398" spans="1:2" x14ac:dyDescent="0.25">
      <c r="A3398" s="3"/>
      <c r="B3398" s="122"/>
    </row>
    <row r="3399" spans="1:2" x14ac:dyDescent="0.25">
      <c r="A3399" s="3"/>
      <c r="B3399" s="122"/>
    </row>
    <row r="3400" spans="1:2" x14ac:dyDescent="0.25">
      <c r="A3400" s="3"/>
      <c r="B3400" s="122"/>
    </row>
    <row r="3401" spans="1:2" x14ac:dyDescent="0.25">
      <c r="A3401" s="3"/>
      <c r="B3401" s="122"/>
    </row>
    <row r="3402" spans="1:2" x14ac:dyDescent="0.25">
      <c r="A3402" s="3"/>
      <c r="B3402" s="122"/>
    </row>
    <row r="3403" spans="1:2" x14ac:dyDescent="0.25">
      <c r="A3403" s="3"/>
      <c r="B3403" s="122"/>
    </row>
    <row r="3404" spans="1:2" x14ac:dyDescent="0.25">
      <c r="A3404" s="3"/>
      <c r="B3404" s="122"/>
    </row>
    <row r="3405" spans="1:2" x14ac:dyDescent="0.25">
      <c r="A3405" s="3"/>
      <c r="B3405" s="122"/>
    </row>
    <row r="3406" spans="1:2" x14ac:dyDescent="0.25">
      <c r="A3406" s="3"/>
      <c r="B3406" s="122"/>
    </row>
    <row r="3407" spans="1:2" x14ac:dyDescent="0.25">
      <c r="A3407" s="3"/>
      <c r="B3407" s="122"/>
    </row>
    <row r="3408" spans="1:2" x14ac:dyDescent="0.25">
      <c r="A3408" s="3"/>
      <c r="B3408" s="122"/>
    </row>
    <row r="3409" spans="1:2" x14ac:dyDescent="0.25">
      <c r="A3409" s="3"/>
      <c r="B3409" s="122"/>
    </row>
    <row r="3410" spans="1:2" x14ac:dyDescent="0.25">
      <c r="A3410" s="3"/>
      <c r="B3410" s="122"/>
    </row>
    <row r="3411" spans="1:2" x14ac:dyDescent="0.25">
      <c r="A3411" s="3"/>
      <c r="B3411" s="122"/>
    </row>
    <row r="3412" spans="1:2" x14ac:dyDescent="0.25">
      <c r="A3412" s="3"/>
      <c r="B3412" s="122"/>
    </row>
    <row r="3413" spans="1:2" x14ac:dyDescent="0.25">
      <c r="A3413" s="3"/>
      <c r="B3413" s="122"/>
    </row>
    <row r="3414" spans="1:2" x14ac:dyDescent="0.25">
      <c r="A3414" s="3"/>
      <c r="B3414" s="122"/>
    </row>
    <row r="3415" spans="1:2" x14ac:dyDescent="0.25">
      <c r="A3415" s="3"/>
      <c r="B3415" s="122"/>
    </row>
    <row r="3416" spans="1:2" x14ac:dyDescent="0.25">
      <c r="A3416" s="3"/>
      <c r="B3416" s="122"/>
    </row>
    <row r="3417" spans="1:2" x14ac:dyDescent="0.25">
      <c r="A3417" s="3"/>
      <c r="B3417" s="122"/>
    </row>
    <row r="3418" spans="1:2" x14ac:dyDescent="0.25">
      <c r="A3418" s="3"/>
      <c r="B3418" s="122"/>
    </row>
    <row r="3419" spans="1:2" x14ac:dyDescent="0.25">
      <c r="A3419" s="3"/>
      <c r="B3419" s="122"/>
    </row>
    <row r="3420" spans="1:2" x14ac:dyDescent="0.25">
      <c r="A3420" s="3"/>
      <c r="B3420" s="122"/>
    </row>
    <row r="3421" spans="1:2" x14ac:dyDescent="0.25">
      <c r="A3421" s="3"/>
      <c r="B3421" s="122"/>
    </row>
    <row r="3422" spans="1:2" x14ac:dyDescent="0.25">
      <c r="A3422" s="3"/>
      <c r="B3422" s="122"/>
    </row>
    <row r="3423" spans="1:2" x14ac:dyDescent="0.25">
      <c r="A3423" s="3"/>
      <c r="B3423" s="122"/>
    </row>
    <row r="3424" spans="1:2" x14ac:dyDescent="0.25">
      <c r="A3424" s="3"/>
      <c r="B3424" s="122"/>
    </row>
    <row r="3425" spans="1:2" x14ac:dyDescent="0.25">
      <c r="A3425" s="3"/>
      <c r="B3425" s="122"/>
    </row>
    <row r="3426" spans="1:2" x14ac:dyDescent="0.25">
      <c r="A3426" s="3"/>
      <c r="B3426" s="122"/>
    </row>
    <row r="3427" spans="1:2" x14ac:dyDescent="0.25">
      <c r="A3427" s="3"/>
      <c r="B3427" s="122"/>
    </row>
    <row r="3428" spans="1:2" x14ac:dyDescent="0.25">
      <c r="A3428" s="3"/>
      <c r="B3428" s="122"/>
    </row>
    <row r="3429" spans="1:2" x14ac:dyDescent="0.25">
      <c r="A3429" s="3"/>
      <c r="B3429" s="122"/>
    </row>
    <row r="3430" spans="1:2" x14ac:dyDescent="0.25">
      <c r="A3430" s="3"/>
      <c r="B3430" s="122"/>
    </row>
    <row r="3431" spans="1:2" x14ac:dyDescent="0.25">
      <c r="A3431" s="3"/>
      <c r="B3431" s="122"/>
    </row>
    <row r="3432" spans="1:2" x14ac:dyDescent="0.25">
      <c r="A3432" s="3"/>
      <c r="B3432" s="122"/>
    </row>
    <row r="3433" spans="1:2" x14ac:dyDescent="0.25">
      <c r="A3433" s="3"/>
      <c r="B3433" s="122"/>
    </row>
    <row r="3434" spans="1:2" x14ac:dyDescent="0.25">
      <c r="A3434" s="3"/>
      <c r="B3434" s="122"/>
    </row>
    <row r="3435" spans="1:2" x14ac:dyDescent="0.25">
      <c r="A3435" s="3"/>
      <c r="B3435" s="122"/>
    </row>
    <row r="3436" spans="1:2" x14ac:dyDescent="0.25">
      <c r="A3436" s="3"/>
      <c r="B3436" s="122"/>
    </row>
    <row r="3437" spans="1:2" x14ac:dyDescent="0.25">
      <c r="A3437" s="3"/>
      <c r="B3437" s="122"/>
    </row>
    <row r="3438" spans="1:2" x14ac:dyDescent="0.25">
      <c r="A3438" s="3"/>
      <c r="B3438" s="122"/>
    </row>
    <row r="3439" spans="1:2" x14ac:dyDescent="0.25">
      <c r="A3439" s="3"/>
      <c r="B3439" s="122"/>
    </row>
    <row r="3440" spans="1:2" x14ac:dyDescent="0.25">
      <c r="A3440" s="3"/>
      <c r="B3440" s="122"/>
    </row>
    <row r="3441" spans="1:2" x14ac:dyDescent="0.25">
      <c r="A3441" s="3"/>
      <c r="B3441" s="122"/>
    </row>
    <row r="3442" spans="1:2" x14ac:dyDescent="0.25">
      <c r="A3442" s="3"/>
      <c r="B3442" s="122"/>
    </row>
    <row r="3443" spans="1:2" x14ac:dyDescent="0.25">
      <c r="A3443" s="3"/>
      <c r="B3443" s="122"/>
    </row>
    <row r="3444" spans="1:2" x14ac:dyDescent="0.25">
      <c r="A3444" s="3"/>
      <c r="B3444" s="122"/>
    </row>
    <row r="3445" spans="1:2" x14ac:dyDescent="0.25">
      <c r="A3445" s="3"/>
      <c r="B3445" s="122"/>
    </row>
    <row r="3446" spans="1:2" x14ac:dyDescent="0.25">
      <c r="A3446" s="3"/>
      <c r="B3446" s="122"/>
    </row>
    <row r="3447" spans="1:2" x14ac:dyDescent="0.25">
      <c r="A3447" s="3"/>
      <c r="B3447" s="122"/>
    </row>
    <row r="3448" spans="1:2" x14ac:dyDescent="0.25">
      <c r="A3448" s="3"/>
      <c r="B3448" s="122"/>
    </row>
    <row r="3449" spans="1:2" x14ac:dyDescent="0.25">
      <c r="A3449" s="3"/>
      <c r="B3449" s="122"/>
    </row>
    <row r="3450" spans="1:2" x14ac:dyDescent="0.25">
      <c r="A3450" s="3"/>
      <c r="B3450" s="122"/>
    </row>
    <row r="3451" spans="1:2" x14ac:dyDescent="0.25">
      <c r="A3451" s="3"/>
      <c r="B3451" s="122"/>
    </row>
    <row r="3452" spans="1:2" x14ac:dyDescent="0.25">
      <c r="A3452" s="3"/>
      <c r="B3452" s="122"/>
    </row>
    <row r="3453" spans="1:2" x14ac:dyDescent="0.25">
      <c r="A3453" s="3"/>
      <c r="B3453" s="122"/>
    </row>
    <row r="3454" spans="1:2" x14ac:dyDescent="0.25">
      <c r="A3454" s="3"/>
      <c r="B3454" s="122"/>
    </row>
    <row r="3455" spans="1:2" x14ac:dyDescent="0.25">
      <c r="A3455" s="3"/>
      <c r="B3455" s="122"/>
    </row>
    <row r="3456" spans="1:2" x14ac:dyDescent="0.25">
      <c r="A3456" s="3"/>
      <c r="B3456" s="122"/>
    </row>
    <row r="3457" spans="1:2" x14ac:dyDescent="0.25">
      <c r="A3457" s="3"/>
      <c r="B3457" s="122"/>
    </row>
    <row r="3458" spans="1:2" x14ac:dyDescent="0.25">
      <c r="A3458" s="3"/>
      <c r="B3458" s="122"/>
    </row>
    <row r="3459" spans="1:2" x14ac:dyDescent="0.25">
      <c r="A3459" s="3"/>
      <c r="B3459" s="122"/>
    </row>
    <row r="3460" spans="1:2" x14ac:dyDescent="0.25">
      <c r="A3460" s="3"/>
      <c r="B3460" s="122"/>
    </row>
    <row r="3461" spans="1:2" x14ac:dyDescent="0.25">
      <c r="A3461" s="3"/>
      <c r="B3461" s="122"/>
    </row>
    <row r="3462" spans="1:2" x14ac:dyDescent="0.25">
      <c r="A3462" s="3"/>
      <c r="B3462" s="122"/>
    </row>
    <row r="3463" spans="1:2" x14ac:dyDescent="0.25">
      <c r="A3463" s="3"/>
      <c r="B3463" s="122"/>
    </row>
    <row r="3464" spans="1:2" x14ac:dyDescent="0.25">
      <c r="A3464" s="3"/>
      <c r="B3464" s="122"/>
    </row>
    <row r="3465" spans="1:2" x14ac:dyDescent="0.25">
      <c r="A3465" s="3"/>
      <c r="B3465" s="122"/>
    </row>
    <row r="3466" spans="1:2" x14ac:dyDescent="0.25">
      <c r="A3466" s="3"/>
      <c r="B3466" s="122"/>
    </row>
    <row r="3467" spans="1:2" x14ac:dyDescent="0.25">
      <c r="A3467" s="3"/>
      <c r="B3467" s="122"/>
    </row>
    <row r="3468" spans="1:2" x14ac:dyDescent="0.25">
      <c r="A3468" s="3"/>
      <c r="B3468" s="122"/>
    </row>
    <row r="3469" spans="1:2" x14ac:dyDescent="0.25">
      <c r="A3469" s="3"/>
      <c r="B3469" s="122"/>
    </row>
    <row r="3470" spans="1:2" x14ac:dyDescent="0.25">
      <c r="A3470" s="3"/>
      <c r="B3470" s="122"/>
    </row>
    <row r="3471" spans="1:2" x14ac:dyDescent="0.25">
      <c r="A3471" s="3"/>
      <c r="B3471" s="122"/>
    </row>
    <row r="3472" spans="1:2" x14ac:dyDescent="0.25">
      <c r="A3472" s="3"/>
      <c r="B3472" s="122"/>
    </row>
    <row r="3473" spans="1:2" x14ac:dyDescent="0.25">
      <c r="A3473" s="3"/>
      <c r="B3473" s="122"/>
    </row>
    <row r="3474" spans="1:2" x14ac:dyDescent="0.25">
      <c r="A3474" s="3"/>
      <c r="B3474" s="122"/>
    </row>
    <row r="3475" spans="1:2" x14ac:dyDescent="0.25">
      <c r="A3475" s="3"/>
      <c r="B3475" s="122"/>
    </row>
    <row r="3476" spans="1:2" x14ac:dyDescent="0.25">
      <c r="A3476" s="3"/>
      <c r="B3476" s="122"/>
    </row>
    <row r="3477" spans="1:2" x14ac:dyDescent="0.25">
      <c r="A3477" s="3"/>
      <c r="B3477" s="122"/>
    </row>
    <row r="3478" spans="1:2" x14ac:dyDescent="0.25">
      <c r="A3478" s="3"/>
      <c r="B3478" s="122"/>
    </row>
    <row r="3479" spans="1:2" x14ac:dyDescent="0.25">
      <c r="A3479" s="3"/>
      <c r="B3479" s="122"/>
    </row>
    <row r="3480" spans="1:2" x14ac:dyDescent="0.25">
      <c r="A3480" s="3"/>
      <c r="B3480" s="122"/>
    </row>
    <row r="3481" spans="1:2" x14ac:dyDescent="0.25">
      <c r="A3481" s="3"/>
      <c r="B3481" s="122"/>
    </row>
    <row r="3482" spans="1:2" x14ac:dyDescent="0.25">
      <c r="A3482" s="3"/>
      <c r="B3482" s="122"/>
    </row>
    <row r="3483" spans="1:2" x14ac:dyDescent="0.25">
      <c r="A3483" s="3"/>
      <c r="B3483" s="122"/>
    </row>
    <row r="3484" spans="1:2" x14ac:dyDescent="0.25">
      <c r="A3484" s="3"/>
      <c r="B3484" s="122"/>
    </row>
    <row r="3485" spans="1:2" x14ac:dyDescent="0.25">
      <c r="A3485" s="3"/>
      <c r="B3485" s="122"/>
    </row>
    <row r="3486" spans="1:2" x14ac:dyDescent="0.25">
      <c r="A3486" s="3"/>
      <c r="B3486" s="122"/>
    </row>
    <row r="3487" spans="1:2" x14ac:dyDescent="0.25">
      <c r="A3487" s="3"/>
      <c r="B3487" s="122"/>
    </row>
    <row r="3488" spans="1:2" x14ac:dyDescent="0.25">
      <c r="A3488" s="3"/>
      <c r="B3488" s="122"/>
    </row>
    <row r="3489" spans="1:2" x14ac:dyDescent="0.25">
      <c r="A3489" s="3"/>
      <c r="B3489" s="122"/>
    </row>
    <row r="3490" spans="1:2" x14ac:dyDescent="0.25">
      <c r="A3490" s="3"/>
      <c r="B3490" s="122"/>
    </row>
    <row r="3491" spans="1:2" x14ac:dyDescent="0.25">
      <c r="A3491" s="3"/>
      <c r="B3491" s="122"/>
    </row>
    <row r="3492" spans="1:2" x14ac:dyDescent="0.25">
      <c r="A3492" s="3"/>
      <c r="B3492" s="122"/>
    </row>
    <row r="3493" spans="1:2" x14ac:dyDescent="0.25">
      <c r="A3493" s="3"/>
      <c r="B3493" s="122"/>
    </row>
    <row r="3494" spans="1:2" x14ac:dyDescent="0.25">
      <c r="A3494" s="3"/>
      <c r="B3494" s="122"/>
    </row>
    <row r="3495" spans="1:2" x14ac:dyDescent="0.25">
      <c r="A3495" s="3"/>
      <c r="B3495" s="122"/>
    </row>
    <row r="3496" spans="1:2" x14ac:dyDescent="0.25">
      <c r="A3496" s="3"/>
      <c r="B3496" s="122"/>
    </row>
    <row r="3497" spans="1:2" x14ac:dyDescent="0.25">
      <c r="A3497" s="3"/>
      <c r="B3497" s="122"/>
    </row>
    <row r="3498" spans="1:2" x14ac:dyDescent="0.25">
      <c r="A3498" s="3"/>
      <c r="B3498" s="122"/>
    </row>
    <row r="3499" spans="1:2" x14ac:dyDescent="0.25">
      <c r="A3499" s="3"/>
      <c r="B3499" s="122"/>
    </row>
    <row r="3500" spans="1:2" x14ac:dyDescent="0.25">
      <c r="A3500" s="3"/>
      <c r="B3500" s="122"/>
    </row>
    <row r="3501" spans="1:2" x14ac:dyDescent="0.25">
      <c r="A3501" s="3"/>
      <c r="B3501" s="122"/>
    </row>
    <row r="3502" spans="1:2" x14ac:dyDescent="0.25">
      <c r="A3502" s="3"/>
      <c r="B3502" s="122"/>
    </row>
    <row r="3503" spans="1:2" x14ac:dyDescent="0.25">
      <c r="A3503" s="3"/>
      <c r="B3503" s="122"/>
    </row>
    <row r="3504" spans="1:2" x14ac:dyDescent="0.25">
      <c r="A3504" s="3"/>
      <c r="B3504" s="122"/>
    </row>
    <row r="3505" spans="1:2" x14ac:dyDescent="0.25">
      <c r="A3505" s="3"/>
      <c r="B3505" s="122"/>
    </row>
    <row r="3506" spans="1:2" x14ac:dyDescent="0.25">
      <c r="A3506" s="3"/>
      <c r="B3506" s="122"/>
    </row>
    <row r="3507" spans="1:2" x14ac:dyDescent="0.25">
      <c r="A3507" s="3"/>
      <c r="B3507" s="122"/>
    </row>
    <row r="3508" spans="1:2" x14ac:dyDescent="0.25">
      <c r="A3508" s="3"/>
      <c r="B3508" s="122"/>
    </row>
    <row r="3509" spans="1:2" x14ac:dyDescent="0.25">
      <c r="A3509" s="3"/>
      <c r="B3509" s="122"/>
    </row>
    <row r="3510" spans="1:2" x14ac:dyDescent="0.25">
      <c r="A3510" s="3"/>
      <c r="B3510" s="122"/>
    </row>
    <row r="3511" spans="1:2" x14ac:dyDescent="0.25">
      <c r="A3511" s="3"/>
      <c r="B3511" s="122"/>
    </row>
    <row r="3512" spans="1:2" x14ac:dyDescent="0.25">
      <c r="A3512" s="3"/>
      <c r="B3512" s="122"/>
    </row>
    <row r="3513" spans="1:2" x14ac:dyDescent="0.25">
      <c r="A3513" s="3"/>
      <c r="B3513" s="122"/>
    </row>
    <row r="3514" spans="1:2" x14ac:dyDescent="0.25">
      <c r="A3514" s="3"/>
      <c r="B3514" s="122"/>
    </row>
    <row r="3515" spans="1:2" x14ac:dyDescent="0.25">
      <c r="A3515" s="3"/>
      <c r="B3515" s="122"/>
    </row>
    <row r="3516" spans="1:2" x14ac:dyDescent="0.25">
      <c r="A3516" s="3"/>
      <c r="B3516" s="122"/>
    </row>
    <row r="3517" spans="1:2" x14ac:dyDescent="0.25">
      <c r="A3517" s="3"/>
      <c r="B3517" s="122"/>
    </row>
    <row r="3518" spans="1:2" x14ac:dyDescent="0.25">
      <c r="A3518" s="3"/>
      <c r="B3518" s="122"/>
    </row>
    <row r="3519" spans="1:2" x14ac:dyDescent="0.25">
      <c r="A3519" s="3"/>
      <c r="B3519" s="122"/>
    </row>
    <row r="3520" spans="1:2" x14ac:dyDescent="0.25">
      <c r="A3520" s="3"/>
      <c r="B3520" s="122"/>
    </row>
    <row r="3521" spans="1:2" x14ac:dyDescent="0.25">
      <c r="A3521" s="3"/>
      <c r="B3521" s="122"/>
    </row>
    <row r="3522" spans="1:2" x14ac:dyDescent="0.25">
      <c r="A3522" s="3"/>
      <c r="B3522" s="122"/>
    </row>
    <row r="3523" spans="1:2" x14ac:dyDescent="0.25">
      <c r="A3523" s="3"/>
      <c r="B3523" s="122"/>
    </row>
    <row r="3524" spans="1:2" x14ac:dyDescent="0.25">
      <c r="A3524" s="3"/>
      <c r="B3524" s="122"/>
    </row>
    <row r="3525" spans="1:2" x14ac:dyDescent="0.25">
      <c r="A3525" s="3"/>
      <c r="B3525" s="122"/>
    </row>
    <row r="3526" spans="1:2" x14ac:dyDescent="0.25">
      <c r="A3526" s="3"/>
      <c r="B3526" s="122"/>
    </row>
    <row r="3527" spans="1:2" x14ac:dyDescent="0.25">
      <c r="A3527" s="3"/>
      <c r="B3527" s="122"/>
    </row>
    <row r="3528" spans="1:2" x14ac:dyDescent="0.25">
      <c r="A3528" s="3"/>
      <c r="B3528" s="122"/>
    </row>
    <row r="3529" spans="1:2" x14ac:dyDescent="0.25">
      <c r="A3529" s="3"/>
      <c r="B3529" s="122"/>
    </row>
    <row r="3530" spans="1:2" x14ac:dyDescent="0.25">
      <c r="A3530" s="3"/>
      <c r="B3530" s="122"/>
    </row>
    <row r="3531" spans="1:2" x14ac:dyDescent="0.25">
      <c r="A3531" s="3"/>
      <c r="B3531" s="122"/>
    </row>
    <row r="3532" spans="1:2" x14ac:dyDescent="0.25">
      <c r="A3532" s="3"/>
      <c r="B3532" s="122"/>
    </row>
    <row r="3533" spans="1:2" x14ac:dyDescent="0.25">
      <c r="A3533" s="3"/>
      <c r="B3533" s="122"/>
    </row>
    <row r="3534" spans="1:2" x14ac:dyDescent="0.25">
      <c r="A3534" s="3"/>
      <c r="B3534" s="122"/>
    </row>
    <row r="3535" spans="1:2" x14ac:dyDescent="0.25">
      <c r="A3535" s="3"/>
      <c r="B3535" s="122"/>
    </row>
    <row r="3536" spans="1:2" x14ac:dyDescent="0.25">
      <c r="A3536" s="3"/>
      <c r="B3536" s="122"/>
    </row>
    <row r="3537" spans="1:2" x14ac:dyDescent="0.25">
      <c r="A3537" s="3"/>
      <c r="B3537" s="122"/>
    </row>
    <row r="3538" spans="1:2" x14ac:dyDescent="0.25">
      <c r="A3538" s="3"/>
      <c r="B3538" s="122"/>
    </row>
    <row r="3539" spans="1:2" x14ac:dyDescent="0.25">
      <c r="A3539" s="3"/>
      <c r="B3539" s="122"/>
    </row>
    <row r="3540" spans="1:2" x14ac:dyDescent="0.25">
      <c r="A3540" s="3"/>
      <c r="B3540" s="122"/>
    </row>
    <row r="3541" spans="1:2" x14ac:dyDescent="0.25">
      <c r="A3541" s="3"/>
      <c r="B3541" s="122"/>
    </row>
    <row r="3542" spans="1:2" x14ac:dyDescent="0.25">
      <c r="A3542" s="3"/>
      <c r="B3542" s="122"/>
    </row>
    <row r="3543" spans="1:2" x14ac:dyDescent="0.25">
      <c r="A3543" s="3"/>
      <c r="B3543" s="122"/>
    </row>
    <row r="3544" spans="1:2" x14ac:dyDescent="0.25">
      <c r="A3544" s="3"/>
      <c r="B3544" s="122"/>
    </row>
    <row r="3545" spans="1:2" x14ac:dyDescent="0.25">
      <c r="A3545" s="3"/>
      <c r="B3545" s="122"/>
    </row>
    <row r="3546" spans="1:2" x14ac:dyDescent="0.25">
      <c r="A3546" s="3"/>
      <c r="B3546" s="122"/>
    </row>
    <row r="3547" spans="1:2" x14ac:dyDescent="0.25">
      <c r="A3547" s="3"/>
      <c r="B3547" s="122"/>
    </row>
    <row r="3548" spans="1:2" x14ac:dyDescent="0.25">
      <c r="A3548" s="3"/>
      <c r="B3548" s="122"/>
    </row>
    <row r="3549" spans="1:2" x14ac:dyDescent="0.25">
      <c r="A3549" s="3"/>
      <c r="B3549" s="122"/>
    </row>
    <row r="3550" spans="1:2" x14ac:dyDescent="0.25">
      <c r="A3550" s="3"/>
      <c r="B3550" s="122"/>
    </row>
    <row r="3551" spans="1:2" x14ac:dyDescent="0.25">
      <c r="A3551" s="3"/>
      <c r="B3551" s="122"/>
    </row>
    <row r="3552" spans="1:2" x14ac:dyDescent="0.25">
      <c r="A3552" s="3"/>
      <c r="B3552" s="122"/>
    </row>
    <row r="3553" spans="1:2" x14ac:dyDescent="0.25">
      <c r="A3553" s="3"/>
      <c r="B3553" s="122"/>
    </row>
    <row r="3554" spans="1:2" x14ac:dyDescent="0.25">
      <c r="A3554" s="3"/>
      <c r="B3554" s="122"/>
    </row>
    <row r="3555" spans="1:2" x14ac:dyDescent="0.25">
      <c r="A3555" s="3"/>
      <c r="B3555" s="122"/>
    </row>
    <row r="3556" spans="1:2" x14ac:dyDescent="0.25">
      <c r="A3556" s="3"/>
      <c r="B3556" s="122"/>
    </row>
    <row r="3557" spans="1:2" x14ac:dyDescent="0.25">
      <c r="A3557" s="3"/>
      <c r="B3557" s="122"/>
    </row>
    <row r="3558" spans="1:2" x14ac:dyDescent="0.25">
      <c r="A3558" s="3"/>
      <c r="B3558" s="122"/>
    </row>
    <row r="3559" spans="1:2" x14ac:dyDescent="0.25">
      <c r="A3559" s="3"/>
      <c r="B3559" s="122"/>
    </row>
    <row r="3560" spans="1:2" x14ac:dyDescent="0.25">
      <c r="A3560" s="3"/>
      <c r="B3560" s="122"/>
    </row>
    <row r="3561" spans="1:2" x14ac:dyDescent="0.25">
      <c r="A3561" s="3"/>
      <c r="B3561" s="122"/>
    </row>
    <row r="3562" spans="1:2" x14ac:dyDescent="0.25">
      <c r="A3562" s="3"/>
      <c r="B3562" s="122"/>
    </row>
    <row r="3563" spans="1:2" x14ac:dyDescent="0.25">
      <c r="A3563" s="3"/>
      <c r="B3563" s="122"/>
    </row>
    <row r="3564" spans="1:2" x14ac:dyDescent="0.25">
      <c r="A3564" s="3"/>
      <c r="B3564" s="122"/>
    </row>
    <row r="3565" spans="1:2" x14ac:dyDescent="0.25">
      <c r="A3565" s="3"/>
      <c r="B3565" s="122"/>
    </row>
    <row r="3566" spans="1:2" x14ac:dyDescent="0.25">
      <c r="A3566" s="3"/>
      <c r="B3566" s="122"/>
    </row>
    <row r="3567" spans="1:2" x14ac:dyDescent="0.25">
      <c r="A3567" s="3"/>
      <c r="B3567" s="122"/>
    </row>
    <row r="3568" spans="1:2" x14ac:dyDescent="0.25">
      <c r="A3568" s="3"/>
      <c r="B3568" s="122"/>
    </row>
    <row r="3569" spans="1:2" x14ac:dyDescent="0.25">
      <c r="A3569" s="3"/>
      <c r="B3569" s="122"/>
    </row>
    <row r="3570" spans="1:2" x14ac:dyDescent="0.25">
      <c r="A3570" s="3"/>
      <c r="B3570" s="122"/>
    </row>
    <row r="3571" spans="1:2" x14ac:dyDescent="0.25">
      <c r="A3571" s="3"/>
      <c r="B3571" s="122"/>
    </row>
    <row r="3572" spans="1:2" x14ac:dyDescent="0.25">
      <c r="A3572" s="3"/>
      <c r="B3572" s="122"/>
    </row>
    <row r="3573" spans="1:2" x14ac:dyDescent="0.25">
      <c r="A3573" s="3"/>
      <c r="B3573" s="122"/>
    </row>
    <row r="3574" spans="1:2" x14ac:dyDescent="0.25">
      <c r="A3574" s="3"/>
      <c r="B3574" s="122"/>
    </row>
    <row r="3575" spans="1:2" x14ac:dyDescent="0.25">
      <c r="A3575" s="3"/>
      <c r="B3575" s="122"/>
    </row>
    <row r="3576" spans="1:2" x14ac:dyDescent="0.25">
      <c r="A3576" s="3"/>
      <c r="B3576" s="122"/>
    </row>
    <row r="3577" spans="1:2" x14ac:dyDescent="0.25">
      <c r="A3577" s="3"/>
      <c r="B3577" s="122"/>
    </row>
    <row r="3578" spans="1:2" x14ac:dyDescent="0.25">
      <c r="A3578" s="3"/>
      <c r="B3578" s="122"/>
    </row>
    <row r="3579" spans="1:2" x14ac:dyDescent="0.25">
      <c r="A3579" s="3"/>
      <c r="B3579" s="122"/>
    </row>
    <row r="3580" spans="1:2" x14ac:dyDescent="0.25">
      <c r="A3580" s="3"/>
      <c r="B3580" s="122"/>
    </row>
    <row r="3581" spans="1:2" x14ac:dyDescent="0.25">
      <c r="A3581" s="3"/>
      <c r="B3581" s="122"/>
    </row>
    <row r="3582" spans="1:2" x14ac:dyDescent="0.25">
      <c r="A3582" s="3"/>
      <c r="B3582" s="122"/>
    </row>
    <row r="3583" spans="1:2" x14ac:dyDescent="0.25">
      <c r="A3583" s="3"/>
      <c r="B3583" s="122"/>
    </row>
    <row r="3584" spans="1:2" x14ac:dyDescent="0.25">
      <c r="A3584" s="3"/>
      <c r="B3584" s="122"/>
    </row>
    <row r="3585" spans="1:2" x14ac:dyDescent="0.25">
      <c r="A3585" s="3"/>
      <c r="B3585" s="122"/>
    </row>
    <row r="3586" spans="1:2" x14ac:dyDescent="0.25">
      <c r="A3586" s="3"/>
      <c r="B3586" s="122"/>
    </row>
    <row r="3587" spans="1:2" x14ac:dyDescent="0.25">
      <c r="A3587" s="3"/>
      <c r="B3587" s="122"/>
    </row>
    <row r="3588" spans="1:2" x14ac:dyDescent="0.25">
      <c r="A3588" s="3"/>
      <c r="B3588" s="122"/>
    </row>
    <row r="3589" spans="1:2" x14ac:dyDescent="0.25">
      <c r="A3589" s="3"/>
      <c r="B3589" s="122"/>
    </row>
    <row r="3590" spans="1:2" x14ac:dyDescent="0.25">
      <c r="A3590" s="3"/>
      <c r="B3590" s="122"/>
    </row>
    <row r="3591" spans="1:2" x14ac:dyDescent="0.25">
      <c r="A3591" s="3"/>
      <c r="B3591" s="122"/>
    </row>
    <row r="3592" spans="1:2" x14ac:dyDescent="0.25">
      <c r="A3592" s="3"/>
      <c r="B3592" s="122"/>
    </row>
    <row r="3593" spans="1:2" x14ac:dyDescent="0.25">
      <c r="A3593" s="3"/>
      <c r="B3593" s="122"/>
    </row>
    <row r="3594" spans="1:2" x14ac:dyDescent="0.25">
      <c r="A3594" s="3"/>
      <c r="B3594" s="122"/>
    </row>
    <row r="3595" spans="1:2" x14ac:dyDescent="0.25">
      <c r="A3595" s="3"/>
      <c r="B3595" s="122"/>
    </row>
    <row r="3596" spans="1:2" x14ac:dyDescent="0.25">
      <c r="A3596" s="3"/>
      <c r="B3596" s="122"/>
    </row>
    <row r="3597" spans="1:2" x14ac:dyDescent="0.25">
      <c r="A3597" s="3"/>
      <c r="B3597" s="122"/>
    </row>
    <row r="3598" spans="1:2" x14ac:dyDescent="0.25">
      <c r="A3598" s="3"/>
      <c r="B3598" s="122"/>
    </row>
    <row r="3599" spans="1:2" x14ac:dyDescent="0.25">
      <c r="A3599" s="3"/>
      <c r="B3599" s="122"/>
    </row>
    <row r="3600" spans="1:2" x14ac:dyDescent="0.25">
      <c r="A3600" s="3"/>
      <c r="B3600" s="122"/>
    </row>
    <row r="3601" spans="1:2" x14ac:dyDescent="0.25">
      <c r="A3601" s="3"/>
      <c r="B3601" s="122"/>
    </row>
    <row r="3602" spans="1:2" x14ac:dyDescent="0.25">
      <c r="A3602" s="3"/>
      <c r="B3602" s="122"/>
    </row>
    <row r="3603" spans="1:2" x14ac:dyDescent="0.25">
      <c r="A3603" s="3"/>
      <c r="B3603" s="122"/>
    </row>
    <row r="3604" spans="1:2" x14ac:dyDescent="0.25">
      <c r="A3604" s="3"/>
      <c r="B3604" s="122"/>
    </row>
    <row r="3605" spans="1:2" x14ac:dyDescent="0.25">
      <c r="A3605" s="3"/>
      <c r="B3605" s="122"/>
    </row>
    <row r="3606" spans="1:2" x14ac:dyDescent="0.25">
      <c r="A3606" s="3"/>
      <c r="B3606" s="122"/>
    </row>
    <row r="3607" spans="1:2" x14ac:dyDescent="0.25">
      <c r="A3607" s="3"/>
      <c r="B3607" s="122"/>
    </row>
    <row r="3608" spans="1:2" x14ac:dyDescent="0.25">
      <c r="A3608" s="3"/>
      <c r="B3608" s="122"/>
    </row>
    <row r="3609" spans="1:2" x14ac:dyDescent="0.25">
      <c r="A3609" s="3"/>
      <c r="B3609" s="122"/>
    </row>
    <row r="3610" spans="1:2" x14ac:dyDescent="0.25">
      <c r="A3610" s="3"/>
      <c r="B3610" s="122"/>
    </row>
    <row r="3611" spans="1:2" x14ac:dyDescent="0.25">
      <c r="A3611" s="3"/>
      <c r="B3611" s="122"/>
    </row>
    <row r="3612" spans="1:2" x14ac:dyDescent="0.25">
      <c r="A3612" s="3"/>
      <c r="B3612" s="122"/>
    </row>
    <row r="3613" spans="1:2" x14ac:dyDescent="0.25">
      <c r="A3613" s="3"/>
      <c r="B3613" s="122"/>
    </row>
    <row r="3614" spans="1:2" x14ac:dyDescent="0.25">
      <c r="A3614" s="3"/>
      <c r="B3614" s="122"/>
    </row>
    <row r="3615" spans="1:2" x14ac:dyDescent="0.25">
      <c r="A3615" s="3"/>
      <c r="B3615" s="122"/>
    </row>
    <row r="3616" spans="1:2" x14ac:dyDescent="0.25">
      <c r="A3616" s="3"/>
      <c r="B3616" s="122"/>
    </row>
    <row r="3617" spans="1:2" x14ac:dyDescent="0.25">
      <c r="A3617" s="3"/>
      <c r="B3617" s="122"/>
    </row>
    <row r="3618" spans="1:2" x14ac:dyDescent="0.25">
      <c r="A3618" s="3"/>
      <c r="B3618" s="122"/>
    </row>
    <row r="3619" spans="1:2" x14ac:dyDescent="0.25">
      <c r="A3619" s="3"/>
      <c r="B3619" s="122"/>
    </row>
    <row r="3620" spans="1:2" x14ac:dyDescent="0.25">
      <c r="A3620" s="3"/>
      <c r="B3620" s="122"/>
    </row>
    <row r="3621" spans="1:2" x14ac:dyDescent="0.25">
      <c r="A3621" s="3"/>
      <c r="B3621" s="122"/>
    </row>
    <row r="3622" spans="1:2" x14ac:dyDescent="0.25">
      <c r="A3622" s="3"/>
      <c r="B3622" s="122"/>
    </row>
    <row r="3623" spans="1:2" x14ac:dyDescent="0.25">
      <c r="A3623" s="3"/>
      <c r="B3623" s="122"/>
    </row>
    <row r="3624" spans="1:2" x14ac:dyDescent="0.25">
      <c r="A3624" s="3"/>
      <c r="B3624" s="122"/>
    </row>
    <row r="3625" spans="1:2" x14ac:dyDescent="0.25">
      <c r="A3625" s="3"/>
      <c r="B3625" s="122"/>
    </row>
    <row r="3626" spans="1:2" x14ac:dyDescent="0.25">
      <c r="A3626" s="3"/>
      <c r="B3626" s="122"/>
    </row>
    <row r="3627" spans="1:2" x14ac:dyDescent="0.25">
      <c r="A3627" s="3"/>
      <c r="B3627" s="122"/>
    </row>
    <row r="3628" spans="1:2" x14ac:dyDescent="0.25">
      <c r="A3628" s="3"/>
      <c r="B3628" s="122"/>
    </row>
    <row r="3629" spans="1:2" x14ac:dyDescent="0.25">
      <c r="A3629" s="3"/>
      <c r="B3629" s="122"/>
    </row>
    <row r="3630" spans="1:2" x14ac:dyDescent="0.25">
      <c r="A3630" s="3"/>
      <c r="B3630" s="122"/>
    </row>
    <row r="3631" spans="1:2" x14ac:dyDescent="0.25">
      <c r="A3631" s="3"/>
      <c r="B3631" s="122"/>
    </row>
    <row r="3632" spans="1:2" x14ac:dyDescent="0.25">
      <c r="A3632" s="3"/>
      <c r="B3632" s="122"/>
    </row>
    <row r="3633" spans="1:2" x14ac:dyDescent="0.25">
      <c r="A3633" s="3"/>
      <c r="B3633" s="122"/>
    </row>
    <row r="3634" spans="1:2" x14ac:dyDescent="0.25">
      <c r="A3634" s="3"/>
      <c r="B3634" s="122"/>
    </row>
    <row r="3635" spans="1:2" x14ac:dyDescent="0.25">
      <c r="A3635" s="3"/>
      <c r="B3635" s="122"/>
    </row>
    <row r="3636" spans="1:2" x14ac:dyDescent="0.25">
      <c r="A3636" s="3"/>
      <c r="B3636" s="122"/>
    </row>
    <row r="3637" spans="1:2" x14ac:dyDescent="0.25">
      <c r="A3637" s="3"/>
      <c r="B3637" s="122"/>
    </row>
    <row r="3638" spans="1:2" x14ac:dyDescent="0.25">
      <c r="A3638" s="3"/>
      <c r="B3638" s="122"/>
    </row>
    <row r="3639" spans="1:2" x14ac:dyDescent="0.25">
      <c r="A3639" s="3"/>
      <c r="B3639" s="122"/>
    </row>
    <row r="3640" spans="1:2" x14ac:dyDescent="0.25">
      <c r="A3640" s="3"/>
      <c r="B3640" s="122"/>
    </row>
    <row r="3641" spans="1:2" x14ac:dyDescent="0.25">
      <c r="A3641" s="3"/>
      <c r="B3641" s="122"/>
    </row>
    <row r="3642" spans="1:2" x14ac:dyDescent="0.25">
      <c r="A3642" s="3"/>
      <c r="B3642" s="122"/>
    </row>
    <row r="3643" spans="1:2" x14ac:dyDescent="0.25">
      <c r="A3643" s="3"/>
      <c r="B3643" s="122"/>
    </row>
    <row r="3644" spans="1:2" x14ac:dyDescent="0.25">
      <c r="A3644" s="3"/>
      <c r="B3644" s="122"/>
    </row>
    <row r="3645" spans="1:2" x14ac:dyDescent="0.25">
      <c r="A3645" s="3"/>
      <c r="B3645" s="122"/>
    </row>
    <row r="3646" spans="1:2" x14ac:dyDescent="0.25">
      <c r="A3646" s="3"/>
      <c r="B3646" s="122"/>
    </row>
    <row r="3647" spans="1:2" x14ac:dyDescent="0.25">
      <c r="A3647" s="3"/>
      <c r="B3647" s="122"/>
    </row>
    <row r="3648" spans="1:2" x14ac:dyDescent="0.25">
      <c r="A3648" s="3"/>
      <c r="B3648" s="122"/>
    </row>
    <row r="3649" spans="1:2" x14ac:dyDescent="0.25">
      <c r="A3649" s="3"/>
      <c r="B3649" s="122"/>
    </row>
    <row r="3650" spans="1:2" x14ac:dyDescent="0.25">
      <c r="A3650" s="3"/>
      <c r="B3650" s="122"/>
    </row>
    <row r="3651" spans="1:2" x14ac:dyDescent="0.25">
      <c r="A3651" s="3"/>
      <c r="B3651" s="122"/>
    </row>
    <row r="3652" spans="1:2" x14ac:dyDescent="0.25">
      <c r="A3652" s="3"/>
      <c r="B3652" s="122"/>
    </row>
    <row r="3653" spans="1:2" x14ac:dyDescent="0.25">
      <c r="A3653" s="3"/>
      <c r="B3653" s="122"/>
    </row>
    <row r="3654" spans="1:2" x14ac:dyDescent="0.25">
      <c r="A3654" s="3"/>
      <c r="B3654" s="122"/>
    </row>
    <row r="3655" spans="1:2" x14ac:dyDescent="0.25">
      <c r="A3655" s="3"/>
      <c r="B3655" s="122"/>
    </row>
    <row r="3656" spans="1:2" x14ac:dyDescent="0.25">
      <c r="A3656" s="3"/>
      <c r="B3656" s="122"/>
    </row>
    <row r="3657" spans="1:2" x14ac:dyDescent="0.25">
      <c r="A3657" s="3"/>
      <c r="B3657" s="122"/>
    </row>
    <row r="3658" spans="1:2" x14ac:dyDescent="0.25">
      <c r="A3658" s="3"/>
      <c r="B3658" s="122"/>
    </row>
    <row r="3659" spans="1:2" x14ac:dyDescent="0.25">
      <c r="A3659" s="3"/>
      <c r="B3659" s="122"/>
    </row>
    <row r="3660" spans="1:2" x14ac:dyDescent="0.25">
      <c r="A3660" s="3"/>
      <c r="B3660" s="122"/>
    </row>
    <row r="3661" spans="1:2" x14ac:dyDescent="0.25">
      <c r="A3661" s="3"/>
      <c r="B3661" s="122"/>
    </row>
    <row r="3662" spans="1:2" x14ac:dyDescent="0.25">
      <c r="A3662" s="3"/>
      <c r="B3662" s="122"/>
    </row>
    <row r="3663" spans="1:2" x14ac:dyDescent="0.25">
      <c r="A3663" s="3"/>
      <c r="B3663" s="122"/>
    </row>
    <row r="3664" spans="1:2" x14ac:dyDescent="0.25">
      <c r="A3664" s="3"/>
      <c r="B3664" s="122"/>
    </row>
    <row r="3665" spans="1:2" x14ac:dyDescent="0.25">
      <c r="A3665" s="3"/>
      <c r="B3665" s="122"/>
    </row>
    <row r="3666" spans="1:2" x14ac:dyDescent="0.25">
      <c r="A3666" s="3"/>
      <c r="B3666" s="122"/>
    </row>
    <row r="3667" spans="1:2" x14ac:dyDescent="0.25">
      <c r="A3667" s="3"/>
      <c r="B3667" s="122"/>
    </row>
    <row r="3668" spans="1:2" x14ac:dyDescent="0.25">
      <c r="A3668" s="3"/>
      <c r="B3668" s="122"/>
    </row>
    <row r="3669" spans="1:2" x14ac:dyDescent="0.25">
      <c r="A3669" s="3"/>
      <c r="B3669" s="122"/>
    </row>
    <row r="3670" spans="1:2" x14ac:dyDescent="0.25">
      <c r="A3670" s="3"/>
      <c r="B3670" s="122"/>
    </row>
    <row r="3671" spans="1:2" x14ac:dyDescent="0.25">
      <c r="A3671" s="3"/>
      <c r="B3671" s="122"/>
    </row>
    <row r="3672" spans="1:2" x14ac:dyDescent="0.25">
      <c r="A3672" s="3"/>
      <c r="B3672" s="122"/>
    </row>
    <row r="3673" spans="1:2" x14ac:dyDescent="0.25">
      <c r="A3673" s="3"/>
      <c r="B3673" s="122"/>
    </row>
    <row r="3674" spans="1:2" x14ac:dyDescent="0.25">
      <c r="A3674" s="3"/>
      <c r="B3674" s="122"/>
    </row>
    <row r="3675" spans="1:2" x14ac:dyDescent="0.25">
      <c r="A3675" s="3"/>
      <c r="B3675" s="122"/>
    </row>
    <row r="3676" spans="1:2" x14ac:dyDescent="0.25">
      <c r="A3676" s="3"/>
      <c r="B3676" s="122"/>
    </row>
    <row r="3677" spans="1:2" x14ac:dyDescent="0.25">
      <c r="A3677" s="3"/>
      <c r="B3677" s="122"/>
    </row>
    <row r="3678" spans="1:2" x14ac:dyDescent="0.25">
      <c r="A3678" s="3"/>
      <c r="B3678" s="122"/>
    </row>
    <row r="3679" spans="1:2" x14ac:dyDescent="0.25">
      <c r="A3679" s="3"/>
      <c r="B3679" s="122"/>
    </row>
    <row r="3680" spans="1:2" x14ac:dyDescent="0.25">
      <c r="A3680" s="3"/>
      <c r="B3680" s="122"/>
    </row>
    <row r="3681" spans="1:2" x14ac:dyDescent="0.25">
      <c r="A3681" s="3"/>
      <c r="B3681" s="122"/>
    </row>
    <row r="3682" spans="1:2" x14ac:dyDescent="0.25">
      <c r="A3682" s="3"/>
      <c r="B3682" s="122"/>
    </row>
    <row r="3683" spans="1:2" x14ac:dyDescent="0.25">
      <c r="A3683" s="3"/>
      <c r="B3683" s="122"/>
    </row>
    <row r="3684" spans="1:2" x14ac:dyDescent="0.25">
      <c r="A3684" s="3"/>
      <c r="B3684" s="122"/>
    </row>
    <row r="3685" spans="1:2" x14ac:dyDescent="0.25">
      <c r="A3685" s="3"/>
      <c r="B3685" s="122"/>
    </row>
    <row r="3686" spans="1:2" x14ac:dyDescent="0.25">
      <c r="A3686" s="3"/>
      <c r="B3686" s="122"/>
    </row>
    <row r="3687" spans="1:2" x14ac:dyDescent="0.25">
      <c r="A3687" s="3"/>
      <c r="B3687" s="122"/>
    </row>
    <row r="3688" spans="1:2" x14ac:dyDescent="0.25">
      <c r="A3688" s="3"/>
      <c r="B3688" s="122"/>
    </row>
    <row r="3689" spans="1:2" x14ac:dyDescent="0.25">
      <c r="A3689" s="3"/>
      <c r="B3689" s="122"/>
    </row>
    <row r="3690" spans="1:2" x14ac:dyDescent="0.25">
      <c r="A3690" s="3"/>
      <c r="B3690" s="122"/>
    </row>
    <row r="3691" spans="1:2" x14ac:dyDescent="0.25">
      <c r="A3691" s="3"/>
      <c r="B3691" s="122"/>
    </row>
    <row r="3692" spans="1:2" x14ac:dyDescent="0.25">
      <c r="A3692" s="3"/>
      <c r="B3692" s="122"/>
    </row>
    <row r="3693" spans="1:2" x14ac:dyDescent="0.25">
      <c r="A3693" s="3"/>
      <c r="B3693" s="122"/>
    </row>
    <row r="3694" spans="1:2" x14ac:dyDescent="0.25">
      <c r="A3694" s="3"/>
      <c r="B3694" s="122"/>
    </row>
    <row r="3695" spans="1:2" x14ac:dyDescent="0.25">
      <c r="A3695" s="3"/>
      <c r="B3695" s="122"/>
    </row>
    <row r="3696" spans="1:2" x14ac:dyDescent="0.25">
      <c r="A3696" s="3"/>
      <c r="B3696" s="122"/>
    </row>
    <row r="3697" spans="1:2" x14ac:dyDescent="0.25">
      <c r="A3697" s="3"/>
      <c r="B3697" s="122"/>
    </row>
    <row r="3698" spans="1:2" x14ac:dyDescent="0.25">
      <c r="A3698" s="3"/>
      <c r="B3698" s="122"/>
    </row>
    <row r="3699" spans="1:2" x14ac:dyDescent="0.25">
      <c r="A3699" s="3"/>
      <c r="B3699" s="122"/>
    </row>
    <row r="3700" spans="1:2" x14ac:dyDescent="0.25">
      <c r="A3700" s="3"/>
      <c r="B3700" s="122"/>
    </row>
    <row r="3701" spans="1:2" x14ac:dyDescent="0.25">
      <c r="A3701" s="3"/>
      <c r="B3701" s="122"/>
    </row>
    <row r="3702" spans="1:2" x14ac:dyDescent="0.25">
      <c r="A3702" s="3"/>
      <c r="B3702" s="122"/>
    </row>
    <row r="3703" spans="1:2" x14ac:dyDescent="0.25">
      <c r="A3703" s="3"/>
      <c r="B3703" s="122"/>
    </row>
    <row r="3704" spans="1:2" x14ac:dyDescent="0.25">
      <c r="A3704" s="3"/>
      <c r="B3704" s="122"/>
    </row>
    <row r="3705" spans="1:2" x14ac:dyDescent="0.25">
      <c r="A3705" s="3"/>
      <c r="B3705" s="122"/>
    </row>
    <row r="3706" spans="1:2" x14ac:dyDescent="0.25">
      <c r="A3706" s="3"/>
      <c r="B3706" s="122"/>
    </row>
    <row r="3707" spans="1:2" x14ac:dyDescent="0.25">
      <c r="A3707" s="3"/>
      <c r="B3707" s="122"/>
    </row>
    <row r="3708" spans="1:2" x14ac:dyDescent="0.25">
      <c r="A3708" s="3"/>
      <c r="B3708" s="122"/>
    </row>
    <row r="3709" spans="1:2" x14ac:dyDescent="0.25">
      <c r="A3709" s="3"/>
      <c r="B3709" s="122"/>
    </row>
    <row r="3710" spans="1:2" x14ac:dyDescent="0.25">
      <c r="A3710" s="3"/>
      <c r="B3710" s="122"/>
    </row>
    <row r="3711" spans="1:2" x14ac:dyDescent="0.25">
      <c r="A3711" s="3"/>
      <c r="B3711" s="122"/>
    </row>
    <row r="3712" spans="1:2" x14ac:dyDescent="0.25">
      <c r="A3712" s="3"/>
      <c r="B3712" s="122"/>
    </row>
    <row r="3713" spans="1:2" x14ac:dyDescent="0.25">
      <c r="A3713" s="3"/>
      <c r="B3713" s="122"/>
    </row>
    <row r="3714" spans="1:2" x14ac:dyDescent="0.25">
      <c r="A3714" s="3"/>
      <c r="B3714" s="122"/>
    </row>
    <row r="3715" spans="1:2" x14ac:dyDescent="0.25">
      <c r="A3715" s="3"/>
      <c r="B3715" s="122"/>
    </row>
    <row r="3716" spans="1:2" x14ac:dyDescent="0.25">
      <c r="A3716" s="3"/>
      <c r="B3716" s="122"/>
    </row>
    <row r="3717" spans="1:2" x14ac:dyDescent="0.25">
      <c r="A3717" s="3"/>
      <c r="B3717" s="122"/>
    </row>
    <row r="3718" spans="1:2" x14ac:dyDescent="0.25">
      <c r="A3718" s="3"/>
      <c r="B3718" s="122"/>
    </row>
    <row r="3719" spans="1:2" x14ac:dyDescent="0.25">
      <c r="A3719" s="3"/>
      <c r="B3719" s="122"/>
    </row>
    <row r="3720" spans="1:2" x14ac:dyDescent="0.25">
      <c r="A3720" s="3"/>
      <c r="B3720" s="122"/>
    </row>
    <row r="3721" spans="1:2" x14ac:dyDescent="0.25">
      <c r="A3721" s="3"/>
      <c r="B3721" s="122"/>
    </row>
    <row r="3722" spans="1:2" x14ac:dyDescent="0.25">
      <c r="A3722" s="3"/>
      <c r="B3722" s="122"/>
    </row>
    <row r="3723" spans="1:2" x14ac:dyDescent="0.25">
      <c r="A3723" s="3"/>
      <c r="B3723" s="122"/>
    </row>
    <row r="3724" spans="1:2" x14ac:dyDescent="0.25">
      <c r="A3724" s="3"/>
      <c r="B3724" s="122"/>
    </row>
    <row r="3725" spans="1:2" x14ac:dyDescent="0.25">
      <c r="A3725" s="3"/>
      <c r="B3725" s="122"/>
    </row>
    <row r="3726" spans="1:2" x14ac:dyDescent="0.25">
      <c r="A3726" s="3"/>
      <c r="B3726" s="122"/>
    </row>
    <row r="3727" spans="1:2" x14ac:dyDescent="0.25">
      <c r="A3727" s="3"/>
      <c r="B3727" s="122"/>
    </row>
    <row r="3728" spans="1:2" x14ac:dyDescent="0.25">
      <c r="A3728" s="3"/>
      <c r="B3728" s="122"/>
    </row>
    <row r="3729" spans="1:2" x14ac:dyDescent="0.25">
      <c r="A3729" s="3"/>
      <c r="B3729" s="122"/>
    </row>
    <row r="3730" spans="1:2" x14ac:dyDescent="0.25">
      <c r="A3730" s="3"/>
      <c r="B3730" s="122"/>
    </row>
    <row r="3731" spans="1:2" x14ac:dyDescent="0.25">
      <c r="A3731" s="3"/>
      <c r="B3731" s="122"/>
    </row>
    <row r="3732" spans="1:2" x14ac:dyDescent="0.25">
      <c r="A3732" s="3"/>
      <c r="B3732" s="122"/>
    </row>
    <row r="3733" spans="1:2" x14ac:dyDescent="0.25">
      <c r="A3733" s="3"/>
      <c r="B3733" s="122"/>
    </row>
    <row r="3734" spans="1:2" x14ac:dyDescent="0.25">
      <c r="A3734" s="3"/>
      <c r="B3734" s="122"/>
    </row>
    <row r="3735" spans="1:2" x14ac:dyDescent="0.25">
      <c r="A3735" s="3"/>
      <c r="B3735" s="122"/>
    </row>
    <row r="3736" spans="1:2" x14ac:dyDescent="0.25">
      <c r="A3736" s="3"/>
      <c r="B3736" s="122"/>
    </row>
    <row r="3737" spans="1:2" x14ac:dyDescent="0.25">
      <c r="A3737" s="3"/>
      <c r="B3737" s="122"/>
    </row>
    <row r="3738" spans="1:2" x14ac:dyDescent="0.25">
      <c r="A3738" s="3"/>
      <c r="B3738" s="122"/>
    </row>
    <row r="3739" spans="1:2" x14ac:dyDescent="0.25">
      <c r="A3739" s="3"/>
      <c r="B3739" s="122"/>
    </row>
    <row r="3740" spans="1:2" x14ac:dyDescent="0.25">
      <c r="A3740" s="3"/>
      <c r="B3740" s="122"/>
    </row>
    <row r="3741" spans="1:2" x14ac:dyDescent="0.25">
      <c r="A3741" s="3"/>
      <c r="B3741" s="122"/>
    </row>
    <row r="3742" spans="1:2" x14ac:dyDescent="0.25">
      <c r="A3742" s="3"/>
      <c r="B3742" s="122"/>
    </row>
    <row r="3743" spans="1:2" x14ac:dyDescent="0.25">
      <c r="A3743" s="3"/>
      <c r="B3743" s="122"/>
    </row>
    <row r="3744" spans="1:2" x14ac:dyDescent="0.25">
      <c r="A3744" s="3"/>
      <c r="B3744" s="122"/>
    </row>
    <row r="3745" spans="1:2" x14ac:dyDescent="0.25">
      <c r="A3745" s="3"/>
      <c r="B3745" s="122"/>
    </row>
    <row r="3746" spans="1:2" x14ac:dyDescent="0.25">
      <c r="A3746" s="3"/>
      <c r="B3746" s="122"/>
    </row>
    <row r="3747" spans="1:2" x14ac:dyDescent="0.25">
      <c r="A3747" s="3"/>
      <c r="B3747" s="122"/>
    </row>
    <row r="3748" spans="1:2" x14ac:dyDescent="0.25">
      <c r="A3748" s="3"/>
      <c r="B3748" s="122"/>
    </row>
    <row r="3749" spans="1:2" x14ac:dyDescent="0.25">
      <c r="A3749" s="3"/>
      <c r="B3749" s="122"/>
    </row>
    <row r="3750" spans="1:2" x14ac:dyDescent="0.25">
      <c r="A3750" s="3"/>
      <c r="B3750" s="122"/>
    </row>
    <row r="3751" spans="1:2" x14ac:dyDescent="0.25">
      <c r="A3751" s="3"/>
      <c r="B3751" s="122"/>
    </row>
    <row r="3752" spans="1:2" x14ac:dyDescent="0.25">
      <c r="A3752" s="3"/>
      <c r="B3752" s="122"/>
    </row>
    <row r="3753" spans="1:2" x14ac:dyDescent="0.25">
      <c r="A3753" s="3"/>
      <c r="B3753" s="122"/>
    </row>
    <row r="3754" spans="1:2" x14ac:dyDescent="0.25">
      <c r="A3754" s="3"/>
      <c r="B3754" s="122"/>
    </row>
    <row r="3755" spans="1:2" x14ac:dyDescent="0.25">
      <c r="A3755" s="3"/>
      <c r="B3755" s="122"/>
    </row>
    <row r="3756" spans="1:2" x14ac:dyDescent="0.25">
      <c r="A3756" s="3"/>
      <c r="B3756" s="122"/>
    </row>
    <row r="3757" spans="1:2" x14ac:dyDescent="0.25">
      <c r="A3757" s="3"/>
      <c r="B3757" s="122"/>
    </row>
    <row r="3758" spans="1:2" x14ac:dyDescent="0.25">
      <c r="A3758" s="3"/>
      <c r="B3758" s="122"/>
    </row>
    <row r="3759" spans="1:2" x14ac:dyDescent="0.25">
      <c r="A3759" s="3"/>
      <c r="B3759" s="122"/>
    </row>
    <row r="3760" spans="1:2" x14ac:dyDescent="0.25">
      <c r="A3760" s="3"/>
      <c r="B3760" s="122"/>
    </row>
    <row r="3761" spans="1:2" x14ac:dyDescent="0.25">
      <c r="A3761" s="3"/>
      <c r="B3761" s="122"/>
    </row>
    <row r="3762" spans="1:2" x14ac:dyDescent="0.25">
      <c r="A3762" s="3"/>
      <c r="B3762" s="122"/>
    </row>
    <row r="3763" spans="1:2" x14ac:dyDescent="0.25">
      <c r="A3763" s="3"/>
      <c r="B3763" s="122"/>
    </row>
    <row r="3764" spans="1:2" x14ac:dyDescent="0.25">
      <c r="A3764" s="3"/>
      <c r="B3764" s="122"/>
    </row>
    <row r="3765" spans="1:2" x14ac:dyDescent="0.25">
      <c r="A3765" s="3"/>
      <c r="B3765" s="122"/>
    </row>
    <row r="3766" spans="1:2" x14ac:dyDescent="0.25">
      <c r="A3766" s="3"/>
      <c r="B3766" s="122"/>
    </row>
    <row r="3767" spans="1:2" x14ac:dyDescent="0.25">
      <c r="A3767" s="3"/>
      <c r="B3767" s="122"/>
    </row>
    <row r="3768" spans="1:2" x14ac:dyDescent="0.25">
      <c r="A3768" s="3"/>
      <c r="B3768" s="122"/>
    </row>
    <row r="3769" spans="1:2" x14ac:dyDescent="0.25">
      <c r="A3769" s="3"/>
      <c r="B3769" s="122"/>
    </row>
    <row r="3770" spans="1:2" x14ac:dyDescent="0.25">
      <c r="A3770" s="3"/>
      <c r="B3770" s="122"/>
    </row>
    <row r="3771" spans="1:2" x14ac:dyDescent="0.25">
      <c r="A3771" s="3"/>
      <c r="B3771" s="122"/>
    </row>
    <row r="3772" spans="1:2" x14ac:dyDescent="0.25">
      <c r="A3772" s="3"/>
      <c r="B3772" s="122"/>
    </row>
    <row r="3773" spans="1:2" x14ac:dyDescent="0.25">
      <c r="A3773" s="3"/>
      <c r="B3773" s="122"/>
    </row>
    <row r="3774" spans="1:2" x14ac:dyDescent="0.25">
      <c r="A3774" s="3"/>
      <c r="B3774" s="122"/>
    </row>
    <row r="3775" spans="1:2" x14ac:dyDescent="0.25">
      <c r="A3775" s="3"/>
      <c r="B3775" s="122"/>
    </row>
    <row r="3776" spans="1:2" x14ac:dyDescent="0.25">
      <c r="A3776" s="3"/>
      <c r="B3776" s="122"/>
    </row>
    <row r="3777" spans="1:2" x14ac:dyDescent="0.25">
      <c r="A3777" s="3"/>
      <c r="B3777" s="122"/>
    </row>
    <row r="3778" spans="1:2" x14ac:dyDescent="0.25">
      <c r="A3778" s="3"/>
      <c r="B3778" s="122"/>
    </row>
    <row r="3779" spans="1:2" x14ac:dyDescent="0.25">
      <c r="A3779" s="3"/>
      <c r="B3779" s="122"/>
    </row>
    <row r="3780" spans="1:2" x14ac:dyDescent="0.25">
      <c r="A3780" s="3"/>
      <c r="B3780" s="122"/>
    </row>
    <row r="3781" spans="1:2" x14ac:dyDescent="0.25">
      <c r="A3781" s="3"/>
      <c r="B3781" s="122"/>
    </row>
    <row r="3782" spans="1:2" x14ac:dyDescent="0.25">
      <c r="A3782" s="3"/>
      <c r="B3782" s="122"/>
    </row>
    <row r="3783" spans="1:2" x14ac:dyDescent="0.25">
      <c r="A3783" s="3"/>
      <c r="B3783" s="122"/>
    </row>
    <row r="3784" spans="1:2" x14ac:dyDescent="0.25">
      <c r="A3784" s="3"/>
      <c r="B3784" s="122"/>
    </row>
    <row r="3785" spans="1:2" x14ac:dyDescent="0.25">
      <c r="A3785" s="3"/>
      <c r="B3785" s="122"/>
    </row>
    <row r="3786" spans="1:2" x14ac:dyDescent="0.25">
      <c r="A3786" s="3"/>
      <c r="B3786" s="122"/>
    </row>
    <row r="3787" spans="1:2" x14ac:dyDescent="0.25">
      <c r="A3787" s="3"/>
      <c r="B3787" s="122"/>
    </row>
    <row r="3788" spans="1:2" x14ac:dyDescent="0.25">
      <c r="A3788" s="3"/>
      <c r="B3788" s="122"/>
    </row>
    <row r="3789" spans="1:2" x14ac:dyDescent="0.25">
      <c r="A3789" s="3"/>
      <c r="B3789" s="122"/>
    </row>
    <row r="3790" spans="1:2" x14ac:dyDescent="0.25">
      <c r="A3790" s="3"/>
      <c r="B3790" s="122"/>
    </row>
    <row r="3791" spans="1:2" x14ac:dyDescent="0.25">
      <c r="A3791" s="3"/>
      <c r="B3791" s="122"/>
    </row>
    <row r="3792" spans="1:2" x14ac:dyDescent="0.25">
      <c r="A3792" s="3"/>
      <c r="B3792" s="122"/>
    </row>
    <row r="3793" spans="1:2" x14ac:dyDescent="0.25">
      <c r="A3793" s="3"/>
      <c r="B3793" s="122"/>
    </row>
    <row r="3794" spans="1:2" x14ac:dyDescent="0.25">
      <c r="A3794" s="3"/>
      <c r="B3794" s="122"/>
    </row>
    <row r="3795" spans="1:2" x14ac:dyDescent="0.25">
      <c r="A3795" s="3"/>
      <c r="B3795" s="122"/>
    </row>
    <row r="3796" spans="1:2" x14ac:dyDescent="0.25">
      <c r="A3796" s="3"/>
      <c r="B3796" s="122"/>
    </row>
    <row r="3797" spans="1:2" x14ac:dyDescent="0.25">
      <c r="A3797" s="3"/>
      <c r="B3797" s="122"/>
    </row>
    <row r="3798" spans="1:2" x14ac:dyDescent="0.25">
      <c r="A3798" s="3"/>
      <c r="B3798" s="122"/>
    </row>
    <row r="3799" spans="1:2" x14ac:dyDescent="0.25">
      <c r="A3799" s="3"/>
      <c r="B3799" s="122"/>
    </row>
    <row r="3800" spans="1:2" x14ac:dyDescent="0.25">
      <c r="A3800" s="3"/>
      <c r="B3800" s="122"/>
    </row>
    <row r="3801" spans="1:2" x14ac:dyDescent="0.25">
      <c r="A3801" s="3"/>
      <c r="B3801" s="122"/>
    </row>
    <row r="3802" spans="1:2" x14ac:dyDescent="0.25">
      <c r="A3802" s="3"/>
      <c r="B3802" s="122"/>
    </row>
    <row r="3803" spans="1:2" x14ac:dyDescent="0.25">
      <c r="A3803" s="3"/>
      <c r="B3803" s="122"/>
    </row>
    <row r="3804" spans="1:2" x14ac:dyDescent="0.25">
      <c r="A3804" s="3"/>
      <c r="B3804" s="122"/>
    </row>
    <row r="3805" spans="1:2" x14ac:dyDescent="0.25">
      <c r="A3805" s="3"/>
      <c r="B3805" s="122"/>
    </row>
    <row r="3806" spans="1:2" x14ac:dyDescent="0.25">
      <c r="A3806" s="3"/>
      <c r="B3806" s="122"/>
    </row>
    <row r="3807" spans="1:2" x14ac:dyDescent="0.25">
      <c r="A3807" s="3"/>
      <c r="B3807" s="122"/>
    </row>
    <row r="3808" spans="1:2" x14ac:dyDescent="0.25">
      <c r="A3808" s="3"/>
      <c r="B3808" s="122"/>
    </row>
    <row r="3809" spans="1:2" x14ac:dyDescent="0.25">
      <c r="A3809" s="3"/>
      <c r="B3809" s="122"/>
    </row>
    <row r="3810" spans="1:2" x14ac:dyDescent="0.25">
      <c r="A3810" s="3"/>
      <c r="B3810" s="122"/>
    </row>
    <row r="3811" spans="1:2" x14ac:dyDescent="0.25">
      <c r="A3811" s="3"/>
      <c r="B3811" s="122"/>
    </row>
    <row r="3812" spans="1:2" x14ac:dyDescent="0.25">
      <c r="A3812" s="3"/>
      <c r="B3812" s="122"/>
    </row>
    <row r="3813" spans="1:2" x14ac:dyDescent="0.25">
      <c r="A3813" s="3"/>
      <c r="B3813" s="122"/>
    </row>
    <row r="3814" spans="1:2" x14ac:dyDescent="0.25">
      <c r="A3814" s="3"/>
      <c r="B3814" s="122"/>
    </row>
    <row r="3815" spans="1:2" x14ac:dyDescent="0.25">
      <c r="A3815" s="3"/>
      <c r="B3815" s="122"/>
    </row>
    <row r="3816" spans="1:2" x14ac:dyDescent="0.25">
      <c r="A3816" s="3"/>
      <c r="B3816" s="122"/>
    </row>
    <row r="3817" spans="1:2" x14ac:dyDescent="0.25">
      <c r="A3817" s="3"/>
      <c r="B3817" s="122"/>
    </row>
    <row r="3818" spans="1:2" x14ac:dyDescent="0.25">
      <c r="A3818" s="3"/>
      <c r="B3818" s="122"/>
    </row>
    <row r="3819" spans="1:2" x14ac:dyDescent="0.25">
      <c r="A3819" s="3"/>
      <c r="B3819" s="122"/>
    </row>
    <row r="3820" spans="1:2" x14ac:dyDescent="0.25">
      <c r="A3820" s="3"/>
      <c r="B3820" s="122"/>
    </row>
    <row r="3821" spans="1:2" x14ac:dyDescent="0.25">
      <c r="A3821" s="3"/>
      <c r="B3821" s="122"/>
    </row>
    <row r="3822" spans="1:2" x14ac:dyDescent="0.25">
      <c r="A3822" s="3"/>
      <c r="B3822" s="122"/>
    </row>
    <row r="3823" spans="1:2" x14ac:dyDescent="0.25">
      <c r="A3823" s="3"/>
      <c r="B3823" s="122"/>
    </row>
    <row r="3824" spans="1:2" x14ac:dyDescent="0.25">
      <c r="A3824" s="3"/>
      <c r="B3824" s="122"/>
    </row>
    <row r="3825" spans="1:2" x14ac:dyDescent="0.25">
      <c r="A3825" s="3"/>
      <c r="B3825" s="122"/>
    </row>
    <row r="3826" spans="1:2" x14ac:dyDescent="0.25">
      <c r="A3826" s="3"/>
      <c r="B3826" s="122"/>
    </row>
    <row r="3827" spans="1:2" x14ac:dyDescent="0.25">
      <c r="A3827" s="3"/>
      <c r="B3827" s="122"/>
    </row>
    <row r="3828" spans="1:2" x14ac:dyDescent="0.25">
      <c r="A3828" s="3"/>
      <c r="B3828" s="122"/>
    </row>
    <row r="3829" spans="1:2" x14ac:dyDescent="0.25">
      <c r="A3829" s="3"/>
      <c r="B3829" s="122"/>
    </row>
    <row r="3830" spans="1:2" x14ac:dyDescent="0.25">
      <c r="A3830" s="3"/>
      <c r="B3830" s="122"/>
    </row>
    <row r="3831" spans="1:2" x14ac:dyDescent="0.25">
      <c r="A3831" s="3"/>
      <c r="B3831" s="122"/>
    </row>
    <row r="3832" spans="1:2" x14ac:dyDescent="0.25">
      <c r="A3832" s="3"/>
      <c r="B3832" s="122"/>
    </row>
    <row r="3833" spans="1:2" x14ac:dyDescent="0.25">
      <c r="A3833" s="3"/>
      <c r="B3833" s="122"/>
    </row>
    <row r="3834" spans="1:2" x14ac:dyDescent="0.25">
      <c r="A3834" s="3"/>
      <c r="B3834" s="122"/>
    </row>
    <row r="3835" spans="1:2" x14ac:dyDescent="0.25">
      <c r="A3835" s="3"/>
      <c r="B3835" s="122"/>
    </row>
    <row r="3836" spans="1:2" x14ac:dyDescent="0.25">
      <c r="A3836" s="3"/>
      <c r="B3836" s="122"/>
    </row>
    <row r="3837" spans="1:2" x14ac:dyDescent="0.25">
      <c r="A3837" s="3"/>
      <c r="B3837" s="122"/>
    </row>
    <row r="3838" spans="1:2" x14ac:dyDescent="0.25">
      <c r="A3838" s="3"/>
      <c r="B3838" s="122"/>
    </row>
    <row r="3839" spans="1:2" x14ac:dyDescent="0.25">
      <c r="A3839" s="3"/>
      <c r="B3839" s="122"/>
    </row>
    <row r="3840" spans="1:2" x14ac:dyDescent="0.25">
      <c r="A3840" s="3"/>
      <c r="B3840" s="122"/>
    </row>
    <row r="3841" spans="1:2" x14ac:dyDescent="0.25">
      <c r="A3841" s="3"/>
      <c r="B3841" s="122"/>
    </row>
    <row r="3842" spans="1:2" x14ac:dyDescent="0.25">
      <c r="A3842" s="3"/>
      <c r="B3842" s="122"/>
    </row>
    <row r="3843" spans="1:2" x14ac:dyDescent="0.25">
      <c r="A3843" s="3"/>
      <c r="B3843" s="122"/>
    </row>
    <row r="3844" spans="1:2" x14ac:dyDescent="0.25">
      <c r="A3844" s="3"/>
      <c r="B3844" s="122"/>
    </row>
    <row r="3845" spans="1:2" x14ac:dyDescent="0.25">
      <c r="A3845" s="3"/>
      <c r="B3845" s="122"/>
    </row>
    <row r="3846" spans="1:2" x14ac:dyDescent="0.25">
      <c r="A3846" s="3"/>
      <c r="B3846" s="122"/>
    </row>
    <row r="3847" spans="1:2" x14ac:dyDescent="0.25">
      <c r="A3847" s="3"/>
      <c r="B3847" s="122"/>
    </row>
    <row r="3848" spans="1:2" x14ac:dyDescent="0.25">
      <c r="A3848" s="3"/>
      <c r="B3848" s="122"/>
    </row>
    <row r="3849" spans="1:2" x14ac:dyDescent="0.25">
      <c r="A3849" s="3"/>
      <c r="B3849" s="122"/>
    </row>
    <row r="3850" spans="1:2" x14ac:dyDescent="0.25">
      <c r="A3850" s="3"/>
      <c r="B3850" s="122"/>
    </row>
    <row r="3851" spans="1:2" x14ac:dyDescent="0.25">
      <c r="A3851" s="3"/>
      <c r="B3851" s="122"/>
    </row>
    <row r="3852" spans="1:2" x14ac:dyDescent="0.25">
      <c r="A3852" s="3"/>
      <c r="B3852" s="122"/>
    </row>
    <row r="3853" spans="1:2" x14ac:dyDescent="0.25">
      <c r="A3853" s="3"/>
      <c r="B3853" s="122"/>
    </row>
    <row r="3854" spans="1:2" x14ac:dyDescent="0.25">
      <c r="A3854" s="3"/>
      <c r="B3854" s="122"/>
    </row>
    <row r="3855" spans="1:2" x14ac:dyDescent="0.25">
      <c r="A3855" s="3"/>
      <c r="B3855" s="122"/>
    </row>
    <row r="3856" spans="1:2" x14ac:dyDescent="0.25">
      <c r="A3856" s="3"/>
      <c r="B3856" s="122"/>
    </row>
    <row r="3857" spans="1:2" x14ac:dyDescent="0.25">
      <c r="A3857" s="3"/>
      <c r="B3857" s="122"/>
    </row>
    <row r="3858" spans="1:2" x14ac:dyDescent="0.25">
      <c r="A3858" s="3"/>
      <c r="B3858" s="122"/>
    </row>
    <row r="3859" spans="1:2" x14ac:dyDescent="0.25">
      <c r="A3859" s="3"/>
      <c r="B3859" s="122"/>
    </row>
    <row r="3860" spans="1:2" x14ac:dyDescent="0.25">
      <c r="A3860" s="3"/>
      <c r="B3860" s="122"/>
    </row>
    <row r="3861" spans="1:2" x14ac:dyDescent="0.25">
      <c r="A3861" s="3"/>
      <c r="B3861" s="122"/>
    </row>
    <row r="3862" spans="1:2" x14ac:dyDescent="0.25">
      <c r="A3862" s="3"/>
      <c r="B3862" s="122"/>
    </row>
    <row r="3863" spans="1:2" x14ac:dyDescent="0.25">
      <c r="A3863" s="3"/>
      <c r="B3863" s="122"/>
    </row>
    <row r="3864" spans="1:2" x14ac:dyDescent="0.25">
      <c r="A3864" s="3"/>
      <c r="B3864" s="122"/>
    </row>
    <row r="3865" spans="1:2" x14ac:dyDescent="0.25">
      <c r="A3865" s="3"/>
      <c r="B3865" s="122"/>
    </row>
    <row r="3866" spans="1:2" x14ac:dyDescent="0.25">
      <c r="A3866" s="3"/>
      <c r="B3866" s="122"/>
    </row>
    <row r="3867" spans="1:2" x14ac:dyDescent="0.25">
      <c r="A3867" s="3"/>
      <c r="B3867" s="122"/>
    </row>
    <row r="3868" spans="1:2" x14ac:dyDescent="0.25">
      <c r="A3868" s="3"/>
      <c r="B3868" s="122"/>
    </row>
    <row r="3869" spans="1:2" x14ac:dyDescent="0.25">
      <c r="A3869" s="3"/>
      <c r="B3869" s="122"/>
    </row>
    <row r="3870" spans="1:2" x14ac:dyDescent="0.25">
      <c r="A3870" s="3"/>
      <c r="B3870" s="122"/>
    </row>
    <row r="3871" spans="1:2" x14ac:dyDescent="0.25">
      <c r="A3871" s="3"/>
      <c r="B3871" s="122"/>
    </row>
    <row r="3872" spans="1:2" x14ac:dyDescent="0.25">
      <c r="A3872" s="3"/>
      <c r="B3872" s="122"/>
    </row>
    <row r="3873" spans="1:2" x14ac:dyDescent="0.25">
      <c r="A3873" s="3"/>
      <c r="B3873" s="122"/>
    </row>
    <row r="3874" spans="1:2" x14ac:dyDescent="0.25">
      <c r="A3874" s="3"/>
      <c r="B3874" s="122"/>
    </row>
    <row r="3875" spans="1:2" x14ac:dyDescent="0.25">
      <c r="A3875" s="3"/>
      <c r="B3875" s="122"/>
    </row>
    <row r="3876" spans="1:2" x14ac:dyDescent="0.25">
      <c r="A3876" s="3"/>
      <c r="B3876" s="122"/>
    </row>
    <row r="3877" spans="1:2" x14ac:dyDescent="0.25">
      <c r="A3877" s="3"/>
      <c r="B3877" s="122"/>
    </row>
    <row r="3878" spans="1:2" x14ac:dyDescent="0.25">
      <c r="A3878" s="3"/>
      <c r="B3878" s="122"/>
    </row>
    <row r="3879" spans="1:2" x14ac:dyDescent="0.25">
      <c r="A3879" s="3"/>
      <c r="B3879" s="122"/>
    </row>
    <row r="3880" spans="1:2" x14ac:dyDescent="0.25">
      <c r="A3880" s="3"/>
      <c r="B3880" s="122"/>
    </row>
    <row r="3881" spans="1:2" x14ac:dyDescent="0.25">
      <c r="A3881" s="3"/>
      <c r="B3881" s="122"/>
    </row>
    <row r="3882" spans="1:2" x14ac:dyDescent="0.25">
      <c r="A3882" s="3"/>
      <c r="B3882" s="122"/>
    </row>
    <row r="3883" spans="1:2" x14ac:dyDescent="0.25">
      <c r="A3883" s="3"/>
      <c r="B3883" s="122"/>
    </row>
    <row r="3884" spans="1:2" x14ac:dyDescent="0.25">
      <c r="A3884" s="3"/>
      <c r="B3884" s="122"/>
    </row>
    <row r="3885" spans="1:2" x14ac:dyDescent="0.25">
      <c r="A3885" s="3"/>
      <c r="B3885" s="122"/>
    </row>
    <row r="3886" spans="1:2" x14ac:dyDescent="0.25">
      <c r="A3886" s="3"/>
      <c r="B3886" s="122"/>
    </row>
    <row r="3887" spans="1:2" x14ac:dyDescent="0.25">
      <c r="A3887" s="3"/>
      <c r="B3887" s="122"/>
    </row>
    <row r="3888" spans="1:2" x14ac:dyDescent="0.25">
      <c r="A3888" s="3"/>
      <c r="B3888" s="122"/>
    </row>
    <row r="3889" spans="1:2" x14ac:dyDescent="0.25">
      <c r="A3889" s="3"/>
      <c r="B3889" s="122"/>
    </row>
    <row r="3890" spans="1:2" x14ac:dyDescent="0.25">
      <c r="A3890" s="3"/>
      <c r="B3890" s="122"/>
    </row>
    <row r="3891" spans="1:2" x14ac:dyDescent="0.25">
      <c r="A3891" s="3"/>
      <c r="B3891" s="122"/>
    </row>
    <row r="3892" spans="1:2" x14ac:dyDescent="0.25">
      <c r="A3892" s="3"/>
      <c r="B3892" s="122"/>
    </row>
    <row r="3893" spans="1:2" x14ac:dyDescent="0.25">
      <c r="A3893" s="3"/>
      <c r="B3893" s="122"/>
    </row>
    <row r="3894" spans="1:2" x14ac:dyDescent="0.25">
      <c r="A3894" s="3"/>
      <c r="B3894" s="122"/>
    </row>
    <row r="3895" spans="1:2" x14ac:dyDescent="0.25">
      <c r="A3895" s="3"/>
      <c r="B3895" s="122"/>
    </row>
    <row r="3896" spans="1:2" x14ac:dyDescent="0.25">
      <c r="A3896" s="3"/>
      <c r="B3896" s="122"/>
    </row>
    <row r="3897" spans="1:2" x14ac:dyDescent="0.25">
      <c r="A3897" s="3"/>
      <c r="B3897" s="122"/>
    </row>
    <row r="3898" spans="1:2" x14ac:dyDescent="0.25">
      <c r="A3898" s="3"/>
      <c r="B3898" s="122"/>
    </row>
    <row r="3899" spans="1:2" x14ac:dyDescent="0.25">
      <c r="A3899" s="3"/>
      <c r="B3899" s="122"/>
    </row>
    <row r="3900" spans="1:2" x14ac:dyDescent="0.25">
      <c r="A3900" s="3"/>
      <c r="B3900" s="122"/>
    </row>
    <row r="3901" spans="1:2" x14ac:dyDescent="0.25">
      <c r="A3901" s="3"/>
      <c r="B3901" s="122"/>
    </row>
    <row r="3902" spans="1:2" x14ac:dyDescent="0.25">
      <c r="A3902" s="3"/>
      <c r="B3902" s="122"/>
    </row>
    <row r="3903" spans="1:2" x14ac:dyDescent="0.25">
      <c r="A3903" s="3"/>
      <c r="B3903" s="122"/>
    </row>
    <row r="3904" spans="1:2" x14ac:dyDescent="0.25">
      <c r="A3904" s="3"/>
      <c r="B3904" s="122"/>
    </row>
    <row r="3905" spans="1:2" x14ac:dyDescent="0.25">
      <c r="A3905" s="3"/>
      <c r="B3905" s="122"/>
    </row>
    <row r="3906" spans="1:2" x14ac:dyDescent="0.25">
      <c r="A3906" s="3"/>
      <c r="B3906" s="122"/>
    </row>
    <row r="3907" spans="1:2" x14ac:dyDescent="0.25">
      <c r="A3907" s="3"/>
      <c r="B3907" s="122"/>
    </row>
    <row r="3908" spans="1:2" x14ac:dyDescent="0.25">
      <c r="A3908" s="3"/>
      <c r="B3908" s="122"/>
    </row>
    <row r="3909" spans="1:2" x14ac:dyDescent="0.25">
      <c r="A3909" s="3"/>
      <c r="B3909" s="122"/>
    </row>
    <row r="3910" spans="1:2" x14ac:dyDescent="0.25">
      <c r="A3910" s="3"/>
      <c r="B3910" s="122"/>
    </row>
    <row r="3911" spans="1:2" x14ac:dyDescent="0.25">
      <c r="A3911" s="3"/>
      <c r="B3911" s="122"/>
    </row>
    <row r="3912" spans="1:2" x14ac:dyDescent="0.25">
      <c r="A3912" s="3"/>
      <c r="B3912" s="122"/>
    </row>
    <row r="3913" spans="1:2" x14ac:dyDescent="0.25">
      <c r="A3913" s="3"/>
      <c r="B3913" s="122"/>
    </row>
    <row r="3914" spans="1:2" x14ac:dyDescent="0.25">
      <c r="A3914" s="3"/>
      <c r="B3914" s="122"/>
    </row>
    <row r="3915" spans="1:2" x14ac:dyDescent="0.25">
      <c r="A3915" s="3"/>
      <c r="B3915" s="122"/>
    </row>
    <row r="3916" spans="1:2" x14ac:dyDescent="0.25">
      <c r="A3916" s="3"/>
      <c r="B3916" s="122"/>
    </row>
    <row r="3917" spans="1:2" x14ac:dyDescent="0.25">
      <c r="A3917" s="3"/>
      <c r="B3917" s="122"/>
    </row>
    <row r="3918" spans="1:2" x14ac:dyDescent="0.25">
      <c r="A3918" s="3"/>
      <c r="B3918" s="122"/>
    </row>
    <row r="3919" spans="1:2" x14ac:dyDescent="0.25">
      <c r="A3919" s="3"/>
      <c r="B3919" s="122"/>
    </row>
    <row r="3920" spans="1:2" x14ac:dyDescent="0.25">
      <c r="A3920" s="3"/>
      <c r="B3920" s="122"/>
    </row>
    <row r="3921" spans="1:2" x14ac:dyDescent="0.25">
      <c r="A3921" s="3"/>
      <c r="B3921" s="122"/>
    </row>
    <row r="3922" spans="1:2" x14ac:dyDescent="0.25">
      <c r="A3922" s="3"/>
      <c r="B3922" s="122"/>
    </row>
    <row r="3923" spans="1:2" x14ac:dyDescent="0.25">
      <c r="A3923" s="3"/>
      <c r="B3923" s="122"/>
    </row>
    <row r="3924" spans="1:2" x14ac:dyDescent="0.25">
      <c r="A3924" s="3"/>
      <c r="B3924" s="122"/>
    </row>
    <row r="3925" spans="1:2" x14ac:dyDescent="0.25">
      <c r="A3925" s="3"/>
      <c r="B3925" s="122"/>
    </row>
    <row r="3926" spans="1:2" x14ac:dyDescent="0.25">
      <c r="A3926" s="3"/>
      <c r="B3926" s="122"/>
    </row>
    <row r="3927" spans="1:2" x14ac:dyDescent="0.25">
      <c r="A3927" s="3"/>
      <c r="B3927" s="122"/>
    </row>
    <row r="3928" spans="1:2" x14ac:dyDescent="0.25">
      <c r="A3928" s="3"/>
      <c r="B3928" s="122"/>
    </row>
    <row r="3929" spans="1:2" x14ac:dyDescent="0.25">
      <c r="A3929" s="3"/>
      <c r="B3929" s="122"/>
    </row>
    <row r="3930" spans="1:2" x14ac:dyDescent="0.25">
      <c r="A3930" s="3"/>
      <c r="B3930" s="122"/>
    </row>
    <row r="3931" spans="1:2" x14ac:dyDescent="0.25">
      <c r="A3931" s="3"/>
      <c r="B3931" s="122"/>
    </row>
    <row r="3932" spans="1:2" x14ac:dyDescent="0.25">
      <c r="A3932" s="3"/>
      <c r="B3932" s="122"/>
    </row>
    <row r="3933" spans="1:2" x14ac:dyDescent="0.25">
      <c r="A3933" s="3"/>
      <c r="B3933" s="122"/>
    </row>
    <row r="3934" spans="1:2" x14ac:dyDescent="0.25">
      <c r="A3934" s="3"/>
      <c r="B3934" s="122"/>
    </row>
    <row r="3935" spans="1:2" x14ac:dyDescent="0.25">
      <c r="A3935" s="3"/>
      <c r="B3935" s="122"/>
    </row>
    <row r="3936" spans="1:2" x14ac:dyDescent="0.25">
      <c r="A3936" s="3"/>
      <c r="B3936" s="122"/>
    </row>
    <row r="3937" spans="1:2" x14ac:dyDescent="0.25">
      <c r="A3937" s="3"/>
      <c r="B3937" s="122"/>
    </row>
    <row r="3938" spans="1:2" x14ac:dyDescent="0.25">
      <c r="A3938" s="3"/>
      <c r="B3938" s="122"/>
    </row>
    <row r="3939" spans="1:2" x14ac:dyDescent="0.25">
      <c r="A3939" s="3"/>
      <c r="B3939" s="122"/>
    </row>
    <row r="3940" spans="1:2" x14ac:dyDescent="0.25">
      <c r="A3940" s="3"/>
      <c r="B3940" s="122"/>
    </row>
    <row r="3941" spans="1:2" x14ac:dyDescent="0.25">
      <c r="A3941" s="3"/>
      <c r="B3941" s="122"/>
    </row>
    <row r="3942" spans="1:2" x14ac:dyDescent="0.25">
      <c r="A3942" s="3"/>
      <c r="B3942" s="122"/>
    </row>
    <row r="3943" spans="1:2" x14ac:dyDescent="0.25">
      <c r="A3943" s="3"/>
      <c r="B3943" s="122"/>
    </row>
    <row r="3944" spans="1:2" x14ac:dyDescent="0.25">
      <c r="A3944" s="3"/>
      <c r="B3944" s="122"/>
    </row>
    <row r="3945" spans="1:2" x14ac:dyDescent="0.25">
      <c r="A3945" s="3"/>
      <c r="B3945" s="122"/>
    </row>
    <row r="3946" spans="1:2" x14ac:dyDescent="0.25">
      <c r="A3946" s="3"/>
      <c r="B3946" s="122"/>
    </row>
    <row r="3947" spans="1:2" x14ac:dyDescent="0.25">
      <c r="A3947" s="3"/>
      <c r="B3947" s="122"/>
    </row>
    <row r="3948" spans="1:2" x14ac:dyDescent="0.25">
      <c r="A3948" s="3"/>
      <c r="B3948" s="122"/>
    </row>
    <row r="3949" spans="1:2" x14ac:dyDescent="0.25">
      <c r="A3949" s="3"/>
      <c r="B3949" s="122"/>
    </row>
    <row r="3950" spans="1:2" x14ac:dyDescent="0.25">
      <c r="A3950" s="3"/>
      <c r="B3950" s="122"/>
    </row>
    <row r="3951" spans="1:2" x14ac:dyDescent="0.25">
      <c r="A3951" s="3"/>
      <c r="B3951" s="122"/>
    </row>
    <row r="3952" spans="1:2" x14ac:dyDescent="0.25">
      <c r="A3952" s="3"/>
      <c r="B3952" s="122"/>
    </row>
    <row r="3953" spans="1:2" x14ac:dyDescent="0.25">
      <c r="A3953" s="3"/>
      <c r="B3953" s="122"/>
    </row>
    <row r="3954" spans="1:2" x14ac:dyDescent="0.25">
      <c r="A3954" s="3"/>
      <c r="B3954" s="122"/>
    </row>
    <row r="3955" spans="1:2" x14ac:dyDescent="0.25">
      <c r="A3955" s="3"/>
      <c r="B3955" s="122"/>
    </row>
    <row r="3956" spans="1:2" x14ac:dyDescent="0.25">
      <c r="A3956" s="3"/>
      <c r="B3956" s="122"/>
    </row>
    <row r="3957" spans="1:2" x14ac:dyDescent="0.25">
      <c r="A3957" s="3"/>
      <c r="B3957" s="122"/>
    </row>
    <row r="3958" spans="1:2" x14ac:dyDescent="0.25">
      <c r="A3958" s="3"/>
      <c r="B3958" s="122"/>
    </row>
    <row r="3959" spans="1:2" x14ac:dyDescent="0.25">
      <c r="A3959" s="3"/>
      <c r="B3959" s="122"/>
    </row>
    <row r="3960" spans="1:2" x14ac:dyDescent="0.25">
      <c r="A3960" s="3"/>
      <c r="B3960" s="122"/>
    </row>
    <row r="3961" spans="1:2" x14ac:dyDescent="0.25">
      <c r="A3961" s="3"/>
      <c r="B3961" s="122"/>
    </row>
    <row r="3962" spans="1:2" x14ac:dyDescent="0.25">
      <c r="A3962" s="3"/>
      <c r="B3962" s="122"/>
    </row>
    <row r="3963" spans="1:2" x14ac:dyDescent="0.25">
      <c r="A3963" s="3"/>
      <c r="B3963" s="122"/>
    </row>
    <row r="3964" spans="1:2" x14ac:dyDescent="0.25">
      <c r="A3964" s="3"/>
      <c r="B3964" s="122"/>
    </row>
    <row r="3965" spans="1:2" x14ac:dyDescent="0.25">
      <c r="A3965" s="3"/>
      <c r="B3965" s="122"/>
    </row>
    <row r="3966" spans="1:2" x14ac:dyDescent="0.25">
      <c r="A3966" s="3"/>
      <c r="B3966" s="122"/>
    </row>
    <row r="3967" spans="1:2" x14ac:dyDescent="0.25">
      <c r="A3967" s="3"/>
      <c r="B3967" s="122"/>
    </row>
    <row r="3968" spans="1:2" x14ac:dyDescent="0.25">
      <c r="A3968" s="3"/>
      <c r="B3968" s="122"/>
    </row>
    <row r="3969" spans="1:2" x14ac:dyDescent="0.25">
      <c r="A3969" s="3"/>
      <c r="B3969" s="122"/>
    </row>
    <row r="3970" spans="1:2" x14ac:dyDescent="0.25">
      <c r="A3970" s="3"/>
      <c r="B3970" s="122"/>
    </row>
    <row r="3971" spans="1:2" x14ac:dyDescent="0.25">
      <c r="A3971" s="3"/>
      <c r="B3971" s="122"/>
    </row>
    <row r="3972" spans="1:2" x14ac:dyDescent="0.25">
      <c r="A3972" s="3"/>
      <c r="B3972" s="122"/>
    </row>
    <row r="3973" spans="1:2" x14ac:dyDescent="0.25">
      <c r="A3973" s="3"/>
      <c r="B3973" s="122"/>
    </row>
    <row r="3974" spans="1:2" x14ac:dyDescent="0.25">
      <c r="A3974" s="3"/>
      <c r="B3974" s="122"/>
    </row>
    <row r="3975" spans="1:2" x14ac:dyDescent="0.25">
      <c r="A3975" s="3"/>
      <c r="B3975" s="122"/>
    </row>
    <row r="3976" spans="1:2" x14ac:dyDescent="0.25">
      <c r="A3976" s="3"/>
      <c r="B3976" s="122"/>
    </row>
    <row r="3977" spans="1:2" x14ac:dyDescent="0.25">
      <c r="A3977" s="3"/>
      <c r="B3977" s="122"/>
    </row>
    <row r="3978" spans="1:2" x14ac:dyDescent="0.25">
      <c r="A3978" s="3"/>
      <c r="B3978" s="122"/>
    </row>
    <row r="3979" spans="1:2" x14ac:dyDescent="0.25">
      <c r="A3979" s="3"/>
      <c r="B3979" s="122"/>
    </row>
    <row r="3980" spans="1:2" x14ac:dyDescent="0.25">
      <c r="A3980" s="3"/>
      <c r="B3980" s="122"/>
    </row>
    <row r="3981" spans="1:2" x14ac:dyDescent="0.25">
      <c r="A3981" s="3"/>
      <c r="B3981" s="122"/>
    </row>
    <row r="3982" spans="1:2" x14ac:dyDescent="0.25">
      <c r="A3982" s="3"/>
      <c r="B3982" s="122"/>
    </row>
    <row r="3983" spans="1:2" x14ac:dyDescent="0.25">
      <c r="A3983" s="3"/>
      <c r="B3983" s="122"/>
    </row>
    <row r="3984" spans="1:2" x14ac:dyDescent="0.25">
      <c r="A3984" s="3"/>
      <c r="B3984" s="122"/>
    </row>
    <row r="3985" spans="1:2" x14ac:dyDescent="0.25">
      <c r="A3985" s="3"/>
      <c r="B3985" s="122"/>
    </row>
    <row r="3986" spans="1:2" x14ac:dyDescent="0.25">
      <c r="A3986" s="3"/>
      <c r="B3986" s="122"/>
    </row>
    <row r="3987" spans="1:2" x14ac:dyDescent="0.25">
      <c r="A3987" s="3"/>
      <c r="B3987" s="122"/>
    </row>
    <row r="3988" spans="1:2" x14ac:dyDescent="0.25">
      <c r="A3988" s="3"/>
      <c r="B3988" s="122"/>
    </row>
    <row r="3989" spans="1:2" x14ac:dyDescent="0.25">
      <c r="A3989" s="3"/>
      <c r="B3989" s="122"/>
    </row>
    <row r="3990" spans="1:2" x14ac:dyDescent="0.25">
      <c r="A3990" s="3"/>
      <c r="B3990" s="122"/>
    </row>
    <row r="3991" spans="1:2" x14ac:dyDescent="0.25">
      <c r="A3991" s="3"/>
      <c r="B3991" s="122"/>
    </row>
    <row r="3992" spans="1:2" x14ac:dyDescent="0.25">
      <c r="A3992" s="3"/>
      <c r="B3992" s="122"/>
    </row>
    <row r="3993" spans="1:2" x14ac:dyDescent="0.25">
      <c r="A3993" s="3"/>
      <c r="B3993" s="122"/>
    </row>
    <row r="3994" spans="1:2" x14ac:dyDescent="0.25">
      <c r="A3994" s="3"/>
      <c r="B3994" s="122"/>
    </row>
    <row r="3995" spans="1:2" x14ac:dyDescent="0.25">
      <c r="A3995" s="3"/>
      <c r="B3995" s="122"/>
    </row>
    <row r="3996" spans="1:2" x14ac:dyDescent="0.25">
      <c r="A3996" s="3"/>
      <c r="B3996" s="122"/>
    </row>
    <row r="3997" spans="1:2" x14ac:dyDescent="0.25">
      <c r="A3997" s="3"/>
      <c r="B3997" s="122"/>
    </row>
    <row r="3998" spans="1:2" x14ac:dyDescent="0.25">
      <c r="A3998" s="3"/>
      <c r="B3998" s="122"/>
    </row>
    <row r="3999" spans="1:2" x14ac:dyDescent="0.25">
      <c r="A3999" s="3"/>
      <c r="B3999" s="122"/>
    </row>
    <row r="4000" spans="1:2" x14ac:dyDescent="0.25">
      <c r="A4000" s="3"/>
      <c r="B4000" s="122"/>
    </row>
    <row r="4001" spans="1:2" x14ac:dyDescent="0.25">
      <c r="A4001" s="3"/>
      <c r="B4001" s="122"/>
    </row>
    <row r="4002" spans="1:2" x14ac:dyDescent="0.25">
      <c r="A4002" s="3"/>
      <c r="B4002" s="122"/>
    </row>
    <row r="4003" spans="1:2" x14ac:dyDescent="0.25">
      <c r="A4003" s="3"/>
      <c r="B4003" s="122"/>
    </row>
    <row r="4004" spans="1:2" x14ac:dyDescent="0.25">
      <c r="A4004" s="3"/>
      <c r="B4004" s="122"/>
    </row>
    <row r="4005" spans="1:2" x14ac:dyDescent="0.25">
      <c r="A4005" s="3"/>
      <c r="B4005" s="122"/>
    </row>
    <row r="4006" spans="1:2" x14ac:dyDescent="0.25">
      <c r="A4006" s="3"/>
      <c r="B4006" s="122"/>
    </row>
    <row r="4007" spans="1:2" x14ac:dyDescent="0.25">
      <c r="A4007" s="3"/>
      <c r="B4007" s="122"/>
    </row>
    <row r="4008" spans="1:2" x14ac:dyDescent="0.25">
      <c r="A4008" s="3"/>
      <c r="B4008" s="122"/>
    </row>
    <row r="4009" spans="1:2" x14ac:dyDescent="0.25">
      <c r="A4009" s="3"/>
      <c r="B4009" s="122"/>
    </row>
    <row r="4010" spans="1:2" x14ac:dyDescent="0.25">
      <c r="A4010" s="3"/>
      <c r="B4010" s="122"/>
    </row>
    <row r="4011" spans="1:2" x14ac:dyDescent="0.25">
      <c r="A4011" s="3"/>
      <c r="B4011" s="122"/>
    </row>
    <row r="4012" spans="1:2" x14ac:dyDescent="0.25">
      <c r="A4012" s="3"/>
      <c r="B4012" s="122"/>
    </row>
    <row r="4013" spans="1:2" x14ac:dyDescent="0.25">
      <c r="A4013" s="3"/>
      <c r="B4013" s="122"/>
    </row>
    <row r="4014" spans="1:2" x14ac:dyDescent="0.25">
      <c r="A4014" s="3"/>
      <c r="B4014" s="122"/>
    </row>
    <row r="4015" spans="1:2" x14ac:dyDescent="0.25">
      <c r="A4015" s="3"/>
      <c r="B4015" s="122"/>
    </row>
    <row r="4016" spans="1:2" x14ac:dyDescent="0.25">
      <c r="A4016" s="3"/>
      <c r="B4016" s="122"/>
    </row>
    <row r="4017" spans="1:2" x14ac:dyDescent="0.25">
      <c r="A4017" s="3"/>
      <c r="B4017" s="122"/>
    </row>
    <row r="4018" spans="1:2" x14ac:dyDescent="0.25">
      <c r="A4018" s="3"/>
      <c r="B4018" s="122"/>
    </row>
    <row r="4019" spans="1:2" x14ac:dyDescent="0.25">
      <c r="A4019" s="3"/>
      <c r="B4019" s="122"/>
    </row>
    <row r="4020" spans="1:2" x14ac:dyDescent="0.25">
      <c r="A4020" s="3"/>
      <c r="B4020" s="122"/>
    </row>
    <row r="4021" spans="1:2" x14ac:dyDescent="0.25">
      <c r="A4021" s="3"/>
      <c r="B4021" s="122"/>
    </row>
    <row r="4022" spans="1:2" x14ac:dyDescent="0.25">
      <c r="A4022" s="3"/>
      <c r="B4022" s="122"/>
    </row>
    <row r="4023" spans="1:2" x14ac:dyDescent="0.25">
      <c r="A4023" s="3"/>
      <c r="B4023" s="122"/>
    </row>
    <row r="4024" spans="1:2" x14ac:dyDescent="0.25">
      <c r="A4024" s="3"/>
      <c r="B4024" s="122"/>
    </row>
    <row r="4025" spans="1:2" x14ac:dyDescent="0.25">
      <c r="A4025" s="3"/>
      <c r="B4025" s="122"/>
    </row>
    <row r="4026" spans="1:2" x14ac:dyDescent="0.25">
      <c r="A4026" s="3"/>
      <c r="B4026" s="122"/>
    </row>
    <row r="4027" spans="1:2" x14ac:dyDescent="0.25">
      <c r="A4027" s="3"/>
      <c r="B4027" s="122"/>
    </row>
    <row r="4028" spans="1:2" x14ac:dyDescent="0.25">
      <c r="A4028" s="3"/>
      <c r="B4028" s="122"/>
    </row>
    <row r="4029" spans="1:2" x14ac:dyDescent="0.25">
      <c r="A4029" s="3"/>
      <c r="B4029" s="122"/>
    </row>
    <row r="4030" spans="1:2" x14ac:dyDescent="0.25">
      <c r="A4030" s="3"/>
      <c r="B4030" s="122"/>
    </row>
    <row r="4031" spans="1:2" x14ac:dyDescent="0.25">
      <c r="A4031" s="3"/>
      <c r="B4031" s="122"/>
    </row>
    <row r="4032" spans="1:2" x14ac:dyDescent="0.25">
      <c r="A4032" s="3"/>
      <c r="B4032" s="122"/>
    </row>
    <row r="4033" spans="1:2" x14ac:dyDescent="0.25">
      <c r="A4033" s="3"/>
      <c r="B4033" s="122"/>
    </row>
    <row r="4034" spans="1:2" x14ac:dyDescent="0.25">
      <c r="A4034" s="3"/>
      <c r="B4034" s="122"/>
    </row>
    <row r="4035" spans="1:2" x14ac:dyDescent="0.25">
      <c r="A4035" s="3"/>
      <c r="B4035" s="122"/>
    </row>
    <row r="4036" spans="1:2" x14ac:dyDescent="0.25">
      <c r="A4036" s="3"/>
      <c r="B4036" s="122"/>
    </row>
    <row r="4037" spans="1:2" x14ac:dyDescent="0.25">
      <c r="A4037" s="3"/>
      <c r="B4037" s="122"/>
    </row>
    <row r="4038" spans="1:2" x14ac:dyDescent="0.25">
      <c r="A4038" s="3"/>
      <c r="B4038" s="122"/>
    </row>
    <row r="4039" spans="1:2" x14ac:dyDescent="0.25">
      <c r="A4039" s="3"/>
      <c r="B4039" s="122"/>
    </row>
    <row r="4040" spans="1:2" x14ac:dyDescent="0.25">
      <c r="A4040" s="3"/>
      <c r="B4040" s="122"/>
    </row>
    <row r="4041" spans="1:2" x14ac:dyDescent="0.25">
      <c r="A4041" s="3"/>
      <c r="B4041" s="122"/>
    </row>
    <row r="4042" spans="1:2" x14ac:dyDescent="0.25">
      <c r="A4042" s="3"/>
      <c r="B4042" s="122"/>
    </row>
    <row r="4043" spans="1:2" x14ac:dyDescent="0.25">
      <c r="A4043" s="3"/>
      <c r="B4043" s="122"/>
    </row>
    <row r="4044" spans="1:2" x14ac:dyDescent="0.25">
      <c r="A4044" s="3"/>
      <c r="B4044" s="122"/>
    </row>
    <row r="4045" spans="1:2" x14ac:dyDescent="0.25">
      <c r="A4045" s="3"/>
      <c r="B4045" s="122"/>
    </row>
    <row r="4046" spans="1:2" x14ac:dyDescent="0.25">
      <c r="A4046" s="3"/>
      <c r="B4046" s="122"/>
    </row>
    <row r="4047" spans="1:2" x14ac:dyDescent="0.25">
      <c r="A4047" s="3"/>
      <c r="B4047" s="122"/>
    </row>
    <row r="4048" spans="1:2" x14ac:dyDescent="0.25">
      <c r="A4048" s="3"/>
      <c r="B4048" s="122"/>
    </row>
    <row r="4049" spans="1:2" x14ac:dyDescent="0.25">
      <c r="A4049" s="3"/>
      <c r="B4049" s="122"/>
    </row>
    <row r="4050" spans="1:2" x14ac:dyDescent="0.25">
      <c r="A4050" s="3"/>
      <c r="B4050" s="122"/>
    </row>
    <row r="4051" spans="1:2" x14ac:dyDescent="0.25">
      <c r="A4051" s="3"/>
      <c r="B4051" s="122"/>
    </row>
    <row r="4052" spans="1:2" x14ac:dyDescent="0.25">
      <c r="A4052" s="3"/>
      <c r="B4052" s="122"/>
    </row>
    <row r="4053" spans="1:2" x14ac:dyDescent="0.25">
      <c r="A4053" s="3"/>
      <c r="B4053" s="122"/>
    </row>
    <row r="4054" spans="1:2" x14ac:dyDescent="0.25">
      <c r="A4054" s="3"/>
      <c r="B4054" s="122"/>
    </row>
    <row r="4055" spans="1:2" x14ac:dyDescent="0.25">
      <c r="A4055" s="3"/>
      <c r="B4055" s="122"/>
    </row>
    <row r="4056" spans="1:2" x14ac:dyDescent="0.25">
      <c r="A4056" s="3"/>
      <c r="B4056" s="122"/>
    </row>
    <row r="4057" spans="1:2" x14ac:dyDescent="0.25">
      <c r="A4057" s="3"/>
      <c r="B4057" s="122"/>
    </row>
    <row r="4058" spans="1:2" x14ac:dyDescent="0.25">
      <c r="A4058" s="3"/>
      <c r="B4058" s="122"/>
    </row>
    <row r="4059" spans="1:2" x14ac:dyDescent="0.25">
      <c r="A4059" s="3"/>
      <c r="B4059" s="122"/>
    </row>
    <row r="4060" spans="1:2" x14ac:dyDescent="0.25">
      <c r="A4060" s="3"/>
      <c r="B4060" s="122"/>
    </row>
    <row r="4061" spans="1:2" x14ac:dyDescent="0.25">
      <c r="A4061" s="3"/>
      <c r="B4061" s="122"/>
    </row>
    <row r="4062" spans="1:2" x14ac:dyDescent="0.25">
      <c r="A4062" s="3"/>
      <c r="B4062" s="122"/>
    </row>
    <row r="4063" spans="1:2" x14ac:dyDescent="0.25">
      <c r="A4063" s="3"/>
      <c r="B4063" s="122"/>
    </row>
    <row r="4064" spans="1:2" x14ac:dyDescent="0.25">
      <c r="A4064" s="3"/>
      <c r="B4064" s="122"/>
    </row>
    <row r="4065" spans="1:2" x14ac:dyDescent="0.25">
      <c r="A4065" s="3"/>
      <c r="B4065" s="122"/>
    </row>
    <row r="4066" spans="1:2" x14ac:dyDescent="0.25">
      <c r="A4066" s="3"/>
      <c r="B4066" s="122"/>
    </row>
    <row r="4067" spans="1:2" x14ac:dyDescent="0.25">
      <c r="A4067" s="3"/>
      <c r="B4067" s="122"/>
    </row>
    <row r="4068" spans="1:2" x14ac:dyDescent="0.25">
      <c r="A4068" s="3"/>
      <c r="B4068" s="122"/>
    </row>
    <row r="4069" spans="1:2" x14ac:dyDescent="0.25">
      <c r="A4069" s="3"/>
      <c r="B4069" s="122"/>
    </row>
    <row r="4070" spans="1:2" x14ac:dyDescent="0.25">
      <c r="A4070" s="3"/>
      <c r="B4070" s="122"/>
    </row>
    <row r="4071" spans="1:2" x14ac:dyDescent="0.25">
      <c r="A4071" s="3"/>
      <c r="B4071" s="122"/>
    </row>
    <row r="4072" spans="1:2" x14ac:dyDescent="0.25">
      <c r="A4072" s="3"/>
      <c r="B4072" s="122"/>
    </row>
    <row r="4073" spans="1:2" x14ac:dyDescent="0.25">
      <c r="A4073" s="3"/>
      <c r="B4073" s="122"/>
    </row>
    <row r="4074" spans="1:2" x14ac:dyDescent="0.25">
      <c r="A4074" s="3"/>
      <c r="B4074" s="122"/>
    </row>
    <row r="4075" spans="1:2" x14ac:dyDescent="0.25">
      <c r="A4075" s="3"/>
      <c r="B4075" s="122"/>
    </row>
    <row r="4076" spans="1:2" x14ac:dyDescent="0.25">
      <c r="A4076" s="3"/>
      <c r="B4076" s="122"/>
    </row>
    <row r="4077" spans="1:2" x14ac:dyDescent="0.25">
      <c r="A4077" s="3"/>
      <c r="B4077" s="122"/>
    </row>
    <row r="4078" spans="1:2" x14ac:dyDescent="0.25">
      <c r="A4078" s="3"/>
      <c r="B4078" s="122"/>
    </row>
    <row r="4079" spans="1:2" x14ac:dyDescent="0.25">
      <c r="A4079" s="3"/>
      <c r="B4079" s="122"/>
    </row>
    <row r="4080" spans="1:2" x14ac:dyDescent="0.25">
      <c r="A4080" s="3"/>
      <c r="B4080" s="122"/>
    </row>
    <row r="4081" spans="1:2" x14ac:dyDescent="0.25">
      <c r="A4081" s="3"/>
      <c r="B4081" s="122"/>
    </row>
    <row r="4082" spans="1:2" x14ac:dyDescent="0.25">
      <c r="A4082" s="3"/>
      <c r="B4082" s="122"/>
    </row>
    <row r="4083" spans="1:2" x14ac:dyDescent="0.25">
      <c r="A4083" s="3"/>
      <c r="B4083" s="122"/>
    </row>
    <row r="4084" spans="1:2" x14ac:dyDescent="0.25">
      <c r="A4084" s="3"/>
      <c r="B4084" s="122"/>
    </row>
    <row r="4085" spans="1:2" x14ac:dyDescent="0.25">
      <c r="A4085" s="3"/>
      <c r="B4085" s="122"/>
    </row>
    <row r="4086" spans="1:2" x14ac:dyDescent="0.25">
      <c r="A4086" s="3"/>
      <c r="B4086" s="122"/>
    </row>
    <row r="4087" spans="1:2" x14ac:dyDescent="0.25">
      <c r="A4087" s="3"/>
      <c r="B4087" s="122"/>
    </row>
    <row r="4088" spans="1:2" x14ac:dyDescent="0.25">
      <c r="A4088" s="3"/>
      <c r="B4088" s="122"/>
    </row>
    <row r="4089" spans="1:2" x14ac:dyDescent="0.25">
      <c r="A4089" s="3"/>
      <c r="B4089" s="122"/>
    </row>
    <row r="4090" spans="1:2" x14ac:dyDescent="0.25">
      <c r="A4090" s="3"/>
      <c r="B4090" s="122"/>
    </row>
    <row r="4091" spans="1:2" x14ac:dyDescent="0.25">
      <c r="A4091" s="3"/>
      <c r="B4091" s="122"/>
    </row>
    <row r="4092" spans="1:2" x14ac:dyDescent="0.25">
      <c r="A4092" s="3"/>
      <c r="B4092" s="122"/>
    </row>
    <row r="4093" spans="1:2" x14ac:dyDescent="0.25">
      <c r="A4093" s="3"/>
      <c r="B4093" s="122"/>
    </row>
    <row r="4094" spans="1:2" x14ac:dyDescent="0.25">
      <c r="A4094" s="3"/>
      <c r="B4094" s="122"/>
    </row>
    <row r="4095" spans="1:2" x14ac:dyDescent="0.25">
      <c r="A4095" s="3"/>
      <c r="B4095" s="122"/>
    </row>
    <row r="4096" spans="1:2" x14ac:dyDescent="0.25">
      <c r="A4096" s="3"/>
      <c r="B4096" s="122"/>
    </row>
    <row r="4097" spans="1:2" x14ac:dyDescent="0.25">
      <c r="A4097" s="3"/>
      <c r="B4097" s="122"/>
    </row>
    <row r="4098" spans="1:2" x14ac:dyDescent="0.25">
      <c r="A4098" s="3"/>
      <c r="B4098" s="122"/>
    </row>
    <row r="4099" spans="1:2" x14ac:dyDescent="0.25">
      <c r="A4099" s="3"/>
      <c r="B4099" s="122"/>
    </row>
    <row r="4100" spans="1:2" x14ac:dyDescent="0.25">
      <c r="A4100" s="3"/>
      <c r="B4100" s="122"/>
    </row>
    <row r="4101" spans="1:2" x14ac:dyDescent="0.25">
      <c r="A4101" s="3"/>
      <c r="B4101" s="122"/>
    </row>
    <row r="4102" spans="1:2" x14ac:dyDescent="0.25">
      <c r="A4102" s="3"/>
      <c r="B4102" s="122"/>
    </row>
    <row r="4103" spans="1:2" x14ac:dyDescent="0.25">
      <c r="A4103" s="3"/>
      <c r="B4103" s="122"/>
    </row>
    <row r="4104" spans="1:2" x14ac:dyDescent="0.25">
      <c r="A4104" s="3"/>
      <c r="B4104" s="122"/>
    </row>
    <row r="4105" spans="1:2" x14ac:dyDescent="0.25">
      <c r="A4105" s="3"/>
      <c r="B4105" s="122"/>
    </row>
    <row r="4106" spans="1:2" x14ac:dyDescent="0.25">
      <c r="A4106" s="3"/>
      <c r="B4106" s="122"/>
    </row>
    <row r="4107" spans="1:2" x14ac:dyDescent="0.25">
      <c r="A4107" s="3"/>
      <c r="B4107" s="122"/>
    </row>
    <row r="4108" spans="1:2" x14ac:dyDescent="0.25">
      <c r="A4108" s="3"/>
      <c r="B4108" s="122"/>
    </row>
    <row r="4109" spans="1:2" x14ac:dyDescent="0.25">
      <c r="A4109" s="3"/>
      <c r="B4109" s="122"/>
    </row>
    <row r="4110" spans="1:2" x14ac:dyDescent="0.25">
      <c r="A4110" s="3"/>
      <c r="B4110" s="122"/>
    </row>
    <row r="4111" spans="1:2" x14ac:dyDescent="0.25">
      <c r="A4111" s="3"/>
      <c r="B4111" s="122"/>
    </row>
    <row r="4112" spans="1:2" x14ac:dyDescent="0.25">
      <c r="A4112" s="3"/>
      <c r="B4112" s="122"/>
    </row>
    <row r="4113" spans="1:2" x14ac:dyDescent="0.25">
      <c r="A4113" s="3"/>
      <c r="B4113" s="122"/>
    </row>
    <row r="4114" spans="1:2" x14ac:dyDescent="0.25">
      <c r="A4114" s="3"/>
      <c r="B4114" s="122"/>
    </row>
    <row r="4115" spans="1:2" x14ac:dyDescent="0.25">
      <c r="A4115" s="3"/>
      <c r="B4115" s="122"/>
    </row>
    <row r="4116" spans="1:2" x14ac:dyDescent="0.25">
      <c r="A4116" s="3"/>
      <c r="B4116" s="122"/>
    </row>
    <row r="4117" spans="1:2" x14ac:dyDescent="0.25">
      <c r="A4117" s="3"/>
      <c r="B4117" s="122"/>
    </row>
    <row r="4118" spans="1:2" x14ac:dyDescent="0.25">
      <c r="A4118" s="3"/>
      <c r="B4118" s="122"/>
    </row>
    <row r="4119" spans="1:2" x14ac:dyDescent="0.25">
      <c r="A4119" s="3"/>
      <c r="B4119" s="122"/>
    </row>
    <row r="4120" spans="1:2" x14ac:dyDescent="0.25">
      <c r="A4120" s="3"/>
      <c r="B4120" s="122"/>
    </row>
    <row r="4121" spans="1:2" x14ac:dyDescent="0.25">
      <c r="A4121" s="3"/>
      <c r="B4121" s="122"/>
    </row>
    <row r="4122" spans="1:2" x14ac:dyDescent="0.25">
      <c r="A4122" s="3"/>
      <c r="B4122" s="122"/>
    </row>
    <row r="4123" spans="1:2" x14ac:dyDescent="0.25">
      <c r="A4123" s="3"/>
      <c r="B4123" s="122"/>
    </row>
    <row r="4124" spans="1:2" x14ac:dyDescent="0.25">
      <c r="A4124" s="3"/>
      <c r="B4124" s="122"/>
    </row>
    <row r="4125" spans="1:2" x14ac:dyDescent="0.25">
      <c r="A4125" s="3"/>
      <c r="B4125" s="122"/>
    </row>
    <row r="4126" spans="1:2" x14ac:dyDescent="0.25">
      <c r="A4126" s="3"/>
      <c r="B4126" s="122"/>
    </row>
    <row r="4127" spans="1:2" x14ac:dyDescent="0.25">
      <c r="A4127" s="3"/>
      <c r="B4127" s="122"/>
    </row>
    <row r="4128" spans="1:2" x14ac:dyDescent="0.25">
      <c r="A4128" s="3"/>
      <c r="B4128" s="122"/>
    </row>
    <row r="4129" spans="1:2" x14ac:dyDescent="0.25">
      <c r="A4129" s="3"/>
      <c r="B4129" s="122"/>
    </row>
    <row r="4130" spans="1:2" x14ac:dyDescent="0.25">
      <c r="A4130" s="3"/>
      <c r="B4130" s="122"/>
    </row>
    <row r="4131" spans="1:2" x14ac:dyDescent="0.25">
      <c r="A4131" s="3"/>
      <c r="B4131" s="122"/>
    </row>
    <row r="4132" spans="1:2" x14ac:dyDescent="0.25">
      <c r="A4132" s="3"/>
      <c r="B4132" s="122"/>
    </row>
    <row r="4133" spans="1:2" x14ac:dyDescent="0.25">
      <c r="A4133" s="3"/>
      <c r="B4133" s="122"/>
    </row>
    <row r="4134" spans="1:2" x14ac:dyDescent="0.25">
      <c r="A4134" s="3"/>
      <c r="B4134" s="122"/>
    </row>
    <row r="4135" spans="1:2" x14ac:dyDescent="0.25">
      <c r="A4135" s="3"/>
      <c r="B4135" s="122"/>
    </row>
    <row r="4136" spans="1:2" x14ac:dyDescent="0.25">
      <c r="A4136" s="3"/>
      <c r="B4136" s="122"/>
    </row>
    <row r="4137" spans="1:2" x14ac:dyDescent="0.25">
      <c r="A4137" s="3"/>
      <c r="B4137" s="122"/>
    </row>
    <row r="4138" spans="1:2" x14ac:dyDescent="0.25">
      <c r="A4138" s="3"/>
      <c r="B4138" s="122"/>
    </row>
    <row r="4139" spans="1:2" x14ac:dyDescent="0.25">
      <c r="A4139" s="3"/>
      <c r="B4139" s="122"/>
    </row>
    <row r="4140" spans="1:2" x14ac:dyDescent="0.25">
      <c r="A4140" s="3"/>
      <c r="B4140" s="122"/>
    </row>
    <row r="4141" spans="1:2" x14ac:dyDescent="0.25">
      <c r="A4141" s="3"/>
      <c r="B4141" s="122"/>
    </row>
    <row r="4142" spans="1:2" x14ac:dyDescent="0.25">
      <c r="A4142" s="3"/>
      <c r="B4142" s="122"/>
    </row>
    <row r="4143" spans="1:2" x14ac:dyDescent="0.25">
      <c r="A4143" s="3"/>
      <c r="B4143" s="122"/>
    </row>
    <row r="4144" spans="1:2" x14ac:dyDescent="0.25">
      <c r="A4144" s="3"/>
      <c r="B4144" s="122"/>
    </row>
    <row r="4145" spans="1:2" x14ac:dyDescent="0.25">
      <c r="A4145" s="3"/>
      <c r="B4145" s="122"/>
    </row>
    <row r="4146" spans="1:2" x14ac:dyDescent="0.25">
      <c r="A4146" s="3"/>
      <c r="B4146" s="122"/>
    </row>
    <row r="4147" spans="1:2" x14ac:dyDescent="0.25">
      <c r="A4147" s="3"/>
      <c r="B4147" s="122"/>
    </row>
    <row r="4148" spans="1:2" x14ac:dyDescent="0.25">
      <c r="A4148" s="3"/>
      <c r="B4148" s="122"/>
    </row>
    <row r="4149" spans="1:2" x14ac:dyDescent="0.25">
      <c r="A4149" s="3"/>
      <c r="B4149" s="122"/>
    </row>
    <row r="4150" spans="1:2" x14ac:dyDescent="0.25">
      <c r="A4150" s="3"/>
      <c r="B4150" s="122"/>
    </row>
    <row r="4151" spans="1:2" x14ac:dyDescent="0.25">
      <c r="A4151" s="3"/>
      <c r="B4151" s="122"/>
    </row>
    <row r="4152" spans="1:2" x14ac:dyDescent="0.25">
      <c r="A4152" s="3"/>
      <c r="B4152" s="122"/>
    </row>
    <row r="4153" spans="1:2" x14ac:dyDescent="0.25">
      <c r="A4153" s="3"/>
      <c r="B4153" s="122"/>
    </row>
    <row r="4154" spans="1:2" x14ac:dyDescent="0.25">
      <c r="A4154" s="3"/>
      <c r="B4154" s="122"/>
    </row>
    <row r="4155" spans="1:2" x14ac:dyDescent="0.25">
      <c r="A4155" s="3"/>
      <c r="B4155" s="122"/>
    </row>
    <row r="4156" spans="1:2" x14ac:dyDescent="0.25">
      <c r="A4156" s="3"/>
      <c r="B4156" s="122"/>
    </row>
    <row r="4157" spans="1:2" x14ac:dyDescent="0.25">
      <c r="A4157" s="3"/>
      <c r="B4157" s="122"/>
    </row>
    <row r="4158" spans="1:2" x14ac:dyDescent="0.25">
      <c r="A4158" s="3"/>
      <c r="B4158" s="122"/>
    </row>
    <row r="4159" spans="1:2" x14ac:dyDescent="0.25">
      <c r="A4159" s="3"/>
      <c r="B4159" s="122"/>
    </row>
    <row r="4160" spans="1:2" x14ac:dyDescent="0.25">
      <c r="A4160" s="3"/>
      <c r="B4160" s="122"/>
    </row>
    <row r="4161" spans="1:2" x14ac:dyDescent="0.25">
      <c r="A4161" s="3"/>
      <c r="B4161" s="122"/>
    </row>
    <row r="4162" spans="1:2" x14ac:dyDescent="0.25">
      <c r="A4162" s="3"/>
      <c r="B4162" s="122"/>
    </row>
    <row r="4163" spans="1:2" x14ac:dyDescent="0.25">
      <c r="A4163" s="3"/>
      <c r="B4163" s="122"/>
    </row>
    <row r="4164" spans="1:2" x14ac:dyDescent="0.25">
      <c r="A4164" s="3"/>
      <c r="B4164" s="122"/>
    </row>
    <row r="4165" spans="1:2" x14ac:dyDescent="0.25">
      <c r="A4165" s="3"/>
      <c r="B4165" s="122"/>
    </row>
    <row r="4166" spans="1:2" x14ac:dyDescent="0.25">
      <c r="A4166" s="3"/>
      <c r="B4166" s="122"/>
    </row>
    <row r="4167" spans="1:2" x14ac:dyDescent="0.25">
      <c r="A4167" s="3"/>
      <c r="B4167" s="122"/>
    </row>
    <row r="4168" spans="1:2" x14ac:dyDescent="0.25">
      <c r="A4168" s="3"/>
      <c r="B4168" s="122"/>
    </row>
    <row r="4169" spans="1:2" x14ac:dyDescent="0.25">
      <c r="A4169" s="3"/>
      <c r="B4169" s="122"/>
    </row>
    <row r="4170" spans="1:2" x14ac:dyDescent="0.25">
      <c r="A4170" s="3"/>
      <c r="B4170" s="122"/>
    </row>
    <row r="4171" spans="1:2" x14ac:dyDescent="0.25">
      <c r="A4171" s="3"/>
      <c r="B4171" s="122"/>
    </row>
    <row r="4172" spans="1:2" x14ac:dyDescent="0.25">
      <c r="A4172" s="3"/>
      <c r="B4172" s="122"/>
    </row>
    <row r="4173" spans="1:2" x14ac:dyDescent="0.25">
      <c r="A4173" s="3"/>
      <c r="B4173" s="122"/>
    </row>
    <row r="4174" spans="1:2" x14ac:dyDescent="0.25">
      <c r="A4174" s="3"/>
      <c r="B4174" s="122"/>
    </row>
    <row r="4175" spans="1:2" x14ac:dyDescent="0.25">
      <c r="A4175" s="3"/>
      <c r="B4175" s="122"/>
    </row>
    <row r="4176" spans="1:2" x14ac:dyDescent="0.25">
      <c r="A4176" s="3"/>
      <c r="B4176" s="122"/>
    </row>
    <row r="4177" spans="1:2" x14ac:dyDescent="0.25">
      <c r="A4177" s="3"/>
      <c r="B4177" s="122"/>
    </row>
    <row r="4178" spans="1:2" x14ac:dyDescent="0.25">
      <c r="A4178" s="3"/>
      <c r="B4178" s="122"/>
    </row>
    <row r="4179" spans="1:2" x14ac:dyDescent="0.25">
      <c r="A4179" s="3"/>
      <c r="B4179" s="122"/>
    </row>
    <row r="4180" spans="1:2" x14ac:dyDescent="0.25">
      <c r="A4180" s="3"/>
      <c r="B4180" s="122"/>
    </row>
    <row r="4181" spans="1:2" x14ac:dyDescent="0.25">
      <c r="A4181" s="3"/>
      <c r="B4181" s="122"/>
    </row>
    <row r="4182" spans="1:2" x14ac:dyDescent="0.25">
      <c r="A4182" s="3"/>
      <c r="B4182" s="122"/>
    </row>
    <row r="4183" spans="1:2" x14ac:dyDescent="0.25">
      <c r="A4183" s="3"/>
      <c r="B4183" s="122"/>
    </row>
    <row r="4184" spans="1:2" x14ac:dyDescent="0.25">
      <c r="A4184" s="3"/>
      <c r="B4184" s="122"/>
    </row>
    <row r="4185" spans="1:2" x14ac:dyDescent="0.25">
      <c r="A4185" s="3"/>
      <c r="B4185" s="122"/>
    </row>
    <row r="4186" spans="1:2" x14ac:dyDescent="0.25">
      <c r="A4186" s="3"/>
      <c r="B4186" s="122"/>
    </row>
    <row r="4187" spans="1:2" x14ac:dyDescent="0.25">
      <c r="A4187" s="3"/>
      <c r="B4187" s="122"/>
    </row>
    <row r="4188" spans="1:2" x14ac:dyDescent="0.25">
      <c r="A4188" s="3"/>
      <c r="B4188" s="122"/>
    </row>
    <row r="4189" spans="1:2" x14ac:dyDescent="0.25">
      <c r="A4189" s="3"/>
      <c r="B4189" s="122"/>
    </row>
    <row r="4190" spans="1:2" x14ac:dyDescent="0.25">
      <c r="A4190" s="3"/>
      <c r="B4190" s="122"/>
    </row>
    <row r="4191" spans="1:2" x14ac:dyDescent="0.25">
      <c r="A4191" s="3"/>
      <c r="B4191" s="122"/>
    </row>
    <row r="4192" spans="1:2" x14ac:dyDescent="0.25">
      <c r="A4192" s="3"/>
      <c r="B4192" s="122"/>
    </row>
    <row r="4193" spans="1:2" x14ac:dyDescent="0.25">
      <c r="A4193" s="3"/>
      <c r="B4193" s="122"/>
    </row>
    <row r="4194" spans="1:2" x14ac:dyDescent="0.25">
      <c r="A4194" s="3"/>
      <c r="B4194" s="122"/>
    </row>
    <row r="4195" spans="1:2" x14ac:dyDescent="0.25">
      <c r="A4195" s="3"/>
      <c r="B4195" s="122"/>
    </row>
    <row r="4196" spans="1:2" x14ac:dyDescent="0.25">
      <c r="A4196" s="3"/>
      <c r="B4196" s="122"/>
    </row>
    <row r="4197" spans="1:2" x14ac:dyDescent="0.25">
      <c r="A4197" s="3"/>
      <c r="B4197" s="122"/>
    </row>
    <row r="4198" spans="1:2" x14ac:dyDescent="0.25">
      <c r="A4198" s="3"/>
      <c r="B4198" s="122"/>
    </row>
    <row r="4199" spans="1:2" x14ac:dyDescent="0.25">
      <c r="A4199" s="3"/>
      <c r="B4199" s="122"/>
    </row>
    <row r="4200" spans="1:2" x14ac:dyDescent="0.25">
      <c r="A4200" s="3"/>
      <c r="B4200" s="122"/>
    </row>
    <row r="4201" spans="1:2" x14ac:dyDescent="0.25">
      <c r="A4201" s="3"/>
      <c r="B4201" s="122"/>
    </row>
    <row r="4202" spans="1:2" x14ac:dyDescent="0.25">
      <c r="A4202" s="3"/>
      <c r="B4202" s="122"/>
    </row>
    <row r="4203" spans="1:2" x14ac:dyDescent="0.25">
      <c r="A4203" s="3"/>
      <c r="B4203" s="122"/>
    </row>
    <row r="4204" spans="1:2" x14ac:dyDescent="0.25">
      <c r="A4204" s="3"/>
      <c r="B4204" s="122"/>
    </row>
    <row r="4205" spans="1:2" x14ac:dyDescent="0.25">
      <c r="A4205" s="3"/>
      <c r="B4205" s="122"/>
    </row>
    <row r="4206" spans="1:2" x14ac:dyDescent="0.25">
      <c r="A4206" s="3"/>
      <c r="B4206" s="122"/>
    </row>
    <row r="4207" spans="1:2" x14ac:dyDescent="0.25">
      <c r="A4207" s="3"/>
      <c r="B4207" s="122"/>
    </row>
    <row r="4208" spans="1:2" x14ac:dyDescent="0.25">
      <c r="A4208" s="3"/>
      <c r="B4208" s="122"/>
    </row>
    <row r="4209" spans="1:2" x14ac:dyDescent="0.25">
      <c r="A4209" s="3"/>
      <c r="B4209" s="122"/>
    </row>
    <row r="4210" spans="1:2" x14ac:dyDescent="0.25">
      <c r="A4210" s="3"/>
      <c r="B4210" s="122"/>
    </row>
    <row r="4211" spans="1:2" x14ac:dyDescent="0.25">
      <c r="A4211" s="3"/>
      <c r="B4211" s="122"/>
    </row>
    <row r="4212" spans="1:2" x14ac:dyDescent="0.25">
      <c r="A4212" s="3"/>
      <c r="B4212" s="122"/>
    </row>
    <row r="4213" spans="1:2" x14ac:dyDescent="0.25">
      <c r="A4213" s="3"/>
      <c r="B4213" s="122"/>
    </row>
    <row r="4214" spans="1:2" x14ac:dyDescent="0.25">
      <c r="A4214" s="3"/>
      <c r="B4214" s="122"/>
    </row>
    <row r="4215" spans="1:2" x14ac:dyDescent="0.25">
      <c r="A4215" s="3"/>
      <c r="B4215" s="122"/>
    </row>
    <row r="4216" spans="1:2" x14ac:dyDescent="0.25">
      <c r="A4216" s="3"/>
      <c r="B4216" s="122"/>
    </row>
    <row r="4217" spans="1:2" x14ac:dyDescent="0.25">
      <c r="A4217" s="3"/>
      <c r="B4217" s="122"/>
    </row>
    <row r="4218" spans="1:2" x14ac:dyDescent="0.25">
      <c r="A4218" s="3"/>
      <c r="B4218" s="122"/>
    </row>
    <row r="4219" spans="1:2" x14ac:dyDescent="0.25">
      <c r="A4219" s="3"/>
      <c r="B4219" s="122"/>
    </row>
    <row r="4220" spans="1:2" x14ac:dyDescent="0.25">
      <c r="A4220" s="3"/>
      <c r="B4220" s="122"/>
    </row>
    <row r="4221" spans="1:2" x14ac:dyDescent="0.25">
      <c r="A4221" s="3"/>
      <c r="B4221" s="122"/>
    </row>
    <row r="4222" spans="1:2" x14ac:dyDescent="0.25">
      <c r="A4222" s="3"/>
      <c r="B4222" s="122"/>
    </row>
    <row r="4223" spans="1:2" x14ac:dyDescent="0.25">
      <c r="A4223" s="3"/>
      <c r="B4223" s="122"/>
    </row>
    <row r="4224" spans="1:2" x14ac:dyDescent="0.25">
      <c r="A4224" s="3"/>
      <c r="B4224" s="122"/>
    </row>
    <row r="4225" spans="1:2" x14ac:dyDescent="0.25">
      <c r="A4225" s="3"/>
      <c r="B4225" s="122"/>
    </row>
    <row r="4226" spans="1:2" x14ac:dyDescent="0.25">
      <c r="A4226" s="3"/>
      <c r="B4226" s="122"/>
    </row>
    <row r="4227" spans="1:2" x14ac:dyDescent="0.25">
      <c r="A4227" s="3"/>
      <c r="B4227" s="122"/>
    </row>
    <row r="4228" spans="1:2" x14ac:dyDescent="0.25">
      <c r="A4228" s="3"/>
      <c r="B4228" s="122"/>
    </row>
    <row r="4229" spans="1:2" x14ac:dyDescent="0.25">
      <c r="A4229" s="3"/>
      <c r="B4229" s="122"/>
    </row>
    <row r="4230" spans="1:2" x14ac:dyDescent="0.25">
      <c r="A4230" s="3"/>
      <c r="B4230" s="122"/>
    </row>
    <row r="4231" spans="1:2" x14ac:dyDescent="0.25">
      <c r="A4231" s="3"/>
      <c r="B4231" s="122"/>
    </row>
    <row r="4232" spans="1:2" x14ac:dyDescent="0.25">
      <c r="A4232" s="3"/>
      <c r="B4232" s="122"/>
    </row>
    <row r="4233" spans="1:2" x14ac:dyDescent="0.25">
      <c r="A4233" s="3"/>
      <c r="B4233" s="122"/>
    </row>
    <row r="4234" spans="1:2" x14ac:dyDescent="0.25">
      <c r="A4234" s="3"/>
      <c r="B4234" s="122"/>
    </row>
    <row r="4235" spans="1:2" x14ac:dyDescent="0.25">
      <c r="A4235" s="3"/>
      <c r="B4235" s="122"/>
    </row>
    <row r="4236" spans="1:2" x14ac:dyDescent="0.25">
      <c r="A4236" s="3"/>
      <c r="B4236" s="122"/>
    </row>
    <row r="4237" spans="1:2" x14ac:dyDescent="0.25">
      <c r="A4237" s="3"/>
      <c r="B4237" s="122"/>
    </row>
    <row r="4238" spans="1:2" x14ac:dyDescent="0.25">
      <c r="A4238" s="3"/>
      <c r="B4238" s="122"/>
    </row>
    <row r="4239" spans="1:2" x14ac:dyDescent="0.25">
      <c r="A4239" s="3"/>
      <c r="B4239" s="122"/>
    </row>
    <row r="4240" spans="1:2" x14ac:dyDescent="0.25">
      <c r="A4240" s="3"/>
      <c r="B4240" s="122"/>
    </row>
    <row r="4241" spans="1:2" x14ac:dyDescent="0.25">
      <c r="A4241" s="3"/>
      <c r="B4241" s="122"/>
    </row>
    <row r="4242" spans="1:2" x14ac:dyDescent="0.25">
      <c r="A4242" s="3"/>
      <c r="B4242" s="122"/>
    </row>
    <row r="4243" spans="1:2" x14ac:dyDescent="0.25">
      <c r="A4243" s="3"/>
      <c r="B4243" s="122"/>
    </row>
    <row r="4244" spans="1:2" x14ac:dyDescent="0.25">
      <c r="A4244" s="3"/>
      <c r="B4244" s="122"/>
    </row>
    <row r="4245" spans="1:2" x14ac:dyDescent="0.25">
      <c r="A4245" s="3"/>
      <c r="B4245" s="122"/>
    </row>
    <row r="4246" spans="1:2" x14ac:dyDescent="0.25">
      <c r="A4246" s="3"/>
      <c r="B4246" s="122"/>
    </row>
    <row r="4247" spans="1:2" x14ac:dyDescent="0.25">
      <c r="A4247" s="3"/>
      <c r="B4247" s="122"/>
    </row>
    <row r="4248" spans="1:2" x14ac:dyDescent="0.25">
      <c r="A4248" s="3"/>
      <c r="B4248" s="122"/>
    </row>
    <row r="4249" spans="1:2" x14ac:dyDescent="0.25">
      <c r="A4249" s="3"/>
      <c r="B4249" s="122"/>
    </row>
    <row r="4250" spans="1:2" x14ac:dyDescent="0.25">
      <c r="A4250" s="3"/>
      <c r="B4250" s="122"/>
    </row>
    <row r="4251" spans="1:2" x14ac:dyDescent="0.25">
      <c r="A4251" s="3"/>
      <c r="B4251" s="122"/>
    </row>
    <row r="4252" spans="1:2" x14ac:dyDescent="0.25">
      <c r="A4252" s="3"/>
      <c r="B4252" s="122"/>
    </row>
    <row r="4253" spans="1:2" x14ac:dyDescent="0.25">
      <c r="A4253" s="3"/>
      <c r="B4253" s="122"/>
    </row>
    <row r="4254" spans="1:2" x14ac:dyDescent="0.25">
      <c r="A4254" s="3"/>
      <c r="B4254" s="122"/>
    </row>
    <row r="4255" spans="1:2" x14ac:dyDescent="0.25">
      <c r="A4255" s="3"/>
      <c r="B4255" s="122"/>
    </row>
    <row r="4256" spans="1:2" x14ac:dyDescent="0.25">
      <c r="A4256" s="3"/>
      <c r="B4256" s="122"/>
    </row>
    <row r="4257" spans="1:2" x14ac:dyDescent="0.25">
      <c r="A4257" s="3"/>
      <c r="B4257" s="122"/>
    </row>
    <row r="4258" spans="1:2" x14ac:dyDescent="0.25">
      <c r="A4258" s="3"/>
      <c r="B4258" s="122"/>
    </row>
    <row r="4259" spans="1:2" x14ac:dyDescent="0.25">
      <c r="A4259" s="3"/>
      <c r="B4259" s="122"/>
    </row>
    <row r="4260" spans="1:2" x14ac:dyDescent="0.25">
      <c r="A4260" s="3"/>
      <c r="B4260" s="122"/>
    </row>
    <row r="4261" spans="1:2" x14ac:dyDescent="0.25">
      <c r="A4261" s="3"/>
      <c r="B4261" s="122"/>
    </row>
    <row r="4262" spans="1:2" x14ac:dyDescent="0.25">
      <c r="A4262" s="3"/>
      <c r="B4262" s="122"/>
    </row>
    <row r="4263" spans="1:2" x14ac:dyDescent="0.25">
      <c r="A4263" s="3"/>
      <c r="B4263" s="122"/>
    </row>
    <row r="4264" spans="1:2" x14ac:dyDescent="0.25">
      <c r="A4264" s="3"/>
      <c r="B4264" s="122"/>
    </row>
    <row r="4265" spans="1:2" x14ac:dyDescent="0.25">
      <c r="A4265" s="3"/>
      <c r="B4265" s="122"/>
    </row>
    <row r="4266" spans="1:2" x14ac:dyDescent="0.25">
      <c r="A4266" s="3"/>
      <c r="B4266" s="122"/>
    </row>
    <row r="4267" spans="1:2" x14ac:dyDescent="0.25">
      <c r="A4267" s="3"/>
      <c r="B4267" s="122"/>
    </row>
    <row r="4268" spans="1:2" x14ac:dyDescent="0.25">
      <c r="A4268" s="3"/>
      <c r="B4268" s="122"/>
    </row>
    <row r="4269" spans="1:2" x14ac:dyDescent="0.25">
      <c r="A4269" s="3"/>
      <c r="B4269" s="122"/>
    </row>
    <row r="4270" spans="1:2" x14ac:dyDescent="0.25">
      <c r="A4270" s="3"/>
      <c r="B4270" s="122"/>
    </row>
    <row r="4271" spans="1:2" x14ac:dyDescent="0.25">
      <c r="A4271" s="3"/>
      <c r="B4271" s="122"/>
    </row>
    <row r="4272" spans="1:2" x14ac:dyDescent="0.25">
      <c r="A4272" s="3"/>
      <c r="B4272" s="122"/>
    </row>
    <row r="4273" spans="1:2" x14ac:dyDescent="0.25">
      <c r="A4273" s="3"/>
      <c r="B4273" s="122"/>
    </row>
    <row r="4274" spans="1:2" x14ac:dyDescent="0.25">
      <c r="A4274" s="3"/>
      <c r="B4274" s="122"/>
    </row>
    <row r="4275" spans="1:2" x14ac:dyDescent="0.25">
      <c r="A4275" s="3"/>
      <c r="B4275" s="122"/>
    </row>
    <row r="4276" spans="1:2" x14ac:dyDescent="0.25">
      <c r="A4276" s="3"/>
      <c r="B4276" s="122"/>
    </row>
    <row r="4277" spans="1:2" x14ac:dyDescent="0.25">
      <c r="A4277" s="3"/>
      <c r="B4277" s="122"/>
    </row>
    <row r="4278" spans="1:2" x14ac:dyDescent="0.25">
      <c r="A4278" s="3"/>
      <c r="B4278" s="122"/>
    </row>
    <row r="4279" spans="1:2" x14ac:dyDescent="0.25">
      <c r="A4279" s="3"/>
      <c r="B4279" s="122"/>
    </row>
    <row r="4280" spans="1:2" x14ac:dyDescent="0.25">
      <c r="A4280" s="3"/>
      <c r="B4280" s="122"/>
    </row>
    <row r="4281" spans="1:2" x14ac:dyDescent="0.25">
      <c r="A4281" s="3"/>
      <c r="B4281" s="122"/>
    </row>
    <row r="4282" spans="1:2" x14ac:dyDescent="0.25">
      <c r="A4282" s="3"/>
      <c r="B4282" s="122"/>
    </row>
    <row r="4283" spans="1:2" x14ac:dyDescent="0.25">
      <c r="A4283" s="3"/>
      <c r="B4283" s="122"/>
    </row>
    <row r="4284" spans="1:2" x14ac:dyDescent="0.25">
      <c r="A4284" s="3"/>
      <c r="B4284" s="122"/>
    </row>
    <row r="4285" spans="1:2" x14ac:dyDescent="0.25">
      <c r="A4285" s="3"/>
      <c r="B4285" s="122"/>
    </row>
    <row r="4286" spans="1:2" x14ac:dyDescent="0.25">
      <c r="A4286" s="3"/>
      <c r="B4286" s="122"/>
    </row>
    <row r="4287" spans="1:2" x14ac:dyDescent="0.25">
      <c r="A4287" s="3"/>
      <c r="B4287" s="122"/>
    </row>
    <row r="4288" spans="1:2" x14ac:dyDescent="0.25">
      <c r="A4288" s="3"/>
      <c r="B4288" s="122"/>
    </row>
    <row r="4289" spans="1:2" x14ac:dyDescent="0.25">
      <c r="A4289" s="3"/>
      <c r="B4289" s="122"/>
    </row>
    <row r="4290" spans="1:2" x14ac:dyDescent="0.25">
      <c r="A4290" s="3"/>
      <c r="B4290" s="122"/>
    </row>
    <row r="4291" spans="1:2" x14ac:dyDescent="0.25">
      <c r="A4291" s="3"/>
      <c r="B4291" s="122"/>
    </row>
    <row r="4292" spans="1:2" x14ac:dyDescent="0.25">
      <c r="A4292" s="3"/>
      <c r="B4292" s="122"/>
    </row>
    <row r="4293" spans="1:2" x14ac:dyDescent="0.25">
      <c r="A4293" s="3"/>
      <c r="B4293" s="122"/>
    </row>
    <row r="4294" spans="1:2" x14ac:dyDescent="0.25">
      <c r="A4294" s="3"/>
      <c r="B4294" s="122"/>
    </row>
    <row r="4295" spans="1:2" x14ac:dyDescent="0.25">
      <c r="A4295" s="3"/>
      <c r="B4295" s="122"/>
    </row>
    <row r="4296" spans="1:2" x14ac:dyDescent="0.25">
      <c r="A4296" s="3"/>
      <c r="B4296" s="122"/>
    </row>
    <row r="4297" spans="1:2" x14ac:dyDescent="0.25">
      <c r="A4297" s="3"/>
      <c r="B4297" s="122"/>
    </row>
    <row r="4298" spans="1:2" x14ac:dyDescent="0.25">
      <c r="A4298" s="3"/>
      <c r="B4298" s="122"/>
    </row>
    <row r="4299" spans="1:2" x14ac:dyDescent="0.25">
      <c r="A4299" s="3"/>
      <c r="B4299" s="122"/>
    </row>
    <row r="4300" spans="1:2" x14ac:dyDescent="0.25">
      <c r="A4300" s="3"/>
      <c r="B4300" s="122"/>
    </row>
    <row r="4301" spans="1:2" x14ac:dyDescent="0.25">
      <c r="A4301" s="3"/>
      <c r="B4301" s="122"/>
    </row>
    <row r="4302" spans="1:2" x14ac:dyDescent="0.25">
      <c r="A4302" s="3"/>
      <c r="B4302" s="122"/>
    </row>
    <row r="4303" spans="1:2" x14ac:dyDescent="0.25">
      <c r="A4303" s="3"/>
      <c r="B4303" s="122"/>
    </row>
    <row r="4304" spans="1:2" x14ac:dyDescent="0.25">
      <c r="A4304" s="3"/>
      <c r="B4304" s="122"/>
    </row>
    <row r="4305" spans="1:2" x14ac:dyDescent="0.25">
      <c r="A4305" s="3"/>
      <c r="B4305" s="122"/>
    </row>
    <row r="4306" spans="1:2" x14ac:dyDescent="0.25">
      <c r="A4306" s="3"/>
      <c r="B4306" s="122"/>
    </row>
    <row r="4307" spans="1:2" x14ac:dyDescent="0.25">
      <c r="A4307" s="3"/>
      <c r="B4307" s="122"/>
    </row>
    <row r="4308" spans="1:2" x14ac:dyDescent="0.25">
      <c r="A4308" s="3"/>
      <c r="B4308" s="122"/>
    </row>
    <row r="4309" spans="1:2" x14ac:dyDescent="0.25">
      <c r="A4309" s="3"/>
      <c r="B4309" s="122"/>
    </row>
    <row r="4310" spans="1:2" x14ac:dyDescent="0.25">
      <c r="A4310" s="3"/>
      <c r="B4310" s="122"/>
    </row>
    <row r="4311" spans="1:2" x14ac:dyDescent="0.25">
      <c r="A4311" s="3"/>
      <c r="B4311" s="122"/>
    </row>
    <row r="4312" spans="1:2" x14ac:dyDescent="0.25">
      <c r="A4312" s="3"/>
      <c r="B4312" s="122"/>
    </row>
    <row r="4313" spans="1:2" x14ac:dyDescent="0.25">
      <c r="A4313" s="3"/>
      <c r="B4313" s="122"/>
    </row>
    <row r="4314" spans="1:2" x14ac:dyDescent="0.25">
      <c r="A4314" s="3"/>
      <c r="B4314" s="122"/>
    </row>
    <row r="4315" spans="1:2" x14ac:dyDescent="0.25">
      <c r="A4315" s="3"/>
      <c r="B4315" s="122"/>
    </row>
    <row r="4316" spans="1:2" x14ac:dyDescent="0.25">
      <c r="A4316" s="3"/>
      <c r="B4316" s="122"/>
    </row>
    <row r="4317" spans="1:2" x14ac:dyDescent="0.25">
      <c r="A4317" s="3"/>
      <c r="B4317" s="122"/>
    </row>
    <row r="4318" spans="1:2" x14ac:dyDescent="0.25">
      <c r="A4318" s="3"/>
      <c r="B4318" s="122"/>
    </row>
    <row r="4319" spans="1:2" x14ac:dyDescent="0.25">
      <c r="A4319" s="3"/>
      <c r="B4319" s="122"/>
    </row>
    <row r="4320" spans="1:2" x14ac:dyDescent="0.25">
      <c r="A4320" s="3"/>
      <c r="B4320" s="122"/>
    </row>
    <row r="4321" spans="1:2" x14ac:dyDescent="0.25">
      <c r="A4321" s="3"/>
      <c r="B4321" s="122"/>
    </row>
    <row r="4322" spans="1:2" x14ac:dyDescent="0.25">
      <c r="A4322" s="3"/>
      <c r="B4322" s="122"/>
    </row>
    <row r="4323" spans="1:2" x14ac:dyDescent="0.25">
      <c r="A4323" s="3"/>
      <c r="B4323" s="122"/>
    </row>
    <row r="4324" spans="1:2" x14ac:dyDescent="0.25">
      <c r="A4324" s="3"/>
      <c r="B4324" s="122"/>
    </row>
    <row r="4325" spans="1:2" x14ac:dyDescent="0.25">
      <c r="A4325" s="3"/>
      <c r="B4325" s="122"/>
    </row>
    <row r="4326" spans="1:2" x14ac:dyDescent="0.25">
      <c r="A4326" s="3"/>
      <c r="B4326" s="122"/>
    </row>
    <row r="4327" spans="1:2" x14ac:dyDescent="0.25">
      <c r="A4327" s="3"/>
      <c r="B4327" s="122"/>
    </row>
    <row r="4328" spans="1:2" x14ac:dyDescent="0.25">
      <c r="A4328" s="3"/>
      <c r="B4328" s="122"/>
    </row>
    <row r="4329" spans="1:2" x14ac:dyDescent="0.25">
      <c r="A4329" s="3"/>
      <c r="B4329" s="122"/>
    </row>
    <row r="4330" spans="1:2" x14ac:dyDescent="0.25">
      <c r="A4330" s="3"/>
      <c r="B4330" s="122"/>
    </row>
    <row r="4331" spans="1:2" x14ac:dyDescent="0.25">
      <c r="A4331" s="3"/>
      <c r="B4331" s="122"/>
    </row>
    <row r="4332" spans="1:2" x14ac:dyDescent="0.25">
      <c r="A4332" s="3"/>
      <c r="B4332" s="122"/>
    </row>
    <row r="4333" spans="1:2" x14ac:dyDescent="0.25">
      <c r="A4333" s="3"/>
      <c r="B4333" s="122"/>
    </row>
    <row r="4334" spans="1:2" x14ac:dyDescent="0.25">
      <c r="A4334" s="3"/>
      <c r="B4334" s="122"/>
    </row>
    <row r="4335" spans="1:2" x14ac:dyDescent="0.25">
      <c r="A4335" s="3"/>
      <c r="B4335" s="122"/>
    </row>
    <row r="4336" spans="1:2" x14ac:dyDescent="0.25">
      <c r="A4336" s="3"/>
      <c r="B4336" s="122"/>
    </row>
    <row r="4337" spans="1:2" x14ac:dyDescent="0.25">
      <c r="A4337" s="3"/>
      <c r="B4337" s="122"/>
    </row>
    <row r="4338" spans="1:2" x14ac:dyDescent="0.25">
      <c r="A4338" s="3"/>
      <c r="B4338" s="122"/>
    </row>
    <row r="4339" spans="1:2" x14ac:dyDescent="0.25">
      <c r="A4339" s="3"/>
      <c r="B4339" s="122"/>
    </row>
    <row r="4340" spans="1:2" x14ac:dyDescent="0.25">
      <c r="A4340" s="3"/>
      <c r="B4340" s="122"/>
    </row>
    <row r="4341" spans="1:2" x14ac:dyDescent="0.25">
      <c r="A4341" s="3"/>
      <c r="B4341" s="122"/>
    </row>
    <row r="4342" spans="1:2" x14ac:dyDescent="0.25">
      <c r="A4342" s="3"/>
      <c r="B4342" s="122"/>
    </row>
    <row r="4343" spans="1:2" x14ac:dyDescent="0.25">
      <c r="A4343" s="3"/>
      <c r="B4343" s="122"/>
    </row>
    <row r="4344" spans="1:2" x14ac:dyDescent="0.25">
      <c r="A4344" s="3"/>
      <c r="B4344" s="122"/>
    </row>
    <row r="4345" spans="1:2" x14ac:dyDescent="0.25">
      <c r="A4345" s="3"/>
      <c r="B4345" s="122"/>
    </row>
    <row r="4346" spans="1:2" x14ac:dyDescent="0.25">
      <c r="A4346" s="3"/>
      <c r="B4346" s="122"/>
    </row>
    <row r="4347" spans="1:2" x14ac:dyDescent="0.25">
      <c r="A4347" s="3"/>
      <c r="B4347" s="122"/>
    </row>
    <row r="4348" spans="1:2" x14ac:dyDescent="0.25">
      <c r="A4348" s="3"/>
      <c r="B4348" s="122"/>
    </row>
    <row r="4349" spans="1:2" x14ac:dyDescent="0.25">
      <c r="A4349" s="3"/>
      <c r="B4349" s="122"/>
    </row>
    <row r="4350" spans="1:2" x14ac:dyDescent="0.25">
      <c r="A4350" s="3"/>
      <c r="B4350" s="122"/>
    </row>
    <row r="4351" spans="1:2" x14ac:dyDescent="0.25">
      <c r="A4351" s="3"/>
      <c r="B4351" s="122"/>
    </row>
    <row r="4352" spans="1:2" x14ac:dyDescent="0.25">
      <c r="A4352" s="3"/>
      <c r="B4352" s="122"/>
    </row>
    <row r="4353" spans="1:2" x14ac:dyDescent="0.25">
      <c r="A4353" s="3"/>
      <c r="B4353" s="122"/>
    </row>
    <row r="4354" spans="1:2" x14ac:dyDescent="0.25">
      <c r="A4354" s="3"/>
      <c r="B4354" s="122"/>
    </row>
    <row r="4355" spans="1:2" x14ac:dyDescent="0.25">
      <c r="A4355" s="3"/>
      <c r="B4355" s="122"/>
    </row>
    <row r="4356" spans="1:2" x14ac:dyDescent="0.25">
      <c r="A4356" s="3"/>
      <c r="B4356" s="122"/>
    </row>
    <row r="4357" spans="1:2" x14ac:dyDescent="0.25">
      <c r="A4357" s="3"/>
      <c r="B4357" s="122"/>
    </row>
    <row r="4358" spans="1:2" x14ac:dyDescent="0.25">
      <c r="A4358" s="3"/>
      <c r="B4358" s="122"/>
    </row>
    <row r="4359" spans="1:2" x14ac:dyDescent="0.25">
      <c r="A4359" s="3"/>
      <c r="B4359" s="122"/>
    </row>
    <row r="4360" spans="1:2" x14ac:dyDescent="0.25">
      <c r="A4360" s="3"/>
      <c r="B4360" s="122"/>
    </row>
    <row r="4361" spans="1:2" x14ac:dyDescent="0.25">
      <c r="A4361" s="3"/>
      <c r="B4361" s="122"/>
    </row>
    <row r="4362" spans="1:2" x14ac:dyDescent="0.25">
      <c r="A4362" s="3"/>
      <c r="B4362" s="122"/>
    </row>
    <row r="4363" spans="1:2" x14ac:dyDescent="0.25">
      <c r="A4363" s="3"/>
      <c r="B4363" s="122"/>
    </row>
    <row r="4364" spans="1:2" x14ac:dyDescent="0.25">
      <c r="A4364" s="3"/>
      <c r="B4364" s="122"/>
    </row>
    <row r="4365" spans="1:2" x14ac:dyDescent="0.25">
      <c r="A4365" s="3"/>
      <c r="B4365" s="122"/>
    </row>
    <row r="4366" spans="1:2" x14ac:dyDescent="0.25">
      <c r="A4366" s="3"/>
      <c r="B4366" s="122"/>
    </row>
    <row r="4367" spans="1:2" x14ac:dyDescent="0.25">
      <c r="A4367" s="3"/>
      <c r="B4367" s="122"/>
    </row>
    <row r="4368" spans="1:2" x14ac:dyDescent="0.25">
      <c r="A4368" s="3"/>
      <c r="B4368" s="122"/>
    </row>
    <row r="4369" spans="1:2" x14ac:dyDescent="0.25">
      <c r="A4369" s="3"/>
      <c r="B4369" s="122"/>
    </row>
    <row r="4370" spans="1:2" x14ac:dyDescent="0.25">
      <c r="A4370" s="3"/>
      <c r="B4370" s="122"/>
    </row>
    <row r="4371" spans="1:2" x14ac:dyDescent="0.25">
      <c r="A4371" s="3"/>
      <c r="B4371" s="122"/>
    </row>
    <row r="4372" spans="1:2" x14ac:dyDescent="0.25">
      <c r="A4372" s="3"/>
      <c r="B4372" s="122"/>
    </row>
    <row r="4373" spans="1:2" x14ac:dyDescent="0.25">
      <c r="A4373" s="3"/>
      <c r="B4373" s="122"/>
    </row>
    <row r="4374" spans="1:2" x14ac:dyDescent="0.25">
      <c r="A4374" s="3"/>
      <c r="B4374" s="122"/>
    </row>
    <row r="4375" spans="1:2" x14ac:dyDescent="0.25">
      <c r="A4375" s="3"/>
      <c r="B4375" s="122"/>
    </row>
    <row r="4376" spans="1:2" x14ac:dyDescent="0.25">
      <c r="A4376" s="3"/>
      <c r="B4376" s="122"/>
    </row>
    <row r="4377" spans="1:2" x14ac:dyDescent="0.25">
      <c r="A4377" s="3"/>
      <c r="B4377" s="122"/>
    </row>
    <row r="4378" spans="1:2" x14ac:dyDescent="0.25">
      <c r="A4378" s="3"/>
      <c r="B4378" s="122"/>
    </row>
    <row r="4379" spans="1:2" x14ac:dyDescent="0.25">
      <c r="A4379" s="3"/>
      <c r="B4379" s="122"/>
    </row>
    <row r="4380" spans="1:2" x14ac:dyDescent="0.25">
      <c r="A4380" s="3"/>
      <c r="B4380" s="122"/>
    </row>
    <row r="4381" spans="1:2" x14ac:dyDescent="0.25">
      <c r="A4381" s="3"/>
      <c r="B4381" s="122"/>
    </row>
    <row r="4382" spans="1:2" x14ac:dyDescent="0.25">
      <c r="A4382" s="3"/>
      <c r="B4382" s="122"/>
    </row>
    <row r="4383" spans="1:2" x14ac:dyDescent="0.25">
      <c r="A4383" s="3"/>
      <c r="B4383" s="122"/>
    </row>
    <row r="4384" spans="1:2" x14ac:dyDescent="0.25">
      <c r="A4384" s="3"/>
      <c r="B4384" s="122"/>
    </row>
    <row r="4385" spans="1:2" x14ac:dyDescent="0.25">
      <c r="A4385" s="3"/>
      <c r="B4385" s="122"/>
    </row>
    <row r="4386" spans="1:2" x14ac:dyDescent="0.25">
      <c r="A4386" s="3"/>
      <c r="B4386" s="122"/>
    </row>
    <row r="4387" spans="1:2" x14ac:dyDescent="0.25">
      <c r="A4387" s="3"/>
      <c r="B4387" s="122"/>
    </row>
    <row r="4388" spans="1:2" x14ac:dyDescent="0.25">
      <c r="A4388" s="3"/>
      <c r="B4388" s="122"/>
    </row>
    <row r="4389" spans="1:2" x14ac:dyDescent="0.25">
      <c r="A4389" s="3"/>
      <c r="B4389" s="122"/>
    </row>
    <row r="4390" spans="1:2" x14ac:dyDescent="0.25">
      <c r="A4390" s="3"/>
      <c r="B4390" s="122"/>
    </row>
    <row r="4391" spans="1:2" x14ac:dyDescent="0.25">
      <c r="A4391" s="3"/>
      <c r="B4391" s="122"/>
    </row>
    <row r="4392" spans="1:2" x14ac:dyDescent="0.25">
      <c r="A4392" s="3"/>
      <c r="B4392" s="122"/>
    </row>
    <row r="4393" spans="1:2" x14ac:dyDescent="0.25">
      <c r="A4393" s="3"/>
      <c r="B4393" s="122"/>
    </row>
    <row r="4394" spans="1:2" x14ac:dyDescent="0.25">
      <c r="A4394" s="3"/>
      <c r="B4394" s="122"/>
    </row>
    <row r="4395" spans="1:2" x14ac:dyDescent="0.25">
      <c r="A4395" s="3"/>
      <c r="B4395" s="122"/>
    </row>
    <row r="4396" spans="1:2" x14ac:dyDescent="0.25">
      <c r="A4396" s="3"/>
      <c r="B4396" s="122"/>
    </row>
    <row r="4397" spans="1:2" x14ac:dyDescent="0.25">
      <c r="A4397" s="3"/>
      <c r="B4397" s="122"/>
    </row>
    <row r="4398" spans="1:2" x14ac:dyDescent="0.25">
      <c r="A4398" s="3"/>
      <c r="B4398" s="122"/>
    </row>
    <row r="4399" spans="1:2" x14ac:dyDescent="0.25">
      <c r="A4399" s="3"/>
      <c r="B4399" s="122"/>
    </row>
    <row r="4400" spans="1:2" x14ac:dyDescent="0.25">
      <c r="A4400" s="3"/>
      <c r="B4400" s="122"/>
    </row>
    <row r="4401" spans="1:2" x14ac:dyDescent="0.25">
      <c r="A4401" s="3"/>
      <c r="B4401" s="122"/>
    </row>
    <row r="4402" spans="1:2" x14ac:dyDescent="0.25">
      <c r="A4402" s="3"/>
      <c r="B4402" s="122"/>
    </row>
    <row r="4403" spans="1:2" x14ac:dyDescent="0.25">
      <c r="A4403" s="3"/>
      <c r="B4403" s="122"/>
    </row>
    <row r="4404" spans="1:2" x14ac:dyDescent="0.25">
      <c r="A4404" s="3"/>
      <c r="B4404" s="122"/>
    </row>
    <row r="4405" spans="1:2" x14ac:dyDescent="0.25">
      <c r="A4405" s="3"/>
      <c r="B4405" s="122"/>
    </row>
    <row r="4406" spans="1:2" x14ac:dyDescent="0.25">
      <c r="A4406" s="3"/>
      <c r="B4406" s="122"/>
    </row>
    <row r="4407" spans="1:2" x14ac:dyDescent="0.25">
      <c r="A4407" s="3"/>
      <c r="B4407" s="122"/>
    </row>
    <row r="4408" spans="1:2" x14ac:dyDescent="0.25">
      <c r="A4408" s="3"/>
      <c r="B4408" s="122"/>
    </row>
    <row r="4409" spans="1:2" x14ac:dyDescent="0.25">
      <c r="A4409" s="3"/>
      <c r="B4409" s="122"/>
    </row>
    <row r="4410" spans="1:2" x14ac:dyDescent="0.25">
      <c r="A4410" s="3"/>
      <c r="B4410" s="122"/>
    </row>
    <row r="4411" spans="1:2" x14ac:dyDescent="0.25">
      <c r="A4411" s="3"/>
      <c r="B4411" s="122"/>
    </row>
    <row r="4412" spans="1:2" x14ac:dyDescent="0.25">
      <c r="A4412" s="3"/>
      <c r="B4412" s="122"/>
    </row>
    <row r="4413" spans="1:2" x14ac:dyDescent="0.25">
      <c r="A4413" s="3"/>
      <c r="B4413" s="122"/>
    </row>
    <row r="4414" spans="1:2" x14ac:dyDescent="0.25">
      <c r="A4414" s="3"/>
      <c r="B4414" s="122"/>
    </row>
    <row r="4415" spans="1:2" x14ac:dyDescent="0.25">
      <c r="A4415" s="3"/>
      <c r="B4415" s="122"/>
    </row>
    <row r="4416" spans="1:2" x14ac:dyDescent="0.25">
      <c r="A4416" s="3"/>
      <c r="B4416" s="122"/>
    </row>
    <row r="4417" spans="1:2" x14ac:dyDescent="0.25">
      <c r="A4417" s="3"/>
      <c r="B4417" s="122"/>
    </row>
    <row r="4418" spans="1:2" x14ac:dyDescent="0.25">
      <c r="A4418" s="3"/>
      <c r="B4418" s="122"/>
    </row>
    <row r="4419" spans="1:2" x14ac:dyDescent="0.25">
      <c r="A4419" s="3"/>
      <c r="B4419" s="122"/>
    </row>
    <row r="4420" spans="1:2" x14ac:dyDescent="0.25">
      <c r="A4420" s="3"/>
      <c r="B4420" s="122"/>
    </row>
    <row r="4421" spans="1:2" x14ac:dyDescent="0.25">
      <c r="A4421" s="3"/>
      <c r="B4421" s="122"/>
    </row>
    <row r="4422" spans="1:2" x14ac:dyDescent="0.25">
      <c r="A4422" s="3"/>
      <c r="B4422" s="122"/>
    </row>
    <row r="4423" spans="1:2" x14ac:dyDescent="0.25">
      <c r="A4423" s="3"/>
      <c r="B4423" s="122"/>
    </row>
    <row r="4424" spans="1:2" x14ac:dyDescent="0.25">
      <c r="A4424" s="3"/>
      <c r="B4424" s="122"/>
    </row>
    <row r="4425" spans="1:2" x14ac:dyDescent="0.25">
      <c r="A4425" s="3"/>
      <c r="B4425" s="122"/>
    </row>
    <row r="4426" spans="1:2" x14ac:dyDescent="0.25">
      <c r="A4426" s="3"/>
      <c r="B4426" s="122"/>
    </row>
    <row r="4427" spans="1:2" x14ac:dyDescent="0.25">
      <c r="A4427" s="3"/>
      <c r="B4427" s="122"/>
    </row>
    <row r="4428" spans="1:2" x14ac:dyDescent="0.25">
      <c r="A4428" s="3"/>
      <c r="B4428" s="122"/>
    </row>
    <row r="4429" spans="1:2" x14ac:dyDescent="0.25">
      <c r="A4429" s="3"/>
      <c r="B4429" s="122"/>
    </row>
    <row r="4430" spans="1:2" x14ac:dyDescent="0.25">
      <c r="A4430" s="3"/>
      <c r="B4430" s="122"/>
    </row>
    <row r="4431" spans="1:2" x14ac:dyDescent="0.25">
      <c r="A4431" s="3"/>
      <c r="B4431" s="122"/>
    </row>
    <row r="4432" spans="1:2" x14ac:dyDescent="0.25">
      <c r="A4432" s="3"/>
      <c r="B4432" s="122"/>
    </row>
    <row r="4433" spans="1:2" x14ac:dyDescent="0.25">
      <c r="A4433" s="3"/>
      <c r="B4433" s="122"/>
    </row>
    <row r="4434" spans="1:2" x14ac:dyDescent="0.25">
      <c r="A4434" s="3"/>
      <c r="B4434" s="122"/>
    </row>
    <row r="4435" spans="1:2" x14ac:dyDescent="0.25">
      <c r="A4435" s="3"/>
      <c r="B4435" s="122"/>
    </row>
    <row r="4436" spans="1:2" x14ac:dyDescent="0.25">
      <c r="A4436" s="3"/>
      <c r="B4436" s="122"/>
    </row>
    <row r="4437" spans="1:2" x14ac:dyDescent="0.25">
      <c r="A4437" s="3"/>
      <c r="B4437" s="122"/>
    </row>
    <row r="4438" spans="1:2" x14ac:dyDescent="0.25">
      <c r="A4438" s="3"/>
      <c r="B4438" s="122"/>
    </row>
    <row r="4439" spans="1:2" x14ac:dyDescent="0.25">
      <c r="A4439" s="3"/>
      <c r="B4439" s="122"/>
    </row>
    <row r="4440" spans="1:2" x14ac:dyDescent="0.25">
      <c r="A4440" s="3"/>
      <c r="B4440" s="122"/>
    </row>
    <row r="4441" spans="1:2" x14ac:dyDescent="0.25">
      <c r="A4441" s="3"/>
      <c r="B4441" s="122"/>
    </row>
    <row r="4442" spans="1:2" x14ac:dyDescent="0.25">
      <c r="A4442" s="3"/>
      <c r="B4442" s="122"/>
    </row>
    <row r="4443" spans="1:2" x14ac:dyDescent="0.25">
      <c r="A4443" s="3"/>
      <c r="B4443" s="122"/>
    </row>
    <row r="4444" spans="1:2" x14ac:dyDescent="0.25">
      <c r="A4444" s="3"/>
      <c r="B4444" s="122"/>
    </row>
    <row r="4445" spans="1:2" x14ac:dyDescent="0.25">
      <c r="A4445" s="3"/>
      <c r="B4445" s="122"/>
    </row>
    <row r="4446" spans="1:2" x14ac:dyDescent="0.25">
      <c r="A4446" s="3"/>
      <c r="B4446" s="122"/>
    </row>
    <row r="4447" spans="1:2" x14ac:dyDescent="0.25">
      <c r="A4447" s="3"/>
      <c r="B4447" s="122"/>
    </row>
    <row r="4448" spans="1:2" x14ac:dyDescent="0.25">
      <c r="A4448" s="3"/>
      <c r="B4448" s="122"/>
    </row>
    <row r="4449" spans="1:2" x14ac:dyDescent="0.25">
      <c r="A4449" s="3"/>
      <c r="B4449" s="122"/>
    </row>
    <row r="4450" spans="1:2" x14ac:dyDescent="0.25">
      <c r="A4450" s="3"/>
      <c r="B4450" s="122"/>
    </row>
    <row r="4451" spans="1:2" x14ac:dyDescent="0.25">
      <c r="A4451" s="3"/>
      <c r="B4451" s="122"/>
    </row>
    <row r="4452" spans="1:2" x14ac:dyDescent="0.25">
      <c r="A4452" s="3"/>
      <c r="B4452" s="122"/>
    </row>
    <row r="4453" spans="1:2" x14ac:dyDescent="0.25">
      <c r="A4453" s="3"/>
      <c r="B4453" s="122"/>
    </row>
    <row r="4454" spans="1:2" x14ac:dyDescent="0.25">
      <c r="A4454" s="3"/>
      <c r="B4454" s="122"/>
    </row>
    <row r="4455" spans="1:2" x14ac:dyDescent="0.25">
      <c r="A4455" s="3"/>
      <c r="B4455" s="122"/>
    </row>
    <row r="4456" spans="1:2" x14ac:dyDescent="0.25">
      <c r="A4456" s="3"/>
      <c r="B4456" s="122"/>
    </row>
    <row r="4457" spans="1:2" x14ac:dyDescent="0.25">
      <c r="A4457" s="3"/>
      <c r="B4457" s="122"/>
    </row>
    <row r="4458" spans="1:2" x14ac:dyDescent="0.25">
      <c r="A4458" s="3"/>
      <c r="B4458" s="122"/>
    </row>
    <row r="4459" spans="1:2" x14ac:dyDescent="0.25">
      <c r="A4459" s="3"/>
      <c r="B4459" s="122"/>
    </row>
    <row r="4460" spans="1:2" x14ac:dyDescent="0.25">
      <c r="A4460" s="3"/>
      <c r="B4460" s="122"/>
    </row>
    <row r="4461" spans="1:2" x14ac:dyDescent="0.25">
      <c r="A4461" s="3"/>
      <c r="B4461" s="122"/>
    </row>
    <row r="4462" spans="1:2" x14ac:dyDescent="0.25">
      <c r="A4462" s="3"/>
      <c r="B4462" s="122"/>
    </row>
    <row r="4463" spans="1:2" x14ac:dyDescent="0.25">
      <c r="A4463" s="3"/>
      <c r="B4463" s="122"/>
    </row>
    <row r="4464" spans="1:2" x14ac:dyDescent="0.25">
      <c r="A4464" s="3"/>
      <c r="B4464" s="122"/>
    </row>
    <row r="4465" spans="1:2" x14ac:dyDescent="0.25">
      <c r="A4465" s="3"/>
      <c r="B4465" s="122"/>
    </row>
    <row r="4466" spans="1:2" x14ac:dyDescent="0.25">
      <c r="A4466" s="3"/>
      <c r="B4466" s="122"/>
    </row>
    <row r="4467" spans="1:2" x14ac:dyDescent="0.25">
      <c r="A4467" s="3"/>
      <c r="B4467" s="122"/>
    </row>
    <row r="4468" spans="1:2" x14ac:dyDescent="0.25">
      <c r="A4468" s="3"/>
      <c r="B4468" s="122"/>
    </row>
    <row r="4469" spans="1:2" x14ac:dyDescent="0.25">
      <c r="A4469" s="3"/>
      <c r="B4469" s="122"/>
    </row>
    <row r="4470" spans="1:2" x14ac:dyDescent="0.25">
      <c r="A4470" s="3"/>
      <c r="B4470" s="122"/>
    </row>
    <row r="4471" spans="1:2" x14ac:dyDescent="0.25">
      <c r="A4471" s="3"/>
      <c r="B4471" s="122"/>
    </row>
    <row r="4472" spans="1:2" x14ac:dyDescent="0.25">
      <c r="A4472" s="3"/>
      <c r="B4472" s="122"/>
    </row>
    <row r="4473" spans="1:2" x14ac:dyDescent="0.25">
      <c r="A4473" s="3"/>
      <c r="B4473" s="122"/>
    </row>
    <row r="4474" spans="1:2" x14ac:dyDescent="0.25">
      <c r="A4474" s="3"/>
      <c r="B4474" s="122"/>
    </row>
    <row r="4475" spans="1:2" x14ac:dyDescent="0.25">
      <c r="A4475" s="3"/>
      <c r="B4475" s="122"/>
    </row>
    <row r="4476" spans="1:2" x14ac:dyDescent="0.25">
      <c r="A4476" s="3"/>
      <c r="B4476" s="122"/>
    </row>
    <row r="4477" spans="1:2" x14ac:dyDescent="0.25">
      <c r="A4477" s="3"/>
      <c r="B4477" s="122"/>
    </row>
    <row r="4478" spans="1:2" x14ac:dyDescent="0.25">
      <c r="A4478" s="3"/>
      <c r="B4478" s="122"/>
    </row>
    <row r="4479" spans="1:2" x14ac:dyDescent="0.25">
      <c r="A4479" s="3"/>
      <c r="B4479" s="122"/>
    </row>
    <row r="4480" spans="1:2" x14ac:dyDescent="0.25">
      <c r="A4480" s="3"/>
      <c r="B4480" s="122"/>
    </row>
    <row r="4481" spans="1:2" x14ac:dyDescent="0.25">
      <c r="A4481" s="3"/>
      <c r="B4481" s="122"/>
    </row>
    <row r="4482" spans="1:2" x14ac:dyDescent="0.25">
      <c r="A4482" s="3"/>
      <c r="B4482" s="122"/>
    </row>
    <row r="4483" spans="1:2" x14ac:dyDescent="0.25">
      <c r="A4483" s="3"/>
      <c r="B4483" s="122"/>
    </row>
    <row r="4484" spans="1:2" x14ac:dyDescent="0.25">
      <c r="A4484" s="3"/>
      <c r="B4484" s="122"/>
    </row>
    <row r="4485" spans="1:2" x14ac:dyDescent="0.25">
      <c r="A4485" s="3"/>
      <c r="B4485" s="122"/>
    </row>
    <row r="4486" spans="1:2" x14ac:dyDescent="0.25">
      <c r="A4486" s="3"/>
      <c r="B4486" s="122"/>
    </row>
    <row r="4487" spans="1:2" x14ac:dyDescent="0.25">
      <c r="A4487" s="3"/>
      <c r="B4487" s="122"/>
    </row>
    <row r="4488" spans="1:2" x14ac:dyDescent="0.25">
      <c r="A4488" s="3"/>
      <c r="B4488" s="122"/>
    </row>
    <row r="4489" spans="1:2" x14ac:dyDescent="0.25">
      <c r="A4489" s="3"/>
      <c r="B4489" s="122"/>
    </row>
    <row r="4490" spans="1:2" x14ac:dyDescent="0.25">
      <c r="A4490" s="3"/>
      <c r="B4490" s="122"/>
    </row>
    <row r="4491" spans="1:2" x14ac:dyDescent="0.25">
      <c r="A4491" s="3"/>
      <c r="B4491" s="122"/>
    </row>
    <row r="4492" spans="1:2" x14ac:dyDescent="0.25">
      <c r="A4492" s="3"/>
      <c r="B4492" s="122"/>
    </row>
    <row r="4493" spans="1:2" x14ac:dyDescent="0.25">
      <c r="A4493" s="3"/>
      <c r="B4493" s="122"/>
    </row>
    <row r="4494" spans="1:2" x14ac:dyDescent="0.25">
      <c r="A4494" s="3"/>
      <c r="B4494" s="122"/>
    </row>
    <row r="4495" spans="1:2" x14ac:dyDescent="0.25">
      <c r="A4495" s="3"/>
      <c r="B4495" s="122"/>
    </row>
    <row r="4496" spans="1:2" x14ac:dyDescent="0.25">
      <c r="A4496" s="3"/>
      <c r="B4496" s="122"/>
    </row>
    <row r="4497" spans="1:2" x14ac:dyDescent="0.25">
      <c r="A4497" s="3"/>
      <c r="B4497" s="122"/>
    </row>
    <row r="4498" spans="1:2" x14ac:dyDescent="0.25">
      <c r="A4498" s="3"/>
      <c r="B4498" s="122"/>
    </row>
    <row r="4499" spans="1:2" x14ac:dyDescent="0.25">
      <c r="A4499" s="3"/>
      <c r="B4499" s="122"/>
    </row>
    <row r="4500" spans="1:2" x14ac:dyDescent="0.25">
      <c r="A4500" s="3"/>
      <c r="B4500" s="122"/>
    </row>
    <row r="4501" spans="1:2" x14ac:dyDescent="0.25">
      <c r="A4501" s="3"/>
      <c r="B4501" s="122"/>
    </row>
    <row r="4502" spans="1:2" x14ac:dyDescent="0.25">
      <c r="A4502" s="3"/>
      <c r="B4502" s="122"/>
    </row>
    <row r="4503" spans="1:2" x14ac:dyDescent="0.25">
      <c r="A4503" s="3"/>
      <c r="B4503" s="122"/>
    </row>
    <row r="4504" spans="1:2" x14ac:dyDescent="0.25">
      <c r="A4504" s="3"/>
      <c r="B4504" s="122"/>
    </row>
    <row r="4505" spans="1:2" x14ac:dyDescent="0.25">
      <c r="A4505" s="3"/>
      <c r="B4505" s="122"/>
    </row>
    <row r="4506" spans="1:2" x14ac:dyDescent="0.25">
      <c r="A4506" s="3"/>
      <c r="B4506" s="122"/>
    </row>
    <row r="4507" spans="1:2" x14ac:dyDescent="0.25">
      <c r="A4507" s="3"/>
      <c r="B4507" s="122"/>
    </row>
    <row r="4508" spans="1:2" x14ac:dyDescent="0.25">
      <c r="A4508" s="3"/>
      <c r="B4508" s="122"/>
    </row>
    <row r="4509" spans="1:2" x14ac:dyDescent="0.25">
      <c r="A4509" s="3"/>
      <c r="B4509" s="122"/>
    </row>
    <row r="4510" spans="1:2" x14ac:dyDescent="0.25">
      <c r="A4510" s="3"/>
      <c r="B4510" s="122"/>
    </row>
    <row r="4511" spans="1:2" x14ac:dyDescent="0.25">
      <c r="A4511" s="3"/>
      <c r="B4511" s="122"/>
    </row>
    <row r="4512" spans="1:2" x14ac:dyDescent="0.25">
      <c r="A4512" s="3"/>
      <c r="B4512" s="122"/>
    </row>
    <row r="4513" spans="1:2" x14ac:dyDescent="0.25">
      <c r="A4513" s="3"/>
      <c r="B4513" s="122"/>
    </row>
    <row r="4514" spans="1:2" x14ac:dyDescent="0.25">
      <c r="A4514" s="3"/>
      <c r="B4514" s="122"/>
    </row>
    <row r="4515" spans="1:2" x14ac:dyDescent="0.25">
      <c r="A4515" s="3"/>
      <c r="B4515" s="122"/>
    </row>
    <row r="4516" spans="1:2" x14ac:dyDescent="0.25">
      <c r="A4516" s="3"/>
      <c r="B4516" s="122"/>
    </row>
    <row r="4517" spans="1:2" x14ac:dyDescent="0.25">
      <c r="A4517" s="3"/>
      <c r="B4517" s="122"/>
    </row>
    <row r="4518" spans="1:2" x14ac:dyDescent="0.25">
      <c r="A4518" s="3"/>
      <c r="B4518" s="122"/>
    </row>
    <row r="4519" spans="1:2" x14ac:dyDescent="0.25">
      <c r="A4519" s="3"/>
      <c r="B4519" s="122"/>
    </row>
    <row r="4520" spans="1:2" x14ac:dyDescent="0.25">
      <c r="A4520" s="3"/>
      <c r="B4520" s="122"/>
    </row>
    <row r="4521" spans="1:2" x14ac:dyDescent="0.25">
      <c r="A4521" s="3"/>
      <c r="B4521" s="122"/>
    </row>
    <row r="4522" spans="1:2" x14ac:dyDescent="0.25">
      <c r="A4522" s="3"/>
      <c r="B4522" s="122"/>
    </row>
    <row r="4523" spans="1:2" x14ac:dyDescent="0.25">
      <c r="A4523" s="3"/>
      <c r="B4523" s="122"/>
    </row>
    <row r="4524" spans="1:2" x14ac:dyDescent="0.25">
      <c r="A4524" s="3"/>
      <c r="B4524" s="122"/>
    </row>
    <row r="4525" spans="1:2" x14ac:dyDescent="0.25">
      <c r="A4525" s="3"/>
      <c r="B4525" s="122"/>
    </row>
    <row r="4526" spans="1:2" x14ac:dyDescent="0.25">
      <c r="A4526" s="3"/>
      <c r="B4526" s="122"/>
    </row>
    <row r="4527" spans="1:2" x14ac:dyDescent="0.25">
      <c r="A4527" s="3"/>
      <c r="B4527" s="122"/>
    </row>
    <row r="4528" spans="1:2" x14ac:dyDescent="0.25">
      <c r="A4528" s="3"/>
      <c r="B4528" s="122"/>
    </row>
    <row r="4529" spans="1:2" x14ac:dyDescent="0.25">
      <c r="A4529" s="3"/>
      <c r="B4529" s="122"/>
    </row>
    <row r="4530" spans="1:2" x14ac:dyDescent="0.25">
      <c r="A4530" s="3"/>
      <c r="B4530" s="122"/>
    </row>
    <row r="4531" spans="1:2" x14ac:dyDescent="0.25">
      <c r="A4531" s="3"/>
      <c r="B4531" s="122"/>
    </row>
    <row r="4532" spans="1:2" x14ac:dyDescent="0.25">
      <c r="A4532" s="3"/>
      <c r="B4532" s="122"/>
    </row>
    <row r="4533" spans="1:2" x14ac:dyDescent="0.25">
      <c r="A4533" s="3"/>
      <c r="B4533" s="122"/>
    </row>
    <row r="4534" spans="1:2" x14ac:dyDescent="0.25">
      <c r="A4534" s="3"/>
      <c r="B4534" s="122"/>
    </row>
    <row r="4535" spans="1:2" x14ac:dyDescent="0.25">
      <c r="A4535" s="3"/>
      <c r="B4535" s="122"/>
    </row>
    <row r="4536" spans="1:2" x14ac:dyDescent="0.25">
      <c r="A4536" s="3"/>
      <c r="B4536" s="122"/>
    </row>
    <row r="4537" spans="1:2" x14ac:dyDescent="0.25">
      <c r="A4537" s="3"/>
      <c r="B4537" s="122"/>
    </row>
    <row r="4538" spans="1:2" x14ac:dyDescent="0.25">
      <c r="A4538" s="3"/>
      <c r="B4538" s="122"/>
    </row>
    <row r="4539" spans="1:2" x14ac:dyDescent="0.25">
      <c r="A4539" s="3"/>
      <c r="B4539" s="122"/>
    </row>
    <row r="4540" spans="1:2" x14ac:dyDescent="0.25">
      <c r="A4540" s="3"/>
      <c r="B4540" s="122"/>
    </row>
    <row r="4541" spans="1:2" x14ac:dyDescent="0.25">
      <c r="A4541" s="3"/>
      <c r="B4541" s="122"/>
    </row>
    <row r="4542" spans="1:2" x14ac:dyDescent="0.25">
      <c r="A4542" s="3"/>
      <c r="B4542" s="122"/>
    </row>
    <row r="4543" spans="1:2" x14ac:dyDescent="0.25">
      <c r="A4543" s="3"/>
      <c r="B4543" s="122"/>
    </row>
    <row r="4544" spans="1:2" x14ac:dyDescent="0.25">
      <c r="A4544" s="3"/>
      <c r="B4544" s="122"/>
    </row>
    <row r="4545" spans="1:2" x14ac:dyDescent="0.25">
      <c r="A4545" s="3"/>
      <c r="B4545" s="122"/>
    </row>
    <row r="4546" spans="1:2" x14ac:dyDescent="0.25">
      <c r="A4546" s="3"/>
      <c r="B4546" s="122"/>
    </row>
    <row r="4547" spans="1:2" x14ac:dyDescent="0.25">
      <c r="A4547" s="3"/>
      <c r="B4547" s="122"/>
    </row>
    <row r="4548" spans="1:2" x14ac:dyDescent="0.25">
      <c r="A4548" s="3"/>
      <c r="B4548" s="122"/>
    </row>
    <row r="4549" spans="1:2" x14ac:dyDescent="0.25">
      <c r="A4549" s="3"/>
      <c r="B4549" s="122"/>
    </row>
    <row r="4550" spans="1:2" x14ac:dyDescent="0.25">
      <c r="A4550" s="3"/>
      <c r="B4550" s="122"/>
    </row>
    <row r="4551" spans="1:2" x14ac:dyDescent="0.25">
      <c r="A4551" s="3"/>
      <c r="B4551" s="122"/>
    </row>
    <row r="4552" spans="1:2" x14ac:dyDescent="0.25">
      <c r="A4552" s="3"/>
      <c r="B4552" s="122"/>
    </row>
    <row r="4553" spans="1:2" x14ac:dyDescent="0.25">
      <c r="A4553" s="3"/>
      <c r="B4553" s="122"/>
    </row>
    <row r="4554" spans="1:2" x14ac:dyDescent="0.25">
      <c r="A4554" s="3"/>
      <c r="B4554" s="122"/>
    </row>
    <row r="4555" spans="1:2" x14ac:dyDescent="0.25">
      <c r="A4555" s="3"/>
      <c r="B4555" s="122"/>
    </row>
    <row r="4556" spans="1:2" x14ac:dyDescent="0.25">
      <c r="A4556" s="3"/>
      <c r="B4556" s="122"/>
    </row>
    <row r="4557" spans="1:2" x14ac:dyDescent="0.25">
      <c r="A4557" s="3"/>
      <c r="B4557" s="122"/>
    </row>
    <row r="4558" spans="1:2" x14ac:dyDescent="0.25">
      <c r="A4558" s="3"/>
      <c r="B4558" s="122"/>
    </row>
    <row r="4559" spans="1:2" x14ac:dyDescent="0.25">
      <c r="A4559" s="3"/>
      <c r="B4559" s="122"/>
    </row>
    <row r="4560" spans="1:2" x14ac:dyDescent="0.25">
      <c r="A4560" s="3"/>
      <c r="B4560" s="122"/>
    </row>
    <row r="4561" spans="1:2" x14ac:dyDescent="0.25">
      <c r="A4561" s="3"/>
      <c r="B4561" s="122"/>
    </row>
    <row r="4562" spans="1:2" x14ac:dyDescent="0.25">
      <c r="A4562" s="3"/>
      <c r="B4562" s="122"/>
    </row>
    <row r="4563" spans="1:2" x14ac:dyDescent="0.25">
      <c r="A4563" s="3"/>
      <c r="B4563" s="122"/>
    </row>
    <row r="4564" spans="1:2" x14ac:dyDescent="0.25">
      <c r="A4564" s="3"/>
      <c r="B4564" s="122"/>
    </row>
    <row r="4565" spans="1:2" x14ac:dyDescent="0.25">
      <c r="A4565" s="3"/>
      <c r="B4565" s="122"/>
    </row>
    <row r="4566" spans="1:2" x14ac:dyDescent="0.25">
      <c r="A4566" s="3"/>
      <c r="B4566" s="122"/>
    </row>
    <row r="4567" spans="1:2" x14ac:dyDescent="0.25">
      <c r="A4567" s="3"/>
      <c r="B4567" s="122"/>
    </row>
    <row r="4568" spans="1:2" x14ac:dyDescent="0.25">
      <c r="A4568" s="3"/>
      <c r="B4568" s="122"/>
    </row>
    <row r="4569" spans="1:2" x14ac:dyDescent="0.25">
      <c r="A4569" s="3"/>
      <c r="B4569" s="122"/>
    </row>
    <row r="4570" spans="1:2" x14ac:dyDescent="0.25">
      <c r="A4570" s="3"/>
      <c r="B4570" s="122"/>
    </row>
    <row r="4571" spans="1:2" x14ac:dyDescent="0.25">
      <c r="A4571" s="3"/>
      <c r="B4571" s="122"/>
    </row>
    <row r="4572" spans="1:2" x14ac:dyDescent="0.25">
      <c r="A4572" s="3"/>
      <c r="B4572" s="122"/>
    </row>
    <row r="4573" spans="1:2" x14ac:dyDescent="0.25">
      <c r="A4573" s="3"/>
      <c r="B4573" s="122"/>
    </row>
    <row r="4574" spans="1:2" x14ac:dyDescent="0.25">
      <c r="A4574" s="3"/>
      <c r="B4574" s="122"/>
    </row>
    <row r="4575" spans="1:2" x14ac:dyDescent="0.25">
      <c r="A4575" s="3"/>
      <c r="B4575" s="122"/>
    </row>
    <row r="4576" spans="1:2" x14ac:dyDescent="0.25">
      <c r="A4576" s="3"/>
      <c r="B4576" s="122"/>
    </row>
    <row r="4577" spans="1:2" x14ac:dyDescent="0.25">
      <c r="A4577" s="3"/>
      <c r="B4577" s="122"/>
    </row>
    <row r="4578" spans="1:2" x14ac:dyDescent="0.25">
      <c r="A4578" s="3"/>
      <c r="B4578" s="122"/>
    </row>
    <row r="4579" spans="1:2" x14ac:dyDescent="0.25">
      <c r="A4579" s="3"/>
      <c r="B4579" s="122"/>
    </row>
    <row r="4580" spans="1:2" x14ac:dyDescent="0.25">
      <c r="A4580" s="3"/>
      <c r="B4580" s="122"/>
    </row>
    <row r="4581" spans="1:2" x14ac:dyDescent="0.25">
      <c r="A4581" s="3"/>
      <c r="B4581" s="122"/>
    </row>
    <row r="4582" spans="1:2" x14ac:dyDescent="0.25">
      <c r="A4582" s="3"/>
      <c r="B4582" s="122"/>
    </row>
    <row r="4583" spans="1:2" x14ac:dyDescent="0.25">
      <c r="A4583" s="3"/>
      <c r="B4583" s="122"/>
    </row>
    <row r="4584" spans="1:2" x14ac:dyDescent="0.25">
      <c r="A4584" s="3"/>
      <c r="B4584" s="122"/>
    </row>
    <row r="4585" spans="1:2" x14ac:dyDescent="0.25">
      <c r="A4585" s="3"/>
      <c r="B4585" s="122"/>
    </row>
    <row r="4586" spans="1:2" x14ac:dyDescent="0.25">
      <c r="A4586" s="3"/>
      <c r="B4586" s="122"/>
    </row>
    <row r="4587" spans="1:2" x14ac:dyDescent="0.25">
      <c r="A4587" s="3"/>
      <c r="B4587" s="122"/>
    </row>
    <row r="4588" spans="1:2" x14ac:dyDescent="0.25">
      <c r="A4588" s="3"/>
      <c r="B4588" s="122"/>
    </row>
    <row r="4589" spans="1:2" x14ac:dyDescent="0.25">
      <c r="A4589" s="3"/>
      <c r="B4589" s="122"/>
    </row>
    <row r="4590" spans="1:2" x14ac:dyDescent="0.25">
      <c r="A4590" s="3"/>
      <c r="B4590" s="122"/>
    </row>
    <row r="4591" spans="1:2" x14ac:dyDescent="0.25">
      <c r="A4591" s="3"/>
      <c r="B4591" s="122"/>
    </row>
    <row r="4592" spans="1:2" x14ac:dyDescent="0.25">
      <c r="A4592" s="3"/>
      <c r="B4592" s="122"/>
    </row>
    <row r="4593" spans="1:2" x14ac:dyDescent="0.25">
      <c r="A4593" s="3"/>
      <c r="B4593" s="122"/>
    </row>
    <row r="4594" spans="1:2" x14ac:dyDescent="0.25">
      <c r="A4594" s="3"/>
      <c r="B4594" s="122"/>
    </row>
    <row r="4595" spans="1:2" x14ac:dyDescent="0.25">
      <c r="A4595" s="3"/>
      <c r="B4595" s="122"/>
    </row>
    <row r="4596" spans="1:2" x14ac:dyDescent="0.25">
      <c r="A4596" s="3"/>
      <c r="B4596" s="122"/>
    </row>
    <row r="4597" spans="1:2" x14ac:dyDescent="0.25">
      <c r="A4597" s="3"/>
      <c r="B4597" s="122"/>
    </row>
    <row r="4598" spans="1:2" x14ac:dyDescent="0.25">
      <c r="A4598" s="3"/>
      <c r="B4598" s="122"/>
    </row>
    <row r="4599" spans="1:2" x14ac:dyDescent="0.25">
      <c r="A4599" s="3"/>
      <c r="B4599" s="122"/>
    </row>
    <row r="4600" spans="1:2" x14ac:dyDescent="0.25">
      <c r="A4600" s="3"/>
      <c r="B4600" s="122"/>
    </row>
    <row r="4601" spans="1:2" x14ac:dyDescent="0.25">
      <c r="A4601" s="3"/>
      <c r="B4601" s="122"/>
    </row>
    <row r="4602" spans="1:2" x14ac:dyDescent="0.25">
      <c r="A4602" s="3"/>
      <c r="B4602" s="122"/>
    </row>
    <row r="4603" spans="1:2" x14ac:dyDescent="0.25">
      <c r="A4603" s="3"/>
      <c r="B4603" s="122"/>
    </row>
    <row r="4604" spans="1:2" x14ac:dyDescent="0.25">
      <c r="A4604" s="3"/>
      <c r="B4604" s="122"/>
    </row>
    <row r="4605" spans="1:2" x14ac:dyDescent="0.25">
      <c r="A4605" s="3"/>
      <c r="B4605" s="122"/>
    </row>
    <row r="4606" spans="1:2" x14ac:dyDescent="0.25">
      <c r="A4606" s="3"/>
      <c r="B4606" s="122"/>
    </row>
    <row r="4607" spans="1:2" x14ac:dyDescent="0.25">
      <c r="A4607" s="3"/>
      <c r="B4607" s="122"/>
    </row>
    <row r="4608" spans="1:2" x14ac:dyDescent="0.25">
      <c r="A4608" s="3"/>
      <c r="B4608" s="122"/>
    </row>
    <row r="4609" spans="1:2" x14ac:dyDescent="0.25">
      <c r="A4609" s="3"/>
      <c r="B4609" s="122"/>
    </row>
    <row r="4610" spans="1:2" x14ac:dyDescent="0.25">
      <c r="A4610" s="3"/>
      <c r="B4610" s="122"/>
    </row>
    <row r="4611" spans="1:2" x14ac:dyDescent="0.25">
      <c r="A4611" s="3"/>
      <c r="B4611" s="122"/>
    </row>
    <row r="4612" spans="1:2" x14ac:dyDescent="0.25">
      <c r="A4612" s="3"/>
      <c r="B4612" s="122"/>
    </row>
    <row r="4613" spans="1:2" x14ac:dyDescent="0.25">
      <c r="A4613" s="3"/>
      <c r="B4613" s="122"/>
    </row>
    <row r="4614" spans="1:2" x14ac:dyDescent="0.25">
      <c r="A4614" s="3"/>
      <c r="B4614" s="122"/>
    </row>
    <row r="4615" spans="1:2" x14ac:dyDescent="0.25">
      <c r="A4615" s="3"/>
      <c r="B4615" s="122"/>
    </row>
    <row r="4616" spans="1:2" x14ac:dyDescent="0.25">
      <c r="A4616" s="3"/>
      <c r="B4616" s="122"/>
    </row>
    <row r="4617" spans="1:2" x14ac:dyDescent="0.25">
      <c r="A4617" s="3"/>
      <c r="B4617" s="122"/>
    </row>
    <row r="4618" spans="1:2" x14ac:dyDescent="0.25">
      <c r="A4618" s="3"/>
      <c r="B4618" s="122"/>
    </row>
    <row r="4619" spans="1:2" x14ac:dyDescent="0.25">
      <c r="A4619" s="3"/>
      <c r="B4619" s="122"/>
    </row>
    <row r="4620" spans="1:2" x14ac:dyDescent="0.25">
      <c r="A4620" s="3"/>
      <c r="B4620" s="122"/>
    </row>
    <row r="4621" spans="1:2" x14ac:dyDescent="0.25">
      <c r="A4621" s="3"/>
      <c r="B4621" s="122"/>
    </row>
    <row r="4622" spans="1:2" x14ac:dyDescent="0.25">
      <c r="A4622" s="3"/>
      <c r="B4622" s="122"/>
    </row>
    <row r="4623" spans="1:2" x14ac:dyDescent="0.25">
      <c r="A4623" s="3"/>
      <c r="B4623" s="122"/>
    </row>
    <row r="4624" spans="1:2" x14ac:dyDescent="0.25">
      <c r="A4624" s="3"/>
      <c r="B4624" s="122"/>
    </row>
    <row r="4625" spans="1:2" x14ac:dyDescent="0.25">
      <c r="A4625" s="3"/>
      <c r="B4625" s="122"/>
    </row>
    <row r="4626" spans="1:2" x14ac:dyDescent="0.25">
      <c r="A4626" s="3"/>
      <c r="B4626" s="122"/>
    </row>
    <row r="4627" spans="1:2" x14ac:dyDescent="0.25">
      <c r="A4627" s="3"/>
      <c r="B4627" s="122"/>
    </row>
    <row r="4628" spans="1:2" x14ac:dyDescent="0.25">
      <c r="A4628" s="3"/>
      <c r="B4628" s="122"/>
    </row>
    <row r="4629" spans="1:2" x14ac:dyDescent="0.25">
      <c r="A4629" s="3"/>
      <c r="B4629" s="122"/>
    </row>
    <row r="4630" spans="1:2" x14ac:dyDescent="0.25">
      <c r="A4630" s="3"/>
      <c r="B4630" s="122"/>
    </row>
    <row r="4631" spans="1:2" x14ac:dyDescent="0.25">
      <c r="A4631" s="3"/>
      <c r="B4631" s="122"/>
    </row>
    <row r="4632" spans="1:2" x14ac:dyDescent="0.25">
      <c r="A4632" s="3"/>
      <c r="B4632" s="122"/>
    </row>
    <row r="4633" spans="1:2" x14ac:dyDescent="0.25">
      <c r="A4633" s="3"/>
      <c r="B4633" s="122"/>
    </row>
    <row r="4634" spans="1:2" x14ac:dyDescent="0.25">
      <c r="A4634" s="3"/>
      <c r="B4634" s="122"/>
    </row>
    <row r="4635" spans="1:2" x14ac:dyDescent="0.25">
      <c r="A4635" s="3"/>
      <c r="B4635" s="122"/>
    </row>
    <row r="4636" spans="1:2" x14ac:dyDescent="0.25">
      <c r="A4636" s="3"/>
      <c r="B4636" s="122"/>
    </row>
    <row r="4637" spans="1:2" x14ac:dyDescent="0.25">
      <c r="A4637" s="3"/>
      <c r="B4637" s="122"/>
    </row>
    <row r="4638" spans="1:2" x14ac:dyDescent="0.25">
      <c r="A4638" s="3"/>
      <c r="B4638" s="122"/>
    </row>
    <row r="4639" spans="1:2" x14ac:dyDescent="0.25">
      <c r="A4639" s="3"/>
      <c r="B4639" s="122"/>
    </row>
    <row r="4640" spans="1:2" x14ac:dyDescent="0.25">
      <c r="A4640" s="3"/>
      <c r="B4640" s="122"/>
    </row>
    <row r="4641" spans="1:2" x14ac:dyDescent="0.25">
      <c r="A4641" s="3"/>
      <c r="B4641" s="122"/>
    </row>
    <row r="4642" spans="1:2" x14ac:dyDescent="0.25">
      <c r="A4642" s="3"/>
      <c r="B4642" s="122"/>
    </row>
    <row r="4643" spans="1:2" x14ac:dyDescent="0.25">
      <c r="A4643" s="3"/>
      <c r="B4643" s="122"/>
    </row>
    <row r="4644" spans="1:2" x14ac:dyDescent="0.25">
      <c r="A4644" s="3"/>
      <c r="B4644" s="122"/>
    </row>
    <row r="4645" spans="1:2" x14ac:dyDescent="0.25">
      <c r="A4645" s="3"/>
      <c r="B4645" s="122"/>
    </row>
    <row r="4646" spans="1:2" x14ac:dyDescent="0.25">
      <c r="A4646" s="3"/>
      <c r="B4646" s="122"/>
    </row>
    <row r="4647" spans="1:2" x14ac:dyDescent="0.25">
      <c r="A4647" s="3"/>
      <c r="B4647" s="122"/>
    </row>
    <row r="4648" spans="1:2" x14ac:dyDescent="0.25">
      <c r="A4648" s="3"/>
      <c r="B4648" s="122"/>
    </row>
    <row r="4649" spans="1:2" x14ac:dyDescent="0.25">
      <c r="A4649" s="3"/>
      <c r="B4649" s="122"/>
    </row>
    <row r="4650" spans="1:2" x14ac:dyDescent="0.25">
      <c r="A4650" s="3"/>
      <c r="B4650" s="122"/>
    </row>
    <row r="4651" spans="1:2" x14ac:dyDescent="0.25">
      <c r="A4651" s="3"/>
      <c r="B4651" s="122"/>
    </row>
    <row r="4652" spans="1:2" x14ac:dyDescent="0.25">
      <c r="A4652" s="3"/>
      <c r="B4652" s="122"/>
    </row>
    <row r="4653" spans="1:2" x14ac:dyDescent="0.25">
      <c r="A4653" s="3"/>
      <c r="B4653" s="122"/>
    </row>
    <row r="4654" spans="1:2" x14ac:dyDescent="0.25">
      <c r="A4654" s="3"/>
      <c r="B4654" s="122"/>
    </row>
    <row r="4655" spans="1:2" x14ac:dyDescent="0.25">
      <c r="A4655" s="3"/>
      <c r="B4655" s="122"/>
    </row>
    <row r="4656" spans="1:2" x14ac:dyDescent="0.25">
      <c r="A4656" s="3"/>
      <c r="B4656" s="122"/>
    </row>
    <row r="4657" spans="1:2" x14ac:dyDescent="0.25">
      <c r="A4657" s="3"/>
      <c r="B4657" s="122"/>
    </row>
    <row r="4658" spans="1:2" x14ac:dyDescent="0.25">
      <c r="A4658" s="3"/>
      <c r="B4658" s="122"/>
    </row>
    <row r="4659" spans="1:2" x14ac:dyDescent="0.25">
      <c r="A4659" s="3"/>
      <c r="B4659" s="122"/>
    </row>
    <row r="4660" spans="1:2" x14ac:dyDescent="0.25">
      <c r="A4660" s="3"/>
      <c r="B4660" s="122"/>
    </row>
    <row r="4661" spans="1:2" x14ac:dyDescent="0.25">
      <c r="A4661" s="3"/>
      <c r="B4661" s="122"/>
    </row>
    <row r="4662" spans="1:2" x14ac:dyDescent="0.25">
      <c r="A4662" s="3"/>
      <c r="B4662" s="122"/>
    </row>
    <row r="4663" spans="1:2" x14ac:dyDescent="0.25">
      <c r="A4663" s="3"/>
      <c r="B4663" s="122"/>
    </row>
    <row r="4664" spans="1:2" x14ac:dyDescent="0.25">
      <c r="A4664" s="3"/>
      <c r="B4664" s="122"/>
    </row>
    <row r="4665" spans="1:2" x14ac:dyDescent="0.25">
      <c r="A4665" s="3"/>
      <c r="B4665" s="122"/>
    </row>
    <row r="4666" spans="1:2" x14ac:dyDescent="0.25">
      <c r="A4666" s="3"/>
      <c r="B4666" s="122"/>
    </row>
    <row r="4667" spans="1:2" x14ac:dyDescent="0.25">
      <c r="A4667" s="3"/>
      <c r="B4667" s="122"/>
    </row>
    <row r="4668" spans="1:2" x14ac:dyDescent="0.25">
      <c r="A4668" s="3"/>
      <c r="B4668" s="122"/>
    </row>
    <row r="4669" spans="1:2" x14ac:dyDescent="0.25">
      <c r="A4669" s="3"/>
      <c r="B4669" s="122"/>
    </row>
    <row r="4670" spans="1:2" x14ac:dyDescent="0.25">
      <c r="A4670" s="3"/>
      <c r="B4670" s="122"/>
    </row>
    <row r="4671" spans="1:2" x14ac:dyDescent="0.25">
      <c r="A4671" s="3"/>
      <c r="B4671" s="122"/>
    </row>
    <row r="4672" spans="1:2" x14ac:dyDescent="0.25">
      <c r="A4672" s="3"/>
      <c r="B4672" s="122"/>
    </row>
    <row r="4673" spans="1:2" x14ac:dyDescent="0.25">
      <c r="A4673" s="3"/>
      <c r="B4673" s="122"/>
    </row>
    <row r="4674" spans="1:2" x14ac:dyDescent="0.25">
      <c r="A4674" s="3"/>
      <c r="B4674" s="122"/>
    </row>
    <row r="4675" spans="1:2" x14ac:dyDescent="0.25">
      <c r="A4675" s="3"/>
      <c r="B4675" s="122"/>
    </row>
    <row r="4676" spans="1:2" x14ac:dyDescent="0.25">
      <c r="A4676" s="3"/>
      <c r="B4676" s="122"/>
    </row>
    <row r="4677" spans="1:2" x14ac:dyDescent="0.25">
      <c r="A4677" s="3"/>
      <c r="B4677" s="122"/>
    </row>
    <row r="4678" spans="1:2" x14ac:dyDescent="0.25">
      <c r="A4678" s="3"/>
      <c r="B4678" s="122"/>
    </row>
    <row r="4679" spans="1:2" x14ac:dyDescent="0.25">
      <c r="A4679" s="3"/>
      <c r="B4679" s="122"/>
    </row>
    <row r="4680" spans="1:2" x14ac:dyDescent="0.25">
      <c r="A4680" s="3"/>
      <c r="B4680" s="122"/>
    </row>
    <row r="4681" spans="1:2" x14ac:dyDescent="0.25">
      <c r="A4681" s="3"/>
      <c r="B4681" s="122"/>
    </row>
    <row r="4682" spans="1:2" x14ac:dyDescent="0.25">
      <c r="A4682" s="3"/>
      <c r="B4682" s="122"/>
    </row>
    <row r="4683" spans="1:2" x14ac:dyDescent="0.25">
      <c r="A4683" s="3"/>
      <c r="B4683" s="122"/>
    </row>
    <row r="4684" spans="1:2" x14ac:dyDescent="0.25">
      <c r="A4684" s="3"/>
      <c r="B4684" s="122"/>
    </row>
    <row r="4685" spans="1:2" x14ac:dyDescent="0.25">
      <c r="A4685" s="3"/>
      <c r="B4685" s="122"/>
    </row>
    <row r="4686" spans="1:2" x14ac:dyDescent="0.25">
      <c r="A4686" s="3"/>
      <c r="B4686" s="122"/>
    </row>
    <row r="4687" spans="1:2" x14ac:dyDescent="0.25">
      <c r="A4687" s="3"/>
      <c r="B4687" s="122"/>
    </row>
    <row r="4688" spans="1:2" x14ac:dyDescent="0.25">
      <c r="A4688" s="3"/>
      <c r="B4688" s="122"/>
    </row>
    <row r="4689" spans="1:2" x14ac:dyDescent="0.25">
      <c r="A4689" s="3"/>
      <c r="B4689" s="122"/>
    </row>
    <row r="4690" spans="1:2" x14ac:dyDescent="0.25">
      <c r="A4690" s="3"/>
      <c r="B4690" s="122"/>
    </row>
    <row r="4691" spans="1:2" x14ac:dyDescent="0.25">
      <c r="A4691" s="3"/>
      <c r="B4691" s="122"/>
    </row>
    <row r="4692" spans="1:2" x14ac:dyDescent="0.25">
      <c r="A4692" s="3"/>
      <c r="B4692" s="122"/>
    </row>
    <row r="4693" spans="1:2" x14ac:dyDescent="0.25">
      <c r="A4693" s="3"/>
      <c r="B4693" s="122"/>
    </row>
    <row r="4694" spans="1:2" x14ac:dyDescent="0.25">
      <c r="A4694" s="3"/>
      <c r="B4694" s="122"/>
    </row>
    <row r="4695" spans="1:2" x14ac:dyDescent="0.25">
      <c r="A4695" s="3"/>
      <c r="B4695" s="122"/>
    </row>
    <row r="4696" spans="1:2" x14ac:dyDescent="0.25">
      <c r="A4696" s="3"/>
      <c r="B4696" s="122"/>
    </row>
    <row r="4697" spans="1:2" x14ac:dyDescent="0.25">
      <c r="A4697" s="3"/>
      <c r="B4697" s="122"/>
    </row>
    <row r="4698" spans="1:2" x14ac:dyDescent="0.25">
      <c r="A4698" s="3"/>
      <c r="B4698" s="122"/>
    </row>
    <row r="4699" spans="1:2" x14ac:dyDescent="0.25">
      <c r="A4699" s="3"/>
      <c r="B4699" s="122"/>
    </row>
    <row r="4700" spans="1:2" x14ac:dyDescent="0.25">
      <c r="A4700" s="3"/>
      <c r="B4700" s="122"/>
    </row>
    <row r="4701" spans="1:2" x14ac:dyDescent="0.25">
      <c r="A4701" s="3"/>
      <c r="B4701" s="122"/>
    </row>
    <row r="4702" spans="1:2" x14ac:dyDescent="0.25">
      <c r="A4702" s="3"/>
      <c r="B4702" s="122"/>
    </row>
    <row r="4703" spans="1:2" x14ac:dyDescent="0.25">
      <c r="A4703" s="3"/>
      <c r="B4703" s="122"/>
    </row>
    <row r="4704" spans="1:2" x14ac:dyDescent="0.25">
      <c r="A4704" s="3"/>
      <c r="B4704" s="122"/>
    </row>
    <row r="4705" spans="1:2" x14ac:dyDescent="0.25">
      <c r="A4705" s="3"/>
      <c r="B4705" s="122"/>
    </row>
    <row r="4706" spans="1:2" x14ac:dyDescent="0.25">
      <c r="A4706" s="3"/>
      <c r="B4706" s="122"/>
    </row>
    <row r="4707" spans="1:2" x14ac:dyDescent="0.25">
      <c r="A4707" s="3"/>
      <c r="B4707" s="122"/>
    </row>
    <row r="4708" spans="1:2" x14ac:dyDescent="0.25">
      <c r="A4708" s="3"/>
      <c r="B4708" s="122"/>
    </row>
    <row r="4709" spans="1:2" x14ac:dyDescent="0.25">
      <c r="A4709" s="3"/>
      <c r="B4709" s="122"/>
    </row>
    <row r="4710" spans="1:2" x14ac:dyDescent="0.25">
      <c r="A4710" s="3"/>
      <c r="B4710" s="122"/>
    </row>
    <row r="4711" spans="1:2" x14ac:dyDescent="0.25">
      <c r="A4711" s="3"/>
      <c r="B4711" s="122"/>
    </row>
    <row r="4712" spans="1:2" x14ac:dyDescent="0.25">
      <c r="A4712" s="3"/>
      <c r="B4712" s="122"/>
    </row>
    <row r="4713" spans="1:2" x14ac:dyDescent="0.25">
      <c r="A4713" s="3"/>
      <c r="B4713" s="122"/>
    </row>
    <row r="4714" spans="1:2" x14ac:dyDescent="0.25">
      <c r="A4714" s="3"/>
      <c r="B4714" s="122"/>
    </row>
    <row r="4715" spans="1:2" x14ac:dyDescent="0.25">
      <c r="A4715" s="3"/>
      <c r="B4715" s="122"/>
    </row>
    <row r="4716" spans="1:2" x14ac:dyDescent="0.25">
      <c r="A4716" s="3"/>
      <c r="B4716" s="122"/>
    </row>
    <row r="4717" spans="1:2" x14ac:dyDescent="0.25">
      <c r="A4717" s="3"/>
      <c r="B4717" s="122"/>
    </row>
    <row r="4718" spans="1:2" x14ac:dyDescent="0.25">
      <c r="A4718" s="3"/>
      <c r="B4718" s="122"/>
    </row>
    <row r="4719" spans="1:2" x14ac:dyDescent="0.25">
      <c r="A4719" s="3"/>
      <c r="B4719" s="122"/>
    </row>
    <row r="4720" spans="1:2" x14ac:dyDescent="0.25">
      <c r="A4720" s="3"/>
      <c r="B4720" s="122"/>
    </row>
    <row r="4721" spans="1:2" x14ac:dyDescent="0.25">
      <c r="A4721" s="3"/>
      <c r="B4721" s="122"/>
    </row>
    <row r="4722" spans="1:2" x14ac:dyDescent="0.25">
      <c r="A4722" s="3"/>
      <c r="B4722" s="122"/>
    </row>
    <row r="4723" spans="1:2" x14ac:dyDescent="0.25">
      <c r="A4723" s="3"/>
      <c r="B4723" s="122"/>
    </row>
    <row r="4724" spans="1:2" x14ac:dyDescent="0.25">
      <c r="A4724" s="3"/>
      <c r="B4724" s="122"/>
    </row>
    <row r="4725" spans="1:2" x14ac:dyDescent="0.25">
      <c r="A4725" s="3"/>
      <c r="B4725" s="122"/>
    </row>
    <row r="4726" spans="1:2" x14ac:dyDescent="0.25">
      <c r="A4726" s="3"/>
      <c r="B4726" s="122"/>
    </row>
    <row r="4727" spans="1:2" x14ac:dyDescent="0.25">
      <c r="A4727" s="3"/>
      <c r="B4727" s="122"/>
    </row>
    <row r="4728" spans="1:2" x14ac:dyDescent="0.25">
      <c r="A4728" s="3"/>
      <c r="B4728" s="122"/>
    </row>
    <row r="4729" spans="1:2" x14ac:dyDescent="0.25">
      <c r="A4729" s="3"/>
      <c r="B4729" s="122"/>
    </row>
    <row r="4730" spans="1:2" x14ac:dyDescent="0.25">
      <c r="A4730" s="3"/>
      <c r="B4730" s="122"/>
    </row>
    <row r="4731" spans="1:2" x14ac:dyDescent="0.25">
      <c r="A4731" s="3"/>
      <c r="B4731" s="122"/>
    </row>
    <row r="4732" spans="1:2" x14ac:dyDescent="0.25">
      <c r="A4732" s="3"/>
      <c r="B4732" s="122"/>
    </row>
    <row r="4733" spans="1:2" x14ac:dyDescent="0.25">
      <c r="A4733" s="3"/>
      <c r="B4733" s="122"/>
    </row>
    <row r="4734" spans="1:2" x14ac:dyDescent="0.25">
      <c r="A4734" s="3"/>
      <c r="B4734" s="122"/>
    </row>
    <row r="4735" spans="1:2" x14ac:dyDescent="0.25">
      <c r="A4735" s="3"/>
      <c r="B4735" s="122"/>
    </row>
    <row r="4736" spans="1:2" x14ac:dyDescent="0.25">
      <c r="A4736" s="3"/>
      <c r="B4736" s="122"/>
    </row>
    <row r="4737" spans="1:2" x14ac:dyDescent="0.25">
      <c r="A4737" s="3"/>
      <c r="B4737" s="122"/>
    </row>
    <row r="4738" spans="1:2" x14ac:dyDescent="0.25">
      <c r="A4738" s="3"/>
      <c r="B4738" s="122"/>
    </row>
    <row r="4739" spans="1:2" x14ac:dyDescent="0.25">
      <c r="A4739" s="3"/>
      <c r="B4739" s="122"/>
    </row>
    <row r="4740" spans="1:2" x14ac:dyDescent="0.25">
      <c r="A4740" s="3"/>
      <c r="B4740" s="122"/>
    </row>
    <row r="4741" spans="1:2" x14ac:dyDescent="0.25">
      <c r="A4741" s="3"/>
      <c r="B4741" s="122"/>
    </row>
    <row r="4742" spans="1:2" x14ac:dyDescent="0.25">
      <c r="A4742" s="3"/>
      <c r="B4742" s="122"/>
    </row>
    <row r="4743" spans="1:2" x14ac:dyDescent="0.25">
      <c r="A4743" s="3"/>
      <c r="B4743" s="122"/>
    </row>
    <row r="4744" spans="1:2" x14ac:dyDescent="0.25">
      <c r="A4744" s="3"/>
      <c r="B4744" s="122"/>
    </row>
    <row r="4745" spans="1:2" x14ac:dyDescent="0.25">
      <c r="A4745" s="3"/>
      <c r="B4745" s="122"/>
    </row>
    <row r="4746" spans="1:2" x14ac:dyDescent="0.25">
      <c r="A4746" s="3"/>
      <c r="B4746" s="122"/>
    </row>
    <row r="4747" spans="1:2" x14ac:dyDescent="0.25">
      <c r="A4747" s="3"/>
      <c r="B4747" s="122"/>
    </row>
    <row r="4748" spans="1:2" x14ac:dyDescent="0.25">
      <c r="A4748" s="3"/>
      <c r="B4748" s="122"/>
    </row>
    <row r="4749" spans="1:2" x14ac:dyDescent="0.25">
      <c r="A4749" s="3"/>
      <c r="B4749" s="122"/>
    </row>
    <row r="4750" spans="1:2" x14ac:dyDescent="0.25">
      <c r="A4750" s="3"/>
      <c r="B4750" s="122"/>
    </row>
    <row r="4751" spans="1:2" x14ac:dyDescent="0.25">
      <c r="A4751" s="3"/>
      <c r="B4751" s="122"/>
    </row>
    <row r="4752" spans="1:2" x14ac:dyDescent="0.25">
      <c r="A4752" s="3"/>
      <c r="B4752" s="122"/>
    </row>
    <row r="4753" spans="1:2" x14ac:dyDescent="0.25">
      <c r="A4753" s="3"/>
      <c r="B4753" s="122"/>
    </row>
    <row r="4754" spans="1:2" x14ac:dyDescent="0.25">
      <c r="A4754" s="3"/>
      <c r="B4754" s="122"/>
    </row>
    <row r="4755" spans="1:2" x14ac:dyDescent="0.25">
      <c r="A4755" s="3"/>
      <c r="B4755" s="122"/>
    </row>
    <row r="4756" spans="1:2" x14ac:dyDescent="0.25">
      <c r="A4756" s="3"/>
      <c r="B4756" s="122"/>
    </row>
    <row r="4757" spans="1:2" x14ac:dyDescent="0.25">
      <c r="A4757" s="3"/>
      <c r="B4757" s="122"/>
    </row>
    <row r="4758" spans="1:2" x14ac:dyDescent="0.25">
      <c r="A4758" s="3"/>
      <c r="B4758" s="122"/>
    </row>
    <row r="4759" spans="1:2" x14ac:dyDescent="0.25">
      <c r="A4759" s="3"/>
      <c r="B4759" s="122"/>
    </row>
    <row r="4760" spans="1:2" x14ac:dyDescent="0.25">
      <c r="A4760" s="3"/>
      <c r="B4760" s="122"/>
    </row>
    <row r="4761" spans="1:2" x14ac:dyDescent="0.25">
      <c r="A4761" s="3"/>
      <c r="B4761" s="122"/>
    </row>
    <row r="4762" spans="1:2" x14ac:dyDescent="0.25">
      <c r="A4762" s="3"/>
      <c r="B4762" s="122"/>
    </row>
    <row r="4763" spans="1:2" x14ac:dyDescent="0.25">
      <c r="A4763" s="3"/>
      <c r="B4763" s="122"/>
    </row>
    <row r="4764" spans="1:2" x14ac:dyDescent="0.25">
      <c r="A4764" s="3"/>
      <c r="B4764" s="122"/>
    </row>
    <row r="4765" spans="1:2" x14ac:dyDescent="0.25">
      <c r="A4765" s="3"/>
      <c r="B4765" s="122"/>
    </row>
    <row r="4766" spans="1:2" x14ac:dyDescent="0.25">
      <c r="A4766" s="3"/>
      <c r="B4766" s="122"/>
    </row>
    <row r="4767" spans="1:2" x14ac:dyDescent="0.25">
      <c r="A4767" s="3"/>
      <c r="B4767" s="122"/>
    </row>
    <row r="4768" spans="1:2" x14ac:dyDescent="0.25">
      <c r="A4768" s="3"/>
      <c r="B4768" s="122"/>
    </row>
    <row r="4769" spans="1:2" x14ac:dyDescent="0.25">
      <c r="A4769" s="3"/>
      <c r="B4769" s="122"/>
    </row>
    <row r="4770" spans="1:2" x14ac:dyDescent="0.25">
      <c r="A4770" s="3"/>
      <c r="B4770" s="122"/>
    </row>
    <row r="4771" spans="1:2" x14ac:dyDescent="0.25">
      <c r="A4771" s="3"/>
      <c r="B4771" s="122"/>
    </row>
    <row r="4772" spans="1:2" x14ac:dyDescent="0.25">
      <c r="A4772" s="3"/>
      <c r="B4772" s="122"/>
    </row>
    <row r="4773" spans="1:2" x14ac:dyDescent="0.25">
      <c r="A4773" s="3"/>
      <c r="B4773" s="122"/>
    </row>
    <row r="4774" spans="1:2" x14ac:dyDescent="0.25">
      <c r="A4774" s="3"/>
      <c r="B4774" s="122"/>
    </row>
    <row r="4775" spans="1:2" x14ac:dyDescent="0.25">
      <c r="A4775" s="3"/>
      <c r="B4775" s="122"/>
    </row>
    <row r="4776" spans="1:2" x14ac:dyDescent="0.25">
      <c r="A4776" s="3"/>
      <c r="B4776" s="122"/>
    </row>
    <row r="4777" spans="1:2" x14ac:dyDescent="0.25">
      <c r="A4777" s="3"/>
      <c r="B4777" s="122"/>
    </row>
    <row r="4778" spans="1:2" x14ac:dyDescent="0.25">
      <c r="A4778" s="3"/>
      <c r="B4778" s="122"/>
    </row>
    <row r="4779" spans="1:2" x14ac:dyDescent="0.25">
      <c r="A4779" s="3"/>
      <c r="B4779" s="122"/>
    </row>
    <row r="4780" spans="1:2" x14ac:dyDescent="0.25">
      <c r="A4780" s="3"/>
      <c r="B4780" s="122"/>
    </row>
    <row r="4781" spans="1:2" x14ac:dyDescent="0.25">
      <c r="A4781" s="3"/>
      <c r="B4781" s="122"/>
    </row>
    <row r="4782" spans="1:2" x14ac:dyDescent="0.25">
      <c r="A4782" s="3"/>
      <c r="B4782" s="122"/>
    </row>
    <row r="4783" spans="1:2" x14ac:dyDescent="0.25">
      <c r="A4783" s="3"/>
      <c r="B4783" s="122"/>
    </row>
    <row r="4784" spans="1:2" x14ac:dyDescent="0.25">
      <c r="A4784" s="3"/>
      <c r="B4784" s="122"/>
    </row>
    <row r="4785" spans="1:2" x14ac:dyDescent="0.25">
      <c r="A4785" s="3"/>
      <c r="B4785" s="122"/>
    </row>
    <row r="4786" spans="1:2" x14ac:dyDescent="0.25">
      <c r="A4786" s="3"/>
      <c r="B4786" s="122"/>
    </row>
    <row r="4787" spans="1:2" x14ac:dyDescent="0.25">
      <c r="A4787" s="3"/>
      <c r="B4787" s="122"/>
    </row>
    <row r="4788" spans="1:2" x14ac:dyDescent="0.25">
      <c r="A4788" s="3"/>
      <c r="B4788" s="122"/>
    </row>
    <row r="4789" spans="1:2" x14ac:dyDescent="0.25">
      <c r="A4789" s="3"/>
      <c r="B4789" s="122"/>
    </row>
    <row r="4790" spans="1:2" x14ac:dyDescent="0.25">
      <c r="A4790" s="3"/>
      <c r="B4790" s="122"/>
    </row>
    <row r="4791" spans="1:2" x14ac:dyDescent="0.25">
      <c r="A4791" s="3"/>
      <c r="B4791" s="122"/>
    </row>
    <row r="4792" spans="1:2" x14ac:dyDescent="0.25">
      <c r="A4792" s="3"/>
      <c r="B4792" s="122"/>
    </row>
    <row r="4793" spans="1:2" x14ac:dyDescent="0.25">
      <c r="A4793" s="3"/>
      <c r="B4793" s="122"/>
    </row>
    <row r="4794" spans="1:2" x14ac:dyDescent="0.25">
      <c r="A4794" s="3"/>
      <c r="B4794" s="122"/>
    </row>
    <row r="4795" spans="1:2" x14ac:dyDescent="0.25">
      <c r="A4795" s="3"/>
      <c r="B4795" s="122"/>
    </row>
    <row r="4796" spans="1:2" x14ac:dyDescent="0.25">
      <c r="A4796" s="3"/>
      <c r="B4796" s="122"/>
    </row>
    <row r="4797" spans="1:2" x14ac:dyDescent="0.25">
      <c r="A4797" s="3"/>
      <c r="B4797" s="122"/>
    </row>
    <row r="4798" spans="1:2" x14ac:dyDescent="0.25">
      <c r="A4798" s="3"/>
      <c r="B4798" s="122"/>
    </row>
    <row r="4799" spans="1:2" x14ac:dyDescent="0.25">
      <c r="A4799" s="3"/>
      <c r="B4799" s="122"/>
    </row>
    <row r="4800" spans="1:2" x14ac:dyDescent="0.25">
      <c r="A4800" s="3"/>
      <c r="B4800" s="122"/>
    </row>
    <row r="4801" spans="1:2" x14ac:dyDescent="0.25">
      <c r="A4801" s="3"/>
      <c r="B4801" s="122"/>
    </row>
    <row r="4802" spans="1:2" x14ac:dyDescent="0.25">
      <c r="A4802" s="3"/>
      <c r="B4802" s="122"/>
    </row>
    <row r="4803" spans="1:2" x14ac:dyDescent="0.25">
      <c r="A4803" s="3"/>
      <c r="B4803" s="122"/>
    </row>
    <row r="4804" spans="1:2" x14ac:dyDescent="0.25">
      <c r="A4804" s="3"/>
      <c r="B4804" s="122"/>
    </row>
    <row r="4805" spans="1:2" x14ac:dyDescent="0.25">
      <c r="A4805" s="3"/>
      <c r="B4805" s="122"/>
    </row>
    <row r="4806" spans="1:2" x14ac:dyDescent="0.25">
      <c r="A4806" s="3"/>
      <c r="B4806" s="122"/>
    </row>
    <row r="4807" spans="1:2" x14ac:dyDescent="0.25">
      <c r="A4807" s="3"/>
      <c r="B4807" s="122"/>
    </row>
    <row r="4808" spans="1:2" x14ac:dyDescent="0.25">
      <c r="A4808" s="3"/>
      <c r="B4808" s="122"/>
    </row>
    <row r="4809" spans="1:2" x14ac:dyDescent="0.25">
      <c r="A4809" s="3"/>
      <c r="B4809" s="122"/>
    </row>
    <row r="4810" spans="1:2" x14ac:dyDescent="0.25">
      <c r="A4810" s="3"/>
      <c r="B4810" s="122"/>
    </row>
    <row r="4811" spans="1:2" x14ac:dyDescent="0.25">
      <c r="A4811" s="3"/>
      <c r="B4811" s="122"/>
    </row>
    <row r="4812" spans="1:2" x14ac:dyDescent="0.25">
      <c r="A4812" s="3"/>
      <c r="B4812" s="122"/>
    </row>
    <row r="4813" spans="1:2" x14ac:dyDescent="0.25">
      <c r="A4813" s="3"/>
      <c r="B4813" s="122"/>
    </row>
    <row r="4814" spans="1:2" x14ac:dyDescent="0.25">
      <c r="A4814" s="3"/>
      <c r="B4814" s="122"/>
    </row>
    <row r="4815" spans="1:2" x14ac:dyDescent="0.25">
      <c r="A4815" s="3"/>
      <c r="B4815" s="122"/>
    </row>
    <row r="4816" spans="1:2" x14ac:dyDescent="0.25">
      <c r="A4816" s="3"/>
      <c r="B4816" s="122"/>
    </row>
    <row r="4817" spans="1:2" x14ac:dyDescent="0.25">
      <c r="A4817" s="3"/>
      <c r="B4817" s="122"/>
    </row>
    <row r="4818" spans="1:2" x14ac:dyDescent="0.25">
      <c r="A4818" s="3"/>
      <c r="B4818" s="122"/>
    </row>
    <row r="4819" spans="1:2" x14ac:dyDescent="0.25">
      <c r="A4819" s="3"/>
      <c r="B4819" s="122"/>
    </row>
    <row r="4820" spans="1:2" x14ac:dyDescent="0.25">
      <c r="A4820" s="3"/>
      <c r="B4820" s="122"/>
    </row>
    <row r="4821" spans="1:2" x14ac:dyDescent="0.25">
      <c r="A4821" s="3"/>
      <c r="B4821" s="122"/>
    </row>
    <row r="4822" spans="1:2" x14ac:dyDescent="0.25">
      <c r="A4822" s="3"/>
      <c r="B4822" s="122"/>
    </row>
    <row r="4823" spans="1:2" x14ac:dyDescent="0.25">
      <c r="A4823" s="3"/>
      <c r="B4823" s="122"/>
    </row>
    <row r="4824" spans="1:2" x14ac:dyDescent="0.25">
      <c r="A4824" s="3"/>
      <c r="B4824" s="122"/>
    </row>
    <row r="4825" spans="1:2" x14ac:dyDescent="0.25">
      <c r="A4825" s="3"/>
      <c r="B4825" s="122"/>
    </row>
    <row r="4826" spans="1:2" x14ac:dyDescent="0.25">
      <c r="A4826" s="3"/>
      <c r="B4826" s="122"/>
    </row>
    <row r="4827" spans="1:2" x14ac:dyDescent="0.25">
      <c r="A4827" s="3"/>
      <c r="B4827" s="122"/>
    </row>
    <row r="4828" spans="1:2" x14ac:dyDescent="0.25">
      <c r="A4828" s="3"/>
      <c r="B4828" s="122"/>
    </row>
    <row r="4829" spans="1:2" x14ac:dyDescent="0.25">
      <c r="A4829" s="3"/>
      <c r="B4829" s="122"/>
    </row>
    <row r="4830" spans="1:2" x14ac:dyDescent="0.25">
      <c r="A4830" s="3"/>
      <c r="B4830" s="122"/>
    </row>
    <row r="4831" spans="1:2" x14ac:dyDescent="0.25">
      <c r="A4831" s="3"/>
      <c r="B4831" s="122"/>
    </row>
    <row r="4832" spans="1:2" x14ac:dyDescent="0.25">
      <c r="A4832" s="3"/>
      <c r="B4832" s="122"/>
    </row>
    <row r="4833" spans="1:2" x14ac:dyDescent="0.25">
      <c r="A4833" s="3"/>
      <c r="B4833" s="122"/>
    </row>
    <row r="4834" spans="1:2" x14ac:dyDescent="0.25">
      <c r="A4834" s="3"/>
      <c r="B4834" s="122"/>
    </row>
    <row r="4835" spans="1:2" x14ac:dyDescent="0.25">
      <c r="A4835" s="3"/>
      <c r="B4835" s="122"/>
    </row>
    <row r="4836" spans="1:2" x14ac:dyDescent="0.25">
      <c r="A4836" s="3"/>
      <c r="B4836" s="122"/>
    </row>
    <row r="4837" spans="1:2" x14ac:dyDescent="0.25">
      <c r="A4837" s="3"/>
      <c r="B4837" s="122"/>
    </row>
    <row r="4838" spans="1:2" x14ac:dyDescent="0.25">
      <c r="A4838" s="3"/>
      <c r="B4838" s="122"/>
    </row>
    <row r="4839" spans="1:2" x14ac:dyDescent="0.25">
      <c r="A4839" s="3"/>
      <c r="B4839" s="122"/>
    </row>
    <row r="4840" spans="1:2" x14ac:dyDescent="0.25">
      <c r="A4840" s="3"/>
      <c r="B4840" s="122"/>
    </row>
    <row r="4841" spans="1:2" x14ac:dyDescent="0.25">
      <c r="A4841" s="3"/>
      <c r="B4841" s="122"/>
    </row>
    <row r="4842" spans="1:2" x14ac:dyDescent="0.25">
      <c r="A4842" s="3"/>
      <c r="B4842" s="122"/>
    </row>
    <row r="4843" spans="1:2" x14ac:dyDescent="0.25">
      <c r="A4843" s="3"/>
      <c r="B4843" s="122"/>
    </row>
    <row r="4844" spans="1:2" x14ac:dyDescent="0.25">
      <c r="A4844" s="3"/>
      <c r="B4844" s="122"/>
    </row>
    <row r="4845" spans="1:2" x14ac:dyDescent="0.25">
      <c r="A4845" s="3"/>
      <c r="B4845" s="122"/>
    </row>
    <row r="4846" spans="1:2" x14ac:dyDescent="0.25">
      <c r="A4846" s="3"/>
      <c r="B4846" s="122"/>
    </row>
    <row r="4847" spans="1:2" x14ac:dyDescent="0.25">
      <c r="A4847" s="3"/>
      <c r="B4847" s="122"/>
    </row>
    <row r="4848" spans="1:2" x14ac:dyDescent="0.25">
      <c r="A4848" s="3"/>
      <c r="B4848" s="122"/>
    </row>
    <row r="4849" spans="1:2" x14ac:dyDescent="0.25">
      <c r="A4849" s="3"/>
      <c r="B4849" s="122"/>
    </row>
    <row r="4850" spans="1:2" x14ac:dyDescent="0.25">
      <c r="A4850" s="3"/>
      <c r="B4850" s="122"/>
    </row>
    <row r="4851" spans="1:2" x14ac:dyDescent="0.25">
      <c r="A4851" s="3"/>
      <c r="B4851" s="122"/>
    </row>
    <row r="4852" spans="1:2" x14ac:dyDescent="0.25">
      <c r="A4852" s="3"/>
      <c r="B4852" s="122"/>
    </row>
    <row r="4853" spans="1:2" x14ac:dyDescent="0.25">
      <c r="A4853" s="3"/>
      <c r="B4853" s="122"/>
    </row>
    <row r="4854" spans="1:2" x14ac:dyDescent="0.25">
      <c r="A4854" s="3"/>
      <c r="B4854" s="122"/>
    </row>
    <row r="4855" spans="1:2" x14ac:dyDescent="0.25">
      <c r="A4855" s="3"/>
      <c r="B4855" s="122"/>
    </row>
    <row r="4856" spans="1:2" x14ac:dyDescent="0.25">
      <c r="A4856" s="3"/>
      <c r="B4856" s="122"/>
    </row>
    <row r="4857" spans="1:2" x14ac:dyDescent="0.25">
      <c r="A4857" s="3"/>
      <c r="B4857" s="122"/>
    </row>
    <row r="4858" spans="1:2" x14ac:dyDescent="0.25">
      <c r="A4858" s="3"/>
      <c r="B4858" s="122"/>
    </row>
    <row r="4859" spans="1:2" x14ac:dyDescent="0.25">
      <c r="A4859" s="3"/>
      <c r="B4859" s="122"/>
    </row>
    <row r="4860" spans="1:2" x14ac:dyDescent="0.25">
      <c r="A4860" s="3"/>
      <c r="B4860" s="122"/>
    </row>
    <row r="4861" spans="1:2" x14ac:dyDescent="0.25">
      <c r="A4861" s="3"/>
      <c r="B4861" s="122"/>
    </row>
    <row r="4862" spans="1:2" x14ac:dyDescent="0.25">
      <c r="A4862" s="3"/>
      <c r="B4862" s="122"/>
    </row>
    <row r="4863" spans="1:2" x14ac:dyDescent="0.25">
      <c r="A4863" s="3"/>
      <c r="B4863" s="122"/>
    </row>
    <row r="4864" spans="1:2" x14ac:dyDescent="0.25">
      <c r="A4864" s="3"/>
      <c r="B4864" s="122"/>
    </row>
    <row r="4865" spans="1:2" x14ac:dyDescent="0.25">
      <c r="A4865" s="3"/>
      <c r="B4865" s="122"/>
    </row>
    <row r="4866" spans="1:2" x14ac:dyDescent="0.25">
      <c r="A4866" s="3"/>
      <c r="B4866" s="122"/>
    </row>
    <row r="4867" spans="1:2" x14ac:dyDescent="0.25">
      <c r="A4867" s="3"/>
      <c r="B4867" s="122"/>
    </row>
    <row r="4868" spans="1:2" x14ac:dyDescent="0.25">
      <c r="A4868" s="3"/>
      <c r="B4868" s="122"/>
    </row>
    <row r="4869" spans="1:2" x14ac:dyDescent="0.25">
      <c r="A4869" s="3"/>
      <c r="B4869" s="122"/>
    </row>
    <row r="4870" spans="1:2" x14ac:dyDescent="0.25">
      <c r="A4870" s="3"/>
      <c r="B4870" s="122"/>
    </row>
    <row r="4871" spans="1:2" x14ac:dyDescent="0.25">
      <c r="A4871" s="3"/>
      <c r="B4871" s="122"/>
    </row>
    <row r="4872" spans="1:2" x14ac:dyDescent="0.25">
      <c r="A4872" s="3"/>
      <c r="B4872" s="122"/>
    </row>
    <row r="4873" spans="1:2" x14ac:dyDescent="0.25">
      <c r="A4873" s="3"/>
      <c r="B4873" s="122"/>
    </row>
    <row r="4874" spans="1:2" x14ac:dyDescent="0.25">
      <c r="A4874" s="3"/>
      <c r="B4874" s="122"/>
    </row>
    <row r="4875" spans="1:2" x14ac:dyDescent="0.25">
      <c r="A4875" s="3"/>
      <c r="B4875" s="122"/>
    </row>
    <row r="4876" spans="1:2" x14ac:dyDescent="0.25">
      <c r="A4876" s="3"/>
      <c r="B4876" s="122"/>
    </row>
    <row r="4877" spans="1:2" x14ac:dyDescent="0.25">
      <c r="A4877" s="3"/>
      <c r="B4877" s="122"/>
    </row>
    <row r="4878" spans="1:2" x14ac:dyDescent="0.25">
      <c r="A4878" s="3"/>
      <c r="B4878" s="122"/>
    </row>
    <row r="4879" spans="1:2" x14ac:dyDescent="0.25">
      <c r="A4879" s="3"/>
      <c r="B4879" s="122"/>
    </row>
    <row r="4880" spans="1:2" x14ac:dyDescent="0.25">
      <c r="A4880" s="3"/>
      <c r="B4880" s="122"/>
    </row>
    <row r="4881" spans="1:2" x14ac:dyDescent="0.25">
      <c r="A4881" s="3"/>
      <c r="B4881" s="122"/>
    </row>
    <row r="4882" spans="1:2" x14ac:dyDescent="0.25">
      <c r="A4882" s="3"/>
      <c r="B4882" s="122"/>
    </row>
    <row r="4883" spans="1:2" x14ac:dyDescent="0.25">
      <c r="A4883" s="3"/>
      <c r="B4883" s="122"/>
    </row>
    <row r="4884" spans="1:2" x14ac:dyDescent="0.25">
      <c r="A4884" s="3"/>
      <c r="B4884" s="122"/>
    </row>
    <row r="4885" spans="1:2" x14ac:dyDescent="0.25">
      <c r="A4885" s="3"/>
      <c r="B4885" s="122"/>
    </row>
    <row r="4886" spans="1:2" x14ac:dyDescent="0.25">
      <c r="A4886" s="3"/>
      <c r="B4886" s="122"/>
    </row>
    <row r="4887" spans="1:2" x14ac:dyDescent="0.25">
      <c r="A4887" s="3"/>
      <c r="B4887" s="122"/>
    </row>
    <row r="4888" spans="1:2" x14ac:dyDescent="0.25">
      <c r="A4888" s="3"/>
      <c r="B4888" s="122"/>
    </row>
    <row r="4889" spans="1:2" x14ac:dyDescent="0.25">
      <c r="A4889" s="3"/>
      <c r="B4889" s="122"/>
    </row>
    <row r="4890" spans="1:2" x14ac:dyDescent="0.25">
      <c r="A4890" s="3"/>
      <c r="B4890" s="122"/>
    </row>
    <row r="4891" spans="1:2" x14ac:dyDescent="0.25">
      <c r="A4891" s="3"/>
      <c r="B4891" s="122"/>
    </row>
    <row r="4892" spans="1:2" x14ac:dyDescent="0.25">
      <c r="A4892" s="3"/>
      <c r="B4892" s="122"/>
    </row>
    <row r="4893" spans="1:2" x14ac:dyDescent="0.25">
      <c r="A4893" s="3"/>
      <c r="B4893" s="122"/>
    </row>
    <row r="4894" spans="1:2" x14ac:dyDescent="0.25">
      <c r="A4894" s="3"/>
      <c r="B4894" s="122"/>
    </row>
    <row r="4895" spans="1:2" x14ac:dyDescent="0.25">
      <c r="A4895" s="3"/>
      <c r="B4895" s="122"/>
    </row>
    <row r="4896" spans="1:2" x14ac:dyDescent="0.25">
      <c r="A4896" s="3"/>
      <c r="B4896" s="122"/>
    </row>
    <row r="4897" spans="1:2" x14ac:dyDescent="0.25">
      <c r="A4897" s="3"/>
      <c r="B4897" s="122"/>
    </row>
    <row r="4898" spans="1:2" x14ac:dyDescent="0.25">
      <c r="A4898" s="3"/>
      <c r="B4898" s="122"/>
    </row>
    <row r="4899" spans="1:2" x14ac:dyDescent="0.25">
      <c r="A4899" s="3"/>
      <c r="B4899" s="122"/>
    </row>
    <row r="4900" spans="1:2" x14ac:dyDescent="0.25">
      <c r="A4900" s="3"/>
      <c r="B4900" s="122"/>
    </row>
    <row r="4901" spans="1:2" x14ac:dyDescent="0.25">
      <c r="A4901" s="3"/>
      <c r="B4901" s="122"/>
    </row>
    <row r="4902" spans="1:2" x14ac:dyDescent="0.25">
      <c r="A4902" s="3"/>
      <c r="B4902" s="122"/>
    </row>
    <row r="4903" spans="1:2" x14ac:dyDescent="0.25">
      <c r="A4903" s="3"/>
      <c r="B4903" s="122"/>
    </row>
    <row r="4904" spans="1:2" x14ac:dyDescent="0.25">
      <c r="A4904" s="3"/>
      <c r="B4904" s="122"/>
    </row>
    <row r="4905" spans="1:2" x14ac:dyDescent="0.25">
      <c r="A4905" s="3"/>
      <c r="B4905" s="122"/>
    </row>
    <row r="4906" spans="1:2" x14ac:dyDescent="0.25">
      <c r="A4906" s="3"/>
      <c r="B4906" s="122"/>
    </row>
    <row r="4907" spans="1:2" x14ac:dyDescent="0.25">
      <c r="A4907" s="3"/>
      <c r="B4907" s="122"/>
    </row>
    <row r="4908" spans="1:2" x14ac:dyDescent="0.25">
      <c r="A4908" s="3"/>
      <c r="B4908" s="122"/>
    </row>
    <row r="4909" spans="1:2" x14ac:dyDescent="0.25">
      <c r="A4909" s="3"/>
      <c r="B4909" s="122"/>
    </row>
    <row r="4910" spans="1:2" x14ac:dyDescent="0.25">
      <c r="A4910" s="3"/>
      <c r="B4910" s="122"/>
    </row>
    <row r="4911" spans="1:2" x14ac:dyDescent="0.25">
      <c r="A4911" s="3"/>
      <c r="B4911" s="122"/>
    </row>
    <row r="4912" spans="1:2" x14ac:dyDescent="0.25">
      <c r="A4912" s="3"/>
      <c r="B4912" s="122"/>
    </row>
    <row r="4913" spans="1:2" x14ac:dyDescent="0.25">
      <c r="A4913" s="3"/>
      <c r="B4913" s="122"/>
    </row>
    <row r="4914" spans="1:2" x14ac:dyDescent="0.25">
      <c r="A4914" s="3"/>
      <c r="B4914" s="122"/>
    </row>
    <row r="4915" spans="1:2" x14ac:dyDescent="0.25">
      <c r="A4915" s="3"/>
      <c r="B4915" s="122"/>
    </row>
    <row r="4916" spans="1:2" x14ac:dyDescent="0.25">
      <c r="A4916" s="3"/>
      <c r="B4916" s="122"/>
    </row>
    <row r="4917" spans="1:2" x14ac:dyDescent="0.25">
      <c r="A4917" s="3"/>
      <c r="B4917" s="122"/>
    </row>
    <row r="4918" spans="1:2" x14ac:dyDescent="0.25">
      <c r="A4918" s="3"/>
      <c r="B4918" s="122"/>
    </row>
    <row r="4919" spans="1:2" x14ac:dyDescent="0.25">
      <c r="A4919" s="3"/>
      <c r="B4919" s="122"/>
    </row>
    <row r="4920" spans="1:2" x14ac:dyDescent="0.25">
      <c r="A4920" s="3"/>
      <c r="B4920" s="122"/>
    </row>
    <row r="4921" spans="1:2" x14ac:dyDescent="0.25">
      <c r="A4921" s="3"/>
      <c r="B4921" s="122"/>
    </row>
    <row r="4922" spans="1:2" x14ac:dyDescent="0.25">
      <c r="A4922" s="3"/>
      <c r="B4922" s="122"/>
    </row>
    <row r="4923" spans="1:2" x14ac:dyDescent="0.25">
      <c r="A4923" s="3"/>
      <c r="B4923" s="122"/>
    </row>
    <row r="4924" spans="1:2" x14ac:dyDescent="0.25">
      <c r="A4924" s="3"/>
      <c r="B4924" s="122"/>
    </row>
    <row r="4925" spans="1:2" x14ac:dyDescent="0.25">
      <c r="A4925" s="3"/>
      <c r="B4925" s="122"/>
    </row>
    <row r="4926" spans="1:2" x14ac:dyDescent="0.25">
      <c r="A4926" s="3"/>
      <c r="B4926" s="122"/>
    </row>
    <row r="4927" spans="1:2" x14ac:dyDescent="0.25">
      <c r="A4927" s="3"/>
      <c r="B4927" s="122"/>
    </row>
    <row r="4928" spans="1:2" x14ac:dyDescent="0.25">
      <c r="A4928" s="3"/>
      <c r="B4928" s="122"/>
    </row>
    <row r="4929" spans="1:2" x14ac:dyDescent="0.25">
      <c r="A4929" s="3"/>
      <c r="B4929" s="122"/>
    </row>
    <row r="4930" spans="1:2" x14ac:dyDescent="0.25">
      <c r="A4930" s="3"/>
      <c r="B4930" s="122"/>
    </row>
    <row r="4931" spans="1:2" x14ac:dyDescent="0.25">
      <c r="A4931" s="3"/>
      <c r="B4931" s="122"/>
    </row>
    <row r="4932" spans="1:2" x14ac:dyDescent="0.25">
      <c r="A4932" s="3"/>
      <c r="B4932" s="122"/>
    </row>
    <row r="4933" spans="1:2" x14ac:dyDescent="0.25">
      <c r="A4933" s="3"/>
      <c r="B4933" s="122"/>
    </row>
    <row r="4934" spans="1:2" x14ac:dyDescent="0.25">
      <c r="A4934" s="3"/>
      <c r="B4934" s="122"/>
    </row>
    <row r="4935" spans="1:2" x14ac:dyDescent="0.25">
      <c r="A4935" s="3"/>
      <c r="B4935" s="122"/>
    </row>
    <row r="4936" spans="1:2" x14ac:dyDescent="0.25">
      <c r="A4936" s="3"/>
      <c r="B4936" s="122"/>
    </row>
    <row r="4937" spans="1:2" x14ac:dyDescent="0.25">
      <c r="A4937" s="3"/>
      <c r="B4937" s="122"/>
    </row>
    <row r="4938" spans="1:2" x14ac:dyDescent="0.25">
      <c r="A4938" s="3"/>
      <c r="B4938" s="122"/>
    </row>
    <row r="4939" spans="1:2" x14ac:dyDescent="0.25">
      <c r="A4939" s="3"/>
      <c r="B4939" s="122"/>
    </row>
    <row r="4940" spans="1:2" x14ac:dyDescent="0.25">
      <c r="A4940" s="3"/>
      <c r="B4940" s="122"/>
    </row>
    <row r="4941" spans="1:2" x14ac:dyDescent="0.25">
      <c r="A4941" s="3"/>
      <c r="B4941" s="122"/>
    </row>
    <row r="4942" spans="1:2" x14ac:dyDescent="0.25">
      <c r="A4942" s="3"/>
      <c r="B4942" s="122"/>
    </row>
    <row r="4943" spans="1:2" x14ac:dyDescent="0.25">
      <c r="A4943" s="3"/>
      <c r="B4943" s="122"/>
    </row>
    <row r="4944" spans="1:2" x14ac:dyDescent="0.25">
      <c r="A4944" s="3"/>
      <c r="B4944" s="122"/>
    </row>
    <row r="4945" spans="1:2" x14ac:dyDescent="0.25">
      <c r="A4945" s="3"/>
      <c r="B4945" s="122"/>
    </row>
    <row r="4946" spans="1:2" x14ac:dyDescent="0.25">
      <c r="A4946" s="3"/>
      <c r="B4946" s="122"/>
    </row>
    <row r="4947" spans="1:2" x14ac:dyDescent="0.25">
      <c r="A4947" s="3"/>
      <c r="B4947" s="122"/>
    </row>
    <row r="4948" spans="1:2" x14ac:dyDescent="0.25">
      <c r="A4948" s="3"/>
      <c r="B4948" s="122"/>
    </row>
    <row r="4949" spans="1:2" x14ac:dyDescent="0.25">
      <c r="A4949" s="3"/>
      <c r="B4949" s="122"/>
    </row>
    <row r="4950" spans="1:2" x14ac:dyDescent="0.25">
      <c r="A4950" s="3"/>
      <c r="B4950" s="122"/>
    </row>
    <row r="4951" spans="1:2" x14ac:dyDescent="0.25">
      <c r="A4951" s="3"/>
      <c r="B4951" s="122"/>
    </row>
    <row r="4952" spans="1:2" x14ac:dyDescent="0.25">
      <c r="A4952" s="3"/>
      <c r="B4952" s="122"/>
    </row>
    <row r="4953" spans="1:2" x14ac:dyDescent="0.25">
      <c r="A4953" s="3"/>
      <c r="B4953" s="122"/>
    </row>
    <row r="4954" spans="1:2" x14ac:dyDescent="0.25">
      <c r="A4954" s="3"/>
      <c r="B4954" s="122"/>
    </row>
    <row r="4955" spans="1:2" x14ac:dyDescent="0.25">
      <c r="A4955" s="3"/>
      <c r="B4955" s="122"/>
    </row>
    <row r="4956" spans="1:2" x14ac:dyDescent="0.25">
      <c r="A4956" s="3"/>
      <c r="B4956" s="122"/>
    </row>
    <row r="4957" spans="1:2" x14ac:dyDescent="0.25">
      <c r="A4957" s="3"/>
      <c r="B4957" s="122"/>
    </row>
    <row r="4958" spans="1:2" x14ac:dyDescent="0.25">
      <c r="A4958" s="3"/>
      <c r="B4958" s="122"/>
    </row>
    <row r="4959" spans="1:2" x14ac:dyDescent="0.25">
      <c r="A4959" s="3"/>
      <c r="B4959" s="122"/>
    </row>
    <row r="4960" spans="1:2" x14ac:dyDescent="0.25">
      <c r="A4960" s="3"/>
      <c r="B4960" s="122"/>
    </row>
    <row r="4961" spans="1:2" x14ac:dyDescent="0.25">
      <c r="A4961" s="3"/>
      <c r="B4961" s="122"/>
    </row>
    <row r="4962" spans="1:2" x14ac:dyDescent="0.25">
      <c r="A4962" s="3"/>
      <c r="B4962" s="122"/>
    </row>
    <row r="4963" spans="1:2" x14ac:dyDescent="0.25">
      <c r="A4963" s="3"/>
      <c r="B4963" s="122"/>
    </row>
    <row r="4964" spans="1:2" x14ac:dyDescent="0.25">
      <c r="A4964" s="3"/>
      <c r="B4964" s="122"/>
    </row>
    <row r="4965" spans="1:2" x14ac:dyDescent="0.25">
      <c r="A4965" s="3"/>
      <c r="B4965" s="122"/>
    </row>
    <row r="4966" spans="1:2" x14ac:dyDescent="0.25">
      <c r="A4966" s="3"/>
      <c r="B4966" s="122"/>
    </row>
    <row r="4967" spans="1:2" x14ac:dyDescent="0.25">
      <c r="A4967" s="3"/>
      <c r="B4967" s="122"/>
    </row>
    <row r="4968" spans="1:2" x14ac:dyDescent="0.25">
      <c r="A4968" s="3"/>
      <c r="B4968" s="122"/>
    </row>
    <row r="4969" spans="1:2" x14ac:dyDescent="0.25">
      <c r="A4969" s="3"/>
      <c r="B4969" s="122"/>
    </row>
    <row r="4970" spans="1:2" x14ac:dyDescent="0.25">
      <c r="A4970" s="3"/>
      <c r="B4970" s="122"/>
    </row>
    <row r="4971" spans="1:2" x14ac:dyDescent="0.25">
      <c r="A4971" s="3"/>
      <c r="B4971" s="122"/>
    </row>
    <row r="4972" spans="1:2" x14ac:dyDescent="0.25">
      <c r="A4972" s="3"/>
      <c r="B4972" s="122"/>
    </row>
    <row r="4973" spans="1:2" x14ac:dyDescent="0.25">
      <c r="A4973" s="3"/>
      <c r="B4973" s="122"/>
    </row>
    <row r="4974" spans="1:2" x14ac:dyDescent="0.25">
      <c r="A4974" s="3"/>
      <c r="B4974" s="122"/>
    </row>
    <row r="4975" spans="1:2" x14ac:dyDescent="0.25">
      <c r="A4975" s="3"/>
      <c r="B4975" s="122"/>
    </row>
    <row r="4976" spans="1:2" x14ac:dyDescent="0.25">
      <c r="A4976" s="3"/>
      <c r="B4976" s="122"/>
    </row>
    <row r="4977" spans="1:2" x14ac:dyDescent="0.25">
      <c r="A4977" s="3"/>
      <c r="B4977" s="122"/>
    </row>
    <row r="4978" spans="1:2" x14ac:dyDescent="0.25">
      <c r="A4978" s="3"/>
      <c r="B4978" s="122"/>
    </row>
    <row r="4979" spans="1:2" x14ac:dyDescent="0.25">
      <c r="A4979" s="3"/>
      <c r="B4979" s="122"/>
    </row>
    <row r="4980" spans="1:2" x14ac:dyDescent="0.25">
      <c r="A4980" s="3"/>
      <c r="B4980" s="122"/>
    </row>
    <row r="4981" spans="1:2" x14ac:dyDescent="0.25">
      <c r="A4981" s="3"/>
      <c r="B4981" s="122"/>
    </row>
    <row r="4982" spans="1:2" x14ac:dyDescent="0.25">
      <c r="A4982" s="3"/>
      <c r="B4982" s="122"/>
    </row>
    <row r="4983" spans="1:2" x14ac:dyDescent="0.25">
      <c r="A4983" s="3"/>
      <c r="B4983" s="122"/>
    </row>
    <row r="4984" spans="1:2" x14ac:dyDescent="0.25">
      <c r="A4984" s="3"/>
      <c r="B4984" s="122"/>
    </row>
    <row r="4985" spans="1:2" x14ac:dyDescent="0.25">
      <c r="A4985" s="3"/>
      <c r="B4985" s="122"/>
    </row>
    <row r="4986" spans="1:2" x14ac:dyDescent="0.25">
      <c r="A4986" s="3"/>
      <c r="B4986" s="122"/>
    </row>
    <row r="4987" spans="1:2" x14ac:dyDescent="0.25">
      <c r="A4987" s="3"/>
      <c r="B4987" s="122"/>
    </row>
    <row r="4988" spans="1:2" x14ac:dyDescent="0.25">
      <c r="A4988" s="3"/>
      <c r="B4988" s="122"/>
    </row>
    <row r="4989" spans="1:2" x14ac:dyDescent="0.25">
      <c r="A4989" s="3"/>
      <c r="B4989" s="122"/>
    </row>
    <row r="4990" spans="1:2" x14ac:dyDescent="0.25">
      <c r="A4990" s="3"/>
      <c r="B4990" s="122"/>
    </row>
    <row r="4991" spans="1:2" x14ac:dyDescent="0.25">
      <c r="A4991" s="3"/>
      <c r="B4991" s="122"/>
    </row>
    <row r="4992" spans="1:2" x14ac:dyDescent="0.25">
      <c r="A4992" s="3"/>
      <c r="B4992" s="122"/>
    </row>
    <row r="4993" spans="1:2" x14ac:dyDescent="0.25">
      <c r="A4993" s="3"/>
      <c r="B4993" s="122"/>
    </row>
    <row r="4994" spans="1:2" x14ac:dyDescent="0.25">
      <c r="A4994" s="3"/>
      <c r="B4994" s="122"/>
    </row>
    <row r="4995" spans="1:2" x14ac:dyDescent="0.25">
      <c r="A4995" s="3"/>
      <c r="B4995" s="122"/>
    </row>
    <row r="4996" spans="1:2" x14ac:dyDescent="0.25">
      <c r="A4996" s="3"/>
      <c r="B4996" s="122"/>
    </row>
    <row r="4997" spans="1:2" x14ac:dyDescent="0.25">
      <c r="A4997" s="3"/>
      <c r="B4997" s="122"/>
    </row>
    <row r="4998" spans="1:2" x14ac:dyDescent="0.25">
      <c r="A4998" s="3"/>
      <c r="B4998" s="122"/>
    </row>
    <row r="4999" spans="1:2" x14ac:dyDescent="0.25">
      <c r="A4999" s="3"/>
      <c r="B4999" s="122"/>
    </row>
    <row r="5000" spans="1:2" x14ac:dyDescent="0.25">
      <c r="A5000" s="3"/>
      <c r="B5000" s="122"/>
    </row>
    <row r="5001" spans="1:2" x14ac:dyDescent="0.25">
      <c r="A5001" s="3"/>
      <c r="B5001" s="122"/>
    </row>
    <row r="5002" spans="1:2" x14ac:dyDescent="0.25">
      <c r="A5002" s="3"/>
      <c r="B5002" s="122"/>
    </row>
    <row r="5003" spans="1:2" x14ac:dyDescent="0.25">
      <c r="A5003" s="3"/>
      <c r="B5003" s="122"/>
    </row>
    <row r="5004" spans="1:2" x14ac:dyDescent="0.25">
      <c r="A5004" s="3"/>
      <c r="B5004" s="122"/>
    </row>
    <row r="5005" spans="1:2" x14ac:dyDescent="0.25">
      <c r="A5005" s="3"/>
      <c r="B5005" s="122"/>
    </row>
    <row r="5006" spans="1:2" x14ac:dyDescent="0.25">
      <c r="A5006" s="3"/>
      <c r="B5006" s="122"/>
    </row>
    <row r="5007" spans="1:2" x14ac:dyDescent="0.25">
      <c r="A5007" s="3"/>
      <c r="B5007" s="122"/>
    </row>
    <row r="5008" spans="1:2" x14ac:dyDescent="0.25">
      <c r="A5008" s="3"/>
      <c r="B5008" s="122"/>
    </row>
    <row r="5009" spans="1:2" x14ac:dyDescent="0.25">
      <c r="A5009" s="3"/>
      <c r="B5009" s="122"/>
    </row>
    <row r="5010" spans="1:2" x14ac:dyDescent="0.25">
      <c r="A5010" s="3"/>
      <c r="B5010" s="122"/>
    </row>
    <row r="5011" spans="1:2" x14ac:dyDescent="0.25">
      <c r="A5011" s="3"/>
      <c r="B5011" s="122"/>
    </row>
    <row r="5012" spans="1:2" x14ac:dyDescent="0.25">
      <c r="A5012" s="3"/>
      <c r="B5012" s="122"/>
    </row>
    <row r="5013" spans="1:2" x14ac:dyDescent="0.25">
      <c r="A5013" s="3"/>
      <c r="B5013" s="122"/>
    </row>
    <row r="5014" spans="1:2" x14ac:dyDescent="0.25">
      <c r="A5014" s="3"/>
      <c r="B5014" s="122"/>
    </row>
    <row r="5015" spans="1:2" x14ac:dyDescent="0.25">
      <c r="A5015" s="3"/>
      <c r="B5015" s="122"/>
    </row>
    <row r="5016" spans="1:2" x14ac:dyDescent="0.25">
      <c r="A5016" s="3"/>
      <c r="B5016" s="122"/>
    </row>
    <row r="5017" spans="1:2" x14ac:dyDescent="0.25">
      <c r="A5017" s="3"/>
      <c r="B5017" s="122"/>
    </row>
    <row r="5018" spans="1:2" x14ac:dyDescent="0.25">
      <c r="A5018" s="3"/>
      <c r="B5018" s="122"/>
    </row>
    <row r="5019" spans="1:2" x14ac:dyDescent="0.25">
      <c r="A5019" s="3"/>
      <c r="B5019" s="122"/>
    </row>
    <row r="5020" spans="1:2" x14ac:dyDescent="0.25">
      <c r="A5020" s="3"/>
      <c r="B5020" s="122"/>
    </row>
    <row r="5021" spans="1:2" x14ac:dyDescent="0.25">
      <c r="A5021" s="3"/>
      <c r="B5021" s="122"/>
    </row>
    <row r="5022" spans="1:2" x14ac:dyDescent="0.25">
      <c r="A5022" s="3"/>
      <c r="B5022" s="122"/>
    </row>
    <row r="5023" spans="1:2" x14ac:dyDescent="0.25">
      <c r="B5023" s="122"/>
    </row>
    <row r="5024" spans="1:2" x14ac:dyDescent="0.25">
      <c r="B5024" s="122"/>
    </row>
    <row r="5025" spans="2:2" x14ac:dyDescent="0.25">
      <c r="B5025" s="122"/>
    </row>
    <row r="5026" spans="2:2" x14ac:dyDescent="0.25">
      <c r="B5026" s="122"/>
    </row>
    <row r="5027" spans="2:2" x14ac:dyDescent="0.25">
      <c r="B5027" s="122"/>
    </row>
    <row r="5028" spans="2:2" x14ac:dyDescent="0.25">
      <c r="B5028" s="122"/>
    </row>
    <row r="5029" spans="2:2" x14ac:dyDescent="0.25">
      <c r="B5029" s="122"/>
    </row>
  </sheetData>
  <dataConsolidate/>
  <mergeCells count="4">
    <mergeCell ref="D5:E5"/>
    <mergeCell ref="D53:E53"/>
    <mergeCell ref="C5:C6"/>
    <mergeCell ref="C53:C54"/>
  </mergeCells>
  <dataValidations count="1">
    <dataValidation type="list" allowBlank="1" showInputMessage="1" showErrorMessage="1" sqref="D4" xr:uid="{00000000-0002-0000-0000-000000000000}">
      <formula1>$B$8:$B$107</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V5069"/>
  <sheetViews>
    <sheetView zoomScaleNormal="100" workbookViewId="0">
      <selection activeCell="D12" sqref="D12"/>
    </sheetView>
  </sheetViews>
  <sheetFormatPr defaultColWidth="14.33203125" defaultRowHeight="13.2" x14ac:dyDescent="0.25"/>
  <cols>
    <col min="1" max="1" width="10.6640625" style="10" customWidth="1"/>
    <col min="2" max="5" width="14.33203125" style="52"/>
    <col min="6" max="6" width="7.44140625" style="52" customWidth="1"/>
    <col min="7" max="8" width="14.33203125" style="52"/>
    <col min="9" max="10" width="14.33203125" style="53"/>
    <col min="11" max="17" width="14.33203125" style="52"/>
    <col min="18" max="16384" width="14.33203125" style="10"/>
  </cols>
  <sheetData>
    <row r="1" spans="1:21" x14ac:dyDescent="0.25">
      <c r="A1" s="1"/>
    </row>
    <row r="2" spans="1:21" x14ac:dyDescent="0.25">
      <c r="A2" s="1"/>
    </row>
    <row r="3" spans="1:21" s="36" customFormat="1" ht="18" thickBot="1" x14ac:dyDescent="0.35">
      <c r="A3" s="35"/>
      <c r="B3" s="54" t="s">
        <v>72</v>
      </c>
      <c r="C3"/>
      <c r="D3"/>
      <c r="E3"/>
      <c r="F3" s="55"/>
      <c r="G3" s="55"/>
      <c r="H3" s="55"/>
      <c r="I3" s="56"/>
      <c r="J3" s="57"/>
      <c r="K3" s="129" t="str">
        <f>CONCATENATE(B3," - PASSENGER MOVEMENTS (millions) - ",UPPER($B$6))</f>
        <v>TOTAL AUSTRALIA - PASSENGER MOVEMENTS (millions) - CALENDAR YEARS</v>
      </c>
      <c r="L3" s="129"/>
      <c r="M3" s="129"/>
      <c r="N3" s="129"/>
      <c r="O3" s="129"/>
      <c r="P3" s="129"/>
      <c r="Q3" s="129"/>
      <c r="R3" s="108"/>
      <c r="S3" s="37"/>
      <c r="T3" s="37"/>
      <c r="U3" s="37"/>
    </row>
    <row r="4" spans="1:21" x14ac:dyDescent="0.25">
      <c r="A4" s="1"/>
      <c r="B4" s="58"/>
      <c r="C4" s="58"/>
      <c r="D4" s="58"/>
      <c r="E4" s="59"/>
      <c r="F4" s="59"/>
      <c r="G4" s="59"/>
      <c r="H4" s="59"/>
      <c r="I4" s="60"/>
      <c r="J4" s="61"/>
    </row>
    <row r="5" spans="1:21" ht="20.100000000000001" customHeight="1" x14ac:dyDescent="0.25">
      <c r="A5" s="1"/>
      <c r="B5" s="62"/>
      <c r="C5" s="128" t="s">
        <v>103</v>
      </c>
      <c r="D5" s="128"/>
      <c r="E5" s="128"/>
      <c r="F5" s="63"/>
      <c r="G5" s="128" t="s">
        <v>107</v>
      </c>
      <c r="H5" s="128"/>
      <c r="I5" s="128"/>
      <c r="J5" s="64"/>
    </row>
    <row r="6" spans="1:21" ht="39.9" customHeight="1" x14ac:dyDescent="0.25">
      <c r="A6" s="1"/>
      <c r="B6" s="65" t="s">
        <v>154</v>
      </c>
      <c r="C6" s="65" t="s">
        <v>140</v>
      </c>
      <c r="D6" s="65" t="s">
        <v>105</v>
      </c>
      <c r="E6" s="65" t="s">
        <v>106</v>
      </c>
      <c r="F6" s="65"/>
      <c r="G6" s="65" t="s">
        <v>104</v>
      </c>
      <c r="H6" s="65" t="s">
        <v>105</v>
      </c>
      <c r="I6" s="65" t="s">
        <v>106</v>
      </c>
      <c r="J6" s="66"/>
      <c r="L6" s="67"/>
      <c r="M6" s="68"/>
      <c r="N6" s="69"/>
      <c r="O6" s="68"/>
      <c r="P6" s="68"/>
      <c r="Q6" s="69"/>
    </row>
    <row r="7" spans="1:21" ht="12.75" customHeight="1" x14ac:dyDescent="0.25">
      <c r="A7" s="1"/>
      <c r="B7" s="70"/>
      <c r="C7" s="116" t="s">
        <v>140</v>
      </c>
      <c r="D7" s="116" t="s">
        <v>105</v>
      </c>
      <c r="E7" s="70"/>
      <c r="F7" s="70"/>
      <c r="G7" s="70"/>
      <c r="H7" s="70"/>
      <c r="I7" s="70"/>
      <c r="J7" s="66"/>
      <c r="L7" s="67"/>
      <c r="M7" s="68"/>
      <c r="N7" s="69"/>
      <c r="O7" s="68"/>
      <c r="P7" s="68"/>
      <c r="Q7" s="69"/>
    </row>
    <row r="8" spans="1:21" x14ac:dyDescent="0.25">
      <c r="A8" s="120" t="s">
        <v>52</v>
      </c>
      <c r="B8" s="46">
        <v>1985</v>
      </c>
      <c r="C8" s="71">
        <f>IF(ISNA(VLOOKUP(CONCATENATE($B$3, $B8), 'Airport Passengers'!$A$8:$M$3727, 7, FALSE)), "", VLOOKUP(CONCATENATE($B$3, $B8), 'Airport Passengers'!$A$8:$M$3727, 7, FALSE))</f>
        <v>28194896</v>
      </c>
      <c r="D8" s="71">
        <f>IF(ISNA(VLOOKUP(CONCATENATE($B$3, $B8), 'Airport Passengers'!$A$8:$M$3727, 10, FALSE)), "", VLOOKUP(CONCATENATE($B$3, $B8), 'Airport Passengers'!$A$8:$M$3727, 10, FALSE))</f>
        <v>5200373</v>
      </c>
      <c r="E8" s="67">
        <f>IF(ISNA(VLOOKUP(CONCATENATE($B$3, $B8), 'Airport Passengers'!$A$8:$M$3727, 13, FALSE)), "", VLOOKUP(CONCATENATE($B$3, $B8), 'Airport Passengers'!$A$8:$M$3727, 13, FALSE))</f>
        <v>33395269</v>
      </c>
      <c r="F8" s="67"/>
      <c r="G8" s="67"/>
      <c r="H8" s="67"/>
      <c r="I8" s="68" t="str">
        <f>IF(AND(ISNUMBER(E6),ISNUMBER(E8)), IF(OR(E6=0, E8=0), "--", (E8-E6)/E6), " ")</f>
        <v xml:space="preserve"> </v>
      </c>
      <c r="J8" s="68"/>
      <c r="L8" s="67"/>
      <c r="M8" s="68"/>
      <c r="N8" s="69"/>
      <c r="O8" s="68"/>
      <c r="P8" s="68"/>
      <c r="Q8" s="69"/>
    </row>
    <row r="9" spans="1:21" x14ac:dyDescent="0.25">
      <c r="A9" s="120" t="s">
        <v>40</v>
      </c>
      <c r="B9" s="46">
        <v>1986</v>
      </c>
      <c r="C9" s="71">
        <f>IF(ISNA(VLOOKUP(CONCATENATE($B$3, $B9), 'Airport Passengers'!$A$8:$M$3727, 7, FALSE)), "", VLOOKUP(CONCATENATE($B$3, $B9), 'Airport Passengers'!$A$8:$M$3727, 7, FALSE))</f>
        <v>29662160</v>
      </c>
      <c r="D9" s="71">
        <f>IF(ISNA(VLOOKUP(CONCATENATE($B$3, $B9), 'Airport Passengers'!$A$8:$M$3727, 10, FALSE)), "", VLOOKUP(CONCATENATE($B$3, $B9), 'Airport Passengers'!$A$8:$M$3727, 10, FALSE))</f>
        <v>5818437</v>
      </c>
      <c r="E9" s="67">
        <f>IF(ISNA(VLOOKUP(CONCATENATE($B$3, $B9), 'Airport Passengers'!$A$8:$M$3727, 13, FALSE)), "", VLOOKUP(CONCATENATE($B$3, $B9), 'Airport Passengers'!$A$8:$M$3727, 13, FALSE))</f>
        <v>35480597</v>
      </c>
      <c r="F9" s="67"/>
      <c r="G9" s="68">
        <f>IF(AND(ISNUMBER(C8),ISNUMBER(C9)), IF(OR(C8=0, C9=0), "..", (C9-C8)/C8), " ")</f>
        <v>5.2040057179143347E-2</v>
      </c>
      <c r="H9" s="68">
        <f>IF(AND(ISNUMBER(D8),ISNUMBER(D9)), IF(OR(D8=0, D9=0), "..", (D9-D8)/D8), " ")</f>
        <v>0.11884993634110476</v>
      </c>
      <c r="I9" s="68">
        <f>IF(AND(ISNUMBER(E8),ISNUMBER(E9)), IF(OR(E8=0, E9=0), "..", (E9-E8)/E8), " ")</f>
        <v>6.2443815020624627E-2</v>
      </c>
      <c r="J9" s="52"/>
      <c r="L9" s="67"/>
      <c r="M9" s="68"/>
      <c r="N9" s="69"/>
      <c r="O9" s="68"/>
      <c r="P9" s="68"/>
      <c r="Q9" s="69"/>
    </row>
    <row r="10" spans="1:21" x14ac:dyDescent="0.25">
      <c r="A10" s="120" t="s">
        <v>20</v>
      </c>
      <c r="B10" s="46">
        <v>1987</v>
      </c>
      <c r="C10" s="71">
        <f>IF(ISNA(VLOOKUP(CONCATENATE($B$3, $B10), 'Airport Passengers'!$A$8:$M$3727, 7, FALSE)), "", VLOOKUP(CONCATENATE($B$3, $B10), 'Airport Passengers'!$A$8:$M$3727, 7, FALSE))</f>
        <v>31203052</v>
      </c>
      <c r="D10" s="71">
        <f>IF(ISNA(VLOOKUP(CONCATENATE($B$3, $B10), 'Airport Passengers'!$A$8:$M$3727, 10, FALSE)), "", VLOOKUP(CONCATENATE($B$3, $B10), 'Airport Passengers'!$A$8:$M$3727, 10, FALSE))</f>
        <v>6714432</v>
      </c>
      <c r="E10" s="67">
        <f>IF(ISNA(VLOOKUP(CONCATENATE($B$3, $B10), 'Airport Passengers'!$A$8:$M$3727, 13, FALSE)), "", VLOOKUP(CONCATENATE($B$3, $B10), 'Airport Passengers'!$A$8:$M$3727, 13, FALSE))</f>
        <v>37917484</v>
      </c>
      <c r="F10" s="67"/>
      <c r="G10" s="68">
        <f t="shared" ref="G10:G36" si="0">IF(AND(ISNUMBER(C9),ISNUMBER(C10)), IF(OR(C9=0, C10=0), "..", (C10-C9)/C9), " ")</f>
        <v>5.1948071212615667E-2</v>
      </c>
      <c r="H10" s="68">
        <f t="shared" ref="H10:H36" si="1">IF(AND(ISNUMBER(D9),ISNUMBER(D10)), IF(OR(D9=0, D10=0), "..", (D10-D9)/D9), " ")</f>
        <v>0.15399238661516831</v>
      </c>
      <c r="I10" s="68">
        <f t="shared" ref="I10:I36" si="2">IF(AND(ISNUMBER(E9),ISNUMBER(E10)), IF(OR(E9=0, E10=0), "..", (E10-E9)/E9), " ")</f>
        <v>6.8682243424483522E-2</v>
      </c>
      <c r="J10" s="52"/>
      <c r="L10" s="67"/>
      <c r="M10" s="68"/>
      <c r="N10" s="69"/>
      <c r="O10" s="68"/>
      <c r="P10" s="68"/>
      <c r="Q10" s="69"/>
    </row>
    <row r="11" spans="1:21" x14ac:dyDescent="0.25">
      <c r="A11" s="120" t="s">
        <v>30</v>
      </c>
      <c r="B11" s="46">
        <v>1988</v>
      </c>
      <c r="C11" s="71">
        <f>IF(ISNA(VLOOKUP(CONCATENATE($B$3, $B11), 'Airport Passengers'!$A$8:$M$3727, 7, FALSE)), "", VLOOKUP(CONCATENATE($B$3, $B11), 'Airport Passengers'!$A$8:$M$3727, 7, FALSE))</f>
        <v>33718506</v>
      </c>
      <c r="D11" s="71">
        <f>IF(ISNA(VLOOKUP(CONCATENATE($B$3, $B11), 'Airport Passengers'!$A$8:$M$3727, 10, FALSE)), "", VLOOKUP(CONCATENATE($B$3, $B11), 'Airport Passengers'!$A$8:$M$3727, 10, FALSE))</f>
        <v>7766782</v>
      </c>
      <c r="E11" s="67">
        <f>IF(ISNA(VLOOKUP(CONCATENATE($B$3, $B11), 'Airport Passengers'!$A$8:$M$3727, 13, FALSE)), "", VLOOKUP(CONCATENATE($B$3, $B11), 'Airport Passengers'!$A$8:$M$3727, 13, FALSE))</f>
        <v>41485288</v>
      </c>
      <c r="F11" s="67"/>
      <c r="G11" s="68">
        <f t="shared" si="0"/>
        <v>8.0615639777801229E-2</v>
      </c>
      <c r="H11" s="68">
        <f t="shared" si="1"/>
        <v>0.15672956401971158</v>
      </c>
      <c r="I11" s="68">
        <f t="shared" si="2"/>
        <v>9.4093901378055567E-2</v>
      </c>
      <c r="J11" s="52"/>
      <c r="L11" s="67"/>
      <c r="M11" s="68"/>
      <c r="N11" s="69"/>
      <c r="O11" s="68"/>
      <c r="P11" s="68"/>
      <c r="Q11" s="69"/>
    </row>
    <row r="12" spans="1:21" x14ac:dyDescent="0.25">
      <c r="A12" s="120" t="s">
        <v>2</v>
      </c>
      <c r="B12" s="46">
        <v>1989</v>
      </c>
      <c r="C12" s="71">
        <f>IF(ISNA(VLOOKUP(CONCATENATE($B$3, $B12), 'Airport Passengers'!$A$8:$M$3727, 7, FALSE)), "", VLOOKUP(CONCATENATE($B$3, $B12), 'Airport Passengers'!$A$8:$M$3727, 7, FALSE))</f>
        <v>25111370</v>
      </c>
      <c r="D12" s="71">
        <f>IF(ISNA(VLOOKUP(CONCATENATE($B$3, $B12), 'Airport Passengers'!$A$8:$M$3727, 10, FALSE)), "", VLOOKUP(CONCATENATE($B$3, $B12), 'Airport Passengers'!$A$8:$M$3727, 10, FALSE))</f>
        <v>7931103</v>
      </c>
      <c r="E12" s="67">
        <f>IF(ISNA(VLOOKUP(CONCATENATE($B$3, $B12), 'Airport Passengers'!$A$8:$M$3727, 13, FALSE)), "", VLOOKUP(CONCATENATE($B$3, $B12), 'Airport Passengers'!$A$8:$M$3727, 13, FALSE))</f>
        <v>33042473</v>
      </c>
      <c r="F12" s="67"/>
      <c r="G12" s="68">
        <f t="shared" si="0"/>
        <v>-0.25526445329457953</v>
      </c>
      <c r="H12" s="68">
        <f t="shared" si="1"/>
        <v>2.1156896125061834E-2</v>
      </c>
      <c r="I12" s="68">
        <f t="shared" si="2"/>
        <v>-0.20351347205303238</v>
      </c>
      <c r="J12" s="52"/>
      <c r="L12" s="67"/>
      <c r="M12" s="68"/>
      <c r="N12" s="69"/>
      <c r="O12" s="68"/>
      <c r="P12" s="68"/>
      <c r="Q12" s="69"/>
    </row>
    <row r="13" spans="1:21" x14ac:dyDescent="0.25">
      <c r="A13" s="120" t="s">
        <v>65</v>
      </c>
      <c r="B13" s="46">
        <v>1990</v>
      </c>
      <c r="C13" s="71">
        <f>IF(ISNA(VLOOKUP(CONCATENATE($B$3, $B13), 'Airport Passengers'!$A$8:$M$3727, 7, FALSE)), "", VLOOKUP(CONCATENATE($B$3, $B13), 'Airport Passengers'!$A$8:$M$3727, 7, FALSE))</f>
        <v>30400102</v>
      </c>
      <c r="D13" s="71">
        <f>IF(ISNA(VLOOKUP(CONCATENATE($B$3, $B13), 'Airport Passengers'!$A$8:$M$3727, 10, FALSE)), "", VLOOKUP(CONCATENATE($B$3, $B13), 'Airport Passengers'!$A$8:$M$3727, 10, FALSE))</f>
        <v>8522225</v>
      </c>
      <c r="E13" s="67">
        <f>IF(ISNA(VLOOKUP(CONCATENATE($B$3, $B13), 'Airport Passengers'!$A$8:$M$3727, 13, FALSE)), "", VLOOKUP(CONCATENATE($B$3, $B13), 'Airport Passengers'!$A$8:$M$3727, 13, FALSE))</f>
        <v>38922327</v>
      </c>
      <c r="F13" s="67"/>
      <c r="G13" s="68">
        <f t="shared" si="0"/>
        <v>0.21061104989492807</v>
      </c>
      <c r="H13" s="68">
        <f t="shared" si="1"/>
        <v>7.453213002025065E-2</v>
      </c>
      <c r="I13" s="68">
        <f t="shared" si="2"/>
        <v>0.1779483636106777</v>
      </c>
      <c r="J13" s="52"/>
      <c r="L13" s="67"/>
      <c r="M13" s="68"/>
      <c r="N13" s="69"/>
      <c r="O13" s="68"/>
      <c r="P13" s="68"/>
      <c r="Q13" s="69"/>
    </row>
    <row r="14" spans="1:21" x14ac:dyDescent="0.25">
      <c r="A14" s="120" t="s">
        <v>15</v>
      </c>
      <c r="B14" s="46">
        <v>1991</v>
      </c>
      <c r="C14" s="71">
        <f>IF(ISNA(VLOOKUP(CONCATENATE($B$3, $B14), 'Airport Passengers'!$A$8:$M$3727, 7, FALSE)), "", VLOOKUP(CONCATENATE($B$3, $B14), 'Airport Passengers'!$A$8:$M$3727, 7, FALSE))</f>
        <v>38411482</v>
      </c>
      <c r="D14" s="71">
        <f>IF(ISNA(VLOOKUP(CONCATENATE($B$3, $B14), 'Airport Passengers'!$A$8:$M$3727, 10, FALSE)), "", VLOOKUP(CONCATENATE($B$3, $B14), 'Airport Passengers'!$A$8:$M$3727, 10, FALSE))</f>
        <v>8652577</v>
      </c>
      <c r="E14" s="67">
        <f>IF(ISNA(VLOOKUP(CONCATENATE($B$3, $B14), 'Airport Passengers'!$A$8:$M$3727, 13, FALSE)), "", VLOOKUP(CONCATENATE($B$3, $B14), 'Airport Passengers'!$A$8:$M$3727, 13, FALSE))</f>
        <v>47064059</v>
      </c>
      <c r="F14" s="67"/>
      <c r="G14" s="68">
        <f t="shared" si="0"/>
        <v>0.26353135262506683</v>
      </c>
      <c r="H14" s="68">
        <f t="shared" si="1"/>
        <v>1.5295536083593193E-2</v>
      </c>
      <c r="I14" s="68">
        <f t="shared" si="2"/>
        <v>0.20917896301523803</v>
      </c>
      <c r="J14" s="52"/>
      <c r="L14" s="67"/>
      <c r="M14" s="68"/>
      <c r="N14" s="69"/>
      <c r="O14" s="68"/>
      <c r="P14" s="68"/>
      <c r="Q14" s="69"/>
    </row>
    <row r="15" spans="1:21" x14ac:dyDescent="0.25">
      <c r="A15" s="120" t="s">
        <v>25</v>
      </c>
      <c r="B15" s="46">
        <v>1992</v>
      </c>
      <c r="C15" s="71">
        <f>IF(ISNA(VLOOKUP(CONCATENATE($B$3, $B15), 'Airport Passengers'!$A$8:$M$3727, 7, FALSE)), "", VLOOKUP(CONCATENATE($B$3, $B15), 'Airport Passengers'!$A$8:$M$3727, 7, FALSE))</f>
        <v>40370762</v>
      </c>
      <c r="D15" s="71">
        <f>IF(ISNA(VLOOKUP(CONCATENATE($B$3, $B15), 'Airport Passengers'!$A$8:$M$3727, 10, FALSE)), "", VLOOKUP(CONCATENATE($B$3, $B15), 'Airport Passengers'!$A$8:$M$3727, 10, FALSE))</f>
        <v>9307928</v>
      </c>
      <c r="E15" s="67">
        <f>IF(ISNA(VLOOKUP(CONCATENATE($B$3, $B15), 'Airport Passengers'!$A$8:$M$3727, 13, FALSE)), "", VLOOKUP(CONCATENATE($B$3, $B15), 'Airport Passengers'!$A$8:$M$3727, 13, FALSE))</f>
        <v>49678690</v>
      </c>
      <c r="F15" s="67"/>
      <c r="G15" s="68">
        <f t="shared" si="0"/>
        <v>5.10076648435486E-2</v>
      </c>
      <c r="H15" s="68">
        <f t="shared" si="1"/>
        <v>7.574055683064132E-2</v>
      </c>
      <c r="I15" s="68">
        <f t="shared" si="2"/>
        <v>5.5554728078171071E-2</v>
      </c>
      <c r="J15" s="52"/>
      <c r="L15" s="67"/>
      <c r="M15" s="68"/>
      <c r="N15" s="69"/>
      <c r="O15" s="68"/>
      <c r="P15" s="68"/>
      <c r="Q15" s="69"/>
    </row>
    <row r="16" spans="1:21" x14ac:dyDescent="0.25">
      <c r="A16" s="120" t="s">
        <v>61</v>
      </c>
      <c r="B16" s="46">
        <v>1993</v>
      </c>
      <c r="C16" s="71">
        <f>IF(ISNA(VLOOKUP(CONCATENATE($B$3, $B16), 'Airport Passengers'!$A$8:$M$3727, 7, FALSE)), "", VLOOKUP(CONCATENATE($B$3, $B16), 'Airport Passengers'!$A$8:$M$3727, 7, FALSE))</f>
        <v>43204886</v>
      </c>
      <c r="D16" s="71">
        <f>IF(ISNA(VLOOKUP(CONCATENATE($B$3, $B16), 'Airport Passengers'!$A$8:$M$3727, 10, FALSE)), "", VLOOKUP(CONCATENATE($B$3, $B16), 'Airport Passengers'!$A$8:$M$3727, 10, FALSE))</f>
        <v>10178285</v>
      </c>
      <c r="E16" s="67">
        <f>IF(ISNA(VLOOKUP(CONCATENATE($B$3, $B16), 'Airport Passengers'!$A$8:$M$3727, 13, FALSE)), "", VLOOKUP(CONCATENATE($B$3, $B16), 'Airport Passengers'!$A$8:$M$3727, 13, FALSE))</f>
        <v>53383171</v>
      </c>
      <c r="F16" s="67"/>
      <c r="G16" s="68">
        <f t="shared" si="0"/>
        <v>7.0202390532039E-2</v>
      </c>
      <c r="H16" s="68">
        <f t="shared" si="1"/>
        <v>9.3507061936877897E-2</v>
      </c>
      <c r="I16" s="68">
        <f t="shared" si="2"/>
        <v>7.4568814113254597E-2</v>
      </c>
      <c r="J16" s="52"/>
      <c r="L16" s="67"/>
      <c r="M16" s="68"/>
      <c r="N16" s="69"/>
      <c r="O16" s="68"/>
      <c r="P16" s="68"/>
      <c r="Q16" s="69"/>
    </row>
    <row r="17" spans="1:17" x14ac:dyDescent="0.25">
      <c r="A17" s="120" t="s">
        <v>8</v>
      </c>
      <c r="B17" s="46">
        <v>1994</v>
      </c>
      <c r="C17" s="71">
        <f>IF(ISNA(VLOOKUP(CONCATENATE($B$3, $B17), 'Airport Passengers'!$A$8:$M$3727, 7, FALSE)), "", VLOOKUP(CONCATENATE($B$3, $B17), 'Airport Passengers'!$A$8:$M$3727, 7, FALSE))</f>
        <v>48292826</v>
      </c>
      <c r="D17" s="71">
        <f>IF(ISNA(VLOOKUP(CONCATENATE($B$3, $B17), 'Airport Passengers'!$A$8:$M$3727, 10, FALSE)), "", VLOOKUP(CONCATENATE($B$3, $B17), 'Airport Passengers'!$A$8:$M$3727, 10, FALSE))</f>
        <v>11113600</v>
      </c>
      <c r="E17" s="67">
        <f>IF(ISNA(VLOOKUP(CONCATENATE($B$3, $B17), 'Airport Passengers'!$A$8:$M$3727, 13, FALSE)), "", VLOOKUP(CONCATENATE($B$3, $B17), 'Airport Passengers'!$A$8:$M$3727, 13, FALSE))</f>
        <v>59406426</v>
      </c>
      <c r="F17" s="67"/>
      <c r="G17" s="68">
        <f t="shared" si="0"/>
        <v>0.11776306966762973</v>
      </c>
      <c r="H17" s="68">
        <f t="shared" si="1"/>
        <v>9.1893182397623965E-2</v>
      </c>
      <c r="I17" s="68">
        <f t="shared" si="2"/>
        <v>0.11283059599438182</v>
      </c>
      <c r="J17" s="52"/>
      <c r="L17" s="67"/>
      <c r="M17" s="68"/>
      <c r="N17" s="69"/>
      <c r="O17" s="68"/>
      <c r="P17" s="68"/>
      <c r="Q17" s="69"/>
    </row>
    <row r="18" spans="1:17" x14ac:dyDescent="0.25">
      <c r="A18" s="1"/>
      <c r="B18" s="46">
        <v>1995</v>
      </c>
      <c r="C18" s="71">
        <f>IF(ISNA(VLOOKUP(CONCATENATE($B$3, $B18), 'Airport Passengers'!$A$8:$M$3727, 7, FALSE)), "", VLOOKUP(CONCATENATE($B$3, $B18), 'Airport Passengers'!$A$8:$M$3727, 7, FALSE))</f>
        <v>51915456</v>
      </c>
      <c r="D18" s="71">
        <f>IF(ISNA(VLOOKUP(CONCATENATE($B$3, $B18), 'Airport Passengers'!$A$8:$M$3727, 10, FALSE)), "", VLOOKUP(CONCATENATE($B$3, $B18), 'Airport Passengers'!$A$8:$M$3727, 10, FALSE))</f>
        <v>12063208</v>
      </c>
      <c r="E18" s="67">
        <f>IF(ISNA(VLOOKUP(CONCATENATE($B$3, $B18), 'Airport Passengers'!$A$8:$M$3727, 13, FALSE)), "", VLOOKUP(CONCATENATE($B$3, $B18), 'Airport Passengers'!$A$8:$M$3727, 13, FALSE))</f>
        <v>63978664</v>
      </c>
      <c r="F18" s="67"/>
      <c r="G18" s="68">
        <f t="shared" si="0"/>
        <v>7.5013833317602904E-2</v>
      </c>
      <c r="H18" s="68">
        <f t="shared" si="1"/>
        <v>8.5445580190037437E-2</v>
      </c>
      <c r="I18" s="68">
        <f t="shared" si="2"/>
        <v>7.6965377449234193E-2</v>
      </c>
      <c r="J18" s="52"/>
      <c r="L18" s="67"/>
      <c r="M18" s="68"/>
      <c r="N18" s="69"/>
      <c r="O18" s="68"/>
      <c r="P18" s="68"/>
      <c r="Q18" s="69"/>
    </row>
    <row r="19" spans="1:17" x14ac:dyDescent="0.25">
      <c r="A19" s="1"/>
      <c r="B19" s="46">
        <v>1996</v>
      </c>
      <c r="C19" s="71">
        <f>IF(ISNA(VLOOKUP(CONCATENATE($B$3, $B19), 'Airport Passengers'!$A$8:$M$3727, 7, FALSE)), "", VLOOKUP(CONCATENATE($B$3, $B19), 'Airport Passengers'!$A$8:$M$3727, 7, FALSE))</f>
        <v>54463654</v>
      </c>
      <c r="D19" s="71">
        <f>IF(ISNA(VLOOKUP(CONCATENATE($B$3, $B19), 'Airport Passengers'!$A$8:$M$3727, 10, FALSE)), "", VLOOKUP(CONCATENATE($B$3, $B19), 'Airport Passengers'!$A$8:$M$3727, 10, FALSE))</f>
        <v>13267187</v>
      </c>
      <c r="E19" s="67">
        <f>IF(ISNA(VLOOKUP(CONCATENATE($B$3, $B19), 'Airport Passengers'!$A$8:$M$3727, 13, FALSE)), "", VLOOKUP(CONCATENATE($B$3, $B19), 'Airport Passengers'!$A$8:$M$3727, 13, FALSE))</f>
        <v>67730841</v>
      </c>
      <c r="F19" s="67"/>
      <c r="G19" s="68">
        <f t="shared" si="0"/>
        <v>4.9083610090991013E-2</v>
      </c>
      <c r="H19" s="68">
        <f t="shared" si="1"/>
        <v>9.9805872534072193E-2</v>
      </c>
      <c r="I19" s="68">
        <f t="shared" si="2"/>
        <v>5.8647317174363001E-2</v>
      </c>
      <c r="J19" s="52"/>
      <c r="L19" s="67"/>
      <c r="M19" s="68"/>
      <c r="N19" s="69"/>
      <c r="O19" s="68"/>
      <c r="P19" s="68"/>
      <c r="Q19" s="69"/>
    </row>
    <row r="20" spans="1:17" x14ac:dyDescent="0.25">
      <c r="A20" s="1"/>
      <c r="B20" s="46">
        <v>1997</v>
      </c>
      <c r="C20" s="71">
        <f>IF(ISNA(VLOOKUP(CONCATENATE($B$3, $B20), 'Airport Passengers'!$A$8:$M$3727, 7, FALSE)), "", VLOOKUP(CONCATENATE($B$3, $B20), 'Airport Passengers'!$A$8:$M$3727, 7, FALSE))</f>
        <v>55020150</v>
      </c>
      <c r="D20" s="71">
        <f>IF(ISNA(VLOOKUP(CONCATENATE($B$3, $B20), 'Airport Passengers'!$A$8:$M$3727, 10, FALSE)), "", VLOOKUP(CONCATENATE($B$3, $B20), 'Airport Passengers'!$A$8:$M$3727, 10, FALSE))</f>
        <v>14074855</v>
      </c>
      <c r="E20" s="67">
        <f>IF(ISNA(VLOOKUP(CONCATENATE($B$3, $B20), 'Airport Passengers'!$A$8:$M$3727, 13, FALSE)), "", VLOOKUP(CONCATENATE($B$3, $B20), 'Airport Passengers'!$A$8:$M$3727, 13, FALSE))</f>
        <v>69095005</v>
      </c>
      <c r="F20" s="67"/>
      <c r="G20" s="68">
        <f t="shared" si="0"/>
        <v>1.0217749987909369E-2</v>
      </c>
      <c r="H20" s="68">
        <f t="shared" si="1"/>
        <v>6.0877109819888725E-2</v>
      </c>
      <c r="I20" s="68">
        <f t="shared" si="2"/>
        <v>2.0140957647344141E-2</v>
      </c>
      <c r="J20" s="52"/>
      <c r="L20" s="67"/>
      <c r="M20" s="68"/>
      <c r="N20" s="69"/>
      <c r="O20" s="68"/>
      <c r="P20" s="68"/>
      <c r="Q20" s="69"/>
    </row>
    <row r="21" spans="1:17" x14ac:dyDescent="0.25">
      <c r="A21" s="1"/>
      <c r="B21" s="46">
        <v>1998</v>
      </c>
      <c r="C21" s="71">
        <f>IF(ISNA(VLOOKUP(CONCATENATE($B$3, $B21), 'Airport Passengers'!$A$8:$M$3727, 7, FALSE)), "", VLOOKUP(CONCATENATE($B$3, $B21), 'Airport Passengers'!$A$8:$M$3727, 7, FALSE))</f>
        <v>55733220</v>
      </c>
      <c r="D21" s="71">
        <f>IF(ISNA(VLOOKUP(CONCATENATE($B$3, $B21), 'Airport Passengers'!$A$8:$M$3727, 10, FALSE)), "", VLOOKUP(CONCATENATE($B$3, $B21), 'Airport Passengers'!$A$8:$M$3727, 10, FALSE))</f>
        <v>14237305</v>
      </c>
      <c r="E21" s="67">
        <f>IF(ISNA(VLOOKUP(CONCATENATE($B$3, $B21), 'Airport Passengers'!$A$8:$M$3727, 13, FALSE)), "", VLOOKUP(CONCATENATE($B$3, $B21), 'Airport Passengers'!$A$8:$M$3727, 13, FALSE))</f>
        <v>69970525</v>
      </c>
      <c r="F21" s="67"/>
      <c r="G21" s="68">
        <f t="shared" si="0"/>
        <v>1.2960160959212217E-2</v>
      </c>
      <c r="H21" s="68">
        <f t="shared" si="1"/>
        <v>1.1541859578659958E-2</v>
      </c>
      <c r="I21" s="68">
        <f t="shared" si="2"/>
        <v>1.2671248811690513E-2</v>
      </c>
      <c r="J21" s="52"/>
      <c r="L21" s="67"/>
      <c r="M21" s="68"/>
      <c r="N21" s="69"/>
      <c r="O21" s="68"/>
      <c r="P21" s="68"/>
      <c r="Q21" s="69"/>
    </row>
    <row r="22" spans="1:17" x14ac:dyDescent="0.25">
      <c r="A22" s="1"/>
      <c r="B22" s="46">
        <v>1999</v>
      </c>
      <c r="C22" s="71">
        <f>IF(ISNA(VLOOKUP(CONCATENATE($B$3, $B22), 'Airport Passengers'!$A$8:$M$3727, 7, FALSE)), "", VLOOKUP(CONCATENATE($B$3, $B22), 'Airport Passengers'!$A$8:$M$3727, 7, FALSE))</f>
        <v>57631694</v>
      </c>
      <c r="D22" s="71">
        <f>IF(ISNA(VLOOKUP(CONCATENATE($B$3, $B22), 'Airport Passengers'!$A$8:$M$3727, 10, FALSE)), "", VLOOKUP(CONCATENATE($B$3, $B22), 'Airport Passengers'!$A$8:$M$3727, 10, FALSE))</f>
        <v>14986563</v>
      </c>
      <c r="E22" s="67">
        <f>IF(ISNA(VLOOKUP(CONCATENATE($B$3, $B22), 'Airport Passengers'!$A$8:$M$3727, 13, FALSE)), "", VLOOKUP(CONCATENATE($B$3, $B22), 'Airport Passengers'!$A$8:$M$3727, 13, FALSE))</f>
        <v>72618257</v>
      </c>
      <c r="F22" s="67"/>
      <c r="G22" s="68">
        <f t="shared" si="0"/>
        <v>3.4063597976215977E-2</v>
      </c>
      <c r="H22" s="68">
        <f t="shared" si="1"/>
        <v>5.2626392424689923E-2</v>
      </c>
      <c r="I22" s="68">
        <f t="shared" si="2"/>
        <v>3.7840676484848443E-2</v>
      </c>
      <c r="J22" s="52"/>
      <c r="L22" s="67"/>
      <c r="M22" s="68"/>
      <c r="N22" s="69"/>
      <c r="O22" s="68"/>
      <c r="P22" s="68"/>
      <c r="Q22" s="69"/>
    </row>
    <row r="23" spans="1:17" x14ac:dyDescent="0.25">
      <c r="A23" s="1"/>
      <c r="B23" s="46">
        <v>2000</v>
      </c>
      <c r="C23" s="71">
        <f>IF(ISNA(VLOOKUP(CONCATENATE($B$3, $B23), 'Airport Passengers'!$A$8:$M$3727, 7, FALSE)), "", VLOOKUP(CONCATENATE($B$3, $B23), 'Airport Passengers'!$A$8:$M$3727, 7, FALSE))</f>
        <v>61664300</v>
      </c>
      <c r="D23" s="71">
        <f>IF(ISNA(VLOOKUP(CONCATENATE($B$3, $B23), 'Airport Passengers'!$A$8:$M$3727, 10, FALSE)), "", VLOOKUP(CONCATENATE($B$3, $B23), 'Airport Passengers'!$A$8:$M$3727, 10, FALSE))</f>
        <v>16487674</v>
      </c>
      <c r="E23" s="67">
        <f>IF(ISNA(VLOOKUP(CONCATENATE($B$3, $B23), 'Airport Passengers'!$A$8:$M$3727, 13, FALSE)), "", VLOOKUP(CONCATENATE($B$3, $B23), 'Airport Passengers'!$A$8:$M$3727, 13, FALSE))</f>
        <v>78151974</v>
      </c>
      <c r="F23" s="67"/>
      <c r="G23" s="68">
        <f t="shared" si="0"/>
        <v>6.9972019215676709E-2</v>
      </c>
      <c r="H23" s="68">
        <f t="shared" si="1"/>
        <v>0.10016379339278793</v>
      </c>
      <c r="I23" s="68">
        <f t="shared" si="2"/>
        <v>7.6202834226660104E-2</v>
      </c>
      <c r="J23" s="52"/>
      <c r="L23" s="67"/>
      <c r="M23" s="68"/>
      <c r="N23" s="69"/>
      <c r="O23" s="68"/>
      <c r="P23" s="68"/>
      <c r="Q23" s="69"/>
    </row>
    <row r="24" spans="1:17" x14ac:dyDescent="0.25">
      <c r="A24" s="1"/>
      <c r="B24" s="46">
        <v>2001</v>
      </c>
      <c r="C24" s="71">
        <f>IF(ISNA(VLOOKUP(CONCATENATE($B$3, $B24), 'Airport Passengers'!$A$8:$M$3727, 7, FALSE)), "", VLOOKUP(CONCATENATE($B$3, $B24), 'Airport Passengers'!$A$8:$M$3727, 7, FALSE))</f>
        <v>62373626</v>
      </c>
      <c r="D24" s="71">
        <f>IF(ISNA(VLOOKUP(CONCATENATE($B$3, $B24), 'Airport Passengers'!$A$8:$M$3727, 10, FALSE)), "", VLOOKUP(CONCATENATE($B$3, $B24), 'Airport Passengers'!$A$8:$M$3727, 10, FALSE))</f>
        <v>16799715</v>
      </c>
      <c r="E24" s="67">
        <f>IF(ISNA(VLOOKUP(CONCATENATE($B$3, $B24), 'Airport Passengers'!$A$8:$M$3727, 13, FALSE)), "", VLOOKUP(CONCATENATE($B$3, $B24), 'Airport Passengers'!$A$8:$M$3727, 13, FALSE))</f>
        <v>79173341</v>
      </c>
      <c r="F24" s="67"/>
      <c r="G24" s="68">
        <f t="shared" si="0"/>
        <v>1.1503025251239371E-2</v>
      </c>
      <c r="H24" s="68">
        <f t="shared" si="1"/>
        <v>1.8925713839320211E-2</v>
      </c>
      <c r="I24" s="68">
        <f t="shared" si="2"/>
        <v>1.3068985308035854E-2</v>
      </c>
      <c r="J24" s="52"/>
      <c r="L24" s="67"/>
      <c r="M24" s="68"/>
      <c r="N24" s="69"/>
      <c r="O24" s="68"/>
      <c r="P24" s="68"/>
      <c r="Q24" s="69"/>
    </row>
    <row r="25" spans="1:17" x14ac:dyDescent="0.25">
      <c r="A25" s="2"/>
      <c r="B25" s="46">
        <v>2002</v>
      </c>
      <c r="C25" s="71">
        <f>IF(ISNA(VLOOKUP(CONCATENATE($B$3, $B25), 'Airport Passengers'!$A$8:$M$3727, 7, FALSE)), "", VLOOKUP(CONCATENATE($B$3, $B25), 'Airport Passengers'!$A$8:$M$3727, 7, FALSE))</f>
        <v>59406790</v>
      </c>
      <c r="D25" s="71">
        <f>IF(ISNA(VLOOKUP(CONCATENATE($B$3, $B25), 'Airport Passengers'!$A$8:$M$3727, 10, FALSE)), "", VLOOKUP(CONCATENATE($B$3, $B25), 'Airport Passengers'!$A$8:$M$3727, 10, FALSE))</f>
        <v>16682373</v>
      </c>
      <c r="E25" s="67">
        <f>IF(ISNA(VLOOKUP(CONCATENATE($B$3, $B25), 'Airport Passengers'!$A$8:$M$3727, 13, FALSE)), "", VLOOKUP(CONCATENATE($B$3, $B25), 'Airport Passengers'!$A$8:$M$3727, 13, FALSE))</f>
        <v>76089163</v>
      </c>
      <c r="F25" s="67"/>
      <c r="G25" s="68">
        <f t="shared" si="0"/>
        <v>-4.7565552786685832E-2</v>
      </c>
      <c r="H25" s="68">
        <f t="shared" si="1"/>
        <v>-6.9847613486300215E-3</v>
      </c>
      <c r="I25" s="68">
        <f t="shared" si="2"/>
        <v>-3.8954753721963054E-2</v>
      </c>
      <c r="J25" s="52"/>
    </row>
    <row r="26" spans="1:17" x14ac:dyDescent="0.25">
      <c r="A26" s="2"/>
      <c r="B26" s="46">
        <v>2003</v>
      </c>
      <c r="C26" s="71">
        <f>IF(ISNA(VLOOKUP(CONCATENATE($B$3, $B26), 'Airport Passengers'!$A$8:$M$3727, 7, FALSE)), "", VLOOKUP(CONCATENATE($B$3, $B26), 'Airport Passengers'!$A$8:$M$3727, 7, FALSE))</f>
        <v>65415554</v>
      </c>
      <c r="D26" s="71">
        <f>IF(ISNA(VLOOKUP(CONCATENATE($B$3, $B26), 'Airport Passengers'!$A$8:$M$3727, 10, FALSE)), "", VLOOKUP(CONCATENATE($B$3, $B26), 'Airport Passengers'!$A$8:$M$3727, 10, FALSE))</f>
        <v>16450731</v>
      </c>
      <c r="E26" s="67">
        <f>IF(ISNA(VLOOKUP(CONCATENATE($B$3, $B26), 'Airport Passengers'!$A$8:$M$3727, 13, FALSE)), "", VLOOKUP(CONCATENATE($B$3, $B26), 'Airport Passengers'!$A$8:$M$3727, 13, FALSE))</f>
        <v>81866285</v>
      </c>
      <c r="F26" s="67"/>
      <c r="G26" s="68">
        <f t="shared" si="0"/>
        <v>0.10114608111295022</v>
      </c>
      <c r="H26" s="68">
        <f t="shared" si="1"/>
        <v>-1.3885434644100093E-2</v>
      </c>
      <c r="I26" s="68">
        <f t="shared" si="2"/>
        <v>7.5925687341310347E-2</v>
      </c>
      <c r="J26" s="52"/>
    </row>
    <row r="27" spans="1:17" x14ac:dyDescent="0.25">
      <c r="A27" s="2"/>
      <c r="B27" s="46">
        <v>2004</v>
      </c>
      <c r="C27" s="71">
        <f>IF(ISNA(VLOOKUP(CONCATENATE($B$3, $B27), 'Airport Passengers'!$A$8:$M$3727, 7, FALSE)), "", VLOOKUP(CONCATENATE($B$3, $B27), 'Airport Passengers'!$A$8:$M$3727, 7, FALSE))</f>
        <v>74865588</v>
      </c>
      <c r="D27" s="71">
        <f>IF(ISNA(VLOOKUP(CONCATENATE($B$3, $B27), 'Airport Passengers'!$A$8:$M$3727, 10, FALSE)), "", VLOOKUP(CONCATENATE($B$3, $B27), 'Airport Passengers'!$A$8:$M$3727, 10, FALSE))</f>
        <v>19371050</v>
      </c>
      <c r="E27" s="67">
        <f>IF(ISNA(VLOOKUP(CONCATENATE($B$3, $B27), 'Airport Passengers'!$A$8:$M$3727, 13, FALSE)), "", VLOOKUP(CONCATENATE($B$3, $B27), 'Airport Passengers'!$A$8:$M$3727, 13, FALSE))</f>
        <v>94236638</v>
      </c>
      <c r="F27" s="67"/>
      <c r="G27" s="68">
        <f t="shared" si="0"/>
        <v>0.14446157560631528</v>
      </c>
      <c r="H27" s="68">
        <f t="shared" si="1"/>
        <v>0.17751910234262538</v>
      </c>
      <c r="I27" s="68">
        <f t="shared" si="2"/>
        <v>0.151104364879877</v>
      </c>
      <c r="J27" s="52"/>
    </row>
    <row r="28" spans="1:17" x14ac:dyDescent="0.25">
      <c r="A28" s="2"/>
      <c r="B28" s="46">
        <v>2005</v>
      </c>
      <c r="C28" s="71">
        <f>IF(ISNA(VLOOKUP(CONCATENATE($B$3, $B28), 'Airport Passengers'!$A$8:$M$3727, 7, FALSE)), "", VLOOKUP(CONCATENATE($B$3, $B28), 'Airport Passengers'!$A$8:$M$3727, 7, FALSE))</f>
        <v>80739420</v>
      </c>
      <c r="D28" s="71">
        <f>IF(ISNA(VLOOKUP(CONCATENATE($B$3, $B28), 'Airport Passengers'!$A$8:$M$3727, 10, FALSE)), "", VLOOKUP(CONCATENATE($B$3, $B28), 'Airport Passengers'!$A$8:$M$3727, 10, FALSE))</f>
        <v>20878399</v>
      </c>
      <c r="E28" s="67">
        <f>IF(ISNA(VLOOKUP(CONCATENATE($B$3, $B28), 'Airport Passengers'!$A$8:$M$3727, 13, FALSE)), "", VLOOKUP(CONCATENATE($B$3, $B28), 'Airport Passengers'!$A$8:$M$3727, 13, FALSE))</f>
        <v>101617819</v>
      </c>
      <c r="F28" s="67"/>
      <c r="G28" s="68">
        <f t="shared" si="0"/>
        <v>7.8458369952293702E-2</v>
      </c>
      <c r="H28" s="68">
        <f t="shared" si="1"/>
        <v>7.7814522186458665E-2</v>
      </c>
      <c r="I28" s="68">
        <f t="shared" si="2"/>
        <v>7.8326022199561071E-2</v>
      </c>
      <c r="J28" s="52"/>
    </row>
    <row r="29" spans="1:17" x14ac:dyDescent="0.25">
      <c r="A29" s="2"/>
      <c r="B29" s="46">
        <v>2006</v>
      </c>
      <c r="C29" s="71">
        <f>IF(ISNA(VLOOKUP(CONCATENATE($B$3, $B29), 'Airport Passengers'!$A$8:$M$3727, 7, FALSE)), "", VLOOKUP(CONCATENATE($B$3, $B29), 'Airport Passengers'!$A$8:$M$3727, 7, FALSE))</f>
        <v>86603562</v>
      </c>
      <c r="D29" s="71">
        <f>IF(ISNA(VLOOKUP(CONCATENATE($B$3, $B29), 'Airport Passengers'!$A$8:$M$3727, 10, FALSE)), "", VLOOKUP(CONCATENATE($B$3, $B29), 'Airport Passengers'!$A$8:$M$3727, 10, FALSE))</f>
        <v>21487084</v>
      </c>
      <c r="E29" s="67">
        <f>IF(ISNA(VLOOKUP(CONCATENATE($B$3, $B29), 'Airport Passengers'!$A$8:$M$3727, 13, FALSE)), "", VLOOKUP(CONCATENATE($B$3, $B29), 'Airport Passengers'!$A$8:$M$3727, 13, FALSE))</f>
        <v>108090646</v>
      </c>
      <c r="F29" s="67"/>
      <c r="G29" s="68">
        <f t="shared" si="0"/>
        <v>7.2630469725940561E-2</v>
      </c>
      <c r="H29" s="68">
        <f t="shared" si="1"/>
        <v>2.91538158649042E-2</v>
      </c>
      <c r="I29" s="68">
        <f t="shared" si="2"/>
        <v>6.3697755607212941E-2</v>
      </c>
      <c r="J29" s="52"/>
    </row>
    <row r="30" spans="1:17" x14ac:dyDescent="0.25">
      <c r="A30" s="2"/>
      <c r="B30" s="46">
        <v>2007</v>
      </c>
      <c r="C30" s="71">
        <f>IF(ISNA(VLOOKUP(CONCATENATE($B$3, $B30), 'Airport Passengers'!$A$8:$M$3727, 7, FALSE)), "", VLOOKUP(CONCATENATE($B$3, $B30), 'Airport Passengers'!$A$8:$M$3727, 7, FALSE))</f>
        <v>92770620</v>
      </c>
      <c r="D30" s="71">
        <f>IF(ISNA(VLOOKUP(CONCATENATE($B$3, $B30), 'Airport Passengers'!$A$8:$M$3727, 10, FALSE)), "", VLOOKUP(CONCATENATE($B$3, $B30), 'Airport Passengers'!$A$8:$M$3727, 10, FALSE))</f>
        <v>22775679</v>
      </c>
      <c r="E30" s="67">
        <f>IF(ISNA(VLOOKUP(CONCATENATE($B$3, $B30), 'Airport Passengers'!$A$8:$M$3727, 13, FALSE)), "", VLOOKUP(CONCATENATE($B$3, $B30), 'Airport Passengers'!$A$8:$M$3727, 13, FALSE))</f>
        <v>115546299</v>
      </c>
      <c r="F30" s="67"/>
      <c r="G30" s="68">
        <f t="shared" si="0"/>
        <v>7.1210211884818311E-2</v>
      </c>
      <c r="H30" s="68">
        <f t="shared" si="1"/>
        <v>5.9970678199052045E-2</v>
      </c>
      <c r="I30" s="68">
        <f t="shared" si="2"/>
        <v>6.8975931552856112E-2</v>
      </c>
      <c r="J30" s="52"/>
    </row>
    <row r="31" spans="1:17" x14ac:dyDescent="0.25">
      <c r="A31" s="2"/>
      <c r="B31" s="46">
        <v>2008</v>
      </c>
      <c r="C31" s="71">
        <f>IF(ISNA(VLOOKUP(CONCATENATE($B$3, $B31), 'Airport Passengers'!$A$8:$M$3727, 7, FALSE)), "", VLOOKUP(CONCATENATE($B$3, $B31), 'Airport Passengers'!$A$8:$M$3727, 7, FALSE))</f>
        <v>98996290</v>
      </c>
      <c r="D31" s="71">
        <f>IF(ISNA(VLOOKUP(CONCATENATE($B$3, $B31), 'Airport Passengers'!$A$8:$M$3727, 10, FALSE)), "", VLOOKUP(CONCATENATE($B$3, $B31), 'Airport Passengers'!$A$8:$M$3727, 10, FALSE))</f>
        <v>23472030</v>
      </c>
      <c r="E31" s="67">
        <f>IF(ISNA(VLOOKUP(CONCATENATE($B$3, $B31), 'Airport Passengers'!$A$8:$M$3727, 13, FALSE)), "", VLOOKUP(CONCATENATE($B$3, $B31), 'Airport Passengers'!$A$8:$M$3727, 13, FALSE))</f>
        <v>122468320</v>
      </c>
      <c r="F31" s="67"/>
      <c r="G31" s="68">
        <f t="shared" si="0"/>
        <v>6.7108207318222077E-2</v>
      </c>
      <c r="H31" s="68">
        <f t="shared" si="1"/>
        <v>3.0574324480073679E-2</v>
      </c>
      <c r="I31" s="68">
        <f t="shared" si="2"/>
        <v>5.9906903638687725E-2</v>
      </c>
      <c r="J31" s="68"/>
    </row>
    <row r="32" spans="1:17" ht="39.6" x14ac:dyDescent="0.25">
      <c r="A32" s="2"/>
      <c r="B32" s="46">
        <v>2009</v>
      </c>
      <c r="C32" s="71">
        <f>IF(ISNA(VLOOKUP(CONCATENATE($B$3, $B32), 'Airport Passengers'!$A$8:$M$3727, 7, FALSE)), "", VLOOKUP(CONCATENATE($B$3, $B32), 'Airport Passengers'!$A$8:$M$3727, 7, FALSE))</f>
        <v>99032484</v>
      </c>
      <c r="D32" s="71">
        <f>IF(ISNA(VLOOKUP(CONCATENATE($B$3, $B32), 'Airport Passengers'!$A$8:$M$3727, 10, FALSE)), "", VLOOKUP(CONCATENATE($B$3, $B32), 'Airport Passengers'!$A$8:$M$3727, 10, FALSE))</f>
        <v>24406900</v>
      </c>
      <c r="E32" s="67">
        <f>IF(ISNA(VLOOKUP(CONCATENATE($B$3, $B32), 'Airport Passengers'!$A$8:$M$3727, 13, FALSE)), "", VLOOKUP(CONCATENATE($B$3, $B32), 'Airport Passengers'!$A$8:$M$3727, 13, FALSE))</f>
        <v>123439384</v>
      </c>
      <c r="F32" s="67"/>
      <c r="G32" s="68">
        <f t="shared" si="0"/>
        <v>3.6560966072566963E-4</v>
      </c>
      <c r="H32" s="68">
        <f t="shared" si="1"/>
        <v>3.9829107239552776E-2</v>
      </c>
      <c r="I32" s="68">
        <f t="shared" si="2"/>
        <v>7.9291036245128545E-3</v>
      </c>
      <c r="J32" s="68"/>
      <c r="O32" s="65" t="s">
        <v>130</v>
      </c>
      <c r="P32" s="65" t="s">
        <v>105</v>
      </c>
      <c r="Q32" s="65" t="s">
        <v>106</v>
      </c>
    </row>
    <row r="33" spans="1:17" x14ac:dyDescent="0.25">
      <c r="A33" s="2"/>
      <c r="B33" s="46">
        <v>2010</v>
      </c>
      <c r="C33" s="71">
        <f>IF(ISNA(VLOOKUP(CONCATENATE($B$3, $B33), 'Airport Passengers'!$A$8:$M$3727, 7, FALSE)), "", VLOOKUP(CONCATENATE($B$3, $B33), 'Airport Passengers'!$A$8:$M$3727, 7, FALSE))</f>
        <v>105948884</v>
      </c>
      <c r="D33" s="71">
        <f>IF(ISNA(VLOOKUP(CONCATENATE($B$3, $B33), 'Airport Passengers'!$A$8:$M$3727, 10, FALSE)), "", VLOOKUP(CONCATENATE($B$3, $B33), 'Airport Passengers'!$A$8:$M$3727, 10, FALSE))</f>
        <v>26790315</v>
      </c>
      <c r="E33" s="67">
        <f>IF(ISNA(VLOOKUP(CONCATENATE($B$3, $B33), 'Airport Passengers'!$A$8:$M$3727, 13, FALSE)), "", VLOOKUP(CONCATENATE($B$3, $B33), 'Airport Passengers'!$A$8:$M$3727, 13, FALSE))</f>
        <v>132739199</v>
      </c>
      <c r="F33" s="67"/>
      <c r="G33" s="68">
        <f t="shared" si="0"/>
        <v>6.9839710372204739E-2</v>
      </c>
      <c r="H33" s="68">
        <f t="shared" si="1"/>
        <v>9.7653327542621141E-2</v>
      </c>
      <c r="I33" s="68">
        <f t="shared" si="2"/>
        <v>7.5339123532891253E-2</v>
      </c>
      <c r="J33" s="68"/>
    </row>
    <row r="34" spans="1:17" x14ac:dyDescent="0.25">
      <c r="A34" s="2"/>
      <c r="B34" s="46">
        <v>2011</v>
      </c>
      <c r="C34" s="71">
        <f>IF(ISNA(VLOOKUP(CONCATENATE($B$3, $B34), 'Airport Passengers'!$A$8:$M$3727, 7, FALSE)), "", VLOOKUP(CONCATENATE($B$3, $B34), 'Airport Passengers'!$A$8:$M$3727, 7, FALSE))</f>
        <v>106943380</v>
      </c>
      <c r="D34" s="71">
        <f>IF(ISNA(VLOOKUP(CONCATENATE($B$3, $B34), 'Airport Passengers'!$A$8:$M$3727, 10, FALSE)), "", VLOOKUP(CONCATENATE($B$3, $B34), 'Airport Passengers'!$A$8:$M$3727, 10, FALSE))</f>
        <v>28155009</v>
      </c>
      <c r="E34" s="67">
        <f>IF(ISNA(VLOOKUP(CONCATENATE($B$3, $B34), 'Airport Passengers'!$A$8:$M$3727, 13, FALSE)), "", VLOOKUP(CONCATENATE($B$3, $B34), 'Airport Passengers'!$A$8:$M$3727, 13, FALSE))</f>
        <v>135098389</v>
      </c>
      <c r="F34" s="67"/>
      <c r="G34" s="68">
        <f t="shared" si="0"/>
        <v>9.3865641850460636E-3</v>
      </c>
      <c r="H34" s="68">
        <f t="shared" si="1"/>
        <v>5.0939826575387412E-2</v>
      </c>
      <c r="I34" s="68">
        <f t="shared" si="2"/>
        <v>1.7773122165668637E-2</v>
      </c>
      <c r="J34" s="68"/>
      <c r="O34" s="76"/>
      <c r="P34" s="76"/>
      <c r="Q34" s="76"/>
    </row>
    <row r="35" spans="1:17" x14ac:dyDescent="0.25">
      <c r="A35" s="2"/>
      <c r="B35" s="46">
        <v>2012</v>
      </c>
      <c r="C35" s="71">
        <f>IF(ISNA(VLOOKUP(CONCATENATE($B$3, $B35), 'Airport Passengers'!$A$8:$M$3727, 7, FALSE)), "", VLOOKUP(CONCATENATE($B$3, $B35), 'Airport Passengers'!$A$8:$M$3727, 7, FALSE))</f>
        <v>111368144</v>
      </c>
      <c r="D35" s="71">
        <f>IF(ISNA(VLOOKUP(CONCATENATE($B$3, $B35), 'Airport Passengers'!$A$8:$M$3727, 10, FALSE)), "", VLOOKUP(CONCATENATE($B$3, $B35), 'Airport Passengers'!$A$8:$M$3727, 10, FALSE))</f>
        <v>29608992</v>
      </c>
      <c r="E35" s="67">
        <f>IF(ISNA(VLOOKUP(CONCATENATE($B$3, $B35), 'Airport Passengers'!$A$8:$M$3727, 13, FALSE)), "", VLOOKUP(CONCATENATE($B$3, $B35), 'Airport Passengers'!$A$8:$M$3727, 13, FALSE))</f>
        <v>140977136</v>
      </c>
      <c r="F35" s="67"/>
      <c r="G35" s="68">
        <f t="shared" si="0"/>
        <v>4.137482843725343E-2</v>
      </c>
      <c r="H35" s="68">
        <f t="shared" si="1"/>
        <v>5.1642071931143764E-2</v>
      </c>
      <c r="I35" s="68">
        <f t="shared" si="2"/>
        <v>4.3514560340168082E-2</v>
      </c>
      <c r="J35" s="68"/>
      <c r="O35" s="76"/>
      <c r="P35" s="76"/>
      <c r="Q35" s="76"/>
    </row>
    <row r="36" spans="1:17" x14ac:dyDescent="0.25">
      <c r="A36" s="2"/>
      <c r="B36" s="46">
        <v>2013</v>
      </c>
      <c r="C36" s="71">
        <f>IF(ISNA(VLOOKUP(CONCATENATE($B$3, $B36), 'Airport Passengers'!$A$8:$M$3727, 7, FALSE)), "", VLOOKUP(CONCATENATE($B$3, $B36), 'Airport Passengers'!$A$8:$M$3727, 7, FALSE))</f>
        <v>113583260</v>
      </c>
      <c r="D36" s="71">
        <f>IF(ISNA(VLOOKUP(CONCATENATE($B$3, $B36), 'Airport Passengers'!$A$8:$M$3727, 10, FALSE)), "", VLOOKUP(CONCATENATE($B$3, $B36), 'Airport Passengers'!$A$8:$M$3727, 10, FALSE))</f>
        <v>31344516</v>
      </c>
      <c r="E36" s="67">
        <f>IF(ISNA(VLOOKUP(CONCATENATE($B$3, $B36), 'Airport Passengers'!$A$8:$M$3727, 13, FALSE)), "", VLOOKUP(CONCATENATE($B$3, $B36), 'Airport Passengers'!$A$8:$M$3727, 13, FALSE))</f>
        <v>144927776</v>
      </c>
      <c r="F36" s="67"/>
      <c r="G36" s="68">
        <f t="shared" si="0"/>
        <v>1.9890032467453172E-2</v>
      </c>
      <c r="H36" s="68">
        <f t="shared" si="1"/>
        <v>5.8614761353577995E-2</v>
      </c>
      <c r="I36" s="68">
        <f t="shared" si="2"/>
        <v>2.8023267546022499E-2</v>
      </c>
      <c r="J36" s="68"/>
      <c r="K36" s="52" t="s">
        <v>175</v>
      </c>
      <c r="O36" s="76">
        <f>C47/1000000</f>
        <v>117.85315799999999</v>
      </c>
      <c r="P36" s="76">
        <f>D47/1000000</f>
        <v>41.353892000000002</v>
      </c>
      <c r="Q36" s="76">
        <f>E47/1000000</f>
        <v>159.20705000000001</v>
      </c>
    </row>
    <row r="37" spans="1:17" x14ac:dyDescent="0.25">
      <c r="A37" s="2"/>
      <c r="B37" s="46">
        <v>2014</v>
      </c>
      <c r="C37" s="71">
        <f>IF(ISNA(VLOOKUP(CONCATENATE($B$3, $B37), 'Airport Passengers'!$A$8:$M$3727, 7, FALSE)), "", VLOOKUP(CONCATENATE($B$3, $B37), 'Airport Passengers'!$A$8:$M$3727, 7, FALSE))</f>
        <v>114008768</v>
      </c>
      <c r="D37" s="71">
        <f>IF(ISNA(VLOOKUP(CONCATENATE($B$3, $B37), 'Airport Passengers'!$A$8:$M$3727, 10, FALSE)), "", VLOOKUP(CONCATENATE($B$3, $B37), 'Airport Passengers'!$A$8:$M$3727, 10, FALSE))</f>
        <v>33133088</v>
      </c>
      <c r="E37" s="67">
        <f>IF(ISNA(VLOOKUP(CONCATENATE($B$3, $B37), 'Airport Passengers'!$A$8:$M$3727, 13, FALSE)), "", VLOOKUP(CONCATENATE($B$3, $B37), 'Airport Passengers'!$A$8:$M$3727, 13, FALSE))</f>
        <v>147141856</v>
      </c>
      <c r="F37" s="67"/>
      <c r="G37" s="68">
        <f t="shared" ref="G37:I38" si="3">IF(AND(ISNUMBER(C36),ISNUMBER(C37)), IF(OR(C36=0, C37=0), "..", (C37-C36)/C36), " ")</f>
        <v>3.7462210540532117E-3</v>
      </c>
      <c r="H37" s="68">
        <f t="shared" si="3"/>
        <v>5.7061720142687802E-2</v>
      </c>
      <c r="I37" s="68">
        <f t="shared" si="3"/>
        <v>1.5277126725521546E-2</v>
      </c>
      <c r="J37" s="68"/>
      <c r="K37" s="52" t="s">
        <v>171</v>
      </c>
      <c r="O37" s="75">
        <f>G47</f>
        <v>3.6173505079083547E-2</v>
      </c>
      <c r="P37" s="75">
        <f>H47</f>
        <v>0.15584565280825893</v>
      </c>
      <c r="Q37" s="75">
        <f>I47</f>
        <v>6.4809972675590993E-2</v>
      </c>
    </row>
    <row r="38" spans="1:17" x14ac:dyDescent="0.25">
      <c r="A38" s="2"/>
      <c r="B38" s="46">
        <v>2015</v>
      </c>
      <c r="C38" s="71">
        <f>IF(ISNA(VLOOKUP(CONCATENATE($B$3, $B38), 'Airport Passengers'!$A$8:$M$3727, 7, FALSE)), "", VLOOKUP(CONCATENATE($B$3, $B38), 'Airport Passengers'!$A$8:$M$3727, 7, FALSE))</f>
        <v>114291986</v>
      </c>
      <c r="D38" s="71">
        <f>IF(ISNA(VLOOKUP(CONCATENATE($B$3, $B38), 'Airport Passengers'!$A$8:$M$3727, 10, FALSE)), "", VLOOKUP(CONCATENATE($B$3, $B38), 'Airport Passengers'!$A$8:$M$3727, 10, FALSE))</f>
        <v>34866649</v>
      </c>
      <c r="E38" s="67">
        <f>IF(ISNA(VLOOKUP(CONCATENATE($B$3, $B38), 'Airport Passengers'!$A$8:$M$3727, 13, FALSE)), "", VLOOKUP(CONCATENATE($B$3, $B38), 'Airport Passengers'!$A$8:$M$3727, 13, FALSE))</f>
        <v>149158635</v>
      </c>
      <c r="F38" s="67"/>
      <c r="G38" s="68">
        <f t="shared" si="3"/>
        <v>2.4841773573064134E-3</v>
      </c>
      <c r="H38" s="68">
        <f t="shared" si="3"/>
        <v>5.2321141935215941E-2</v>
      </c>
      <c r="I38" s="68">
        <f t="shared" si="3"/>
        <v>1.3706358305008739E-2</v>
      </c>
      <c r="J38" s="68"/>
    </row>
    <row r="39" spans="1:17" x14ac:dyDescent="0.25">
      <c r="A39" s="2"/>
      <c r="B39" s="46">
        <v>2016</v>
      </c>
      <c r="C39" s="71">
        <f>IF(ISNA(VLOOKUP(CONCATENATE($B$3, $B39), 'Airport Passengers'!$A$8:$M$3727, 7, FALSE)), "", VLOOKUP(CONCATENATE($B$3, $B39), 'Airport Passengers'!$A$8:$M$3727, 7, FALSE))</f>
        <v>117237744</v>
      </c>
      <c r="D39" s="71">
        <f>IF(ISNA(VLOOKUP(CONCATENATE($B$3, $B39), 'Airport Passengers'!$A$8:$M$3727, 10, FALSE)), "", VLOOKUP(CONCATENATE($B$3, $B39), 'Airport Passengers'!$A$8:$M$3727, 10, FALSE))</f>
        <v>37616753</v>
      </c>
      <c r="E39" s="67">
        <f>IF(ISNA(VLOOKUP(CONCATENATE($B$3, $B39), 'Airport Passengers'!$A$8:$M$3727, 13, FALSE)), "", VLOOKUP(CONCATENATE($B$3, $B39), 'Airport Passengers'!$A$8:$M$3727, 13, FALSE))</f>
        <v>154854497</v>
      </c>
      <c r="F39" s="67"/>
      <c r="G39" s="68">
        <f t="shared" ref="G39:I40" si="4">IF(AND(ISNUMBER(C38),ISNUMBER(C39)), IF(OR(C38=0, C39=0), "..", (C39-C38)/C38), " ")</f>
        <v>2.5773968089066193E-2</v>
      </c>
      <c r="H39" s="68">
        <f t="shared" si="4"/>
        <v>7.887491568231865E-2</v>
      </c>
      <c r="I39" s="68">
        <f t="shared" si="4"/>
        <v>3.8186605824061075E-2</v>
      </c>
      <c r="J39" s="68"/>
    </row>
    <row r="40" spans="1:17" x14ac:dyDescent="0.25">
      <c r="A40" s="2"/>
      <c r="B40" s="46">
        <v>2017</v>
      </c>
      <c r="C40" s="71">
        <f>IF(ISNA(VLOOKUP(CONCATENATE($B$3, $B40), 'Airport Passengers'!$A$8:$M$3727, 7, FALSE)), "", VLOOKUP(CONCATENATE($B$3, $B40), 'Airport Passengers'!$A$8:$M$3727, 7, FALSE))</f>
        <v>119152334</v>
      </c>
      <c r="D40" s="71">
        <f>IF(ISNA(VLOOKUP(CONCATENATE($B$3, $B40), 'Airport Passengers'!$A$8:$M$3727, 10, FALSE)), "", VLOOKUP(CONCATENATE($B$3, $B40), 'Airport Passengers'!$A$8:$M$3727, 10, FALSE))</f>
        <v>39615707</v>
      </c>
      <c r="E40" s="67">
        <f>IF(ISNA(VLOOKUP(CONCATENATE($B$3, $B40), 'Airport Passengers'!$A$8:$M$3727, 13, FALSE)), "", VLOOKUP(CONCATENATE($B$3, $B40), 'Airport Passengers'!$A$8:$M$3727, 13, FALSE))</f>
        <v>158768041</v>
      </c>
      <c r="F40" s="67"/>
      <c r="G40" s="68">
        <f t="shared" si="4"/>
        <v>1.6330832841682793E-2</v>
      </c>
      <c r="H40" s="68">
        <f t="shared" si="4"/>
        <v>5.3139993236524165E-2</v>
      </c>
      <c r="I40" s="68">
        <f t="shared" si="4"/>
        <v>2.5272394898547892E-2</v>
      </c>
      <c r="J40" s="68"/>
      <c r="K40" s="77" t="s">
        <v>99</v>
      </c>
      <c r="L40" s="77"/>
      <c r="M40" s="77"/>
      <c r="N40" s="77"/>
      <c r="O40" s="67"/>
    </row>
    <row r="41" spans="1:17" x14ac:dyDescent="0.25">
      <c r="A41" s="2"/>
      <c r="B41" s="46">
        <v>2018</v>
      </c>
      <c r="C41" s="71">
        <f>IF(ISNA(VLOOKUP(CONCATENATE($B$3, $B41), 'Airport Passengers'!$A$8:$M$3727, 7, FALSE)), "", VLOOKUP(CONCATENATE($B$3, $B41), 'Airport Passengers'!$A$8:$M$3727, 7, FALSE))</f>
        <v>121259178</v>
      </c>
      <c r="D41" s="71">
        <f>IF(ISNA(VLOOKUP(CONCATENATE($B$3, $B41), 'Airport Passengers'!$A$8:$M$3727, 10, FALSE)), "", VLOOKUP(CONCATENATE($B$3, $B41), 'Airport Passengers'!$A$8:$M$3727, 10, FALSE))</f>
        <v>41575313</v>
      </c>
      <c r="E41" s="67">
        <f>IF(ISNA(VLOOKUP(CONCATENATE($B$3, $B41), 'Airport Passengers'!$A$8:$M$3727, 13, FALSE)), "", VLOOKUP(CONCATENATE($B$3, $B41), 'Airport Passengers'!$A$8:$M$3727, 13, FALSE))</f>
        <v>162834491</v>
      </c>
      <c r="F41" s="67"/>
      <c r="G41" s="68">
        <f t="shared" ref="G41" si="5">IF(AND(ISNUMBER(C40),ISNUMBER(C41)), IF(OR(C40=0, C41=0), "..", (C41-C40)/C40), " ")</f>
        <v>1.768193646966244E-2</v>
      </c>
      <c r="H41" s="68">
        <f t="shared" ref="H41" si="6">IF(AND(ISNUMBER(D40),ISNUMBER(D41)), IF(OR(D40=0, D41=0), "..", (D41-D40)/D40), " ")</f>
        <v>4.9465379981733004E-2</v>
      </c>
      <c r="I41" s="68">
        <f t="shared" ref="I41" si="7">IF(AND(ISNUMBER(E40),ISNUMBER(E41)), IF(OR(E40=0, E41=0), "..", (E41-E40)/E40), " ")</f>
        <v>2.56125223589551E-2</v>
      </c>
      <c r="J41" s="68"/>
      <c r="K41" s="49" t="s">
        <v>172</v>
      </c>
      <c r="O41" s="75">
        <f>IF(C42=0,"..",(C47/C42)^(1/5)-1)</f>
        <v>-6.5917323302978614E-3</v>
      </c>
      <c r="P41" s="75">
        <f>IF(D42=0,"..",(D47/D42)^(1/5)-1)</f>
        <v>-5.4921540606736041E-3</v>
      </c>
      <c r="Q41" s="75">
        <f>IF(E42=0,"..",(E47/E42)^(1/5)-1)</f>
        <v>-6.3068188314719942E-3</v>
      </c>
    </row>
    <row r="42" spans="1:17" x14ac:dyDescent="0.25">
      <c r="A42" s="2"/>
      <c r="B42" s="46">
        <v>2019</v>
      </c>
      <c r="C42" s="71">
        <f>IF(ISNA(VLOOKUP(CONCATENATE($B$3, $B42), 'Airport Passengers'!$A$8:$M$3727, 7, FALSE)), "", VLOOKUP(CONCATENATE($B$3, $B42), 'Airport Passengers'!$A$8:$M$3727, 7, FALSE))</f>
        <v>121815450</v>
      </c>
      <c r="D42" s="71">
        <f>IF(ISNA(VLOOKUP(CONCATENATE($B$3, $B42), 'Airport Passengers'!$A$8:$M$3727, 10, FALSE)), "", VLOOKUP(CONCATENATE($B$3, $B42), 'Airport Passengers'!$A$8:$M$3727, 10, FALSE))</f>
        <v>42508455</v>
      </c>
      <c r="E42" s="67">
        <f>IF(ISNA(VLOOKUP(CONCATENATE($B$3, $B42), 'Airport Passengers'!$A$8:$M$3727, 13, FALSE)), "", VLOOKUP(CONCATENATE($B$3, $B42), 'Airport Passengers'!$A$8:$M$3727, 13, FALSE))</f>
        <v>164323905</v>
      </c>
      <c r="F42" s="67"/>
      <c r="G42" s="68">
        <f t="shared" ref="G42" si="8">IF(AND(ISNUMBER(C41),ISNUMBER(C42)), IF(OR(C41=0, C42=0), "..", (C42-C41)/C41), " ")</f>
        <v>4.5874630619712762E-3</v>
      </c>
      <c r="H42" s="68">
        <f t="shared" ref="H42" si="9">IF(AND(ISNUMBER(D41),ISNUMBER(D42)), IF(OR(D41=0, D42=0), "..", (D42-D41)/D41), " ")</f>
        <v>2.2444617554653167E-2</v>
      </c>
      <c r="I42" s="68">
        <f t="shared" ref="I42" si="10">IF(AND(ISNUMBER(E41),ISNUMBER(E42)), IF(OR(E41=0, E42=0), "..", (E42-E41)/E41), " ")</f>
        <v>9.1467967925787912E-3</v>
      </c>
      <c r="J42" s="68"/>
      <c r="K42" s="49" t="s">
        <v>173</v>
      </c>
      <c r="O42" s="75">
        <f>IF(C37=0,"..",(C47/C37)^(1/10)-1)</f>
        <v>3.321912169489627E-3</v>
      </c>
      <c r="P42" s="75">
        <f t="shared" ref="P42" si="11">IF(D37=0,"..",(D47/D37)^(1/10)-1)</f>
        <v>2.2410845004588564E-2</v>
      </c>
      <c r="Q42" s="75">
        <f t="shared" ref="Q42" si="12">IF(E37=0,"..",(E47/E37)^(1/10)-1)</f>
        <v>7.911978388245533E-3</v>
      </c>
    </row>
    <row r="43" spans="1:17" x14ac:dyDescent="0.25">
      <c r="A43" s="2"/>
      <c r="B43" s="46">
        <v>2020</v>
      </c>
      <c r="C43" s="71">
        <f>IF(ISNA(VLOOKUP(CONCATENATE($B$3, $B43), 'Airport Passengers'!$A$8:$M$3727, 7, FALSE)), "", VLOOKUP(CONCATENATE($B$3, $B43), 'Airport Passengers'!$A$8:$M$3727, 7, FALSE))</f>
        <v>38520396</v>
      </c>
      <c r="D43" s="71">
        <f>IF(ISNA(VLOOKUP(CONCATENATE($B$3, $B43), 'Airport Passengers'!$A$8:$M$3727, 10, FALSE)), "", VLOOKUP(CONCATENATE($B$3, $B43), 'Airport Passengers'!$A$8:$M$3727, 10, FALSE))</f>
        <v>9302204</v>
      </c>
      <c r="E43" s="67">
        <f>IF(ISNA(VLOOKUP(CONCATENATE($B$3, $B43), 'Airport Passengers'!$A$8:$M$3727, 13, FALSE)), "", VLOOKUP(CONCATENATE($B$3, $B43), 'Airport Passengers'!$A$8:$M$3727, 13, FALSE))</f>
        <v>47822600</v>
      </c>
      <c r="F43" s="67"/>
      <c r="G43" s="68">
        <f t="shared" ref="G43" si="13">IF(AND(ISNUMBER(C42),ISNUMBER(C43)), IF(OR(C42=0, C43=0), "..", (C43-C42)/C42), " ")</f>
        <v>-0.68378070269411639</v>
      </c>
      <c r="H43" s="68">
        <f t="shared" ref="H43" si="14">IF(AND(ISNUMBER(D42),ISNUMBER(D43)), IF(OR(D42=0, D43=0), "..", (D43-D42)/D42), " ")</f>
        <v>-0.7811681464311041</v>
      </c>
      <c r="I43" s="68">
        <f t="shared" ref="I43" si="15">IF(AND(ISNUMBER(E42),ISNUMBER(E43)), IF(OR(E42=0, E43=0), "..", (E43-E42)/E42), " ")</f>
        <v>-0.70897356656659294</v>
      </c>
      <c r="J43" s="68"/>
      <c r="K43" s="49" t="s">
        <v>174</v>
      </c>
      <c r="O43" s="75">
        <f>IF(C27=0,"..",(C47/C27)^(1/20)-1)</f>
        <v>2.2946567072941848E-2</v>
      </c>
      <c r="P43" s="75">
        <f t="shared" ref="P43" si="16">IF(D27=0,"..",(D47/D27)^(1/20)-1)</f>
        <v>3.8647455150637056E-2</v>
      </c>
      <c r="Q43" s="75">
        <f t="shared" ref="Q43" si="17">IF(E27=0,"..",(E47/E27)^(1/20)-1)</f>
        <v>2.6566589285846876E-2</v>
      </c>
    </row>
    <row r="44" spans="1:17" x14ac:dyDescent="0.25">
      <c r="A44" s="2"/>
      <c r="B44" s="46">
        <v>2021</v>
      </c>
      <c r="C44" s="71">
        <f>IF(ISNA(VLOOKUP(CONCATENATE($B$3, $B44), 'Airport Passengers'!$A$8:$M$3727, 7, FALSE)), "", VLOOKUP(CONCATENATE($B$3, $B44), 'Airport Passengers'!$A$8:$M$3727, 7, FALSE))</f>
        <v>46757718</v>
      </c>
      <c r="D44" s="71">
        <f>IF(ISNA(VLOOKUP(CONCATENATE($B$3, $B44), 'Airport Passengers'!$A$8:$M$3727, 10, FALSE)), "", VLOOKUP(CONCATENATE($B$3, $B44), 'Airport Passengers'!$A$8:$M$3727, 10, FALSE))</f>
        <v>1555361</v>
      </c>
      <c r="E44" s="67">
        <f>IF(ISNA(VLOOKUP(CONCATENATE($B$3, $B44), 'Airport Passengers'!$A$8:$M$3727, 13, FALSE)), "", VLOOKUP(CONCATENATE($B$3, $B44), 'Airport Passengers'!$A$8:$M$3727, 13, FALSE))</f>
        <v>48313079</v>
      </c>
      <c r="F44" s="67"/>
      <c r="G44" s="68">
        <f t="shared" ref="G44" si="18">IF(AND(ISNUMBER(C43),ISNUMBER(C44)), IF(OR(C43=0, C44=0), "..", (C44-C43)/C43), " ")</f>
        <v>0.21384312871549918</v>
      </c>
      <c r="H44" s="68">
        <f t="shared" ref="H44" si="19">IF(AND(ISNUMBER(D43),ISNUMBER(D44)), IF(OR(D43=0, D44=0), "..", (D44-D43)/D43), " ")</f>
        <v>-0.83279650715034848</v>
      </c>
      <c r="I44" s="68">
        <f t="shared" ref="I44" si="20">IF(AND(ISNUMBER(E43),ISNUMBER(E44)), IF(OR(E43=0, E44=0), "..", (E44-E43)/E43), " ")</f>
        <v>1.0256217771513887E-2</v>
      </c>
      <c r="J44" s="68"/>
    </row>
    <row r="45" spans="1:17" x14ac:dyDescent="0.25">
      <c r="A45" s="2"/>
      <c r="B45" s="46">
        <v>2022</v>
      </c>
      <c r="C45" s="71">
        <f>IF(ISNA(VLOOKUP(CONCATENATE($B$3, $B45), 'Airport Passengers'!$A$8:$M$3727, 7, FALSE)), "", VLOOKUP(CONCATENATE($B$3, $B45), 'Airport Passengers'!$A$8:$M$3727, 7, FALSE))</f>
        <v>99506464</v>
      </c>
      <c r="D45" s="71">
        <f>IF(ISNA(VLOOKUP(CONCATENATE($B$3, $B45), 'Airport Passengers'!$A$8:$M$3727, 10, FALSE)), "", VLOOKUP(CONCATENATE($B$3, $B45), 'Airport Passengers'!$A$8:$M$3727, 10, FALSE))</f>
        <v>19078758</v>
      </c>
      <c r="E45" s="67">
        <f>IF(ISNA(VLOOKUP(CONCATENATE($B$3, $B45), 'Airport Passengers'!$A$8:$M$3727, 13, FALSE)), "", VLOOKUP(CONCATENATE($B$3, $B45), 'Airport Passengers'!$A$8:$M$3727, 13, FALSE))</f>
        <v>118585222</v>
      </c>
      <c r="F45" s="67"/>
      <c r="G45" s="68">
        <f t="shared" ref="G45" si="21">IF(AND(ISNUMBER(C44),ISNUMBER(C45)), IF(OR(C44=0, C45=0), "..", (C45-C44)/C44), " ")</f>
        <v>1.1281291785882279</v>
      </c>
      <c r="H45" s="68">
        <f t="shared" ref="H45" si="22">IF(AND(ISNUMBER(D44),ISNUMBER(D45)), IF(OR(D44=0, D45=0), "..", (D45-D44)/D44), " ")</f>
        <v>11.266450039572806</v>
      </c>
      <c r="I45" s="68">
        <f t="shared" ref="I45" si="23">IF(AND(ISNUMBER(E44),ISNUMBER(E45)), IF(OR(E44=0, E45=0), "..", (E45-E44)/E44), " ")</f>
        <v>1.4545159293200915</v>
      </c>
      <c r="J45" s="68"/>
    </row>
    <row r="46" spans="1:17" x14ac:dyDescent="0.25">
      <c r="A46" s="2"/>
      <c r="B46" s="46">
        <v>2023</v>
      </c>
      <c r="C46" s="71">
        <f>IF(ISNA(VLOOKUP(CONCATENATE($B$3, $B46), 'Airport Passengers'!$A$8:$M$3727, 7, FALSE)), "", VLOOKUP(CONCATENATE($B$3, $B46), 'Airport Passengers'!$A$8:$M$3727, 7, FALSE))</f>
        <v>113738826</v>
      </c>
      <c r="D46" s="71">
        <f>IF(ISNA(VLOOKUP(CONCATENATE($B$3, $B46), 'Airport Passengers'!$A$8:$M$3727, 10, FALSE)), "", VLOOKUP(CONCATENATE($B$3, $B46), 'Airport Passengers'!$A$8:$M$3727, 10, FALSE))</f>
        <v>35778040</v>
      </c>
      <c r="E46" s="67">
        <f>IF(ISNA(VLOOKUP(CONCATENATE($B$3, $B46), 'Airport Passengers'!$A$8:$M$3727, 13, FALSE)), "", VLOOKUP(CONCATENATE($B$3, $B46), 'Airport Passengers'!$A$8:$M$3727, 13, FALSE))</f>
        <v>149516866</v>
      </c>
      <c r="F46" s="67"/>
      <c r="G46" s="68">
        <f t="shared" ref="G46" si="24">IF(AND(ISNUMBER(C45),ISNUMBER(C46)), IF(OR(C45=0, C46=0), "..", (C46-C45)/C45), " ")</f>
        <v>0.14302952218259912</v>
      </c>
      <c r="H46" s="68">
        <f t="shared" ref="H46" si="25">IF(AND(ISNUMBER(D45),ISNUMBER(D46)), IF(OR(D45=0, D46=0), "..", (D46-D45)/D45), " ")</f>
        <v>0.87528139934475824</v>
      </c>
      <c r="I46" s="68">
        <f t="shared" ref="I46" si="26">IF(AND(ISNUMBER(E45),ISNUMBER(E46)), IF(OR(E45=0, E46=0), "..", (E46-E45)/E45), " ")</f>
        <v>0.26083894332128499</v>
      </c>
      <c r="J46" s="68"/>
    </row>
    <row r="47" spans="1:17" x14ac:dyDescent="0.25">
      <c r="A47" s="2"/>
      <c r="B47" s="46">
        <v>2024</v>
      </c>
      <c r="C47" s="71">
        <f>IF(ISNA(VLOOKUP(CONCATENATE($B$3, $B47), 'Airport Passengers'!$A$8:$M$3727, 7, FALSE)), "", VLOOKUP(CONCATENATE($B$3, $B47), 'Airport Passengers'!$A$8:$M$3727, 7, FALSE))</f>
        <v>117853158</v>
      </c>
      <c r="D47" s="71">
        <f>IF(ISNA(VLOOKUP(CONCATENATE($B$3, $B47), 'Airport Passengers'!$A$8:$M$3727, 10, FALSE)), "", VLOOKUP(CONCATENATE($B$3, $B47), 'Airport Passengers'!$A$8:$M$3727, 10, FALSE))</f>
        <v>41353892</v>
      </c>
      <c r="E47" s="67">
        <f>IF(ISNA(VLOOKUP(CONCATENATE($B$3, $B47), 'Airport Passengers'!$A$8:$M$3727, 13, FALSE)), "", VLOOKUP(CONCATENATE($B$3, $B47), 'Airport Passengers'!$A$8:$M$3727, 13, FALSE))</f>
        <v>159207050</v>
      </c>
      <c r="F47" s="67"/>
      <c r="G47" s="68">
        <f t="shared" ref="G47" si="27">IF(AND(ISNUMBER(C46),ISNUMBER(C47)), IF(OR(C46=0, C47=0), "..", (C47-C46)/C46), " ")</f>
        <v>3.6173505079083547E-2</v>
      </c>
      <c r="H47" s="68">
        <f t="shared" ref="H47" si="28">IF(AND(ISNUMBER(D46),ISNUMBER(D47)), IF(OR(D46=0, D47=0), "..", (D47-D46)/D46), " ")</f>
        <v>0.15584565280825893</v>
      </c>
      <c r="I47" s="68">
        <f t="shared" ref="I47" si="29">IF(AND(ISNUMBER(E46),ISNUMBER(E47)), IF(OR(E46=0, E47=0), "..", (E47-E46)/E46), " ")</f>
        <v>6.4809972675590993E-2</v>
      </c>
      <c r="J47" s="68"/>
    </row>
    <row r="48" spans="1:17" x14ac:dyDescent="0.25">
      <c r="A48" s="2"/>
      <c r="B48" s="72"/>
      <c r="C48" s="72"/>
      <c r="D48" s="72"/>
      <c r="E48" s="73"/>
      <c r="F48" s="73"/>
      <c r="G48" s="73"/>
      <c r="H48" s="73"/>
      <c r="I48" s="74"/>
      <c r="J48" s="68"/>
    </row>
    <row r="49" spans="1:21" ht="15" customHeight="1" x14ac:dyDescent="0.25">
      <c r="A49" s="2"/>
      <c r="F49" s="67"/>
      <c r="G49" s="67"/>
      <c r="H49" s="67"/>
      <c r="I49" s="68"/>
      <c r="J49" s="68"/>
    </row>
    <row r="50" spans="1:21" x14ac:dyDescent="0.25">
      <c r="A50" s="2"/>
      <c r="F50" s="75"/>
      <c r="G50"/>
      <c r="H50"/>
      <c r="I50"/>
      <c r="J50" s="68"/>
    </row>
    <row r="51" spans="1:21" s="36" customFormat="1" ht="18" thickBot="1" x14ac:dyDescent="0.35">
      <c r="A51" s="35">
        <v>1</v>
      </c>
      <c r="B51" s="54" t="s">
        <v>52</v>
      </c>
      <c r="C51"/>
      <c r="D51"/>
      <c r="E51"/>
      <c r="F51" s="55"/>
      <c r="G51" s="55"/>
      <c r="H51" s="55"/>
      <c r="I51" s="56"/>
      <c r="J51" s="57"/>
      <c r="K51" s="129" t="str">
        <f>CONCATENATE(B51," - PASSENGER MOVEMENTS (millions) - ",UPPER($B$6))</f>
        <v>SYDNEY - PASSENGER MOVEMENTS (millions) - CALENDAR YEARS</v>
      </c>
      <c r="L51" s="129"/>
      <c r="M51" s="129"/>
      <c r="N51" s="129"/>
      <c r="O51" s="129"/>
      <c r="P51" s="129"/>
      <c r="Q51" s="129"/>
      <c r="R51" s="108"/>
      <c r="S51" s="37"/>
      <c r="T51" s="37"/>
      <c r="U51" s="37"/>
    </row>
    <row r="52" spans="1:21" x14ac:dyDescent="0.25">
      <c r="A52" s="1"/>
      <c r="B52" s="58"/>
      <c r="C52" s="58"/>
      <c r="D52" s="58"/>
      <c r="E52" s="59"/>
      <c r="F52" s="59"/>
      <c r="G52" s="59"/>
      <c r="H52" s="59"/>
      <c r="I52" s="60"/>
      <c r="J52" s="61"/>
    </row>
    <row r="53" spans="1:21" ht="20.100000000000001" customHeight="1" x14ac:dyDescent="0.25">
      <c r="A53" s="1"/>
      <c r="B53" s="62"/>
      <c r="C53" s="128" t="s">
        <v>103</v>
      </c>
      <c r="D53" s="128"/>
      <c r="E53" s="128"/>
      <c r="F53" s="63"/>
      <c r="G53" s="128" t="s">
        <v>107</v>
      </c>
      <c r="H53" s="128"/>
      <c r="I53" s="128"/>
      <c r="J53" s="64"/>
    </row>
    <row r="54" spans="1:21" ht="39.9" customHeight="1" x14ac:dyDescent="0.25">
      <c r="A54" s="1"/>
      <c r="B54" s="65" t="str">
        <f>B6</f>
        <v>Calendar Years</v>
      </c>
      <c r="C54" s="65" t="s">
        <v>140</v>
      </c>
      <c r="D54" s="65" t="s">
        <v>105</v>
      </c>
      <c r="E54" s="65" t="s">
        <v>106</v>
      </c>
      <c r="F54" s="65"/>
      <c r="G54" s="65" t="s">
        <v>104</v>
      </c>
      <c r="H54" s="65" t="s">
        <v>105</v>
      </c>
      <c r="I54" s="65" t="s">
        <v>106</v>
      </c>
      <c r="J54" s="66"/>
      <c r="L54" s="67"/>
      <c r="M54" s="68"/>
      <c r="N54" s="69"/>
      <c r="O54" s="68"/>
      <c r="P54" s="68"/>
      <c r="Q54" s="69"/>
    </row>
    <row r="55" spans="1:21" ht="12.75" customHeight="1" x14ac:dyDescent="0.25">
      <c r="A55" s="1"/>
      <c r="B55" s="70"/>
      <c r="C55" s="116" t="str">
        <f>C54</f>
        <v>Domestic (including Regional) Airlines</v>
      </c>
      <c r="D55" s="116" t="str">
        <f>D54</f>
        <v>International Airlines</v>
      </c>
      <c r="E55" s="70"/>
      <c r="F55" s="70"/>
      <c r="G55" s="70"/>
      <c r="H55" s="70"/>
      <c r="I55" s="70"/>
      <c r="J55" s="66"/>
      <c r="L55" s="67"/>
      <c r="M55" s="68"/>
      <c r="N55" s="69"/>
      <c r="O55" s="68"/>
      <c r="P55" s="68"/>
      <c r="Q55" s="69"/>
      <c r="U55"/>
    </row>
    <row r="56" spans="1:21" x14ac:dyDescent="0.25">
      <c r="A56" s="1"/>
      <c r="B56" s="46">
        <v>1985</v>
      </c>
      <c r="C56" s="71">
        <f>IF(ISNA(VLOOKUP(CONCATENATE($B$51, $B56), 'Airport Passengers'!$A$8:$M$3769, 7, FALSE)), "", VLOOKUP(CONCATENATE($B$51, $B56), 'Airport Passengers'!$A$93:$M$3769, 7, FALSE))</f>
        <v>6378034</v>
      </c>
      <c r="D56" s="71">
        <f>IF(ISNA(VLOOKUP(CONCATENATE($B$51, $B56), 'Airport Passengers'!$A$8:$M$3769, 10, FALSE)), "", VLOOKUP(CONCATENATE($B$51, $B56), 'Airport Passengers'!$A$8:$M$3769, 10, FALSE))</f>
        <v>2772120</v>
      </c>
      <c r="E56" s="67">
        <f>IF(ISNA(VLOOKUP(CONCATENATE($B$51, $B56), 'Airport Passengers'!$A$8:$M$3769, 13, FALSE)), "", VLOOKUP(CONCATENATE($B$51, $B56), 'Airport Passengers'!$A$8:$M$3769, 13, FALSE))</f>
        <v>9150154</v>
      </c>
      <c r="F56" s="67"/>
      <c r="G56" s="67"/>
      <c r="H56" s="67"/>
      <c r="I56" s="68" t="str">
        <f>IF(AND(ISNUMBER(E54),ISNUMBER(E56)), IF(OR(E54=0, E56=0), "--", (E56-E54)/E54), " ")</f>
        <v xml:space="preserve"> </v>
      </c>
      <c r="J56" s="68"/>
      <c r="L56" s="67"/>
      <c r="M56" s="68"/>
      <c r="N56" s="69"/>
      <c r="O56" s="68"/>
      <c r="P56" s="68"/>
      <c r="Q56" s="69"/>
    </row>
    <row r="57" spans="1:21" x14ac:dyDescent="0.25">
      <c r="A57" s="1"/>
      <c r="B57" s="46">
        <v>1986</v>
      </c>
      <c r="C57" s="71">
        <f>IF(ISNA(VLOOKUP(CONCATENATE($B$51, $B57), 'Airport Passengers'!$A$8:$M$3769, 7, FALSE)), "", VLOOKUP(CONCATENATE($B$51, $B57), 'Airport Passengers'!$A$93:$M$3769, 7, FALSE))</f>
        <v>6813214</v>
      </c>
      <c r="D57" s="71">
        <f>IF(ISNA(VLOOKUP(CONCATENATE($B$51, $B57), 'Airport Passengers'!$A$8:$M$3769, 10, FALSE)), "", VLOOKUP(CONCATENATE($B$51, $B57), 'Airport Passengers'!$A$8:$M$3769, 10, FALSE))</f>
        <v>3086337</v>
      </c>
      <c r="E57" s="67">
        <f>IF(ISNA(VLOOKUP(CONCATENATE($B$51, $B57), 'Airport Passengers'!$A$8:$M$3769, 13, FALSE)), "", VLOOKUP(CONCATENATE($B$51, $B57), 'Airport Passengers'!$A$8:$M$3769, 13, FALSE))</f>
        <v>9899551</v>
      </c>
      <c r="F57" s="67"/>
      <c r="G57" s="68">
        <f>IF(AND(ISNUMBER(C56),ISNUMBER(C57)), IF(OR(C56=0, C57=0), "..", (C57-C56)/C56), " ")</f>
        <v>6.823105678019277E-2</v>
      </c>
      <c r="H57" s="68">
        <f>IF(AND(ISNUMBER(D56),ISNUMBER(D57)), IF(OR(D56=0, D57=0), "..", (D57-D56)/D56), " ")</f>
        <v>0.11334898922124584</v>
      </c>
      <c r="I57" s="68">
        <f>IF(AND(ISNUMBER(E56),ISNUMBER(E57)), IF(OR(E56=0, E57=0), "..", (E57-E56)/E56), " ")</f>
        <v>8.1899933050307128E-2</v>
      </c>
      <c r="J57" s="52"/>
      <c r="L57" s="67"/>
      <c r="M57" s="68"/>
      <c r="N57" s="69"/>
      <c r="O57" s="68"/>
      <c r="P57" s="68"/>
      <c r="Q57" s="69"/>
    </row>
    <row r="58" spans="1:21" x14ac:dyDescent="0.25">
      <c r="A58" s="1"/>
      <c r="B58" s="46">
        <v>1987</v>
      </c>
      <c r="C58" s="71">
        <f>IF(ISNA(VLOOKUP(CONCATENATE($B$51, $B58), 'Airport Passengers'!$A$8:$M$3769, 7, FALSE)), "", VLOOKUP(CONCATENATE($B$51, $B58), 'Airport Passengers'!$A$93:$M$3769, 7, FALSE))</f>
        <v>7263516</v>
      </c>
      <c r="D58" s="71">
        <f>IF(ISNA(VLOOKUP(CONCATENATE($B$51, $B58), 'Airport Passengers'!$A$8:$M$3769, 10, FALSE)), "", VLOOKUP(CONCATENATE($B$51, $B58), 'Airport Passengers'!$A$8:$M$3769, 10, FALSE))</f>
        <v>3569509</v>
      </c>
      <c r="E58" s="67">
        <f>IF(ISNA(VLOOKUP(CONCATENATE($B$51, $B58), 'Airport Passengers'!$A$8:$M$3769, 13, FALSE)), "", VLOOKUP(CONCATENATE($B$51, $B58), 'Airport Passengers'!$A$8:$M$3769, 13, FALSE))</f>
        <v>10833025</v>
      </c>
      <c r="F58" s="67"/>
      <c r="G58" s="68">
        <f t="shared" ref="G58:G71" si="30">IF(AND(ISNUMBER(C57),ISNUMBER(C58)), IF(OR(C57=0, C58=0), "..", (C58-C57)/C57), " ")</f>
        <v>6.609244917303346E-2</v>
      </c>
      <c r="H58" s="68">
        <f t="shared" ref="H58:H71" si="31">IF(AND(ISNUMBER(D57),ISNUMBER(D58)), IF(OR(D57=0, D58=0), "..", (D58-D57)/D57), " ")</f>
        <v>0.1565519254702257</v>
      </c>
      <c r="I58" s="68">
        <f t="shared" ref="I58:I71" si="32">IF(AND(ISNUMBER(E57),ISNUMBER(E58)), IF(OR(E57=0, E58=0), "..", (E58-E57)/E57), " ")</f>
        <v>9.4294579622853605E-2</v>
      </c>
      <c r="J58" s="52"/>
      <c r="L58" s="67"/>
      <c r="M58" s="68"/>
      <c r="N58" s="69"/>
      <c r="O58" s="68"/>
      <c r="P58" s="68"/>
      <c r="Q58" s="69"/>
    </row>
    <row r="59" spans="1:21" x14ac:dyDescent="0.25">
      <c r="A59" s="1"/>
      <c r="B59" s="46">
        <v>1988</v>
      </c>
      <c r="C59" s="71">
        <f>IF(ISNA(VLOOKUP(CONCATENATE($B$51, $B59), 'Airport Passengers'!$A$8:$M$3769, 7, FALSE)), "", VLOOKUP(CONCATENATE($B$51, $B59), 'Airport Passengers'!$A$93:$M$3769, 7, FALSE))</f>
        <v>8147928</v>
      </c>
      <c r="D59" s="71">
        <f>IF(ISNA(VLOOKUP(CONCATENATE($B$51, $B59), 'Airport Passengers'!$A$8:$M$3769, 10, FALSE)), "", VLOOKUP(CONCATENATE($B$51, $B59), 'Airport Passengers'!$A$8:$M$3769, 10, FALSE))</f>
        <v>4106460</v>
      </c>
      <c r="E59" s="67">
        <f>IF(ISNA(VLOOKUP(CONCATENATE($B$51, $B59), 'Airport Passengers'!$A$8:$M$3769, 13, FALSE)), "", VLOOKUP(CONCATENATE($B$51, $B59), 'Airport Passengers'!$A$8:$M$3769, 13, FALSE))</f>
        <v>12254388</v>
      </c>
      <c r="F59" s="67"/>
      <c r="G59" s="68">
        <f t="shared" si="30"/>
        <v>0.12176086622511742</v>
      </c>
      <c r="H59" s="68">
        <f t="shared" si="31"/>
        <v>0.15042713157467877</v>
      </c>
      <c r="I59" s="68">
        <f t="shared" si="32"/>
        <v>0.13120647279961045</v>
      </c>
      <c r="J59" s="52"/>
      <c r="L59" s="67"/>
      <c r="M59" s="68"/>
      <c r="N59" s="69"/>
      <c r="O59" s="68"/>
      <c r="P59" s="68"/>
      <c r="Q59" s="69"/>
    </row>
    <row r="60" spans="1:21" x14ac:dyDescent="0.25">
      <c r="A60" s="1"/>
      <c r="B60" s="46">
        <v>1989</v>
      </c>
      <c r="C60" s="71">
        <f>IF(ISNA(VLOOKUP(CONCATENATE($B$51, $B60), 'Airport Passengers'!$A$8:$M$3769, 7, FALSE)), "", VLOOKUP(CONCATENATE($B$51, $B60), 'Airport Passengers'!$A$93:$M$3769, 7, FALSE))</f>
        <v>6130660</v>
      </c>
      <c r="D60" s="71">
        <f>IF(ISNA(VLOOKUP(CONCATENATE($B$51, $B60), 'Airport Passengers'!$A$8:$M$3769, 10, FALSE)), "", VLOOKUP(CONCATENATE($B$51, $B60), 'Airport Passengers'!$A$8:$M$3769, 10, FALSE))</f>
        <v>4026296</v>
      </c>
      <c r="E60" s="67">
        <f>IF(ISNA(VLOOKUP(CONCATENATE($B$51, $B60), 'Airport Passengers'!$A$8:$M$3769, 13, FALSE)), "", VLOOKUP(CONCATENATE($B$51, $B60), 'Airport Passengers'!$A$8:$M$3769, 13, FALSE))</f>
        <v>10156956</v>
      </c>
      <c r="F60" s="67"/>
      <c r="G60" s="68">
        <f t="shared" si="30"/>
        <v>-0.24758048917467115</v>
      </c>
      <c r="H60" s="68">
        <f t="shared" si="31"/>
        <v>-1.9521436955431199E-2</v>
      </c>
      <c r="I60" s="68">
        <f t="shared" si="32"/>
        <v>-0.17115762941405152</v>
      </c>
      <c r="J60" s="52"/>
      <c r="L60" s="67"/>
      <c r="M60" s="68"/>
      <c r="N60" s="69"/>
      <c r="O60" s="68"/>
      <c r="P60" s="68"/>
      <c r="Q60" s="69"/>
    </row>
    <row r="61" spans="1:21" x14ac:dyDescent="0.25">
      <c r="A61" s="1"/>
      <c r="B61" s="46">
        <v>1990</v>
      </c>
      <c r="C61" s="71">
        <f>IF(ISNA(VLOOKUP(CONCATENATE($B$51, $B61), 'Airport Passengers'!$A$8:$M$3769, 7, FALSE)), "", VLOOKUP(CONCATENATE($B$51, $B61), 'Airport Passengers'!$A$93:$M$3769, 7, FALSE))</f>
        <v>7531145</v>
      </c>
      <c r="D61" s="71">
        <f>IF(ISNA(VLOOKUP(CONCATENATE($B$51, $B61), 'Airport Passengers'!$A$8:$M$3769, 10, FALSE)), "", VLOOKUP(CONCATENATE($B$51, $B61), 'Airport Passengers'!$A$8:$M$3769, 10, FALSE))</f>
        <v>4264091</v>
      </c>
      <c r="E61" s="67">
        <f>IF(ISNA(VLOOKUP(CONCATENATE($B$51, $B61), 'Airport Passengers'!$A$8:$M$3769, 13, FALSE)), "", VLOOKUP(CONCATENATE($B$51, $B61), 'Airport Passengers'!$A$8:$M$3769, 13, FALSE))</f>
        <v>11795236</v>
      </c>
      <c r="F61" s="67"/>
      <c r="G61" s="68">
        <f t="shared" si="30"/>
        <v>0.22843951548446659</v>
      </c>
      <c r="H61" s="68">
        <f t="shared" si="31"/>
        <v>5.9060486362651925E-2</v>
      </c>
      <c r="I61" s="68">
        <f t="shared" si="32"/>
        <v>0.16129635690063046</v>
      </c>
      <c r="J61" s="52"/>
      <c r="L61" s="67"/>
      <c r="M61" s="68"/>
      <c r="N61" s="69"/>
      <c r="O61" s="68"/>
      <c r="P61" s="68"/>
      <c r="Q61" s="69"/>
    </row>
    <row r="62" spans="1:21" x14ac:dyDescent="0.25">
      <c r="A62" s="1"/>
      <c r="B62" s="46">
        <v>1991</v>
      </c>
      <c r="C62" s="71">
        <f>IF(ISNA(VLOOKUP(CONCATENATE($B$51, $B62), 'Airport Passengers'!$A$8:$M$3769, 7, FALSE)), "", VLOOKUP(CONCATENATE($B$51, $B62), 'Airport Passengers'!$A$93:$M$3769, 7, FALSE))</f>
        <v>9865363</v>
      </c>
      <c r="D62" s="71">
        <f>IF(ISNA(VLOOKUP(CONCATENATE($B$51, $B62), 'Airport Passengers'!$A$8:$M$3769, 10, FALSE)), "", VLOOKUP(CONCATENATE($B$51, $B62), 'Airport Passengers'!$A$8:$M$3769, 10, FALSE))</f>
        <v>4220272</v>
      </c>
      <c r="E62" s="67">
        <f>IF(ISNA(VLOOKUP(CONCATENATE($B$51, $B62), 'Airport Passengers'!$A$8:$M$3769, 13, FALSE)), "", VLOOKUP(CONCATENATE($B$51, $B62), 'Airport Passengers'!$A$8:$M$3769, 13, FALSE))</f>
        <v>14085635</v>
      </c>
      <c r="F62" s="67"/>
      <c r="G62" s="68">
        <f t="shared" si="30"/>
        <v>0.30994198093384207</v>
      </c>
      <c r="H62" s="68">
        <f t="shared" si="31"/>
        <v>-1.0276281627197919E-2</v>
      </c>
      <c r="I62" s="68">
        <f t="shared" si="32"/>
        <v>0.19418000623302492</v>
      </c>
      <c r="J62" s="52"/>
      <c r="L62" s="67"/>
      <c r="M62" s="68"/>
      <c r="N62" s="69"/>
      <c r="O62" s="68"/>
      <c r="P62" s="68"/>
      <c r="Q62" s="69"/>
    </row>
    <row r="63" spans="1:21" x14ac:dyDescent="0.25">
      <c r="A63" s="1"/>
      <c r="B63" s="46">
        <v>1992</v>
      </c>
      <c r="C63" s="71">
        <f>IF(ISNA(VLOOKUP(CONCATENATE($B$51, $B63), 'Airport Passengers'!$A$8:$M$3769, 7, FALSE)), "", VLOOKUP(CONCATENATE($B$51, $B63), 'Airport Passengers'!$A$93:$M$3769, 7, FALSE))</f>
        <v>10452632</v>
      </c>
      <c r="D63" s="71">
        <f>IF(ISNA(VLOOKUP(CONCATENATE($B$51, $B63), 'Airport Passengers'!$A$8:$M$3769, 10, FALSE)), "", VLOOKUP(CONCATENATE($B$51, $B63), 'Airport Passengers'!$A$8:$M$3769, 10, FALSE))</f>
        <v>4505656</v>
      </c>
      <c r="E63" s="67">
        <f>IF(ISNA(VLOOKUP(CONCATENATE($B$51, $B63), 'Airport Passengers'!$A$8:$M$3769, 13, FALSE)), "", VLOOKUP(CONCATENATE($B$51, $B63), 'Airport Passengers'!$A$8:$M$3769, 13, FALSE))</f>
        <v>14958288</v>
      </c>
      <c r="F63" s="67"/>
      <c r="G63" s="68">
        <f t="shared" si="30"/>
        <v>5.9528372144035654E-2</v>
      </c>
      <c r="H63" s="68">
        <f t="shared" si="31"/>
        <v>6.7622181698241246E-2</v>
      </c>
      <c r="I63" s="68">
        <f t="shared" si="32"/>
        <v>6.1953401461843929E-2</v>
      </c>
      <c r="J63" s="52"/>
      <c r="L63" s="67"/>
      <c r="M63" s="68"/>
      <c r="N63" s="69"/>
      <c r="O63" s="68"/>
      <c r="P63" s="68"/>
      <c r="Q63" s="69"/>
    </row>
    <row r="64" spans="1:21" x14ac:dyDescent="0.25">
      <c r="A64" s="1"/>
      <c r="B64" s="46">
        <v>1993</v>
      </c>
      <c r="C64" s="71">
        <f>IF(ISNA(VLOOKUP(CONCATENATE($B$51, $B64), 'Airport Passengers'!$A$8:$M$3769, 7, FALSE)), "", VLOOKUP(CONCATENATE($B$51, $B64), 'Airport Passengers'!$A$93:$M$3769, 7, FALSE))</f>
        <v>11089393</v>
      </c>
      <c r="D64" s="71">
        <f>IF(ISNA(VLOOKUP(CONCATENATE($B$51, $B64), 'Airport Passengers'!$A$8:$M$3769, 10, FALSE)), "", VLOOKUP(CONCATENATE($B$51, $B64), 'Airport Passengers'!$A$8:$M$3769, 10, FALSE))</f>
        <v>4778015</v>
      </c>
      <c r="E64" s="67">
        <f>IF(ISNA(VLOOKUP(CONCATENATE($B$51, $B64), 'Airport Passengers'!$A$8:$M$3769, 13, FALSE)), "", VLOOKUP(CONCATENATE($B$51, $B64), 'Airport Passengers'!$A$8:$M$3769, 13, FALSE))</f>
        <v>15867408</v>
      </c>
      <c r="F64" s="67"/>
      <c r="G64" s="68">
        <f t="shared" si="30"/>
        <v>6.0918723628651618E-2</v>
      </c>
      <c r="H64" s="68">
        <f t="shared" si="31"/>
        <v>6.044824549410785E-2</v>
      </c>
      <c r="I64" s="68">
        <f t="shared" si="32"/>
        <v>6.0777008705809113E-2</v>
      </c>
      <c r="J64" s="52"/>
      <c r="L64" s="67"/>
      <c r="M64" s="68"/>
      <c r="N64" s="69"/>
      <c r="O64" s="68"/>
      <c r="P64" s="68"/>
      <c r="Q64" s="69"/>
    </row>
    <row r="65" spans="1:17" x14ac:dyDescent="0.25">
      <c r="A65" s="1"/>
      <c r="B65" s="46">
        <v>1994</v>
      </c>
      <c r="C65" s="71">
        <f>IF(ISNA(VLOOKUP(CONCATENATE($B$51, $B65), 'Airport Passengers'!$A$8:$M$3769, 7, FALSE)), "", VLOOKUP(CONCATENATE($B$51, $B65), 'Airport Passengers'!$A$93:$M$3769, 7, FALSE))</f>
        <v>12343096</v>
      </c>
      <c r="D65" s="71">
        <f>IF(ISNA(VLOOKUP(CONCATENATE($B$51, $B65), 'Airport Passengers'!$A$8:$M$3769, 10, FALSE)), "", VLOOKUP(CONCATENATE($B$51, $B65), 'Airport Passengers'!$A$8:$M$3769, 10, FALSE))</f>
        <v>5358494</v>
      </c>
      <c r="E65" s="67">
        <f>IF(ISNA(VLOOKUP(CONCATENATE($B$51, $B65), 'Airport Passengers'!$A$8:$M$3769, 13, FALSE)), "", VLOOKUP(CONCATENATE($B$51, $B65), 'Airport Passengers'!$A$8:$M$3769, 13, FALSE))</f>
        <v>17701590</v>
      </c>
      <c r="F65" s="67"/>
      <c r="G65" s="68">
        <f t="shared" si="30"/>
        <v>0.11305424922716689</v>
      </c>
      <c r="H65" s="68">
        <f t="shared" si="31"/>
        <v>0.12148957255261861</v>
      </c>
      <c r="I65" s="68">
        <f t="shared" si="32"/>
        <v>0.11559430500558125</v>
      </c>
      <c r="J65" s="52"/>
      <c r="L65" s="67"/>
      <c r="M65" s="68"/>
      <c r="N65" s="69"/>
      <c r="O65" s="68"/>
      <c r="P65" s="68"/>
      <c r="Q65" s="69"/>
    </row>
    <row r="66" spans="1:17" x14ac:dyDescent="0.25">
      <c r="A66" s="1"/>
      <c r="B66" s="46">
        <v>1995</v>
      </c>
      <c r="C66" s="71">
        <f>IF(ISNA(VLOOKUP(CONCATENATE($B$51, $B66), 'Airport Passengers'!$A$8:$M$3769, 7, FALSE)), "", VLOOKUP(CONCATENATE($B$51, $B66), 'Airport Passengers'!$A$93:$M$3769, 7, FALSE))</f>
        <v>13213552</v>
      </c>
      <c r="D66" s="71">
        <f>IF(ISNA(VLOOKUP(CONCATENATE($B$51, $B66), 'Airport Passengers'!$A$8:$M$3769, 10, FALSE)), "", VLOOKUP(CONCATENATE($B$51, $B66), 'Airport Passengers'!$A$8:$M$3769, 10, FALSE))</f>
        <v>5838451</v>
      </c>
      <c r="E66" s="67">
        <f>IF(ISNA(VLOOKUP(CONCATENATE($B$51, $B66), 'Airport Passengers'!$A$8:$M$3769, 13, FALSE)), "", VLOOKUP(CONCATENATE($B$51, $B66), 'Airport Passengers'!$A$8:$M$3769, 13, FALSE))</f>
        <v>19052003</v>
      </c>
      <c r="F66" s="67"/>
      <c r="G66" s="68">
        <f t="shared" si="30"/>
        <v>7.0521690830242262E-2</v>
      </c>
      <c r="H66" s="68">
        <f t="shared" si="31"/>
        <v>8.9569382740747674E-2</v>
      </c>
      <c r="I66" s="68">
        <f t="shared" si="32"/>
        <v>7.6287666814111046E-2</v>
      </c>
      <c r="J66" s="52"/>
      <c r="L66" s="67"/>
      <c r="M66" s="68"/>
      <c r="N66" s="69"/>
      <c r="O66" s="68"/>
      <c r="P66" s="68"/>
      <c r="Q66" s="69"/>
    </row>
    <row r="67" spans="1:17" x14ac:dyDescent="0.25">
      <c r="A67" s="1"/>
      <c r="B67" s="46">
        <v>1996</v>
      </c>
      <c r="C67" s="71">
        <f>IF(ISNA(VLOOKUP(CONCATENATE($B$51, $B67), 'Airport Passengers'!$A$8:$M$3769, 7, FALSE)), "", VLOOKUP(CONCATENATE($B$51, $B67), 'Airport Passengers'!$A$93:$M$3769, 7, FALSE))</f>
        <v>13901680</v>
      </c>
      <c r="D67" s="71">
        <f>IF(ISNA(VLOOKUP(CONCATENATE($B$51, $B67), 'Airport Passengers'!$A$8:$M$3769, 10, FALSE)), "", VLOOKUP(CONCATENATE($B$51, $B67), 'Airport Passengers'!$A$8:$M$3769, 10, FALSE))</f>
        <v>6477744</v>
      </c>
      <c r="E67" s="67">
        <f>IF(ISNA(VLOOKUP(CONCATENATE($B$51, $B67), 'Airport Passengers'!$A$8:$M$3769, 13, FALSE)), "", VLOOKUP(CONCATENATE($B$51, $B67), 'Airport Passengers'!$A$8:$M$3769, 13, FALSE))</f>
        <v>20379424</v>
      </c>
      <c r="F67" s="67"/>
      <c r="G67" s="68">
        <f t="shared" si="30"/>
        <v>5.2077442916181813E-2</v>
      </c>
      <c r="H67" s="68">
        <f t="shared" si="31"/>
        <v>0.10949702241228024</v>
      </c>
      <c r="I67" s="68">
        <f t="shared" si="32"/>
        <v>6.9673566606093862E-2</v>
      </c>
      <c r="J67" s="52"/>
      <c r="L67" s="67"/>
      <c r="M67" s="68"/>
      <c r="N67" s="69"/>
      <c r="O67" s="68"/>
      <c r="P67" s="68"/>
      <c r="Q67" s="69"/>
    </row>
    <row r="68" spans="1:17" x14ac:dyDescent="0.25">
      <c r="A68" s="1"/>
      <c r="B68" s="46">
        <v>1997</v>
      </c>
      <c r="C68" s="71">
        <f>IF(ISNA(VLOOKUP(CONCATENATE($B$51, $B68), 'Airport Passengers'!$A$8:$M$3769, 7, FALSE)), "", VLOOKUP(CONCATENATE($B$51, $B68), 'Airport Passengers'!$A$93:$M$3769, 7, FALSE))</f>
        <v>14070134</v>
      </c>
      <c r="D68" s="71">
        <f>IF(ISNA(VLOOKUP(CONCATENATE($B$51, $B68), 'Airport Passengers'!$A$8:$M$3769, 10, FALSE)), "", VLOOKUP(CONCATENATE($B$51, $B68), 'Airport Passengers'!$A$8:$M$3769, 10, FALSE))</f>
        <v>6840696</v>
      </c>
      <c r="E68" s="67">
        <f>IF(ISNA(VLOOKUP(CONCATENATE($B$51, $B68), 'Airport Passengers'!$A$8:$M$3769, 13, FALSE)), "", VLOOKUP(CONCATENATE($B$51, $B68), 'Airport Passengers'!$A$8:$M$3769, 13, FALSE))</f>
        <v>20910830</v>
      </c>
      <c r="F68" s="67"/>
      <c r="G68" s="68">
        <f t="shared" si="30"/>
        <v>1.2117528241190993E-2</v>
      </c>
      <c r="H68" s="68">
        <f t="shared" si="31"/>
        <v>5.6030618067030746E-2</v>
      </c>
      <c r="I68" s="68">
        <f t="shared" si="32"/>
        <v>2.6075614305880283E-2</v>
      </c>
      <c r="J68" s="52"/>
      <c r="L68" s="67"/>
      <c r="M68" s="68"/>
      <c r="N68" s="69"/>
      <c r="O68" s="68"/>
      <c r="P68" s="68"/>
      <c r="Q68" s="69"/>
    </row>
    <row r="69" spans="1:17" x14ac:dyDescent="0.25">
      <c r="A69" s="1"/>
      <c r="B69" s="46">
        <v>1998</v>
      </c>
      <c r="C69" s="71">
        <f>IF(ISNA(VLOOKUP(CONCATENATE($B$51, $B69), 'Airport Passengers'!$A$8:$M$3769, 7, FALSE)), "", VLOOKUP(CONCATENATE($B$51, $B69), 'Airport Passengers'!$A$93:$M$3769, 7, FALSE))</f>
        <v>14275077</v>
      </c>
      <c r="D69" s="71">
        <f>IF(ISNA(VLOOKUP(CONCATENATE($B$51, $B69), 'Airport Passengers'!$A$8:$M$3769, 10, FALSE)), "", VLOOKUP(CONCATENATE($B$51, $B69), 'Airport Passengers'!$A$8:$M$3769, 10, FALSE))</f>
        <v>6933551</v>
      </c>
      <c r="E69" s="67">
        <f>IF(ISNA(VLOOKUP(CONCATENATE($B$51, $B69), 'Airport Passengers'!$A$8:$M$3769, 13, FALSE)), "", VLOOKUP(CONCATENATE($B$51, $B69), 'Airport Passengers'!$A$8:$M$3769, 13, FALSE))</f>
        <v>21208628</v>
      </c>
      <c r="F69" s="67"/>
      <c r="G69" s="68">
        <f t="shared" si="30"/>
        <v>1.456581721254396E-2</v>
      </c>
      <c r="H69" s="68">
        <f t="shared" si="31"/>
        <v>1.3573911192662267E-2</v>
      </c>
      <c r="I69" s="68">
        <f t="shared" si="32"/>
        <v>1.4241328536456946E-2</v>
      </c>
      <c r="J69" s="52"/>
      <c r="L69" s="67"/>
      <c r="M69" s="68"/>
      <c r="N69" s="69"/>
      <c r="O69" s="68"/>
      <c r="P69" s="68"/>
      <c r="Q69" s="69"/>
    </row>
    <row r="70" spans="1:17" x14ac:dyDescent="0.25">
      <c r="A70" s="1"/>
      <c r="B70" s="46">
        <v>1999</v>
      </c>
      <c r="C70" s="71">
        <f>IF(ISNA(VLOOKUP(CONCATENATE($B$51, $B70), 'Airport Passengers'!$A$8:$M$3769, 7, FALSE)), "", VLOOKUP(CONCATENATE($B$51, $B70), 'Airport Passengers'!$A$93:$M$3769, 7, FALSE))</f>
        <v>14877901</v>
      </c>
      <c r="D70" s="71">
        <f>IF(ISNA(VLOOKUP(CONCATENATE($B$51, $B70), 'Airport Passengers'!$A$8:$M$3769, 10, FALSE)), "", VLOOKUP(CONCATENATE($B$51, $B70), 'Airport Passengers'!$A$8:$M$3769, 10, FALSE))</f>
        <v>7388153</v>
      </c>
      <c r="E70" s="67">
        <f>IF(ISNA(VLOOKUP(CONCATENATE($B$51, $B70), 'Airport Passengers'!$A$8:$M$3769, 13, FALSE)), "", VLOOKUP(CONCATENATE($B$51, $B70), 'Airport Passengers'!$A$8:$M$3769, 13, FALSE))</f>
        <v>22266054</v>
      </c>
      <c r="F70" s="67"/>
      <c r="G70" s="68">
        <f t="shared" si="30"/>
        <v>4.2229124228191556E-2</v>
      </c>
      <c r="H70" s="68">
        <f t="shared" si="31"/>
        <v>6.5565537774222762E-2</v>
      </c>
      <c r="I70" s="68">
        <f t="shared" si="32"/>
        <v>4.9858293520919882E-2</v>
      </c>
      <c r="J70" s="52"/>
      <c r="L70" s="67"/>
      <c r="M70" s="68"/>
      <c r="N70" s="69"/>
      <c r="O70" s="68"/>
      <c r="P70" s="68"/>
      <c r="Q70" s="69"/>
    </row>
    <row r="71" spans="1:17" x14ac:dyDescent="0.25">
      <c r="A71" s="1"/>
      <c r="B71" s="46">
        <v>2000</v>
      </c>
      <c r="C71" s="71">
        <f>IF(ISNA(VLOOKUP(CONCATENATE($B$51, $B71), 'Airport Passengers'!$A$8:$M$3769, 7, FALSE)), "", VLOOKUP(CONCATENATE($B$51, $B71), 'Airport Passengers'!$A$93:$M$3769, 7, FALSE))</f>
        <v>16240310</v>
      </c>
      <c r="D71" s="71">
        <f>IF(ISNA(VLOOKUP(CONCATENATE($B$51, $B71), 'Airport Passengers'!$A$8:$M$3769, 10, FALSE)), "", VLOOKUP(CONCATENATE($B$51, $B71), 'Airport Passengers'!$A$8:$M$3769, 10, FALSE))</f>
        <v>8237223</v>
      </c>
      <c r="E71" s="67">
        <f>IF(ISNA(VLOOKUP(CONCATENATE($B$51, $B71), 'Airport Passengers'!$A$8:$M$3769, 13, FALSE)), "", VLOOKUP(CONCATENATE($B$51, $B71), 'Airport Passengers'!$A$8:$M$3769, 13, FALSE))</f>
        <v>24477533</v>
      </c>
      <c r="F71" s="67"/>
      <c r="G71" s="68">
        <f t="shared" si="30"/>
        <v>9.1572662030752858E-2</v>
      </c>
      <c r="H71" s="68">
        <f t="shared" si="31"/>
        <v>0.11492317498026909</v>
      </c>
      <c r="I71" s="68">
        <f t="shared" si="32"/>
        <v>9.9320651966441825E-2</v>
      </c>
      <c r="J71" s="52"/>
      <c r="L71" s="67"/>
      <c r="M71" s="68"/>
      <c r="N71" s="69"/>
      <c r="O71" s="68"/>
      <c r="P71" s="68"/>
      <c r="Q71" s="69"/>
    </row>
    <row r="72" spans="1:17" x14ac:dyDescent="0.25">
      <c r="A72" s="1"/>
      <c r="B72" s="46">
        <v>2001</v>
      </c>
      <c r="C72" s="71">
        <f>IF(ISNA(VLOOKUP(CONCATENATE($B$51, $B72), 'Airport Passengers'!$A$8:$M$3769, 7, FALSE)), "", VLOOKUP(CONCATENATE($B$51, $B72), 'Airport Passengers'!$A$93:$M$3769, 7, FALSE))</f>
        <v>16563296</v>
      </c>
      <c r="D72" s="71">
        <f>IF(ISNA(VLOOKUP(CONCATENATE($B$51, $B72), 'Airport Passengers'!$A$8:$M$3769, 10, FALSE)), "", VLOOKUP(CONCATENATE($B$51, $B72), 'Airport Passengers'!$A$8:$M$3769, 10, FALSE))</f>
        <v>8228973</v>
      </c>
      <c r="E72" s="67">
        <f>IF(ISNA(VLOOKUP(CONCATENATE($B$51, $B72), 'Airport Passengers'!$A$8:$M$3769, 13, FALSE)), "", VLOOKUP(CONCATENATE($B$51, $B72), 'Airport Passengers'!$A$8:$M$3769, 13, FALSE))</f>
        <v>24792269</v>
      </c>
      <c r="F72" s="67"/>
      <c r="G72" s="68">
        <f t="shared" ref="G72:G93" si="33">IF(AND(ISNUMBER(C71),ISNUMBER(C72)), IF(OR(C71=0, C72=0), "..", (C72-C71)/C71), " ")</f>
        <v>1.9887920858653561E-2</v>
      </c>
      <c r="H72" s="68">
        <f t="shared" ref="H72:H93" si="34">IF(AND(ISNUMBER(D71),ISNUMBER(D72)), IF(OR(D71=0, D72=0), "..", (D72-D71)/D71), " ")</f>
        <v>-1.0015511295493639E-3</v>
      </c>
      <c r="I72" s="68">
        <f t="shared" ref="I72:I93" si="35">IF(AND(ISNUMBER(E71),ISNUMBER(E72)), IF(OR(E71=0, E72=0), "..", (E72-E71)/E71), " ")</f>
        <v>1.2858158540732025E-2</v>
      </c>
      <c r="J72" s="52"/>
      <c r="L72" s="67"/>
      <c r="M72" s="68"/>
      <c r="N72" s="69"/>
      <c r="O72" s="68"/>
      <c r="P72" s="68"/>
      <c r="Q72" s="69"/>
    </row>
    <row r="73" spans="1:17" x14ac:dyDescent="0.25">
      <c r="A73" s="2"/>
      <c r="B73" s="46">
        <v>2002</v>
      </c>
      <c r="C73" s="71">
        <f>IF(ISNA(VLOOKUP(CONCATENATE($B$51, $B73), 'Airport Passengers'!$A$8:$M$3769, 7, FALSE)), "", VLOOKUP(CONCATENATE($B$51, $B73), 'Airport Passengers'!$A$93:$M$3769, 7, FALSE))</f>
        <v>15187908</v>
      </c>
      <c r="D73" s="71">
        <f>IF(ISNA(VLOOKUP(CONCATENATE($B$51, $B73), 'Airport Passengers'!$A$8:$M$3769, 10, FALSE)), "", VLOOKUP(CONCATENATE($B$51, $B73), 'Airport Passengers'!$A$8:$M$3769, 10, FALSE))</f>
        <v>8006775</v>
      </c>
      <c r="E73" s="67">
        <f>IF(ISNA(VLOOKUP(CONCATENATE($B$51, $B73), 'Airport Passengers'!$A$8:$M$3769, 13, FALSE)), "", VLOOKUP(CONCATENATE($B$51, $B73), 'Airport Passengers'!$A$8:$M$3769, 13, FALSE))</f>
        <v>23194683</v>
      </c>
      <c r="F73" s="67"/>
      <c r="G73" s="68">
        <f t="shared" si="33"/>
        <v>-8.3038303487421833E-2</v>
      </c>
      <c r="H73" s="68">
        <f t="shared" si="34"/>
        <v>-2.7001911417135527E-2</v>
      </c>
      <c r="I73" s="68">
        <f t="shared" si="35"/>
        <v>-6.4438878103492664E-2</v>
      </c>
      <c r="J73" s="52"/>
    </row>
    <row r="74" spans="1:17" x14ac:dyDescent="0.25">
      <c r="A74" s="2"/>
      <c r="B74" s="46">
        <v>2003</v>
      </c>
      <c r="C74" s="71">
        <f>IF(ISNA(VLOOKUP(CONCATENATE($B$51, $B74), 'Airport Passengers'!$A$8:$M$3769, 7, FALSE)), "", VLOOKUP(CONCATENATE($B$51, $B74), 'Airport Passengers'!$A$93:$M$3769, 7, FALSE))</f>
        <v>16548322</v>
      </c>
      <c r="D74" s="71">
        <f>IF(ISNA(VLOOKUP(CONCATENATE($B$51, $B74), 'Airport Passengers'!$A$8:$M$3769, 10, FALSE)), "", VLOOKUP(CONCATENATE($B$51, $B74), 'Airport Passengers'!$A$8:$M$3769, 10, FALSE))</f>
        <v>7929841</v>
      </c>
      <c r="E74" s="67">
        <f>IF(ISNA(VLOOKUP(CONCATENATE($B$51, $B74), 'Airport Passengers'!$A$8:$M$3769, 13, FALSE)), "", VLOOKUP(CONCATENATE($B$51, $B74), 'Airport Passengers'!$A$8:$M$3769, 13, FALSE))</f>
        <v>24478163</v>
      </c>
      <c r="F74" s="67"/>
      <c r="G74" s="68">
        <f t="shared" si="33"/>
        <v>8.9572178077454781E-2</v>
      </c>
      <c r="H74" s="68">
        <f t="shared" si="34"/>
        <v>-9.6086127061145096E-3</v>
      </c>
      <c r="I74" s="68">
        <f t="shared" si="35"/>
        <v>5.533509554754424E-2</v>
      </c>
      <c r="J74" s="52"/>
    </row>
    <row r="75" spans="1:17" x14ac:dyDescent="0.25">
      <c r="A75" s="2"/>
      <c r="B75" s="46">
        <v>2004</v>
      </c>
      <c r="C75" s="71">
        <f>IF(ISNA(VLOOKUP(CONCATENATE($B$51, $B75), 'Airport Passengers'!$A$8:$M$3769, 7, FALSE)), "", VLOOKUP(CONCATENATE($B$51, $B75), 'Airport Passengers'!$A$93:$M$3769, 7, FALSE))</f>
        <v>18246249</v>
      </c>
      <c r="D75" s="71">
        <f>IF(ISNA(VLOOKUP(CONCATENATE($B$51, $B75), 'Airport Passengers'!$A$8:$M$3769, 10, FALSE)), "", VLOOKUP(CONCATENATE($B$51, $B75), 'Airport Passengers'!$A$8:$M$3769, 10, FALSE))</f>
        <v>8951825</v>
      </c>
      <c r="E75" s="67">
        <f>IF(ISNA(VLOOKUP(CONCATENATE($B$51, $B75), 'Airport Passengers'!$A$8:$M$3769, 13, FALSE)), "", VLOOKUP(CONCATENATE($B$51, $B75), 'Airport Passengers'!$A$8:$M$3769, 13, FALSE))</f>
        <v>27198074</v>
      </c>
      <c r="F75" s="67"/>
      <c r="G75" s="68">
        <f t="shared" si="33"/>
        <v>0.10260417944490081</v>
      </c>
      <c r="H75" s="68">
        <f t="shared" si="34"/>
        <v>0.12887824610859158</v>
      </c>
      <c r="I75" s="68">
        <f t="shared" si="35"/>
        <v>0.11111581371526941</v>
      </c>
      <c r="J75" s="52"/>
    </row>
    <row r="76" spans="1:17" x14ac:dyDescent="0.25">
      <c r="A76" s="2"/>
      <c r="B76" s="46">
        <v>2005</v>
      </c>
      <c r="C76" s="71">
        <f>IF(ISNA(VLOOKUP(CONCATENATE($B$51, $B76), 'Airport Passengers'!$A$8:$M$3769, 7, FALSE)), "", VLOOKUP(CONCATENATE($B$51, $B76), 'Airport Passengers'!$A$93:$M$3769, 7, FALSE))</f>
        <v>18940167</v>
      </c>
      <c r="D76" s="71">
        <f>IF(ISNA(VLOOKUP(CONCATENATE($B$51, $B76), 'Airport Passengers'!$A$8:$M$3769, 10, FALSE)), "", VLOOKUP(CONCATENATE($B$51, $B76), 'Airport Passengers'!$A$8:$M$3769, 10, FALSE))</f>
        <v>9515983</v>
      </c>
      <c r="E76" s="67">
        <f>IF(ISNA(VLOOKUP(CONCATENATE($B$51, $B76), 'Airport Passengers'!$A$8:$M$3769, 13, FALSE)), "", VLOOKUP(CONCATENATE($B$51, $B76), 'Airport Passengers'!$A$8:$M$3769, 13, FALSE))</f>
        <v>28456150</v>
      </c>
      <c r="F76" s="67"/>
      <c r="G76" s="68">
        <f t="shared" si="33"/>
        <v>3.8030720725119996E-2</v>
      </c>
      <c r="H76" s="68">
        <f t="shared" si="34"/>
        <v>6.3021562642254517E-2</v>
      </c>
      <c r="I76" s="68">
        <f t="shared" si="35"/>
        <v>4.6256069455506296E-2</v>
      </c>
      <c r="J76" s="52"/>
    </row>
    <row r="77" spans="1:17" x14ac:dyDescent="0.25">
      <c r="A77" s="2"/>
      <c r="B77" s="46">
        <v>2006</v>
      </c>
      <c r="C77" s="71">
        <f>IF(ISNA(VLOOKUP(CONCATENATE($B$51, $B77), 'Airport Passengers'!$A$8:$M$3769, 7, FALSE)), "", VLOOKUP(CONCATENATE($B$51, $B77), 'Airport Passengers'!$A$93:$M$3769, 7, FALSE))</f>
        <v>20119000</v>
      </c>
      <c r="D77" s="71">
        <f>IF(ISNA(VLOOKUP(CONCATENATE($B$51, $B77), 'Airport Passengers'!$A$8:$M$3769, 10, FALSE)), "", VLOOKUP(CONCATENATE($B$51, $B77), 'Airport Passengers'!$A$8:$M$3769, 10, FALSE))</f>
        <v>9865970</v>
      </c>
      <c r="E77" s="67">
        <f>IF(ISNA(VLOOKUP(CONCATENATE($B$51, $B77), 'Airport Passengers'!$A$8:$M$3769, 13, FALSE)), "", VLOOKUP(CONCATENATE($B$51, $B77), 'Airport Passengers'!$A$8:$M$3769, 13, FALSE))</f>
        <v>29984970</v>
      </c>
      <c r="F77" s="67"/>
      <c r="G77" s="68">
        <f t="shared" si="33"/>
        <v>6.2239841919028482E-2</v>
      </c>
      <c r="H77" s="68">
        <f t="shared" si="34"/>
        <v>3.6778859314902095E-2</v>
      </c>
      <c r="I77" s="68">
        <f t="shared" si="35"/>
        <v>5.3725468835383566E-2</v>
      </c>
      <c r="J77" s="52"/>
    </row>
    <row r="78" spans="1:17" x14ac:dyDescent="0.25">
      <c r="A78" s="2"/>
      <c r="B78" s="46">
        <v>2007</v>
      </c>
      <c r="C78" s="71">
        <f>IF(ISNA(VLOOKUP(CONCATENATE($B$51, $B78), 'Airport Passengers'!$A$8:$M$3769, 7, FALSE)), "", VLOOKUP(CONCATENATE($B$51, $B78), 'Airport Passengers'!$A$93:$M$3769, 7, FALSE))</f>
        <v>21469055</v>
      </c>
      <c r="D78" s="71">
        <f>IF(ISNA(VLOOKUP(CONCATENATE($B$51, $B78), 'Airport Passengers'!$A$8:$M$3769, 10, FALSE)), "", VLOOKUP(CONCATENATE($B$51, $B78), 'Airport Passengers'!$A$8:$M$3769, 10, FALSE))</f>
        <v>10378240</v>
      </c>
      <c r="E78" s="67">
        <f>IF(ISNA(VLOOKUP(CONCATENATE($B$51, $B78), 'Airport Passengers'!$A$8:$M$3769, 13, FALSE)), "", VLOOKUP(CONCATENATE($B$51, $B78), 'Airport Passengers'!$A$8:$M$3769, 13, FALSE))</f>
        <v>31847295</v>
      </c>
      <c r="F78" s="67"/>
      <c r="G78" s="68">
        <f t="shared" si="33"/>
        <v>6.7103484268601812E-2</v>
      </c>
      <c r="H78" s="68">
        <f t="shared" si="34"/>
        <v>5.1922922936112718E-2</v>
      </c>
      <c r="I78" s="68">
        <f t="shared" si="35"/>
        <v>6.210861641682483E-2</v>
      </c>
      <c r="J78" s="52"/>
    </row>
    <row r="79" spans="1:17" x14ac:dyDescent="0.25">
      <c r="A79" s="2"/>
      <c r="B79" s="46">
        <v>2008</v>
      </c>
      <c r="C79" s="71">
        <f>IF(ISNA(VLOOKUP(CONCATENATE($B$51, $B79), 'Airport Passengers'!$A$8:$M$3769, 7, FALSE)), "", VLOOKUP(CONCATENATE($B$51, $B79), 'Airport Passengers'!$A$93:$M$3769, 7, FALSE))</f>
        <v>22345905</v>
      </c>
      <c r="D79" s="71">
        <f>IF(ISNA(VLOOKUP(CONCATENATE($B$51, $B79), 'Airport Passengers'!$A$8:$M$3769, 10, FALSE)), "", VLOOKUP(CONCATENATE($B$51, $B79), 'Airport Passengers'!$A$8:$M$3769, 10, FALSE))</f>
        <v>10552900</v>
      </c>
      <c r="E79" s="67">
        <f>IF(ISNA(VLOOKUP(CONCATENATE($B$51, $B79), 'Airport Passengers'!$A$8:$M$3769, 13, FALSE)), "", VLOOKUP(CONCATENATE($B$51, $B79), 'Airport Passengers'!$A$8:$M$3769, 13, FALSE))</f>
        <v>32898805</v>
      </c>
      <c r="F79" s="67"/>
      <c r="G79" s="68">
        <f t="shared" si="33"/>
        <v>4.0842505643587948E-2</v>
      </c>
      <c r="H79" s="68">
        <f t="shared" si="34"/>
        <v>1.6829443142575236E-2</v>
      </c>
      <c r="I79" s="68">
        <f t="shared" si="35"/>
        <v>3.3017246833679278E-2</v>
      </c>
      <c r="J79" s="68"/>
    </row>
    <row r="80" spans="1:17" ht="39.6" x14ac:dyDescent="0.25">
      <c r="A80" s="2"/>
      <c r="B80" s="46">
        <v>2009</v>
      </c>
      <c r="C80" s="71">
        <f>IF(ISNA(VLOOKUP(CONCATENATE($B$51, $B80), 'Airport Passengers'!$A$8:$M$3769, 7, FALSE)), "", VLOOKUP(CONCATENATE($B$51, $B80), 'Airport Passengers'!$A$93:$M$3769, 7, FALSE))</f>
        <v>22362772</v>
      </c>
      <c r="D80" s="71">
        <f>IF(ISNA(VLOOKUP(CONCATENATE($B$51, $B80), 'Airport Passengers'!$A$8:$M$3769, 10, FALSE)), "", VLOOKUP(CONCATENATE($B$51, $B80), 'Airport Passengers'!$A$8:$M$3769, 10, FALSE))</f>
        <v>10635270</v>
      </c>
      <c r="E80" s="67">
        <f>IF(ISNA(VLOOKUP(CONCATENATE($B$51, $B80), 'Airport Passengers'!$A$8:$M$3769, 13, FALSE)), "", VLOOKUP(CONCATENATE($B$51, $B80), 'Airport Passengers'!$A$8:$M$3769, 13, FALSE))</f>
        <v>32998042</v>
      </c>
      <c r="F80" s="67"/>
      <c r="G80" s="68">
        <f t="shared" si="33"/>
        <v>7.54813913332219E-4</v>
      </c>
      <c r="H80" s="68">
        <f t="shared" si="34"/>
        <v>7.8054373679272999E-3</v>
      </c>
      <c r="I80" s="68">
        <f t="shared" si="35"/>
        <v>3.016431751852385E-3</v>
      </c>
      <c r="J80" s="68"/>
      <c r="O80" s="65" t="s">
        <v>130</v>
      </c>
      <c r="P80" s="65" t="s">
        <v>105</v>
      </c>
      <c r="Q80" s="65" t="s">
        <v>106</v>
      </c>
    </row>
    <row r="81" spans="1:17" x14ac:dyDescent="0.25">
      <c r="A81" s="2"/>
      <c r="B81" s="46">
        <v>2010</v>
      </c>
      <c r="C81" s="71">
        <f>IF(ISNA(VLOOKUP(CONCATENATE($B$51, $B81), 'Airport Passengers'!$A$8:$M$3769, 7, FALSE)), "", VLOOKUP(CONCATENATE($B$51, $B81), 'Airport Passengers'!$A$93:$M$3769, 7, FALSE))</f>
        <v>24194804</v>
      </c>
      <c r="D81" s="71">
        <f>IF(ISNA(VLOOKUP(CONCATENATE($B$51, $B81), 'Airport Passengers'!$A$8:$M$3769, 10, FALSE)), "", VLOOKUP(CONCATENATE($B$51, $B81), 'Airport Passengers'!$A$8:$M$3769, 10, FALSE))</f>
        <v>11455537</v>
      </c>
      <c r="E81" s="67">
        <f>IF(ISNA(VLOOKUP(CONCATENATE($B$51, $B81), 'Airport Passengers'!$A$8:$M$3769, 13, FALSE)), "", VLOOKUP(CONCATENATE($B$51, $B81), 'Airport Passengers'!$A$8:$M$3769, 13, FALSE))</f>
        <v>35650341</v>
      </c>
      <c r="F81" s="67"/>
      <c r="G81" s="68">
        <f t="shared" si="33"/>
        <v>8.1923296450010757E-2</v>
      </c>
      <c r="H81" s="68">
        <f t="shared" si="34"/>
        <v>7.712704990094281E-2</v>
      </c>
      <c r="I81" s="68">
        <f t="shared" si="35"/>
        <v>8.0377466032681574E-2</v>
      </c>
      <c r="J81" s="68"/>
    </row>
    <row r="82" spans="1:17" x14ac:dyDescent="0.25">
      <c r="A82" s="2"/>
      <c r="B82" s="46">
        <v>2011</v>
      </c>
      <c r="C82" s="71">
        <f>IF(ISNA(VLOOKUP(CONCATENATE($B$51, $B82), 'Airport Passengers'!$A$8:$M$3769, 7, FALSE)), "", VLOOKUP(CONCATENATE($B$51, $B82), 'Airport Passengers'!$A$93:$M$3769, 7, FALSE))</f>
        <v>23925351</v>
      </c>
      <c r="D82" s="71">
        <f>IF(ISNA(VLOOKUP(CONCATENATE($B$51, $B82), 'Airport Passengers'!$A$8:$M$3769, 10, FALSE)), "", VLOOKUP(CONCATENATE($B$51, $B82), 'Airport Passengers'!$A$8:$M$3769, 10, FALSE))</f>
        <v>11748582</v>
      </c>
      <c r="E82" s="67">
        <f>IF(ISNA(VLOOKUP(CONCATENATE($B$51, $B82), 'Airport Passengers'!$A$8:$M$3769, 13, FALSE)), "", VLOOKUP(CONCATENATE($B$51, $B82), 'Airport Passengers'!$A$8:$M$3769, 13, FALSE))</f>
        <v>35673933</v>
      </c>
      <c r="F82" s="67"/>
      <c r="G82" s="68">
        <f t="shared" si="33"/>
        <v>-1.113681268093761E-2</v>
      </c>
      <c r="H82" s="68">
        <f t="shared" si="34"/>
        <v>2.5581079263241872E-2</v>
      </c>
      <c r="I82" s="68">
        <f t="shared" si="35"/>
        <v>6.6176085103926495E-4</v>
      </c>
      <c r="J82" s="68"/>
      <c r="O82" s="76"/>
      <c r="P82" s="76"/>
      <c r="Q82" s="76"/>
    </row>
    <row r="83" spans="1:17" x14ac:dyDescent="0.25">
      <c r="A83" s="2"/>
      <c r="B83" s="46">
        <v>2012</v>
      </c>
      <c r="C83" s="71">
        <f>IF(ISNA(VLOOKUP(CONCATENATE($B$51, $B83), 'Airport Passengers'!$A$8:$M$3769, 7, FALSE)), "", VLOOKUP(CONCATENATE($B$51, $B83), 'Airport Passengers'!$A$93:$M$3769, 7, FALSE))</f>
        <v>24638877</v>
      </c>
      <c r="D83" s="71">
        <f>IF(ISNA(VLOOKUP(CONCATENATE($B$51, $B83), 'Airport Passengers'!$A$8:$M$3769, 10, FALSE)), "", VLOOKUP(CONCATENATE($B$51, $B83), 'Airport Passengers'!$A$8:$M$3769, 10, FALSE))</f>
        <v>12369193</v>
      </c>
      <c r="E83" s="67">
        <f>IF(ISNA(VLOOKUP(CONCATENATE($B$51, $B83), 'Airport Passengers'!$A$8:$M$3769, 13, FALSE)), "", VLOOKUP(CONCATENATE($B$51, $B83), 'Airport Passengers'!$A$8:$M$3769, 13, FALSE))</f>
        <v>37008070</v>
      </c>
      <c r="F83" s="67"/>
      <c r="G83" s="68">
        <f t="shared" si="33"/>
        <v>2.9823010747052361E-2</v>
      </c>
      <c r="H83" s="68">
        <f t="shared" si="34"/>
        <v>5.2824332332191241E-2</v>
      </c>
      <c r="I83" s="68">
        <f t="shared" si="35"/>
        <v>3.7398091205699133E-2</v>
      </c>
      <c r="J83" s="68"/>
      <c r="O83" s="76"/>
      <c r="P83" s="76"/>
      <c r="Q83" s="76"/>
    </row>
    <row r="84" spans="1:17" x14ac:dyDescent="0.25">
      <c r="A84" s="2"/>
      <c r="B84" s="46">
        <v>2013</v>
      </c>
      <c r="C84" s="71">
        <f>IF(ISNA(VLOOKUP(CONCATENATE($B$51, $B84), 'Airport Passengers'!$A$8:$M$3769, 7, FALSE)), "", VLOOKUP(CONCATENATE($B$51, $B84), 'Airport Passengers'!$A$93:$M$3769, 7, FALSE))</f>
        <v>25216661</v>
      </c>
      <c r="D84" s="71">
        <f>IF(ISNA(VLOOKUP(CONCATENATE($B$51, $B84), 'Airport Passengers'!$A$8:$M$3769, 10, FALSE)), "", VLOOKUP(CONCATENATE($B$51, $B84), 'Airport Passengers'!$A$8:$M$3769, 10, FALSE))</f>
        <v>12933885</v>
      </c>
      <c r="E84" s="67">
        <f>IF(ISNA(VLOOKUP(CONCATENATE($B$51, $B84), 'Airport Passengers'!$A$8:$M$3769, 13, FALSE)), "", VLOOKUP(CONCATENATE($B$51, $B84), 'Airport Passengers'!$A$8:$M$3769, 13, FALSE))</f>
        <v>38150546</v>
      </c>
      <c r="F84" s="67"/>
      <c r="G84" s="68">
        <f t="shared" si="33"/>
        <v>2.3450094742548534E-2</v>
      </c>
      <c r="H84" s="68">
        <f t="shared" si="34"/>
        <v>4.5653099599949648E-2</v>
      </c>
      <c r="I84" s="68">
        <f t="shared" si="35"/>
        <v>3.0870996515084414E-2</v>
      </c>
      <c r="J84" s="68"/>
      <c r="K84" s="52" t="s">
        <v>175</v>
      </c>
      <c r="O84" s="76">
        <f>C95/1000000</f>
        <v>25.056892000000001</v>
      </c>
      <c r="P84" s="76">
        <f>D95/1000000</f>
        <v>16.403641</v>
      </c>
      <c r="Q84" s="76">
        <f>E95/1000000</f>
        <v>41.460532999999998</v>
      </c>
    </row>
    <row r="85" spans="1:17" x14ac:dyDescent="0.25">
      <c r="A85" s="2"/>
      <c r="B85" s="46">
        <v>2014</v>
      </c>
      <c r="C85" s="71">
        <f>IF(ISNA(VLOOKUP(CONCATENATE($B$51, $B85), 'Airport Passengers'!$A$8:$M$3769, 7, FALSE)), "", VLOOKUP(CONCATENATE($B$51, $B85), 'Airport Passengers'!$A$93:$M$3769, 7, FALSE))</f>
        <v>25417107</v>
      </c>
      <c r="D85" s="71">
        <f>IF(ISNA(VLOOKUP(CONCATENATE($B$51, $B85), 'Airport Passengers'!$A$8:$M$3769, 10, FALSE)), "", VLOOKUP(CONCATENATE($B$51, $B85), 'Airport Passengers'!$A$8:$M$3769, 10, FALSE))</f>
        <v>13315835</v>
      </c>
      <c r="E85" s="67">
        <f>IF(ISNA(VLOOKUP(CONCATENATE($B$51, $B85), 'Airport Passengers'!$A$8:$M$3769, 13, FALSE)), "", VLOOKUP(CONCATENATE($B$51, $B85), 'Airport Passengers'!$A$8:$M$3769, 13, FALSE))</f>
        <v>38732942</v>
      </c>
      <c r="F85" s="67"/>
      <c r="G85" s="68">
        <f t="shared" si="33"/>
        <v>7.9489508940140813E-3</v>
      </c>
      <c r="H85" s="68">
        <f t="shared" si="34"/>
        <v>2.9530956862535891E-2</v>
      </c>
      <c r="I85" s="68">
        <f t="shared" si="35"/>
        <v>1.526573171456052E-2</v>
      </c>
      <c r="J85" s="68"/>
      <c r="K85" s="52" t="s">
        <v>171</v>
      </c>
      <c r="O85" s="75">
        <f>G95</f>
        <v>4.0623401597725331E-2</v>
      </c>
      <c r="P85" s="75">
        <f>H95</f>
        <v>0.12054068295867196</v>
      </c>
      <c r="Q85" s="75">
        <f>I95</f>
        <v>7.0839818188923209E-2</v>
      </c>
    </row>
    <row r="86" spans="1:17" x14ac:dyDescent="0.25">
      <c r="A86" s="2"/>
      <c r="B86" s="46">
        <v>2015</v>
      </c>
      <c r="C86" s="71">
        <f>IF(ISNA(VLOOKUP(CONCATENATE($B$51, $B86), 'Airport Passengers'!$A$8:$M$3769, 7, FALSE)), "", VLOOKUP(CONCATENATE($B$51, $B86), 'Airport Passengers'!$A$93:$M$3769, 7, FALSE))</f>
        <v>25897619</v>
      </c>
      <c r="D86" s="71">
        <f>IF(ISNA(VLOOKUP(CONCATENATE($B$51, $B86), 'Airport Passengers'!$A$8:$M$3769, 10, FALSE)), "", VLOOKUP(CONCATENATE($B$51, $B86), 'Airport Passengers'!$A$8:$M$3769, 10, FALSE))</f>
        <v>13911228</v>
      </c>
      <c r="E86" s="67">
        <f>IF(ISNA(VLOOKUP(CONCATENATE($B$51, $B86), 'Airport Passengers'!$A$8:$M$3769, 13, FALSE)), "", VLOOKUP(CONCATENATE($B$51, $B86), 'Airport Passengers'!$A$8:$M$3769, 13, FALSE))</f>
        <v>39808847</v>
      </c>
      <c r="F86" s="67"/>
      <c r="G86" s="68">
        <f t="shared" si="33"/>
        <v>1.890506264147214E-2</v>
      </c>
      <c r="H86" s="68">
        <f t="shared" si="34"/>
        <v>4.4713155427353976E-2</v>
      </c>
      <c r="I86" s="68">
        <f t="shared" si="35"/>
        <v>2.7777518165286799E-2</v>
      </c>
      <c r="J86" s="68"/>
      <c r="K86" s="52" t="s">
        <v>108</v>
      </c>
      <c r="O86" s="75">
        <f>C95/C$47</f>
        <v>0.21261112069648572</v>
      </c>
      <c r="P86" s="75">
        <f>D95/D$47</f>
        <v>0.39666498621218044</v>
      </c>
      <c r="Q86" s="75">
        <f>E95/E$47</f>
        <v>0.26041895129644071</v>
      </c>
    </row>
    <row r="87" spans="1:17" x14ac:dyDescent="0.25">
      <c r="A87" s="2"/>
      <c r="B87" s="46">
        <v>2016</v>
      </c>
      <c r="C87" s="71">
        <f>IF(ISNA(VLOOKUP(CONCATENATE($B$51, $B87), 'Airport Passengers'!$A$8:$M$3769, 7, FALSE)), "", VLOOKUP(CONCATENATE($B$51, $B87), 'Airport Passengers'!$A$93:$M$3769, 7, FALSE))</f>
        <v>26905944</v>
      </c>
      <c r="D87" s="71">
        <f>IF(ISNA(VLOOKUP(CONCATENATE($B$51, $B87), 'Airport Passengers'!$A$8:$M$3769, 10, FALSE)), "", VLOOKUP(CONCATENATE($B$51, $B87), 'Airport Passengers'!$A$8:$M$3769, 10, FALSE))</f>
        <v>15111977</v>
      </c>
      <c r="E87" s="67">
        <f>IF(ISNA(VLOOKUP(CONCATENATE($B$51, $B87), 'Airport Passengers'!$A$8:$M$3769, 13, FALSE)), "", VLOOKUP(CONCATENATE($B$51, $B87), 'Airport Passengers'!$A$8:$M$3769, 13, FALSE))</f>
        <v>42017921</v>
      </c>
      <c r="F87" s="67"/>
      <c r="G87" s="68">
        <f t="shared" si="33"/>
        <v>3.8935046499834598E-2</v>
      </c>
      <c r="H87" s="68">
        <f t="shared" si="34"/>
        <v>8.6315097416274106E-2</v>
      </c>
      <c r="I87" s="68">
        <f t="shared" si="35"/>
        <v>5.549203673243789E-2</v>
      </c>
      <c r="J87" s="68"/>
    </row>
    <row r="88" spans="1:17" x14ac:dyDescent="0.25">
      <c r="A88" s="2"/>
      <c r="B88" s="46">
        <v>2017</v>
      </c>
      <c r="C88" s="71">
        <f>IF(ISNA(VLOOKUP(CONCATENATE($B$51, $B88), 'Airport Passengers'!$A$8:$M$3769, 7, FALSE)), "", VLOOKUP(CONCATENATE($B$51, $B88), 'Airport Passengers'!$A$93:$M$3769, 7, FALSE))</f>
        <v>27291874</v>
      </c>
      <c r="D88" s="71">
        <f>IF(ISNA(VLOOKUP(CONCATENATE($B$51, $B88), 'Airport Passengers'!$A$8:$M$3769, 10, FALSE)), "", VLOOKUP(CONCATENATE($B$51, $B88), 'Airport Passengers'!$A$8:$M$3769, 10, FALSE))</f>
        <v>16038186</v>
      </c>
      <c r="E88" s="67">
        <f>IF(ISNA(VLOOKUP(CONCATENATE($B$51, $B88), 'Airport Passengers'!$A$8:$M$3769, 13, FALSE)), "", VLOOKUP(CONCATENATE($B$51, $B88), 'Airport Passengers'!$A$8:$M$3769, 13, FALSE))</f>
        <v>43330060</v>
      </c>
      <c r="F88" s="67"/>
      <c r="G88" s="68">
        <f t="shared" si="33"/>
        <v>1.4343670677378946E-2</v>
      </c>
      <c r="H88" s="68">
        <f t="shared" si="34"/>
        <v>6.1289730655360315E-2</v>
      </c>
      <c r="I88" s="68">
        <f t="shared" si="35"/>
        <v>3.122808003756302E-2</v>
      </c>
      <c r="J88" s="68"/>
      <c r="K88" s="77"/>
      <c r="L88" s="77"/>
      <c r="M88" s="77"/>
      <c r="N88" s="77"/>
      <c r="O88" s="67"/>
    </row>
    <row r="89" spans="1:17" x14ac:dyDescent="0.25">
      <c r="A89" s="2"/>
      <c r="B89" s="46">
        <v>2018</v>
      </c>
      <c r="C89" s="71">
        <f>IF(ISNA(VLOOKUP(CONCATENATE($B$51, $B89), 'Airport Passengers'!$A$8:$M$3769, 7, FALSE)), "", VLOOKUP(CONCATENATE($B$51, $B89), 'Airport Passengers'!$A$93:$M$3769, 7, FALSE))</f>
        <v>27667273</v>
      </c>
      <c r="D89" s="71">
        <f>IF(ISNA(VLOOKUP(CONCATENATE($B$51, $B89), 'Airport Passengers'!$A$8:$M$3769, 10, FALSE)), "", VLOOKUP(CONCATENATE($B$51, $B89), 'Airport Passengers'!$A$8:$M$3769, 10, FALSE))</f>
        <v>16762485</v>
      </c>
      <c r="E89" s="67">
        <f>IF(ISNA(VLOOKUP(CONCATENATE($B$51, $B89), 'Airport Passengers'!$A$8:$M$3769, 13, FALSE)), "", VLOOKUP(CONCATENATE($B$51, $B89), 'Airport Passengers'!$A$8:$M$3769, 13, FALSE))</f>
        <v>44429758</v>
      </c>
      <c r="F89" s="67"/>
      <c r="G89" s="68">
        <f t="shared" si="33"/>
        <v>1.375497336679775E-2</v>
      </c>
      <c r="H89" s="68">
        <f t="shared" si="34"/>
        <v>4.5160905354258894E-2</v>
      </c>
      <c r="I89" s="68">
        <f t="shared" si="35"/>
        <v>2.5379563287011374E-2</v>
      </c>
      <c r="J89" s="68"/>
      <c r="K89" s="77" t="s">
        <v>99</v>
      </c>
      <c r="L89" s="77"/>
      <c r="M89" s="77"/>
      <c r="N89" s="77"/>
      <c r="O89" s="67"/>
    </row>
    <row r="90" spans="1:17" x14ac:dyDescent="0.25">
      <c r="A90" s="2"/>
      <c r="B90" s="46">
        <v>2019</v>
      </c>
      <c r="C90" s="71">
        <f>IF(ISNA(VLOOKUP(CONCATENATE($B$51, $B90), 'Airport Passengers'!$A$8:$M$3769, 7, FALSE)), "", VLOOKUP(CONCATENATE($B$51, $B90), 'Airport Passengers'!$A$93:$M$3769, 7, FALSE))</f>
        <v>27538404</v>
      </c>
      <c r="D90" s="71">
        <f>IF(ISNA(VLOOKUP(CONCATENATE($B$51, $B90), 'Airport Passengers'!$A$8:$M$3769, 10, FALSE)), "", VLOOKUP(CONCATENATE($B$51, $B90), 'Airport Passengers'!$A$8:$M$3769, 10, FALSE))</f>
        <v>16890441</v>
      </c>
      <c r="E90" s="67">
        <f>IF(ISNA(VLOOKUP(CONCATENATE($B$51, $B90), 'Airport Passengers'!$A$8:$M$3769, 13, FALSE)), "", VLOOKUP(CONCATENATE($B$51, $B90), 'Airport Passengers'!$A$8:$M$3769, 13, FALSE))</f>
        <v>44428845</v>
      </c>
      <c r="F90" s="67"/>
      <c r="G90" s="68">
        <f t="shared" si="33"/>
        <v>-4.6578135835794151E-3</v>
      </c>
      <c r="H90" s="68">
        <f t="shared" si="34"/>
        <v>7.6334743923708211E-3</v>
      </c>
      <c r="I90" s="68">
        <f t="shared" si="35"/>
        <v>-2.0549290410269623E-5</v>
      </c>
      <c r="J90" s="68"/>
      <c r="K90" s="49" t="s">
        <v>172</v>
      </c>
      <c r="O90" s="75">
        <f>IF(C90=0,"..",(C95/C90)^(1/5)-1)</f>
        <v>-1.8709291154236474E-2</v>
      </c>
      <c r="P90" s="75">
        <f>IF(D90=0,"..",(D95/D90)^(1/5)-1)</f>
        <v>-5.8318321063511869E-3</v>
      </c>
      <c r="Q90" s="75">
        <f>IF(E90=0,"..",(E95/E90)^(1/5)-1)</f>
        <v>-1.3734204855175514E-2</v>
      </c>
    </row>
    <row r="91" spans="1:17" x14ac:dyDescent="0.25">
      <c r="A91" s="2"/>
      <c r="B91" s="46">
        <v>2020</v>
      </c>
      <c r="C91" s="71">
        <f>IF(ISNA(VLOOKUP(CONCATENATE($B$51, $B91), 'Airport Passengers'!$A$8:$M$3769, 7, FALSE)), "", VLOOKUP(CONCATENATE($B$51, $B91), 'Airport Passengers'!$A$93:$M$3769, 7, FALSE))</f>
        <v>7444780</v>
      </c>
      <c r="D91" s="71">
        <f>IF(ISNA(VLOOKUP(CONCATENATE($B$51, $B91), 'Airport Passengers'!$A$8:$M$3769, 10, FALSE)), "", VLOOKUP(CONCATENATE($B$51, $B91), 'Airport Passengers'!$A$8:$M$3769, 10, FALSE))</f>
        <v>3782912</v>
      </c>
      <c r="E91" s="67">
        <f>IF(ISNA(VLOOKUP(CONCATENATE($B$51, $B91), 'Airport Passengers'!$A$8:$M$3769, 13, FALSE)), "", VLOOKUP(CONCATENATE($B$51, $B91), 'Airport Passengers'!$A$8:$M$3769, 13, FALSE))</f>
        <v>11227692</v>
      </c>
      <c r="F91" s="67"/>
      <c r="G91" s="68">
        <f t="shared" si="33"/>
        <v>-0.7296582619675418</v>
      </c>
      <c r="H91" s="68">
        <f t="shared" si="34"/>
        <v>-0.77603237239335554</v>
      </c>
      <c r="I91" s="68">
        <f t="shared" si="35"/>
        <v>-0.7472882313280933</v>
      </c>
      <c r="J91" s="68"/>
      <c r="K91" s="49" t="s">
        <v>173</v>
      </c>
      <c r="O91" s="75">
        <f>IF(C85=0,"..",(C95/C85)^(1/10)-1)</f>
        <v>-1.4263349988752339E-3</v>
      </c>
      <c r="P91" s="75">
        <f>IF(D85=0,"..",(D95/D85)^(1/10)-1)</f>
        <v>2.1073923283400076E-2</v>
      </c>
      <c r="Q91" s="75">
        <f>IF(E85=0,"..",(E95/E85)^(1/10)-1)</f>
        <v>6.828358680355695E-3</v>
      </c>
    </row>
    <row r="92" spans="1:17" x14ac:dyDescent="0.25">
      <c r="A92" s="2"/>
      <c r="B92" s="46">
        <v>2021</v>
      </c>
      <c r="C92" s="71">
        <f>IF(ISNA(VLOOKUP(CONCATENATE($B$51, $B92), 'Airport Passengers'!$A$8:$M$3769, 7, FALSE)), "", VLOOKUP(CONCATENATE($B$51, $B92), 'Airport Passengers'!$A$93:$M$3769, 7, FALSE))</f>
        <v>7171759</v>
      </c>
      <c r="D92" s="71">
        <f>IF(ISNA(VLOOKUP(CONCATENATE($B$51, $B92), 'Airport Passengers'!$A$8:$M$3769, 10, FALSE)), "", VLOOKUP(CONCATENATE($B$51, $B92), 'Airport Passengers'!$A$8:$M$3769, 10, FALSE))</f>
        <v>729529</v>
      </c>
      <c r="E92" s="67">
        <f>IF(ISNA(VLOOKUP(CONCATENATE($B$51, $B92), 'Airport Passengers'!$A$8:$M$3769, 13, FALSE)), "", VLOOKUP(CONCATENATE($B$51, $B92), 'Airport Passengers'!$A$8:$M$3769, 13, FALSE))</f>
        <v>7901288</v>
      </c>
      <c r="F92" s="67"/>
      <c r="G92" s="68">
        <f t="shared" si="33"/>
        <v>-3.6672809673355025E-2</v>
      </c>
      <c r="H92" s="68">
        <f t="shared" si="34"/>
        <v>-0.80715147484266092</v>
      </c>
      <c r="I92" s="68">
        <f t="shared" si="35"/>
        <v>-0.29626783492101494</v>
      </c>
      <c r="J92" s="68"/>
      <c r="K92" s="49" t="s">
        <v>174</v>
      </c>
      <c r="O92" s="75">
        <f>IF(C75=0,"..",(C95/C75)^(1/20)-1)</f>
        <v>1.5985898609551574E-2</v>
      </c>
      <c r="P92" s="75">
        <f>IF(D75=0,"..",(D95/D75)^(1/20)-1)</f>
        <v>3.0745467192653031E-2</v>
      </c>
      <c r="Q92" s="75">
        <f>IF(E75=0,"..",(E95/E75)^(1/20)-1)</f>
        <v>2.1303538232568586E-2</v>
      </c>
    </row>
    <row r="93" spans="1:17" x14ac:dyDescent="0.25">
      <c r="A93" s="2"/>
      <c r="B93" s="46">
        <v>2022</v>
      </c>
      <c r="C93" s="71">
        <f>IF(ISNA(VLOOKUP(CONCATENATE($B$51, $B93), 'Airport Passengers'!$A$8:$M$3769, 7, FALSE)), "", VLOOKUP(CONCATENATE($B$51, $B93), 'Airport Passengers'!$A$93:$M$3769, 7, FALSE))</f>
        <v>20872921</v>
      </c>
      <c r="D93" s="71">
        <f>IF(ISNA(VLOOKUP(CONCATENATE($B$51, $B93), 'Airport Passengers'!$A$8:$M$3769, 10, FALSE)), "", VLOOKUP(CONCATENATE($B$51, $B93), 'Airport Passengers'!$A$8:$M$3769, 10, FALSE))</f>
        <v>8183300</v>
      </c>
      <c r="E93" s="67">
        <f>IF(ISNA(VLOOKUP(CONCATENATE($B$51, $B93), 'Airport Passengers'!$A$8:$M$3769, 13, FALSE)), "", VLOOKUP(CONCATENATE($B$51, $B93), 'Airport Passengers'!$A$8:$M$3769, 13, FALSE))</f>
        <v>29056221</v>
      </c>
      <c r="F93" s="67"/>
      <c r="G93" s="68">
        <f t="shared" si="33"/>
        <v>1.9104325730967815</v>
      </c>
      <c r="H93" s="68">
        <f t="shared" si="34"/>
        <v>10.217237423049665</v>
      </c>
      <c r="I93" s="68">
        <f t="shared" si="35"/>
        <v>2.6774031018740234</v>
      </c>
      <c r="J93" s="68"/>
    </row>
    <row r="94" spans="1:17" x14ac:dyDescent="0.25">
      <c r="A94" s="2"/>
      <c r="B94" s="46">
        <v>2023</v>
      </c>
      <c r="C94" s="71">
        <f>IF(ISNA(VLOOKUP(CONCATENATE($B$51, $B94), 'Airport Passengers'!$A$8:$M$3769, 7, FALSE)), "", VLOOKUP(CONCATENATE($B$51, $B94), 'Airport Passengers'!$A$93:$M$3769, 7, FALSE))</f>
        <v>24078732</v>
      </c>
      <c r="D94" s="71">
        <f>IF(ISNA(VLOOKUP(CONCATENATE($B$51, $B94), 'Airport Passengers'!$A$8:$M$3769, 10, FALSE)), "", VLOOKUP(CONCATENATE($B$51, $B94), 'Airport Passengers'!$A$8:$M$3769, 10, FALSE))</f>
        <v>14639041</v>
      </c>
      <c r="E94" s="67">
        <f>IF(ISNA(VLOOKUP(CONCATENATE($B$51, $B94), 'Airport Passengers'!$A$8:$M$3769, 13, FALSE)), "", VLOOKUP(CONCATENATE($B$51, $B94), 'Airport Passengers'!$A$8:$M$3769, 13, FALSE))</f>
        <v>38717773</v>
      </c>
      <c r="F94" s="67"/>
      <c r="G94" s="68">
        <f t="shared" ref="G94" si="36">IF(AND(ISNUMBER(C93),ISNUMBER(C94)), IF(OR(C93=0, C94=0), "..", (C94-C93)/C93), " ")</f>
        <v>0.15358708060074583</v>
      </c>
      <c r="H94" s="68">
        <f t="shared" ref="H94" si="37">IF(AND(ISNUMBER(D93),ISNUMBER(D94)), IF(OR(D93=0, D94=0), "..", (D94-D93)/D93), " ")</f>
        <v>0.7888921339801791</v>
      </c>
      <c r="I94" s="68">
        <f t="shared" ref="I94" si="38">IF(AND(ISNUMBER(E93),ISNUMBER(E94)), IF(OR(E93=0, E94=0), "..", (E94-E93)/E93), " ")</f>
        <v>0.33251233875182873</v>
      </c>
      <c r="J94" s="68"/>
    </row>
    <row r="95" spans="1:17" x14ac:dyDescent="0.25">
      <c r="A95" s="2"/>
      <c r="B95" s="46">
        <v>2024</v>
      </c>
      <c r="C95" s="71">
        <f>IF(ISNA(VLOOKUP(CONCATENATE($B$51, $B95), 'Airport Passengers'!$A$8:$M$3769, 7, FALSE)), "", VLOOKUP(CONCATENATE($B$51, $B95), 'Airport Passengers'!$A$93:$M$3769, 7, FALSE))</f>
        <v>25056892</v>
      </c>
      <c r="D95" s="71">
        <f>IF(ISNA(VLOOKUP(CONCATENATE($B$51, $B95), 'Airport Passengers'!$A$8:$M$3769, 10, FALSE)), "", VLOOKUP(CONCATENATE($B$51, $B95), 'Airport Passengers'!$A$8:$M$3769, 10, FALSE))</f>
        <v>16403641</v>
      </c>
      <c r="E95" s="67">
        <f>IF(ISNA(VLOOKUP(CONCATENATE($B$51, $B95), 'Airport Passengers'!$A$8:$M$3769, 13, FALSE)), "", VLOOKUP(CONCATENATE($B$51, $B95), 'Airport Passengers'!$A$8:$M$3769, 13, FALSE))</f>
        <v>41460533</v>
      </c>
      <c r="F95" s="67"/>
      <c r="G95" s="68">
        <f t="shared" ref="G95" si="39">IF(AND(ISNUMBER(C94),ISNUMBER(C95)), IF(OR(C94=0, C95=0), "..", (C95-C94)/C94), " ")</f>
        <v>4.0623401597725331E-2</v>
      </c>
      <c r="H95" s="68">
        <f t="shared" ref="H95" si="40">IF(AND(ISNUMBER(D94),ISNUMBER(D95)), IF(OR(D94=0, D95=0), "..", (D95-D94)/D94), " ")</f>
        <v>0.12054068295867196</v>
      </c>
      <c r="I95" s="68">
        <f t="shared" ref="I95" si="41">IF(AND(ISNUMBER(E94),ISNUMBER(E95)), IF(OR(E94=0, E95=0), "..", (E95-E94)/E94), " ")</f>
        <v>7.0839818188923209E-2</v>
      </c>
      <c r="J95" s="68"/>
    </row>
    <row r="96" spans="1:17" x14ac:dyDescent="0.25">
      <c r="A96" s="2"/>
      <c r="B96" s="72"/>
      <c r="C96" s="72" t="str">
        <f>IF(ISNA(VLOOKUP(CONCATENATE($B$51, $B96), 'Airport Passengers'!$A$8:$M$3769, 7, FALSE)), "", VLOOKUP(CONCATENATE($B$51, $B96), 'Airport Passengers'!$A$93:$M$3769, 7, FALSE))</f>
        <v/>
      </c>
      <c r="D96" s="72" t="str">
        <f>IF(ISNA(VLOOKUP(CONCATENATE($B$51, $B96), 'Airport Passengers'!$A$8:$M$3439, 10, FALSE)), "", VLOOKUP(CONCATENATE($B$51, $B96), 'Airport Passengers'!$A$8:$M$3769, 10, FALSE))</f>
        <v/>
      </c>
      <c r="E96" s="72" t="str">
        <f>IF(ISNA(VLOOKUP(CONCATENATE($B$51, $B96), 'Airport Passengers'!$A$8:$M$3769, 13, FALSE)), "", VLOOKUP(CONCATENATE($B$51, $B96), 'Airport Passengers'!$A$8:$M$3769, 13, FALSE))</f>
        <v/>
      </c>
      <c r="F96" s="72"/>
      <c r="G96" s="72" t="str">
        <f>IF(AND(ISNUMBER(C93),ISNUMBER(C96)), IF(OR(C93=0, C96=0), "..", (C96-C93)/C93), " ")</f>
        <v xml:space="preserve"> </v>
      </c>
      <c r="H96" s="72" t="str">
        <f>IF(AND(ISNUMBER(D93),ISNUMBER(D96)), IF(OR(D93=0, D96=0), "..", (D96-D93)/D93), " ")</f>
        <v xml:space="preserve"> </v>
      </c>
      <c r="I96" s="72" t="str">
        <f>IF(AND(ISNUMBER(E93),ISNUMBER(E96)), IF(OR(E93=0, E96=0), "..", (E96-E93)/E93), " ")</f>
        <v xml:space="preserve"> </v>
      </c>
      <c r="J96" s="68"/>
    </row>
    <row r="97" spans="1:21" x14ac:dyDescent="0.25">
      <c r="A97" s="2"/>
      <c r="B97" s="118"/>
      <c r="C97" s="118"/>
      <c r="D97" s="118"/>
      <c r="E97" s="119"/>
      <c r="F97" s="119"/>
      <c r="G97" s="119"/>
      <c r="H97" s="119"/>
      <c r="I97" s="69"/>
      <c r="J97" s="68"/>
    </row>
    <row r="98" spans="1:21" x14ac:dyDescent="0.25">
      <c r="A98" s="2"/>
      <c r="B98" s="118"/>
      <c r="C98" s="118"/>
      <c r="D98" s="118"/>
      <c r="E98" s="119"/>
      <c r="F98" s="119"/>
      <c r="G98" s="119"/>
      <c r="H98" s="119"/>
      <c r="I98" s="69"/>
      <c r="J98" s="68"/>
    </row>
    <row r="99" spans="1:21" s="36" customFormat="1" ht="18" thickBot="1" x14ac:dyDescent="0.35">
      <c r="A99" s="35">
        <v>2</v>
      </c>
      <c r="B99" s="54" t="s">
        <v>40</v>
      </c>
      <c r="C99" s="54"/>
      <c r="D99"/>
      <c r="E99"/>
      <c r="F99" s="55"/>
      <c r="G99" s="55"/>
      <c r="H99" s="55"/>
      <c r="I99" s="56"/>
      <c r="J99" s="57"/>
      <c r="K99" s="129" t="str">
        <f>CONCATENATE(B99," - PASSENGER MOVEMENTS (millions) - ",UPPER($B$6))</f>
        <v>MELBOURNE - PASSENGER MOVEMENTS (millions) - CALENDAR YEARS</v>
      </c>
      <c r="L99" s="129"/>
      <c r="M99" s="129"/>
      <c r="N99" s="129"/>
      <c r="O99" s="129"/>
      <c r="P99" s="129"/>
      <c r="Q99" s="129"/>
      <c r="R99" s="108"/>
      <c r="S99" s="37"/>
      <c r="T99" s="37"/>
      <c r="U99" s="37"/>
    </row>
    <row r="100" spans="1:21" x14ac:dyDescent="0.25">
      <c r="A100" s="1"/>
      <c r="B100" s="58"/>
      <c r="C100" s="58"/>
      <c r="D100" s="58"/>
      <c r="E100" s="59"/>
      <c r="F100" s="59"/>
      <c r="G100" s="59"/>
      <c r="H100" s="59"/>
      <c r="I100" s="60"/>
      <c r="J100" s="61"/>
    </row>
    <row r="101" spans="1:21" ht="20.100000000000001" customHeight="1" x14ac:dyDescent="0.25">
      <c r="A101" s="1"/>
      <c r="B101" s="62"/>
      <c r="C101" s="128" t="s">
        <v>103</v>
      </c>
      <c r="D101" s="128"/>
      <c r="E101" s="128"/>
      <c r="F101" s="63"/>
      <c r="G101" s="128" t="s">
        <v>107</v>
      </c>
      <c r="H101" s="128"/>
      <c r="I101" s="128"/>
      <c r="J101" s="64"/>
    </row>
    <row r="102" spans="1:21" ht="39.9" customHeight="1" x14ac:dyDescent="0.25">
      <c r="A102" s="1"/>
      <c r="B102" s="65" t="str">
        <f>B6</f>
        <v>Calendar Years</v>
      </c>
      <c r="C102" s="65" t="s">
        <v>140</v>
      </c>
      <c r="D102" s="65" t="s">
        <v>105</v>
      </c>
      <c r="E102" s="65" t="s">
        <v>106</v>
      </c>
      <c r="F102" s="65"/>
      <c r="G102" s="65" t="s">
        <v>104</v>
      </c>
      <c r="H102" s="65" t="s">
        <v>105</v>
      </c>
      <c r="I102" s="65" t="s">
        <v>106</v>
      </c>
      <c r="J102" s="66"/>
      <c r="L102" s="67"/>
      <c r="M102" s="68"/>
      <c r="N102" s="69"/>
      <c r="O102" s="68"/>
      <c r="P102" s="68"/>
      <c r="Q102" s="69"/>
    </row>
    <row r="103" spans="1:21" ht="12.75" customHeight="1" x14ac:dyDescent="0.25">
      <c r="A103" s="1"/>
      <c r="B103" s="70"/>
      <c r="C103" s="116" t="str">
        <f>C102</f>
        <v>Domestic (including Regional) Airlines</v>
      </c>
      <c r="D103" s="116" t="str">
        <f>D102</f>
        <v>International Airlines</v>
      </c>
      <c r="E103" s="70"/>
      <c r="F103" s="70"/>
      <c r="G103" s="70"/>
      <c r="H103" s="70"/>
      <c r="I103" s="70"/>
      <c r="J103" s="66"/>
      <c r="L103" s="67"/>
      <c r="M103" s="68"/>
      <c r="N103" s="69"/>
      <c r="O103" s="68"/>
      <c r="P103" s="68"/>
      <c r="Q103" s="69"/>
    </row>
    <row r="104" spans="1:21" x14ac:dyDescent="0.25">
      <c r="A104" s="1"/>
      <c r="B104" s="46">
        <v>1985</v>
      </c>
      <c r="C104" s="71">
        <f>IF(ISNA(VLOOKUP(CONCATENATE($B$99, $B104), 'Airport Passengers'!$A$8:$M$3769, 7, FALSE)), "", VLOOKUP(CONCATENATE($B$99, $B104), 'Airport Passengers'!$A$8:$M$3769, 7, FALSE))</f>
        <v>5164516</v>
      </c>
      <c r="D104" s="71">
        <f>IF(ISNA(VLOOKUP(CONCATENATE($B$99, $B104), 'Airport Passengers'!$A$8:$M$3769, 10, FALSE)), "", VLOOKUP(CONCATENATE($B$99, $B104), 'Airport Passengers'!$A$8:$M$3769, 10, FALSE))</f>
        <v>1174440</v>
      </c>
      <c r="E104" s="67">
        <f>IF(ISNA(VLOOKUP(CONCATENATE($B$99, $B104), 'Airport Passengers'!$A$8:$M$3769, 13, FALSE)), "", VLOOKUP(CONCATENATE($B$99, $B104), 'Airport Passengers'!$A$8:$M$3769, 13, FALSE))</f>
        <v>6338956</v>
      </c>
      <c r="F104" s="67"/>
      <c r="G104" s="67"/>
      <c r="H104" s="67"/>
      <c r="I104" s="68" t="str">
        <f>IF(AND(ISNUMBER(E102),ISNUMBER(E104)), IF(OR(E102=0, E104=0), "--", (E104-E102)/E102), " ")</f>
        <v xml:space="preserve"> </v>
      </c>
      <c r="J104" s="68"/>
      <c r="L104" s="67"/>
      <c r="M104" s="68"/>
      <c r="N104" s="69"/>
      <c r="O104" s="68"/>
      <c r="P104" s="68"/>
      <c r="Q104" s="69"/>
    </row>
    <row r="105" spans="1:21" x14ac:dyDescent="0.25">
      <c r="A105" s="1"/>
      <c r="B105" s="46">
        <v>1986</v>
      </c>
      <c r="C105" s="71">
        <f>IF(ISNA(VLOOKUP(CONCATENATE($B$99, $B105), 'Airport Passengers'!$A$8:$M$3769, 7, FALSE)), "", VLOOKUP(CONCATENATE($B$99, $B105), 'Airport Passengers'!$A$8:$M$3769, 7, FALSE))</f>
        <v>5353649</v>
      </c>
      <c r="D105" s="71">
        <f>IF(ISNA(VLOOKUP(CONCATENATE($B$99, $B105), 'Airport Passengers'!$A$8:$M$3769, 10, FALSE)), "", VLOOKUP(CONCATENATE($B$99, $B105), 'Airport Passengers'!$A$8:$M$3769, 10, FALSE))</f>
        <v>1273079</v>
      </c>
      <c r="E105" s="67">
        <f>IF(ISNA(VLOOKUP(CONCATENATE($B$99, $B105), 'Airport Passengers'!$A$8:$M$3769, 13, FALSE)), "", VLOOKUP(CONCATENATE($B$99, $B105), 'Airport Passengers'!$A$8:$M$3769, 13, FALSE))</f>
        <v>6626728</v>
      </c>
      <c r="F105" s="67"/>
      <c r="G105" s="68">
        <f t="shared" ref="G105:G132" si="42">IF(AND(ISNUMBER(C104),ISNUMBER(C105)), IF(OR(C104=0, C105=0), "..", (C105-C104)/C104), " ")</f>
        <v>3.6621631146074481E-2</v>
      </c>
      <c r="H105" s="68">
        <f t="shared" ref="H105:H126" si="43">IF(AND(ISNUMBER(D104),ISNUMBER(D105)), IF(OR(D104=0, D105=0), "..", (D105-D104)/D104), " ")</f>
        <v>8.3988113483873167E-2</v>
      </c>
      <c r="I105" s="68">
        <f>IF(AND(ISNUMBER(E104),ISNUMBER(E105)), IF(OR(E104=0, E105=0), "..", (E105-E104)/E104), " ")</f>
        <v>4.5397380893636111E-2</v>
      </c>
      <c r="J105" s="52"/>
      <c r="L105" s="67"/>
      <c r="M105" s="68"/>
      <c r="N105" s="69"/>
      <c r="O105" s="68"/>
      <c r="P105" s="68"/>
      <c r="Q105" s="69"/>
    </row>
    <row r="106" spans="1:21" x14ac:dyDescent="0.25">
      <c r="A106" s="1"/>
      <c r="B106" s="46">
        <v>1987</v>
      </c>
      <c r="C106" s="71">
        <f>IF(ISNA(VLOOKUP(CONCATENATE($B$99, $B106), 'Airport Passengers'!$A$8:$M$3769, 7, FALSE)), "", VLOOKUP(CONCATENATE($B$99, $B106), 'Airport Passengers'!$A$8:$M$3769, 7, FALSE))</f>
        <v>5699956</v>
      </c>
      <c r="D106" s="71">
        <f>IF(ISNA(VLOOKUP(CONCATENATE($B$99, $B106), 'Airport Passengers'!$A$8:$M$3769, 10, FALSE)), "", VLOOKUP(CONCATENATE($B$99, $B106), 'Airport Passengers'!$A$8:$M$3769, 10, FALSE))</f>
        <v>1418691</v>
      </c>
      <c r="E106" s="67">
        <f>IF(ISNA(VLOOKUP(CONCATENATE($B$99, $B106), 'Airport Passengers'!$A$8:$M$3769, 13, FALSE)), "", VLOOKUP(CONCATENATE($B$99, $B106), 'Airport Passengers'!$A$8:$M$3769, 13, FALSE))</f>
        <v>7118647</v>
      </c>
      <c r="F106" s="67"/>
      <c r="G106" s="68">
        <f t="shared" si="42"/>
        <v>6.4686160784915112E-2</v>
      </c>
      <c r="H106" s="68">
        <f t="shared" si="43"/>
        <v>0.11437781944404078</v>
      </c>
      <c r="I106" s="68">
        <f t="shared" ref="I106:I126" si="44">IF(AND(ISNUMBER(E105),ISNUMBER(E106)), IF(OR(E105=0, E106=0), "..", (E106-E105)/E105), " ")</f>
        <v>7.4232562435035815E-2</v>
      </c>
      <c r="J106" s="52"/>
      <c r="L106" s="67"/>
      <c r="M106" s="68"/>
      <c r="N106" s="69"/>
      <c r="O106" s="68"/>
      <c r="P106" s="68"/>
      <c r="Q106" s="69"/>
    </row>
    <row r="107" spans="1:21" x14ac:dyDescent="0.25">
      <c r="A107" s="1"/>
      <c r="B107" s="46">
        <v>1988</v>
      </c>
      <c r="C107" s="71">
        <f>IF(ISNA(VLOOKUP(CONCATENATE($B$99, $B107), 'Airport Passengers'!$A$8:$M$3769, 7, FALSE)), "", VLOOKUP(CONCATENATE($B$99, $B107), 'Airport Passengers'!$A$8:$M$3769, 7, FALSE))</f>
        <v>6176184</v>
      </c>
      <c r="D107" s="71">
        <f>IF(ISNA(VLOOKUP(CONCATENATE($B$99, $B107), 'Airport Passengers'!$A$8:$M$3769, 10, FALSE)), "", VLOOKUP(CONCATENATE($B$99, $B107), 'Airport Passengers'!$A$8:$M$3769, 10, FALSE))</f>
        <v>1539270</v>
      </c>
      <c r="E107" s="67">
        <f>IF(ISNA(VLOOKUP(CONCATENATE($B$99, $B107), 'Airport Passengers'!$A$8:$M$3769, 13, FALSE)), "", VLOOKUP(CONCATENATE($B$99, $B107), 'Airport Passengers'!$A$8:$M$3769, 13, FALSE))</f>
        <v>7715454</v>
      </c>
      <c r="F107" s="67"/>
      <c r="G107" s="68">
        <f t="shared" si="42"/>
        <v>8.3549416872691643E-2</v>
      </c>
      <c r="H107" s="68">
        <f t="shared" si="43"/>
        <v>8.4993138040630412E-2</v>
      </c>
      <c r="I107" s="68">
        <f t="shared" si="44"/>
        <v>8.3837139276606923E-2</v>
      </c>
      <c r="J107" s="52"/>
      <c r="L107" s="67"/>
      <c r="M107" s="68"/>
      <c r="N107" s="69"/>
      <c r="O107" s="68"/>
      <c r="P107" s="68"/>
      <c r="Q107" s="69"/>
    </row>
    <row r="108" spans="1:21" x14ac:dyDescent="0.25">
      <c r="A108" s="1"/>
      <c r="B108" s="46">
        <v>1989</v>
      </c>
      <c r="C108" s="71">
        <f>IF(ISNA(VLOOKUP(CONCATENATE($B$99, $B108), 'Airport Passengers'!$A$8:$M$3769, 7, FALSE)), "", VLOOKUP(CONCATENATE($B$99, $B108), 'Airport Passengers'!$A$8:$M$3769, 7, FALSE))</f>
        <v>4895075</v>
      </c>
      <c r="D108" s="71">
        <f>IF(ISNA(VLOOKUP(CONCATENATE($B$99, $B108), 'Airport Passengers'!$A$8:$M$3769, 10, FALSE)), "", VLOOKUP(CONCATENATE($B$99, $B108), 'Airport Passengers'!$A$8:$M$3769, 10, FALSE))</f>
        <v>1629282</v>
      </c>
      <c r="E108" s="67">
        <f>IF(ISNA(VLOOKUP(CONCATENATE($B$99, $B108), 'Airport Passengers'!$A$8:$M$3769, 13, FALSE)), "", VLOOKUP(CONCATENATE($B$99, $B108), 'Airport Passengers'!$A$8:$M$3769, 13, FALSE))</f>
        <v>6524357</v>
      </c>
      <c r="F108" s="67"/>
      <c r="G108" s="68">
        <f t="shared" si="42"/>
        <v>-0.20742727224447977</v>
      </c>
      <c r="H108" s="68">
        <f t="shared" si="43"/>
        <v>5.8477070299557579E-2</v>
      </c>
      <c r="I108" s="68">
        <f t="shared" si="44"/>
        <v>-0.15437808325990926</v>
      </c>
      <c r="J108" s="52"/>
      <c r="L108" s="67"/>
      <c r="M108" s="68"/>
      <c r="N108" s="69"/>
      <c r="O108" s="68"/>
      <c r="P108" s="68"/>
      <c r="Q108" s="69"/>
    </row>
    <row r="109" spans="1:21" x14ac:dyDescent="0.25">
      <c r="A109" s="1"/>
      <c r="B109" s="46">
        <v>1990</v>
      </c>
      <c r="C109" s="71">
        <f>IF(ISNA(VLOOKUP(CONCATENATE($B$99, $B109), 'Airport Passengers'!$A$8:$M$3769, 7, FALSE)), "", VLOOKUP(CONCATENATE($B$99, $B109), 'Airport Passengers'!$A$8:$M$3769, 7, FALSE))</f>
        <v>6143657</v>
      </c>
      <c r="D109" s="71">
        <f>IF(ISNA(VLOOKUP(CONCATENATE($B$99, $B109), 'Airport Passengers'!$A$8:$M$3769, 10, FALSE)), "", VLOOKUP(CONCATENATE($B$99, $B109), 'Airport Passengers'!$A$8:$M$3769, 10, FALSE))</f>
        <v>1717191</v>
      </c>
      <c r="E109" s="67">
        <f>IF(ISNA(VLOOKUP(CONCATENATE($B$99, $B109), 'Airport Passengers'!$A$8:$M$3769, 13, FALSE)), "", VLOOKUP(CONCATENATE($B$99, $B109), 'Airport Passengers'!$A$8:$M$3769, 13, FALSE))</f>
        <v>7860848</v>
      </c>
      <c r="F109" s="67"/>
      <c r="G109" s="68">
        <f t="shared" si="42"/>
        <v>0.25506902345725041</v>
      </c>
      <c r="H109" s="68">
        <f t="shared" si="43"/>
        <v>5.3955668816079723E-2</v>
      </c>
      <c r="I109" s="68">
        <f t="shared" si="44"/>
        <v>0.20484639329208992</v>
      </c>
      <c r="J109" s="52"/>
      <c r="L109" s="67"/>
      <c r="M109" s="68"/>
      <c r="N109" s="69"/>
      <c r="O109" s="68"/>
      <c r="P109" s="68"/>
      <c r="Q109" s="69"/>
    </row>
    <row r="110" spans="1:21" x14ac:dyDescent="0.25">
      <c r="A110" s="1"/>
      <c r="B110" s="46">
        <v>1991</v>
      </c>
      <c r="C110" s="71">
        <f>IF(ISNA(VLOOKUP(CONCATENATE($B$99, $B110), 'Airport Passengers'!$A$8:$M$3769, 7, FALSE)), "", VLOOKUP(CONCATENATE($B$99, $B110), 'Airport Passengers'!$A$8:$M$3769, 7, FALSE))</f>
        <v>7939506</v>
      </c>
      <c r="D110" s="71">
        <f>IF(ISNA(VLOOKUP(CONCATENATE($B$99, $B110), 'Airport Passengers'!$A$8:$M$3769, 10, FALSE)), "", VLOOKUP(CONCATENATE($B$99, $B110), 'Airport Passengers'!$A$8:$M$3769, 10, FALSE))</f>
        <v>1703866</v>
      </c>
      <c r="E110" s="67">
        <f>IF(ISNA(VLOOKUP(CONCATENATE($B$99, $B110), 'Airport Passengers'!$A$8:$M$3769, 13, FALSE)), "", VLOOKUP(CONCATENATE($B$99, $B110), 'Airport Passengers'!$A$8:$M$3769, 13, FALSE))</f>
        <v>9643372</v>
      </c>
      <c r="F110" s="67"/>
      <c r="G110" s="68">
        <f t="shared" si="42"/>
        <v>0.29230945021833088</v>
      </c>
      <c r="H110" s="68">
        <f t="shared" si="43"/>
        <v>-7.7597658035710648E-3</v>
      </c>
      <c r="I110" s="68">
        <f t="shared" si="44"/>
        <v>0.22675975925243688</v>
      </c>
      <c r="J110" s="52"/>
      <c r="L110" s="67"/>
      <c r="M110" s="68"/>
      <c r="N110" s="69"/>
      <c r="O110" s="68"/>
      <c r="P110" s="68"/>
      <c r="Q110" s="69"/>
    </row>
    <row r="111" spans="1:21" x14ac:dyDescent="0.25">
      <c r="A111" s="1"/>
      <c r="B111" s="46">
        <v>1992</v>
      </c>
      <c r="C111" s="71">
        <f>IF(ISNA(VLOOKUP(CONCATENATE($B$99, $B111), 'Airport Passengers'!$A$8:$M$3769, 7, FALSE)), "", VLOOKUP(CONCATENATE($B$99, $B111), 'Airport Passengers'!$A$8:$M$3769, 7, FALSE))</f>
        <v>8172013</v>
      </c>
      <c r="D111" s="71">
        <f>IF(ISNA(VLOOKUP(CONCATENATE($B$99, $B111), 'Airport Passengers'!$A$8:$M$3769, 10, FALSE)), "", VLOOKUP(CONCATENATE($B$99, $B111), 'Airport Passengers'!$A$8:$M$3769, 10, FALSE))</f>
        <v>1737956</v>
      </c>
      <c r="E111" s="67">
        <f>IF(ISNA(VLOOKUP(CONCATENATE($B$99, $B111), 'Airport Passengers'!$A$8:$M$3769, 13, FALSE)), "", VLOOKUP(CONCATENATE($B$99, $B111), 'Airport Passengers'!$A$8:$M$3769, 13, FALSE))</f>
        <v>9909969</v>
      </c>
      <c r="F111" s="67"/>
      <c r="G111" s="68">
        <f t="shared" si="42"/>
        <v>2.9284819483731104E-2</v>
      </c>
      <c r="H111" s="68">
        <f t="shared" si="43"/>
        <v>2.0007441899773808E-2</v>
      </c>
      <c r="I111" s="68">
        <f t="shared" si="44"/>
        <v>2.7645620224958655E-2</v>
      </c>
      <c r="J111" s="52"/>
      <c r="L111" s="67"/>
      <c r="M111" s="68"/>
      <c r="N111" s="69"/>
      <c r="O111" s="68"/>
      <c r="P111" s="68"/>
      <c r="Q111" s="69"/>
    </row>
    <row r="112" spans="1:21" x14ac:dyDescent="0.25">
      <c r="A112" s="1"/>
      <c r="B112" s="46">
        <v>1993</v>
      </c>
      <c r="C112" s="71">
        <f>IF(ISNA(VLOOKUP(CONCATENATE($B$99, $B112), 'Airport Passengers'!$A$8:$M$3769, 7, FALSE)), "", VLOOKUP(CONCATENATE($B$99, $B112), 'Airport Passengers'!$A$8:$M$3769, 7, FALSE))</f>
        <v>8646398</v>
      </c>
      <c r="D112" s="71">
        <f>IF(ISNA(VLOOKUP(CONCATENATE($B$99, $B112), 'Airport Passengers'!$A$8:$M$3769, 10, FALSE)), "", VLOOKUP(CONCATENATE($B$99, $B112), 'Airport Passengers'!$A$8:$M$3769, 10, FALSE))</f>
        <v>1847877</v>
      </c>
      <c r="E112" s="67">
        <f>IF(ISNA(VLOOKUP(CONCATENATE($B$99, $B112), 'Airport Passengers'!$A$8:$M$3769, 13, FALSE)), "", VLOOKUP(CONCATENATE($B$99, $B112), 'Airport Passengers'!$A$8:$M$3769, 13, FALSE))</f>
        <v>10494275</v>
      </c>
      <c r="F112" s="67"/>
      <c r="G112" s="68">
        <f t="shared" si="42"/>
        <v>5.8049956601880101E-2</v>
      </c>
      <c r="H112" s="68">
        <f t="shared" si="43"/>
        <v>6.3247285892162983E-2</v>
      </c>
      <c r="I112" s="68">
        <f t="shared" si="44"/>
        <v>5.8961435701766575E-2</v>
      </c>
      <c r="J112" s="52"/>
      <c r="L112" s="67"/>
      <c r="M112" s="68"/>
      <c r="N112" s="69"/>
      <c r="O112" s="68"/>
      <c r="P112" s="68"/>
      <c r="Q112" s="69"/>
    </row>
    <row r="113" spans="1:17" x14ac:dyDescent="0.25">
      <c r="A113" s="1"/>
      <c r="B113" s="46">
        <v>1994</v>
      </c>
      <c r="C113" s="71">
        <f>IF(ISNA(VLOOKUP(CONCATENATE($B$99, $B113), 'Airport Passengers'!$A$8:$M$3769, 7, FALSE)), "", VLOOKUP(CONCATENATE($B$99, $B113), 'Airport Passengers'!$A$8:$M$3769, 7, FALSE))</f>
        <v>9619815</v>
      </c>
      <c r="D113" s="71">
        <f>IF(ISNA(VLOOKUP(CONCATENATE($B$99, $B113), 'Airport Passengers'!$A$8:$M$3769, 10, FALSE)), "", VLOOKUP(CONCATENATE($B$99, $B113), 'Airport Passengers'!$A$8:$M$3769, 10, FALSE))</f>
        <v>1871508</v>
      </c>
      <c r="E113" s="67">
        <f>IF(ISNA(VLOOKUP(CONCATENATE($B$99, $B113), 'Airport Passengers'!$A$8:$M$3769, 13, FALSE)), "", VLOOKUP(CONCATENATE($B$99, $B113), 'Airport Passengers'!$A$8:$M$3769, 13, FALSE))</f>
        <v>11491323</v>
      </c>
      <c r="F113" s="67"/>
      <c r="G113" s="68">
        <f t="shared" si="42"/>
        <v>0.11258063762505496</v>
      </c>
      <c r="H113" s="68">
        <f t="shared" si="43"/>
        <v>1.2788188824256161E-2</v>
      </c>
      <c r="I113" s="68">
        <f t="shared" si="44"/>
        <v>9.5008754773435997E-2</v>
      </c>
      <c r="J113" s="52"/>
      <c r="L113" s="67"/>
      <c r="M113" s="68"/>
      <c r="N113" s="69"/>
      <c r="O113" s="68"/>
      <c r="P113" s="68"/>
      <c r="Q113" s="69"/>
    </row>
    <row r="114" spans="1:17" x14ac:dyDescent="0.25">
      <c r="A114" s="1"/>
      <c r="B114" s="46">
        <v>1995</v>
      </c>
      <c r="C114" s="71">
        <f>IF(ISNA(VLOOKUP(CONCATENATE($B$99, $B114), 'Airport Passengers'!$A$8:$M$3769, 7, FALSE)), "", VLOOKUP(CONCATENATE($B$99, $B114), 'Airport Passengers'!$A$8:$M$3769, 7, FALSE))</f>
        <v>10481695</v>
      </c>
      <c r="D114" s="71">
        <f>IF(ISNA(VLOOKUP(CONCATENATE($B$99, $B114), 'Airport Passengers'!$A$8:$M$3769, 10, FALSE)), "", VLOOKUP(CONCATENATE($B$99, $B114), 'Airport Passengers'!$A$8:$M$3769, 10, FALSE))</f>
        <v>2011154</v>
      </c>
      <c r="E114" s="67">
        <f>IF(ISNA(VLOOKUP(CONCATENATE($B$99, $B114), 'Airport Passengers'!$A$8:$M$3769, 13, FALSE)), "", VLOOKUP(CONCATENATE($B$99, $B114), 'Airport Passengers'!$A$8:$M$3769, 13, FALSE))</f>
        <v>12492849</v>
      </c>
      <c r="F114" s="67"/>
      <c r="G114" s="68">
        <f t="shared" si="42"/>
        <v>8.9594238558641723E-2</v>
      </c>
      <c r="H114" s="68">
        <f t="shared" si="43"/>
        <v>7.4616833056551188E-2</v>
      </c>
      <c r="I114" s="68">
        <f t="shared" si="44"/>
        <v>8.7154977716665E-2</v>
      </c>
      <c r="J114" s="52"/>
      <c r="L114" s="67"/>
      <c r="M114" s="68"/>
      <c r="N114" s="69"/>
      <c r="O114" s="68"/>
      <c r="P114" s="68"/>
      <c r="Q114" s="69"/>
    </row>
    <row r="115" spans="1:17" x14ac:dyDescent="0.25">
      <c r="A115" s="1"/>
      <c r="B115" s="46">
        <v>1996</v>
      </c>
      <c r="C115" s="71">
        <f>IF(ISNA(VLOOKUP(CONCATENATE($B$99, $B115), 'Airport Passengers'!$A$8:$M$3769, 7, FALSE)), "", VLOOKUP(CONCATENATE($B$99, $B115), 'Airport Passengers'!$A$8:$M$3769, 7, FALSE))</f>
        <v>11097264</v>
      </c>
      <c r="D115" s="71">
        <f>IF(ISNA(VLOOKUP(CONCATENATE($B$99, $B115), 'Airport Passengers'!$A$8:$M$3769, 10, FALSE)), "", VLOOKUP(CONCATENATE($B$99, $B115), 'Airport Passengers'!$A$8:$M$3769, 10, FALSE))</f>
        <v>2193309</v>
      </c>
      <c r="E115" s="67">
        <f>IF(ISNA(VLOOKUP(CONCATENATE($B$99, $B115), 'Airport Passengers'!$A$8:$M$3769, 13, FALSE)), "", VLOOKUP(CONCATENATE($B$99, $B115), 'Airport Passengers'!$A$8:$M$3769, 13, FALSE))</f>
        <v>13290573</v>
      </c>
      <c r="F115" s="67"/>
      <c r="G115" s="68">
        <f t="shared" si="42"/>
        <v>5.8728001530286851E-2</v>
      </c>
      <c r="H115" s="68">
        <f t="shared" si="43"/>
        <v>9.057237784873759E-2</v>
      </c>
      <c r="I115" s="68">
        <f t="shared" si="44"/>
        <v>6.3854449853672293E-2</v>
      </c>
      <c r="J115" s="52"/>
      <c r="L115" s="67"/>
      <c r="M115" s="68"/>
      <c r="N115" s="69"/>
      <c r="O115" s="68"/>
      <c r="P115" s="68"/>
      <c r="Q115" s="69"/>
    </row>
    <row r="116" spans="1:17" x14ac:dyDescent="0.25">
      <c r="A116" s="1"/>
      <c r="B116" s="46">
        <v>1997</v>
      </c>
      <c r="C116" s="71">
        <f>IF(ISNA(VLOOKUP(CONCATENATE($B$99, $B116), 'Airport Passengers'!$A$8:$M$3769, 7, FALSE)), "", VLOOKUP(CONCATENATE($B$99, $B116), 'Airport Passengers'!$A$8:$M$3769, 7, FALSE))</f>
        <v>11227711</v>
      </c>
      <c r="D116" s="71">
        <f>IF(ISNA(VLOOKUP(CONCATENATE($B$99, $B116), 'Airport Passengers'!$A$8:$M$3769, 10, FALSE)), "", VLOOKUP(CONCATENATE($B$99, $B116), 'Airport Passengers'!$A$8:$M$3769, 10, FALSE))</f>
        <v>2373135</v>
      </c>
      <c r="E116" s="67">
        <f>IF(ISNA(VLOOKUP(CONCATENATE($B$99, $B116), 'Airport Passengers'!$A$8:$M$3769, 13, FALSE)), "", VLOOKUP(CONCATENATE($B$99, $B116), 'Airport Passengers'!$A$8:$M$3769, 13, FALSE))</f>
        <v>13600846</v>
      </c>
      <c r="F116" s="67"/>
      <c r="G116" s="68">
        <f t="shared" si="42"/>
        <v>1.1754879400904583E-2</v>
      </c>
      <c r="H116" s="68">
        <f t="shared" si="43"/>
        <v>8.1988447592199726E-2</v>
      </c>
      <c r="I116" s="68">
        <f t="shared" si="44"/>
        <v>2.334534410216926E-2</v>
      </c>
      <c r="J116" s="52"/>
      <c r="L116" s="67"/>
      <c r="M116" s="68"/>
      <c r="N116" s="69"/>
      <c r="O116" s="68"/>
      <c r="P116" s="68"/>
      <c r="Q116" s="69"/>
    </row>
    <row r="117" spans="1:17" x14ac:dyDescent="0.25">
      <c r="A117" s="1"/>
      <c r="B117" s="46">
        <v>1998</v>
      </c>
      <c r="C117" s="71">
        <f>IF(ISNA(VLOOKUP(CONCATENATE($B$99, $B117), 'Airport Passengers'!$A$8:$M$3769, 7, FALSE)), "", VLOOKUP(CONCATENATE($B$99, $B117), 'Airport Passengers'!$A$8:$M$3769, 7, FALSE))</f>
        <v>11429141</v>
      </c>
      <c r="D117" s="71">
        <f>IF(ISNA(VLOOKUP(CONCATENATE($B$99, $B117), 'Airport Passengers'!$A$8:$M$3769, 10, FALSE)), "", VLOOKUP(CONCATENATE($B$99, $B117), 'Airport Passengers'!$A$8:$M$3769, 10, FALSE))</f>
        <v>2489132</v>
      </c>
      <c r="E117" s="67">
        <f>IF(ISNA(VLOOKUP(CONCATENATE($B$99, $B117), 'Airport Passengers'!$A$8:$M$3769, 13, FALSE)), "", VLOOKUP(CONCATENATE($B$99, $B117), 'Airport Passengers'!$A$8:$M$3769, 13, FALSE))</f>
        <v>13918273</v>
      </c>
      <c r="F117" s="67"/>
      <c r="G117" s="68">
        <f t="shared" si="42"/>
        <v>1.7940433272641235E-2</v>
      </c>
      <c r="H117" s="68">
        <f t="shared" si="43"/>
        <v>4.8879225159967725E-2</v>
      </c>
      <c r="I117" s="68">
        <f t="shared" si="44"/>
        <v>2.3338768779530332E-2</v>
      </c>
      <c r="J117" s="52"/>
      <c r="L117" s="67"/>
      <c r="M117" s="68"/>
      <c r="N117" s="69"/>
      <c r="O117" s="68"/>
      <c r="P117" s="68"/>
      <c r="Q117" s="69"/>
    </row>
    <row r="118" spans="1:17" x14ac:dyDescent="0.25">
      <c r="A118" s="1"/>
      <c r="B118" s="46">
        <v>1999</v>
      </c>
      <c r="C118" s="71">
        <f>IF(ISNA(VLOOKUP(CONCATENATE($B$99, $B118), 'Airport Passengers'!$A$8:$M$3769, 7, FALSE)), "", VLOOKUP(CONCATENATE($B$99, $B118), 'Airport Passengers'!$A$8:$M$3769, 7, FALSE))</f>
        <v>11900956</v>
      </c>
      <c r="D118" s="71">
        <f>IF(ISNA(VLOOKUP(CONCATENATE($B$99, $B118), 'Airport Passengers'!$A$8:$M$3769, 10, FALSE)), "", VLOOKUP(CONCATENATE($B$99, $B118), 'Airport Passengers'!$A$8:$M$3769, 10, FALSE))</f>
        <v>2654807</v>
      </c>
      <c r="E118" s="67">
        <f>IF(ISNA(VLOOKUP(CONCATENATE($B$99, $B118), 'Airport Passengers'!$A$8:$M$3769, 13, FALSE)), "", VLOOKUP(CONCATENATE($B$99, $B118), 'Airport Passengers'!$A$8:$M$3769, 13, FALSE))</f>
        <v>14555763</v>
      </c>
      <c r="F118" s="67"/>
      <c r="G118" s="68">
        <f t="shared" si="42"/>
        <v>4.128175512052918E-2</v>
      </c>
      <c r="H118" s="68">
        <f t="shared" si="43"/>
        <v>6.6559346792375823E-2</v>
      </c>
      <c r="I118" s="68">
        <f t="shared" si="44"/>
        <v>4.5802377924330125E-2</v>
      </c>
      <c r="J118" s="52"/>
      <c r="L118" s="67"/>
      <c r="M118" s="68"/>
      <c r="N118" s="69"/>
      <c r="O118" s="68"/>
      <c r="P118" s="68"/>
      <c r="Q118" s="69"/>
    </row>
    <row r="119" spans="1:17" x14ac:dyDescent="0.25">
      <c r="A119" s="1"/>
      <c r="B119" s="46">
        <v>2000</v>
      </c>
      <c r="C119" s="71">
        <f>IF(ISNA(VLOOKUP(CONCATENATE($B$99, $B119), 'Airport Passengers'!$A$8:$M$3769, 7, FALSE)), "", VLOOKUP(CONCATENATE($B$99, $B119), 'Airport Passengers'!$A$8:$M$3769, 7, FALSE))</f>
        <v>12933747</v>
      </c>
      <c r="D119" s="71">
        <f>IF(ISNA(VLOOKUP(CONCATENATE($B$99, $B119), 'Airport Passengers'!$A$8:$M$3769, 10, FALSE)), "", VLOOKUP(CONCATENATE($B$99, $B119), 'Airport Passengers'!$A$8:$M$3769, 10, FALSE))</f>
        <v>3043629</v>
      </c>
      <c r="E119" s="67">
        <f>IF(ISNA(VLOOKUP(CONCATENATE($B$99, $B119), 'Airport Passengers'!$A$8:$M$3769, 13, FALSE)), "", VLOOKUP(CONCATENATE($B$99, $B119), 'Airport Passengers'!$A$8:$M$3769, 13, FALSE))</f>
        <v>15977376</v>
      </c>
      <c r="F119" s="67"/>
      <c r="G119" s="68">
        <f t="shared" si="42"/>
        <v>8.6782187918348741E-2</v>
      </c>
      <c r="H119" s="68">
        <f t="shared" si="43"/>
        <v>0.14645961081163339</v>
      </c>
      <c r="I119" s="68">
        <f t="shared" si="44"/>
        <v>9.766667676575938E-2</v>
      </c>
      <c r="J119" s="52"/>
      <c r="L119" s="67"/>
      <c r="M119" s="68"/>
      <c r="N119" s="69"/>
      <c r="O119" s="68"/>
      <c r="P119" s="68"/>
      <c r="Q119" s="69"/>
    </row>
    <row r="120" spans="1:17" x14ac:dyDescent="0.25">
      <c r="A120" s="1"/>
      <c r="B120" s="46">
        <v>2001</v>
      </c>
      <c r="C120" s="71">
        <f>IF(ISNA(VLOOKUP(CONCATENATE($B$99, $B120), 'Airport Passengers'!$A$8:$M$3769, 7, FALSE)), "", VLOOKUP(CONCATENATE($B$99, $B120), 'Airport Passengers'!$A$8:$M$3769, 7, FALSE))</f>
        <v>13265849</v>
      </c>
      <c r="D120" s="71">
        <f>IF(ISNA(VLOOKUP(CONCATENATE($B$99, $B120), 'Airport Passengers'!$A$8:$M$3769, 10, FALSE)), "", VLOOKUP(CONCATENATE($B$99, $B120), 'Airport Passengers'!$A$8:$M$3769, 10, FALSE))</f>
        <v>3315572</v>
      </c>
      <c r="E120" s="67">
        <f>IF(ISNA(VLOOKUP(CONCATENATE($B$99, $B120), 'Airport Passengers'!$A$8:$M$3769, 13, FALSE)), "", VLOOKUP(CONCATENATE($B$99, $B120), 'Airport Passengers'!$A$8:$M$3769, 13, FALSE))</f>
        <v>16581421</v>
      </c>
      <c r="F120" s="67"/>
      <c r="G120" s="68">
        <f t="shared" si="42"/>
        <v>2.5677168418401876E-2</v>
      </c>
      <c r="H120" s="68">
        <f t="shared" si="43"/>
        <v>8.9348274707594127E-2</v>
      </c>
      <c r="I120" s="68">
        <f t="shared" si="44"/>
        <v>3.7806270566581146E-2</v>
      </c>
      <c r="J120" s="52"/>
      <c r="L120" s="67"/>
      <c r="M120" s="68"/>
      <c r="N120" s="69"/>
      <c r="O120" s="68"/>
      <c r="P120" s="68"/>
      <c r="Q120" s="69"/>
    </row>
    <row r="121" spans="1:17" x14ac:dyDescent="0.25">
      <c r="A121" s="2"/>
      <c r="B121" s="46">
        <v>2002</v>
      </c>
      <c r="C121" s="71">
        <f>IF(ISNA(VLOOKUP(CONCATENATE($B$99, $B121), 'Airport Passengers'!$A$8:$M$3769, 7, FALSE)), "", VLOOKUP(CONCATENATE($B$99, $B121), 'Airport Passengers'!$A$8:$M$3769, 7, FALSE))</f>
        <v>12883149</v>
      </c>
      <c r="D121" s="71">
        <f>IF(ISNA(VLOOKUP(CONCATENATE($B$99, $B121), 'Airport Passengers'!$A$8:$M$3769, 10, FALSE)), "", VLOOKUP(CONCATENATE($B$99, $B121), 'Airport Passengers'!$A$8:$M$3769, 10, FALSE))</f>
        <v>3313751</v>
      </c>
      <c r="E121" s="67">
        <f>IF(ISNA(VLOOKUP(CONCATENATE($B$99, $B121), 'Airport Passengers'!$A$8:$M$3769, 13, FALSE)), "", VLOOKUP(CONCATENATE($B$99, $B121), 'Airport Passengers'!$A$8:$M$3769, 13, FALSE))</f>
        <v>16196900</v>
      </c>
      <c r="F121" s="67"/>
      <c r="G121" s="68">
        <f t="shared" si="42"/>
        <v>-2.8848511693446835E-2</v>
      </c>
      <c r="H121" s="68">
        <f t="shared" si="43"/>
        <v>-5.4922649847447132E-4</v>
      </c>
      <c r="I121" s="68">
        <f t="shared" si="44"/>
        <v>-2.3189870156484174E-2</v>
      </c>
      <c r="J121" s="52"/>
    </row>
    <row r="122" spans="1:17" x14ac:dyDescent="0.25">
      <c r="A122" s="2"/>
      <c r="B122" s="46">
        <v>2003</v>
      </c>
      <c r="C122" s="71">
        <f>IF(ISNA(VLOOKUP(CONCATENATE($B$99, $B122), 'Airport Passengers'!$A$8:$M$3769, 7, FALSE)), "", VLOOKUP(CONCATENATE($B$99, $B122), 'Airport Passengers'!$A$8:$M$3769, 7, FALSE))</f>
        <v>14021489</v>
      </c>
      <c r="D122" s="71">
        <f>IF(ISNA(VLOOKUP(CONCATENATE($B$99, $B122), 'Airport Passengers'!$A$8:$M$3769, 10, FALSE)), "", VLOOKUP(CONCATENATE($B$99, $B122), 'Airport Passengers'!$A$8:$M$3769, 10, FALSE))</f>
        <v>3199534</v>
      </c>
      <c r="E122" s="67">
        <f>IF(ISNA(VLOOKUP(CONCATENATE($B$99, $B122), 'Airport Passengers'!$A$8:$M$3769, 13, FALSE)), "", VLOOKUP(CONCATENATE($B$99, $B122), 'Airport Passengers'!$A$8:$M$3769, 13, FALSE))</f>
        <v>17221023</v>
      </c>
      <c r="F122" s="67"/>
      <c r="G122" s="68">
        <f t="shared" si="42"/>
        <v>8.8358832145774294E-2</v>
      </c>
      <c r="H122" s="68">
        <f t="shared" si="43"/>
        <v>-3.446758673177315E-2</v>
      </c>
      <c r="I122" s="68">
        <f t="shared" si="44"/>
        <v>6.3229568621155904E-2</v>
      </c>
      <c r="J122" s="52"/>
    </row>
    <row r="123" spans="1:17" x14ac:dyDescent="0.25">
      <c r="A123" s="2"/>
      <c r="B123" s="46">
        <v>2004</v>
      </c>
      <c r="C123" s="71">
        <f>IF(ISNA(VLOOKUP(CONCATENATE($B$99, $B123), 'Airport Passengers'!$A$8:$M$3769, 7, FALSE)), "", VLOOKUP(CONCATENATE($B$99, $B123), 'Airport Passengers'!$A$8:$M$3769, 7, FALSE))</f>
        <v>15812950</v>
      </c>
      <c r="D123" s="71">
        <f>IF(ISNA(VLOOKUP(CONCATENATE($B$99, $B123), 'Airport Passengers'!$A$8:$M$3769, 10, FALSE)), "", VLOOKUP(CONCATENATE($B$99, $B123), 'Airport Passengers'!$A$8:$M$3769, 10, FALSE))</f>
        <v>3936435</v>
      </c>
      <c r="E123" s="67">
        <f>IF(ISNA(VLOOKUP(CONCATENATE($B$99, $B123), 'Airport Passengers'!$A$8:$M$3769, 13, FALSE)), "", VLOOKUP(CONCATENATE($B$99, $B123), 'Airport Passengers'!$A$8:$M$3769, 13, FALSE))</f>
        <v>19749385</v>
      </c>
      <c r="F123" s="67"/>
      <c r="G123" s="68">
        <f t="shared" si="42"/>
        <v>0.12776538925359496</v>
      </c>
      <c r="H123" s="68">
        <f t="shared" si="43"/>
        <v>0.23031510213674866</v>
      </c>
      <c r="I123" s="68">
        <f t="shared" si="44"/>
        <v>0.14681833942153147</v>
      </c>
      <c r="J123" s="52"/>
    </row>
    <row r="124" spans="1:17" x14ac:dyDescent="0.25">
      <c r="A124" s="2"/>
      <c r="B124" s="46">
        <v>2005</v>
      </c>
      <c r="C124" s="71">
        <f>IF(ISNA(VLOOKUP(CONCATENATE($B$99, $B124), 'Airport Passengers'!$A$8:$M$3769, 7, FALSE)), "", VLOOKUP(CONCATENATE($B$99, $B124), 'Airport Passengers'!$A$8:$M$3769, 7, FALSE))</f>
        <v>16505127</v>
      </c>
      <c r="D124" s="71">
        <f>IF(ISNA(VLOOKUP(CONCATENATE($B$99, $B124), 'Airport Passengers'!$A$8:$M$3769, 10, FALSE)), "", VLOOKUP(CONCATENATE($B$99, $B124), 'Airport Passengers'!$A$8:$M$3769, 10, FALSE))</f>
        <v>4224635</v>
      </c>
      <c r="E124" s="67">
        <f>IF(ISNA(VLOOKUP(CONCATENATE($B$99, $B124), 'Airport Passengers'!$A$8:$M$3769, 13, FALSE)), "", VLOOKUP(CONCATENATE($B$99, $B124), 'Airport Passengers'!$A$8:$M$3769, 13, FALSE))</f>
        <v>20729762</v>
      </c>
      <c r="F124" s="67"/>
      <c r="G124" s="68">
        <f t="shared" si="42"/>
        <v>4.3772793817725343E-2</v>
      </c>
      <c r="H124" s="68">
        <f t="shared" si="43"/>
        <v>7.3213453289588171E-2</v>
      </c>
      <c r="I124" s="68">
        <f t="shared" si="44"/>
        <v>4.9640887551688322E-2</v>
      </c>
      <c r="J124" s="52"/>
    </row>
    <row r="125" spans="1:17" x14ac:dyDescent="0.25">
      <c r="A125" s="2"/>
      <c r="B125" s="46">
        <v>2006</v>
      </c>
      <c r="C125" s="71">
        <f>IF(ISNA(VLOOKUP(CONCATENATE($B$99, $B125), 'Airport Passengers'!$A$8:$M$3769, 7, FALSE)), "", VLOOKUP(CONCATENATE($B$99, $B125), 'Airport Passengers'!$A$8:$M$3769, 7, FALSE))</f>
        <v>17276578</v>
      </c>
      <c r="D125" s="71">
        <f>IF(ISNA(VLOOKUP(CONCATENATE($B$99, $B125), 'Airport Passengers'!$A$8:$M$3769, 10, FALSE)), "", VLOOKUP(CONCATENATE($B$99, $B125), 'Airport Passengers'!$A$8:$M$3769, 10, FALSE))</f>
        <v>4291290</v>
      </c>
      <c r="E125" s="67">
        <f>IF(ISNA(VLOOKUP(CONCATENATE($B$99, $B125), 'Airport Passengers'!$A$8:$M$3769, 13, FALSE)), "", VLOOKUP(CONCATENATE($B$99, $B125), 'Airport Passengers'!$A$8:$M$3769, 13, FALSE))</f>
        <v>21567868</v>
      </c>
      <c r="F125" s="67"/>
      <c r="G125" s="68">
        <f t="shared" si="42"/>
        <v>4.6740082642199601E-2</v>
      </c>
      <c r="H125" s="68">
        <f t="shared" si="43"/>
        <v>1.5777694404368662E-2</v>
      </c>
      <c r="I125" s="68">
        <f t="shared" si="44"/>
        <v>4.0430083085372617E-2</v>
      </c>
      <c r="J125" s="52"/>
    </row>
    <row r="126" spans="1:17" x14ac:dyDescent="0.25">
      <c r="A126" s="2"/>
      <c r="B126" s="46">
        <v>2007</v>
      </c>
      <c r="C126" s="71">
        <f>IF(ISNA(VLOOKUP(CONCATENATE($B$99, $B126), 'Airport Passengers'!$A$8:$M$3769, 7, FALSE)), "", VLOOKUP(CONCATENATE($B$99, $B126), 'Airport Passengers'!$A$8:$M$3769, 7, FALSE))</f>
        <v>18185325</v>
      </c>
      <c r="D126" s="71">
        <f>IF(ISNA(VLOOKUP(CONCATENATE($B$99, $B126), 'Airport Passengers'!$A$8:$M$3769, 10, FALSE)), "", VLOOKUP(CONCATENATE($B$99, $B126), 'Airport Passengers'!$A$8:$M$3769, 10, FALSE))</f>
        <v>4565084</v>
      </c>
      <c r="E126" s="67">
        <f>IF(ISNA(VLOOKUP(CONCATENATE($B$99, $B126), 'Airport Passengers'!$A$8:$M$3769, 13, FALSE)), "", VLOOKUP(CONCATENATE($B$99, $B126), 'Airport Passengers'!$A$8:$M$3769, 13, FALSE))</f>
        <v>22750409</v>
      </c>
      <c r="F126" s="67"/>
      <c r="G126" s="68">
        <f t="shared" si="42"/>
        <v>5.2599941956098017E-2</v>
      </c>
      <c r="H126" s="68">
        <f t="shared" si="43"/>
        <v>6.3802259926502292E-2</v>
      </c>
      <c r="I126" s="68">
        <f t="shared" si="44"/>
        <v>5.4828831482091785E-2</v>
      </c>
      <c r="J126" s="52"/>
    </row>
    <row r="127" spans="1:17" x14ac:dyDescent="0.25">
      <c r="A127" s="2"/>
      <c r="B127" s="46">
        <v>2008</v>
      </c>
      <c r="C127" s="71">
        <f>IF(ISNA(VLOOKUP(CONCATENATE($B$99, $B127), 'Airport Passengers'!$A$8:$M$3769, 7, FALSE)), "", VLOOKUP(CONCATENATE($B$99, $B127), 'Airport Passengers'!$A$8:$M$3769, 7, FALSE))</f>
        <v>19835386</v>
      </c>
      <c r="D127" s="71">
        <f>IF(ISNA(VLOOKUP(CONCATENATE($B$99, $B127), 'Airport Passengers'!$A$8:$M$3769, 10, FALSE)), "", VLOOKUP(CONCATENATE($B$99, $B127), 'Airport Passengers'!$A$8:$M$3769, 10, FALSE))</f>
        <v>4732544</v>
      </c>
      <c r="E127" s="67">
        <f>IF(ISNA(VLOOKUP(CONCATENATE($B$99, $B127), 'Airport Passengers'!$A$8:$M$3769, 13, FALSE)), "", VLOOKUP(CONCATENATE($B$99, $B127), 'Airport Passengers'!$A$8:$M$3769, 13, FALSE))</f>
        <v>24567930</v>
      </c>
      <c r="F127" s="67"/>
      <c r="G127" s="68">
        <f t="shared" si="42"/>
        <v>9.0735854322097631E-2</v>
      </c>
      <c r="H127" s="68">
        <f t="shared" ref="H127:I129" si="45">IF(AND(ISNUMBER(D126),ISNUMBER(D127)), IF(OR(D126=0, D127=0), "..", (D127-D126)/D126), " ")</f>
        <v>3.6682786121788775E-2</v>
      </c>
      <c r="I127" s="68">
        <f t="shared" si="45"/>
        <v>7.9889596710107494E-2</v>
      </c>
      <c r="J127" s="68"/>
    </row>
    <row r="128" spans="1:17" ht="39.6" x14ac:dyDescent="0.25">
      <c r="A128" s="2"/>
      <c r="B128" s="46">
        <v>2009</v>
      </c>
      <c r="C128" s="71">
        <f>IF(ISNA(VLOOKUP(CONCATENATE($B$99, $B128), 'Airport Passengers'!$A$8:$M$3769, 7, FALSE)), "", VLOOKUP(CONCATENATE($B$99, $B128), 'Airport Passengers'!$A$8:$M$3769, 7, FALSE))</f>
        <v>19755218</v>
      </c>
      <c r="D128" s="71">
        <f>IF(ISNA(VLOOKUP(CONCATENATE($B$99, $B128), 'Airport Passengers'!$A$8:$M$3769, 10, FALSE)), "", VLOOKUP(CONCATENATE($B$99, $B128), 'Airport Passengers'!$A$8:$M$3769, 10, FALSE))</f>
        <v>5130352</v>
      </c>
      <c r="E128" s="67">
        <f>IF(ISNA(VLOOKUP(CONCATENATE($B$99, $B128), 'Airport Passengers'!$A$8:$M$3769, 13, FALSE)), "", VLOOKUP(CONCATENATE($B$99, $B128), 'Airport Passengers'!$A$8:$M$3769, 13, FALSE))</f>
        <v>24885570</v>
      </c>
      <c r="F128" s="67"/>
      <c r="G128" s="68">
        <f t="shared" si="42"/>
        <v>-4.0416657381913317E-3</v>
      </c>
      <c r="H128" s="68">
        <f t="shared" si="45"/>
        <v>8.4057961214940635E-2</v>
      </c>
      <c r="I128" s="68">
        <f t="shared" si="45"/>
        <v>1.2929050188599528E-2</v>
      </c>
      <c r="J128" s="68"/>
      <c r="O128" s="65" t="s">
        <v>130</v>
      </c>
      <c r="P128" s="65" t="s">
        <v>105</v>
      </c>
      <c r="Q128" s="65" t="s">
        <v>106</v>
      </c>
    </row>
    <row r="129" spans="1:17" x14ac:dyDescent="0.25">
      <c r="A129" s="2"/>
      <c r="B129" s="46">
        <v>2010</v>
      </c>
      <c r="C129" s="71">
        <f>IF(ISNA(VLOOKUP(CONCATENATE($B$99, $B129), 'Airport Passengers'!$A$8:$M$3769, 7, FALSE)), "", VLOOKUP(CONCATENATE($B$99, $B129), 'Airport Passengers'!$A$8:$M$3769, 7, FALSE))</f>
        <v>21522253</v>
      </c>
      <c r="D129" s="71">
        <f>IF(ISNA(VLOOKUP(CONCATENATE($B$99, $B129), 'Airport Passengers'!$A$8:$M$3769, 10, FALSE)), "", VLOOKUP(CONCATENATE($B$99, $B129), 'Airport Passengers'!$A$8:$M$3769, 10, FALSE))</f>
        <v>5872511</v>
      </c>
      <c r="E129" s="67">
        <f>IF(ISNA(VLOOKUP(CONCATENATE($B$99, $B129), 'Airport Passengers'!$A$8:$M$3769, 13, FALSE)), "", VLOOKUP(CONCATENATE($B$99, $B129), 'Airport Passengers'!$A$8:$M$3769, 13, FALSE))</f>
        <v>27394764</v>
      </c>
      <c r="F129" s="67"/>
      <c r="G129" s="68">
        <f t="shared" si="42"/>
        <v>8.9446494591960468E-2</v>
      </c>
      <c r="H129" s="68">
        <f t="shared" si="45"/>
        <v>0.14466044435157666</v>
      </c>
      <c r="I129" s="68">
        <f t="shared" si="45"/>
        <v>0.1008292757610133</v>
      </c>
      <c r="J129" s="68"/>
    </row>
    <row r="130" spans="1:17" x14ac:dyDescent="0.25">
      <c r="A130" s="2"/>
      <c r="B130" s="46">
        <v>2011</v>
      </c>
      <c r="C130" s="71">
        <f>IF(ISNA(VLOOKUP(CONCATENATE($B$99, $B130), 'Airport Passengers'!$A$8:$M$3769, 7, FALSE)), "", VLOOKUP(CONCATENATE($B$99, $B130), 'Airport Passengers'!$A$8:$M$3769, 7, FALSE))</f>
        <v>21206546</v>
      </c>
      <c r="D130" s="71">
        <f>IF(ISNA(VLOOKUP(CONCATENATE($B$99, $B130), 'Airport Passengers'!$A$8:$M$3769, 10, FALSE)), "", VLOOKUP(CONCATENATE($B$99, $B130), 'Airport Passengers'!$A$8:$M$3769, 10, FALSE))</f>
        <v>6460958</v>
      </c>
      <c r="E130" s="67">
        <f>IF(ISNA(VLOOKUP(CONCATENATE($B$99, $B130), 'Airport Passengers'!$A$8:$M$3769, 13, FALSE)), "", VLOOKUP(CONCATENATE($B$99, $B130), 'Airport Passengers'!$A$8:$M$3769, 13, FALSE))</f>
        <v>27667504</v>
      </c>
      <c r="F130" s="67"/>
      <c r="G130" s="68">
        <f t="shared" si="42"/>
        <v>-1.4668863896358806E-2</v>
      </c>
      <c r="H130" s="68">
        <f t="shared" ref="H130:I132" si="46">IF(AND(ISNUMBER(D129),ISNUMBER(D130)), IF(OR(D129=0, D130=0), "..", (D130-D129)/D129), " ")</f>
        <v>0.1002036437224213</v>
      </c>
      <c r="I130" s="68">
        <f t="shared" si="46"/>
        <v>9.9559171234327847E-3</v>
      </c>
      <c r="J130" s="68"/>
      <c r="O130" s="76"/>
      <c r="P130" s="76"/>
      <c r="Q130" s="76"/>
    </row>
    <row r="131" spans="1:17" x14ac:dyDescent="0.25">
      <c r="A131" s="2"/>
      <c r="B131" s="46">
        <v>2012</v>
      </c>
      <c r="C131" s="71">
        <f>IF(ISNA(VLOOKUP(CONCATENATE($B$99, $B131), 'Airport Passengers'!$A$8:$M$3769, 7, FALSE)), "", VLOOKUP(CONCATENATE($B$99, $B131), 'Airport Passengers'!$A$8:$M$3769, 7, FALSE))</f>
        <v>22098350</v>
      </c>
      <c r="D131" s="71">
        <f>IF(ISNA(VLOOKUP(CONCATENATE($B$99, $B131), 'Airport Passengers'!$A$8:$M$3769, 10, FALSE)), "", VLOOKUP(CONCATENATE($B$99, $B131), 'Airport Passengers'!$A$8:$M$3769, 10, FALSE))</f>
        <v>6819242</v>
      </c>
      <c r="E131" s="67">
        <f>IF(ISNA(VLOOKUP(CONCATENATE($B$99, $B131), 'Airport Passengers'!$A$8:$M$3769, 13, FALSE)), "", VLOOKUP(CONCATENATE($B$99, $B131), 'Airport Passengers'!$A$8:$M$3769, 13, FALSE))</f>
        <v>28917592</v>
      </c>
      <c r="F131" s="67"/>
      <c r="G131" s="68">
        <f t="shared" si="42"/>
        <v>4.2053241484964123E-2</v>
      </c>
      <c r="H131" s="68">
        <f t="shared" si="46"/>
        <v>5.5453695876060485E-2</v>
      </c>
      <c r="I131" s="68">
        <f t="shared" si="46"/>
        <v>4.518253616227904E-2</v>
      </c>
      <c r="J131" s="68"/>
      <c r="O131" s="76"/>
      <c r="P131" s="76"/>
      <c r="Q131" s="76"/>
    </row>
    <row r="132" spans="1:17" x14ac:dyDescent="0.25">
      <c r="A132" s="2"/>
      <c r="B132" s="46">
        <v>2013</v>
      </c>
      <c r="C132" s="71">
        <f>IF(ISNA(VLOOKUP(CONCATENATE($B$99, $B132), 'Airport Passengers'!$A$8:$M$3769, 7, FALSE)), "", VLOOKUP(CONCATENATE($B$99, $B132), 'Airport Passengers'!$A$8:$M$3769, 7, FALSE))</f>
        <v>22908284</v>
      </c>
      <c r="D132" s="71">
        <f>IF(ISNA(VLOOKUP(CONCATENATE($B$99, $B132), 'Airport Passengers'!$A$8:$M$3769, 10, FALSE)), "", VLOOKUP(CONCATENATE($B$99, $B132), 'Airport Passengers'!$A$8:$M$3769, 10, FALSE))</f>
        <v>7312143</v>
      </c>
      <c r="E132" s="67">
        <f>IF(ISNA(VLOOKUP(CONCATENATE($B$99, $B132), 'Airport Passengers'!$A$8:$M$3769, 13, FALSE)), "", VLOOKUP(CONCATENATE($B$99, $B132), 'Airport Passengers'!$A$8:$M$3769, 13, FALSE))</f>
        <v>30220427</v>
      </c>
      <c r="F132" s="67"/>
      <c r="G132" s="68">
        <f t="shared" si="42"/>
        <v>3.6651333696859717E-2</v>
      </c>
      <c r="H132" s="68">
        <f t="shared" si="46"/>
        <v>7.2280907467428199E-2</v>
      </c>
      <c r="I132" s="68">
        <f t="shared" si="46"/>
        <v>4.5053370972244162E-2</v>
      </c>
      <c r="J132" s="68"/>
      <c r="K132" s="52" t="s">
        <v>175</v>
      </c>
      <c r="O132" s="76">
        <f>C143/1000000</f>
        <v>24.023976000000001</v>
      </c>
      <c r="P132" s="76">
        <f>D143/1000000</f>
        <v>11.492103</v>
      </c>
      <c r="Q132" s="76">
        <f>E143/1000000</f>
        <v>35.516078999999998</v>
      </c>
    </row>
    <row r="133" spans="1:17" x14ac:dyDescent="0.25">
      <c r="A133" s="2"/>
      <c r="B133" s="46">
        <v>2014</v>
      </c>
      <c r="C133" s="71">
        <f>IF(ISNA(VLOOKUP(CONCATENATE($B$99, $B133), 'Airport Passengers'!$A$8:$M$3769, 7, FALSE)), "", VLOOKUP(CONCATENATE($B$99, $B133), 'Airport Passengers'!$A$8:$M$3769, 7, FALSE))</f>
        <v>23364327</v>
      </c>
      <c r="D133" s="71">
        <f>IF(ISNA(VLOOKUP(CONCATENATE($B$99, $B133), 'Airport Passengers'!$A$8:$M$3769, 10, FALSE)), "", VLOOKUP(CONCATENATE($B$99, $B133), 'Airport Passengers'!$A$8:$M$3769, 10, FALSE))</f>
        <v>8022466</v>
      </c>
      <c r="E133" s="67">
        <f>IF(ISNA(VLOOKUP(CONCATENATE($B$99, $B133), 'Airport Passengers'!$A$8:$M$3769, 13, FALSE)), "", VLOOKUP(CONCATENATE($B$99, $B133), 'Airport Passengers'!$A$8:$M$3769, 13, FALSE))</f>
        <v>31386793</v>
      </c>
      <c r="F133" s="67"/>
      <c r="G133" s="68">
        <f t="shared" ref="G133:I134" si="47">IF(AND(ISNUMBER(C132),ISNUMBER(C133)), IF(OR(C132=0, C133=0), "..", (C133-C132)/C132), " ")</f>
        <v>1.9907340069644675E-2</v>
      </c>
      <c r="H133" s="68">
        <f t="shared" si="47"/>
        <v>9.7142930601876912E-2</v>
      </c>
      <c r="I133" s="68">
        <f t="shared" si="47"/>
        <v>3.8595285235380694E-2</v>
      </c>
      <c r="J133" s="68"/>
      <c r="K133" s="52" t="s">
        <v>171</v>
      </c>
      <c r="O133" s="75">
        <f>G143</f>
        <v>3.4152062260286574E-2</v>
      </c>
      <c r="P133" s="75">
        <f>H143</f>
        <v>0.14898521379661725</v>
      </c>
      <c r="Q133" s="75">
        <f>I143</f>
        <v>6.8713239743598456E-2</v>
      </c>
    </row>
    <row r="134" spans="1:17" x14ac:dyDescent="0.25">
      <c r="A134" s="2"/>
      <c r="B134" s="46">
        <v>2015</v>
      </c>
      <c r="C134" s="71">
        <f>IF(ISNA(VLOOKUP(CONCATENATE($B$99, $B134), 'Airport Passengers'!$A$8:$M$3769, 7, FALSE)), "", VLOOKUP(CONCATENATE($B$99, $B134), 'Airport Passengers'!$A$8:$M$3769, 7, FALSE))</f>
        <v>23930897</v>
      </c>
      <c r="D134" s="71">
        <f>IF(ISNA(VLOOKUP(CONCATENATE($B$99, $B134), 'Airport Passengers'!$A$8:$M$3769, 10, FALSE)), "", VLOOKUP(CONCATENATE($B$99, $B134), 'Airport Passengers'!$A$8:$M$3769, 10, FALSE))</f>
        <v>8859316</v>
      </c>
      <c r="E134" s="67">
        <f>IF(ISNA(VLOOKUP(CONCATENATE($B$99, $B134), 'Airport Passengers'!$A$8:$M$3769, 13, FALSE)), "", VLOOKUP(CONCATENATE($B$99, $B134), 'Airport Passengers'!$A$8:$M$3769, 13, FALSE))</f>
        <v>32790213</v>
      </c>
      <c r="F134" s="67"/>
      <c r="G134" s="68">
        <f t="shared" si="47"/>
        <v>2.4249361002352005E-2</v>
      </c>
      <c r="H134" s="68">
        <f t="shared" si="47"/>
        <v>0.10431331214117953</v>
      </c>
      <c r="I134" s="68">
        <f t="shared" si="47"/>
        <v>4.4713711273400888E-2</v>
      </c>
      <c r="J134" s="68"/>
      <c r="K134" s="52" t="s">
        <v>108</v>
      </c>
      <c r="O134" s="75">
        <f>C143/C$47</f>
        <v>0.20384668860549329</v>
      </c>
      <c r="P134" s="75">
        <f>D143/D$47</f>
        <v>0.27789652785280766</v>
      </c>
      <c r="Q134" s="75">
        <f>E143/E$47</f>
        <v>0.22308106958831284</v>
      </c>
    </row>
    <row r="135" spans="1:17" x14ac:dyDescent="0.25">
      <c r="A135" s="2"/>
      <c r="B135" s="46">
        <v>2016</v>
      </c>
      <c r="C135" s="71">
        <f>IF(ISNA(VLOOKUP(CONCATENATE($B$99, $B135), 'Airport Passengers'!$A$8:$M$3769, 7, FALSE)), "", VLOOKUP(CONCATENATE($B$99, $B135), 'Airport Passengers'!$A$8:$M$3769, 7, FALSE))</f>
        <v>24732603</v>
      </c>
      <c r="D135" s="71">
        <f>IF(ISNA(VLOOKUP(CONCATENATE($B$99, $B135), 'Airport Passengers'!$A$8:$M$3769, 10, FALSE)), "", VLOOKUP(CONCATENATE($B$99, $B135), 'Airport Passengers'!$A$8:$M$3769, 10, FALSE))</f>
        <v>9642586</v>
      </c>
      <c r="E135" s="67">
        <f>IF(ISNA(VLOOKUP(CONCATENATE($B$99, $B135), 'Airport Passengers'!$A$8:$M$3769, 13, FALSE)), "", VLOOKUP(CONCATENATE($B$99, $B135), 'Airport Passengers'!$A$8:$M$3769, 13, FALSE))</f>
        <v>34375189</v>
      </c>
      <c r="F135" s="67"/>
      <c r="G135" s="68">
        <f t="shared" ref="G135:I136" si="48">IF(AND(ISNUMBER(C134),ISNUMBER(C135)), IF(OR(C134=0, C135=0), "..", (C135-C134)/C134), " ")</f>
        <v>3.3500875458199499E-2</v>
      </c>
      <c r="H135" s="68">
        <f t="shared" si="48"/>
        <v>8.8412017361159709E-2</v>
      </c>
      <c r="I135" s="68">
        <f t="shared" si="48"/>
        <v>4.8336861977688279E-2</v>
      </c>
      <c r="J135" s="68"/>
    </row>
    <row r="136" spans="1:17" x14ac:dyDescent="0.25">
      <c r="A136" s="2"/>
      <c r="B136" s="46">
        <v>2017</v>
      </c>
      <c r="C136" s="71">
        <f>IF(ISNA(VLOOKUP(CONCATENATE($B$99, $B136), 'Airport Passengers'!$A$8:$M$3769, 7, FALSE)), "", VLOOKUP(CONCATENATE($B$99, $B136), 'Airport Passengers'!$A$8:$M$3769, 7, FALSE))</f>
        <v>25235738</v>
      </c>
      <c r="D136" s="71">
        <f>IF(ISNA(VLOOKUP(CONCATENATE($B$99, $B136), 'Airport Passengers'!$A$8:$M$3769, 10, FALSE)), "", VLOOKUP(CONCATENATE($B$99, $B136), 'Airport Passengers'!$A$8:$M$3769, 10, FALSE))</f>
        <v>10323782</v>
      </c>
      <c r="E136" s="67">
        <f>IF(ISNA(VLOOKUP(CONCATENATE($B$99, $B136), 'Airport Passengers'!$A$8:$M$3769, 13, FALSE)), "", VLOOKUP(CONCATENATE($B$99, $B136), 'Airport Passengers'!$A$8:$M$3769, 13, FALSE))</f>
        <v>35559520</v>
      </c>
      <c r="F136" s="67"/>
      <c r="G136" s="68">
        <f t="shared" si="48"/>
        <v>2.0342986138579915E-2</v>
      </c>
      <c r="H136" s="68">
        <f t="shared" si="48"/>
        <v>7.064453456780162E-2</v>
      </c>
      <c r="I136" s="68">
        <f t="shared" si="48"/>
        <v>3.4453076025269272E-2</v>
      </c>
      <c r="J136" s="68"/>
      <c r="K136" s="77"/>
      <c r="L136" s="77"/>
      <c r="M136" s="77"/>
      <c r="N136" s="77"/>
      <c r="O136" s="67"/>
    </row>
    <row r="137" spans="1:17" x14ac:dyDescent="0.25">
      <c r="A137" s="2"/>
      <c r="B137" s="46">
        <v>2018</v>
      </c>
      <c r="C137" s="71">
        <f>IF(ISNA(VLOOKUP(CONCATENATE($B$99, $B137), 'Airport Passengers'!$A$8:$M$3769, 7, FALSE)), "", VLOOKUP(CONCATENATE($B$99, $B137), 'Airport Passengers'!$A$8:$M$3769, 7, FALSE))</f>
        <v>25692745</v>
      </c>
      <c r="D137" s="71">
        <f>IF(ISNA(VLOOKUP(CONCATENATE($B$99, $B137), 'Airport Passengers'!$A$8:$M$3769, 10, FALSE)), "", VLOOKUP(CONCATENATE($B$99, $B137), 'Airport Passengers'!$A$8:$M$3769, 10, FALSE))</f>
        <v>11223884</v>
      </c>
      <c r="E137" s="67">
        <f>IF(ISNA(VLOOKUP(CONCATENATE($B$99, $B137), 'Airport Passengers'!$A$8:$M$3769, 13, FALSE)), "", VLOOKUP(CONCATENATE($B$99, $B137), 'Airport Passengers'!$A$8:$M$3769, 13, FALSE))</f>
        <v>36916629</v>
      </c>
      <c r="F137" s="67"/>
      <c r="G137" s="68">
        <f t="shared" ref="G137" si="49">IF(AND(ISNUMBER(C136),ISNUMBER(C137)), IF(OR(C136=0, C137=0), "..", (C137-C136)/C136), " ")</f>
        <v>1.810951595709228E-2</v>
      </c>
      <c r="H137" s="68">
        <f t="shared" ref="H137" si="50">IF(AND(ISNUMBER(D136),ISNUMBER(D137)), IF(OR(D136=0, D137=0), "..", (D137-D136)/D136), " ")</f>
        <v>8.7187234290689211E-2</v>
      </c>
      <c r="I137" s="68">
        <f t="shared" ref="I137" si="51">IF(AND(ISNUMBER(E136),ISNUMBER(E137)), IF(OR(E136=0, E137=0), "..", (E137-E136)/E136), " ")</f>
        <v>3.8164435290465114E-2</v>
      </c>
      <c r="J137" s="68"/>
      <c r="K137" s="77" t="s">
        <v>99</v>
      </c>
      <c r="L137" s="77"/>
      <c r="M137" s="77"/>
      <c r="N137" s="77"/>
      <c r="O137" s="67"/>
    </row>
    <row r="138" spans="1:17" x14ac:dyDescent="0.25">
      <c r="A138" s="2"/>
      <c r="B138" s="46">
        <v>2019</v>
      </c>
      <c r="C138" s="71">
        <f>IF(ISNA(VLOOKUP(CONCATENATE($B$99, $B138), 'Airport Passengers'!$A$8:$M$3769, 7, FALSE)), "", VLOOKUP(CONCATENATE($B$99, $B138), 'Airport Passengers'!$A$8:$M$3769, 7, FALSE))</f>
        <v>25815647</v>
      </c>
      <c r="D138" s="71">
        <f>IF(ISNA(VLOOKUP(CONCATENATE($B$99, $B138), 'Airport Passengers'!$A$8:$M$3769, 10, FALSE)), "", VLOOKUP(CONCATENATE($B$99, $B138), 'Airport Passengers'!$A$8:$M$3769, 10, FALSE))</f>
        <v>11318644</v>
      </c>
      <c r="E138" s="67">
        <f>IF(ISNA(VLOOKUP(CONCATENATE($B$99, $B138), 'Airport Passengers'!$A$8:$M$3769, 13, FALSE)), "", VLOOKUP(CONCATENATE($B$99, $B138), 'Airport Passengers'!$A$8:$M$3769, 13, FALSE))</f>
        <v>37134291</v>
      </c>
      <c r="F138" s="67"/>
      <c r="G138" s="68">
        <f t="shared" ref="G138" si="52">IF(AND(ISNUMBER(C137),ISNUMBER(C138)), IF(OR(C137=0, C138=0), "..", (C138-C137)/C137), " ")</f>
        <v>4.7835293581904156E-3</v>
      </c>
      <c r="H138" s="68">
        <f t="shared" ref="H138" si="53">IF(AND(ISNUMBER(D137),ISNUMBER(D138)), IF(OR(D137=0, D138=0), "..", (D138-D137)/D137), " ")</f>
        <v>8.4427102061995652E-3</v>
      </c>
      <c r="I138" s="68">
        <f t="shared" ref="I138" si="54">IF(AND(ISNUMBER(E137),ISNUMBER(E138)), IF(OR(E137=0, E138=0), "..", (E138-E137)/E137), " ")</f>
        <v>5.8960421332077744E-3</v>
      </c>
      <c r="J138" s="68"/>
      <c r="K138" s="49" t="s">
        <v>172</v>
      </c>
      <c r="O138" s="75">
        <f>IF(C138=0,"..",(C143/C138)^(1/5)-1)</f>
        <v>-1.4282710223289197E-2</v>
      </c>
      <c r="P138" s="75">
        <f t="shared" ref="P138" si="55">IF(D138=0,"..",(D143/D138)^(1/5)-1)</f>
        <v>3.0463961059530309E-3</v>
      </c>
      <c r="Q138" s="75">
        <f t="shared" ref="Q138" si="56">IF(E138=0,"..",(E143/E138)^(1/5)-1)</f>
        <v>-8.8714751515476253E-3</v>
      </c>
    </row>
    <row r="139" spans="1:17" x14ac:dyDescent="0.25">
      <c r="A139" s="2"/>
      <c r="B139" s="46">
        <v>2020</v>
      </c>
      <c r="C139" s="71">
        <f>IF(ISNA(VLOOKUP(CONCATENATE($B$99, $B139), 'Airport Passengers'!$A$8:$M$3769, 7, FALSE)), "", VLOOKUP(CONCATENATE($B$99, $B139), 'Airport Passengers'!$A$8:$M$3769, 7, FALSE))</f>
        <v>6462941</v>
      </c>
      <c r="D139" s="71">
        <f>IF(ISNA(VLOOKUP(CONCATENATE($B$99, $B139), 'Airport Passengers'!$A$8:$M$3769, 10, FALSE)), "", VLOOKUP(CONCATENATE($B$99, $B139), 'Airport Passengers'!$A$8:$M$3769, 10, FALSE))</f>
        <v>2434451</v>
      </c>
      <c r="E139" s="67">
        <f>IF(ISNA(VLOOKUP(CONCATENATE($B$99, $B139), 'Airport Passengers'!$A$8:$M$3769, 13, FALSE)), "", VLOOKUP(CONCATENATE($B$99, $B139), 'Airport Passengers'!$A$8:$M$3769, 13, FALSE))</f>
        <v>8897392</v>
      </c>
      <c r="F139" s="67"/>
      <c r="G139" s="68">
        <f t="shared" ref="G139" si="57">IF(AND(ISNUMBER(C138),ISNUMBER(C139)), IF(OR(C138=0, C139=0), "..", (C139-C138)/C138), " ")</f>
        <v>-0.7496502411889967</v>
      </c>
      <c r="H139" s="68">
        <f t="shared" ref="H139" si="58">IF(AND(ISNUMBER(D138),ISNUMBER(D139)), IF(OR(D138=0, D139=0), "..", (D139-D138)/D138), " ")</f>
        <v>-0.78491672677398461</v>
      </c>
      <c r="I139" s="68">
        <f t="shared" ref="I139" si="59">IF(AND(ISNUMBER(E138),ISNUMBER(E139)), IF(OR(E138=0, E139=0), "..", (E139-E138)/E138), " ")</f>
        <v>-0.76039957245985923</v>
      </c>
      <c r="J139" s="68"/>
      <c r="K139" s="49" t="s">
        <v>173</v>
      </c>
      <c r="O139" s="75">
        <f>IF(C133=0,"..",(C143/C133)^(1/10)-1)</f>
        <v>2.788075444000615E-3</v>
      </c>
      <c r="P139" s="75">
        <f t="shared" ref="P139" si="60">IF(D133=0,"..",(D143/D133)^(1/10)-1)</f>
        <v>3.6595125937580297E-2</v>
      </c>
      <c r="Q139" s="75">
        <f t="shared" ref="Q139" si="61">IF(E133=0,"..",(E143/E133)^(1/10)-1)</f>
        <v>1.2436530813835001E-2</v>
      </c>
    </row>
    <row r="140" spans="1:17" x14ac:dyDescent="0.25">
      <c r="A140" s="2"/>
      <c r="B140" s="46">
        <v>2021</v>
      </c>
      <c r="C140" s="71">
        <f>IF(ISNA(VLOOKUP(CONCATENATE($B$99, $B140), 'Airport Passengers'!$A$8:$M$3769, 7, FALSE)), "", VLOOKUP(CONCATENATE($B$99, $B140), 'Airport Passengers'!$A$8:$M$3769, 7, FALSE))</f>
        <v>6763686</v>
      </c>
      <c r="D140" s="71">
        <f>IF(ISNA(VLOOKUP(CONCATENATE($B$99, $B140), 'Airport Passengers'!$A$8:$M$3769, 10, FALSE)), "", VLOOKUP(CONCATENATE($B$99, $B140), 'Airport Passengers'!$A$8:$M$3769, 10, FALSE))</f>
        <v>396590</v>
      </c>
      <c r="E140" s="67">
        <f>IF(ISNA(VLOOKUP(CONCATENATE($B$99, $B140), 'Airport Passengers'!$A$8:$M$3769, 13, FALSE)), "", VLOOKUP(CONCATENATE($B$99, $B140), 'Airport Passengers'!$A$8:$M$3769, 13, FALSE))</f>
        <v>7160276</v>
      </c>
      <c r="F140" s="67"/>
      <c r="G140" s="68">
        <f t="shared" ref="G140" si="62">IF(AND(ISNUMBER(C139),ISNUMBER(C140)), IF(OR(C139=0, C140=0), "..", (C140-C139)/C139), " ")</f>
        <v>4.6533768449998229E-2</v>
      </c>
      <c r="H140" s="68">
        <f t="shared" ref="H140" si="63">IF(AND(ISNUMBER(D139),ISNUMBER(D140)), IF(OR(D139=0, D140=0), "..", (D140-D139)/D139), " ")</f>
        <v>-0.83709263402713796</v>
      </c>
      <c r="I140" s="68">
        <f t="shared" ref="I140" si="64">IF(AND(ISNUMBER(E139),ISNUMBER(E140)), IF(OR(E139=0, E140=0), "..", (E140-E139)/E139), " ")</f>
        <v>-0.19523878457867205</v>
      </c>
      <c r="J140" s="68"/>
      <c r="K140" s="49" t="s">
        <v>174</v>
      </c>
      <c r="O140" s="75">
        <f>IF(C123=0,"..",(C143/C123)^(1/20)-1)</f>
        <v>2.1131325557141478E-2</v>
      </c>
      <c r="P140" s="75">
        <f t="shared" ref="P140" si="65">IF(D123=0,"..",(D143/D123)^(1/20)-1)</f>
        <v>5.5030029625441124E-2</v>
      </c>
      <c r="Q140" s="75">
        <f t="shared" ref="Q140" si="66">IF(E123=0,"..",(E143/E123)^(1/20)-1)</f>
        <v>2.9777910990725243E-2</v>
      </c>
    </row>
    <row r="141" spans="1:17" x14ac:dyDescent="0.25">
      <c r="A141" s="2"/>
      <c r="B141" s="46">
        <v>2022</v>
      </c>
      <c r="C141" s="71">
        <f>IF(ISNA(VLOOKUP(CONCATENATE($B$99, $B141), 'Airport Passengers'!$A$8:$M$3769, 7, FALSE)), "", VLOOKUP(CONCATENATE($B$99, $B141), 'Airport Passengers'!$A$8:$M$3769, 7, FALSE))</f>
        <v>20309831</v>
      </c>
      <c r="D141" s="71">
        <f>IF(ISNA(VLOOKUP(CONCATENATE($B$99, $B141), 'Airport Passengers'!$A$8:$M$3769, 10, FALSE)), "", VLOOKUP(CONCATENATE($B$99, $B141), 'Airport Passengers'!$A$8:$M$3769, 10, FALSE))</f>
        <v>5407527</v>
      </c>
      <c r="E141" s="67">
        <f>IF(ISNA(VLOOKUP(CONCATENATE($B$99, $B141), 'Airport Passengers'!$A$8:$M$3769, 13, FALSE)), "", VLOOKUP(CONCATENATE($B$99, $B141), 'Airport Passengers'!$A$8:$M$3769, 13, FALSE))</f>
        <v>25717358</v>
      </c>
      <c r="F141" s="67"/>
      <c r="G141" s="68">
        <f t="shared" ref="G141" si="67">IF(AND(ISNUMBER(C140),ISNUMBER(C141)), IF(OR(C140=0, C141=0), "..", (C141-C140)/C140), " ")</f>
        <v>2.0027755575879778</v>
      </c>
      <c r="H141" s="68">
        <f t="shared" ref="H141" si="68">IF(AND(ISNUMBER(D140),ISNUMBER(D141)), IF(OR(D140=0, D141=0), "..", (D141-D140)/D140), " ")</f>
        <v>12.635056355430041</v>
      </c>
      <c r="I141" s="68">
        <f t="shared" ref="I141" si="69">IF(AND(ISNUMBER(E140),ISNUMBER(E141)), IF(OR(E140=0, E141=0), "..", (E141-E140)/E140), " ")</f>
        <v>2.5916713266360123</v>
      </c>
      <c r="J141" s="68"/>
    </row>
    <row r="142" spans="1:17" x14ac:dyDescent="0.25">
      <c r="A142" s="2"/>
      <c r="B142" s="46">
        <v>2023</v>
      </c>
      <c r="C142" s="71">
        <f>IF(ISNA(VLOOKUP(CONCATENATE($B$99, $B142), 'Airport Passengers'!$A$8:$M$3769, 7, FALSE)), "", VLOOKUP(CONCATENATE($B$99, $B142), 'Airport Passengers'!$A$8:$M$3769, 7, FALSE))</f>
        <v>23230603</v>
      </c>
      <c r="D142" s="71">
        <f>IF(ISNA(VLOOKUP(CONCATENATE($B$99, $B142), 'Airport Passengers'!$A$8:$M$3769, 10, FALSE)), "", VLOOKUP(CONCATENATE($B$99, $B142), 'Airport Passengers'!$A$8:$M$3769, 10, FALSE))</f>
        <v>10001959</v>
      </c>
      <c r="E142" s="67">
        <f>IF(ISNA(VLOOKUP(CONCATENATE($B$99, $B142), 'Airport Passengers'!$A$8:$M$3769, 13, FALSE)), "", VLOOKUP(CONCATENATE($B$99, $B142), 'Airport Passengers'!$A$8:$M$3769, 13, FALSE))</f>
        <v>33232562</v>
      </c>
      <c r="F142" s="67"/>
      <c r="G142" s="68">
        <f t="shared" ref="G142" si="70">IF(AND(ISNUMBER(C141),ISNUMBER(C142)), IF(OR(C141=0, C142=0), "..", (C142-C141)/C141), " ")</f>
        <v>0.1438107485975634</v>
      </c>
      <c r="H142" s="68">
        <f t="shared" ref="H142" si="71">IF(AND(ISNUMBER(D141),ISNUMBER(D142)), IF(OR(D141=0, D142=0), "..", (D142-D141)/D141), " ")</f>
        <v>0.84963644194471888</v>
      </c>
      <c r="I142" s="68">
        <f t="shared" ref="I142" si="72">IF(AND(ISNUMBER(E141),ISNUMBER(E142)), IF(OR(E141=0, E142=0), "..", (E142-E141)/E141), " ")</f>
        <v>0.2922230191763866</v>
      </c>
      <c r="J142" s="68"/>
    </row>
    <row r="143" spans="1:17" x14ac:dyDescent="0.25">
      <c r="A143" s="2"/>
      <c r="B143" s="46">
        <v>2024</v>
      </c>
      <c r="C143" s="71">
        <f>IF(ISNA(VLOOKUP(CONCATENATE($B$99, $B143), 'Airport Passengers'!$A$8:$M$3769, 7, FALSE)), "", VLOOKUP(CONCATENATE($B$99, $B143), 'Airport Passengers'!$A$8:$M$3769, 7, FALSE))</f>
        <v>24023976</v>
      </c>
      <c r="D143" s="71">
        <f>IF(ISNA(VLOOKUP(CONCATENATE($B$99, $B143), 'Airport Passengers'!$A$8:$M$3769, 10, FALSE)), "", VLOOKUP(CONCATENATE($B$99, $B143), 'Airport Passengers'!$A$8:$M$3769, 10, FALSE))</f>
        <v>11492103</v>
      </c>
      <c r="E143" s="67">
        <f>IF(ISNA(VLOOKUP(CONCATENATE($B$99, $B143), 'Airport Passengers'!$A$8:$M$3769, 13, FALSE)), "", VLOOKUP(CONCATENATE($B$99, $B143), 'Airport Passengers'!$A$8:$M$3769, 13, FALSE))</f>
        <v>35516079</v>
      </c>
      <c r="F143" s="67"/>
      <c r="G143" s="68">
        <f t="shared" ref="G143" si="73">IF(AND(ISNUMBER(C142),ISNUMBER(C143)), IF(OR(C142=0, C143=0), "..", (C143-C142)/C142), " ")</f>
        <v>3.4152062260286574E-2</v>
      </c>
      <c r="H143" s="68">
        <f t="shared" ref="H143" si="74">IF(AND(ISNUMBER(D142),ISNUMBER(D143)), IF(OR(D142=0, D143=0), "..", (D143-D142)/D142), " ")</f>
        <v>0.14898521379661725</v>
      </c>
      <c r="I143" s="68">
        <f t="shared" ref="I143" si="75">IF(AND(ISNUMBER(E142),ISNUMBER(E143)), IF(OR(E142=0, E143=0), "..", (E143-E142)/E142), " ")</f>
        <v>6.8713239743598456E-2</v>
      </c>
      <c r="J143" s="68"/>
    </row>
    <row r="144" spans="1:17" x14ac:dyDescent="0.25">
      <c r="A144" s="2"/>
      <c r="B144" s="72"/>
      <c r="C144" s="72"/>
      <c r="D144" s="72"/>
      <c r="E144" s="73"/>
      <c r="F144" s="73"/>
      <c r="G144" s="73"/>
      <c r="H144" s="73"/>
      <c r="I144" s="74"/>
      <c r="J144" s="68"/>
    </row>
    <row r="145" spans="1:21" x14ac:dyDescent="0.25">
      <c r="A145" s="2"/>
      <c r="B145" s="118"/>
      <c r="C145" s="118"/>
      <c r="D145" s="118"/>
      <c r="E145" s="119"/>
      <c r="F145" s="119"/>
      <c r="G145" s="119"/>
      <c r="H145" s="119"/>
      <c r="I145" s="69"/>
      <c r="J145" s="68"/>
    </row>
    <row r="146" spans="1:21" x14ac:dyDescent="0.25">
      <c r="A146" s="2"/>
      <c r="B146" s="118"/>
      <c r="C146" s="118"/>
      <c r="D146" s="118"/>
      <c r="E146" s="119"/>
      <c r="F146" s="119"/>
      <c r="G146" s="119"/>
      <c r="H146" s="119"/>
      <c r="I146" s="69"/>
      <c r="J146" s="68"/>
    </row>
    <row r="147" spans="1:21" s="36" customFormat="1" ht="18" thickBot="1" x14ac:dyDescent="0.35">
      <c r="A147" s="35">
        <v>3</v>
      </c>
      <c r="B147" s="54" t="s">
        <v>20</v>
      </c>
      <c r="C147" s="54"/>
      <c r="D147"/>
      <c r="E147"/>
      <c r="F147" s="55"/>
      <c r="G147" s="55"/>
      <c r="H147" s="55"/>
      <c r="I147" s="56"/>
      <c r="J147" s="57"/>
      <c r="K147" s="129" t="str">
        <f>CONCATENATE(B147," - PASSENGER MOVEMENTS (millions) - ",UPPER($B$6))</f>
        <v>BRISBANE - PASSENGER MOVEMENTS (millions) - CALENDAR YEARS</v>
      </c>
      <c r="L147" s="129"/>
      <c r="M147" s="129"/>
      <c r="N147" s="129"/>
      <c r="O147" s="129"/>
      <c r="P147" s="129"/>
      <c r="Q147" s="129"/>
      <c r="R147" s="108"/>
      <c r="S147" s="37"/>
      <c r="T147" s="37"/>
      <c r="U147" s="37"/>
    </row>
    <row r="148" spans="1:21" x14ac:dyDescent="0.25">
      <c r="A148" s="1"/>
      <c r="B148" s="58"/>
      <c r="C148" s="58"/>
      <c r="D148" s="58"/>
      <c r="E148" s="59"/>
      <c r="F148" s="59"/>
      <c r="G148" s="59"/>
      <c r="H148" s="59"/>
      <c r="I148" s="60"/>
      <c r="J148" s="61"/>
    </row>
    <row r="149" spans="1:21" ht="20.100000000000001" customHeight="1" x14ac:dyDescent="0.25">
      <c r="A149" s="1"/>
      <c r="B149" s="62"/>
      <c r="C149" s="128" t="s">
        <v>103</v>
      </c>
      <c r="D149" s="128"/>
      <c r="E149" s="128"/>
      <c r="F149" s="63"/>
      <c r="G149" s="128" t="s">
        <v>107</v>
      </c>
      <c r="H149" s="128"/>
      <c r="I149" s="128"/>
      <c r="J149" s="64"/>
    </row>
    <row r="150" spans="1:21" ht="39.9" customHeight="1" x14ac:dyDescent="0.25">
      <c r="A150" s="1"/>
      <c r="B150" s="65" t="str">
        <f>B6</f>
        <v>Calendar Years</v>
      </c>
      <c r="C150" s="65" t="s">
        <v>140</v>
      </c>
      <c r="D150" s="65" t="s">
        <v>105</v>
      </c>
      <c r="E150" s="65" t="s">
        <v>106</v>
      </c>
      <c r="F150" s="65"/>
      <c r="G150" s="65" t="s">
        <v>104</v>
      </c>
      <c r="H150" s="65" t="s">
        <v>105</v>
      </c>
      <c r="I150" s="65" t="s">
        <v>106</v>
      </c>
      <c r="J150" s="66"/>
      <c r="L150" s="67"/>
      <c r="M150" s="68"/>
      <c r="N150" s="69"/>
      <c r="O150" s="68"/>
      <c r="P150" s="68"/>
      <c r="Q150" s="69"/>
    </row>
    <row r="151" spans="1:21" ht="12.75" customHeight="1" x14ac:dyDescent="0.25">
      <c r="A151" s="1"/>
      <c r="B151" s="70"/>
      <c r="C151" s="116" t="str">
        <f>C150</f>
        <v>Domestic (including Regional) Airlines</v>
      </c>
      <c r="D151" s="116" t="str">
        <f>D150</f>
        <v>International Airlines</v>
      </c>
      <c r="E151" s="70"/>
      <c r="F151" s="70"/>
      <c r="G151" s="70"/>
      <c r="H151" s="70"/>
      <c r="I151" s="70"/>
      <c r="J151" s="66"/>
      <c r="L151" s="67"/>
      <c r="M151" s="68"/>
      <c r="N151" s="69"/>
      <c r="O151" s="68"/>
      <c r="P151" s="68"/>
      <c r="Q151" s="69"/>
    </row>
    <row r="152" spans="1:21" x14ac:dyDescent="0.25">
      <c r="A152" s="1"/>
      <c r="B152" s="46">
        <v>1985</v>
      </c>
      <c r="C152" s="71">
        <f>IF(ISNA(VLOOKUP(CONCATENATE($B$147, $B152), 'Airport Passengers'!$A$8:$M$3769, 7, FALSE)), "", VLOOKUP(CONCATENATE($B$147, $B152), 'Airport Passengers'!$A$8:$M$3769, 7, FALSE))</f>
        <v>2824360</v>
      </c>
      <c r="D152" s="71">
        <f>IF(ISNA(VLOOKUP(CONCATENATE($B$147, $B152), 'Airport Passengers'!$A$8:$M$3769, 10, FALSE)), "", VLOOKUP(CONCATENATE($B$147, $B152), 'Airport Passengers'!$A$8:$M$3769, 10, FALSE))</f>
        <v>492466</v>
      </c>
      <c r="E152" s="67">
        <f>IF(ISNA(VLOOKUP(CONCATENATE($B$147, $B152), 'Airport Passengers'!$A$8:$M$3769, 13, FALSE)), "", VLOOKUP(CONCATENATE($B$147, $B152), 'Airport Passengers'!$A$8:$M$3769, 13, FALSE))</f>
        <v>3316826</v>
      </c>
      <c r="F152" s="67"/>
      <c r="G152" s="67"/>
      <c r="H152" s="67"/>
      <c r="I152" s="68" t="str">
        <f>IF(AND(ISNUMBER(E150),ISNUMBER(E152)), IF(OR(E150=0, E152=0), "--", (E152-E150)/E150), " ")</f>
        <v xml:space="preserve"> </v>
      </c>
      <c r="J152" s="68"/>
      <c r="L152" s="67"/>
      <c r="M152" s="68"/>
      <c r="N152" s="69"/>
      <c r="O152" s="68"/>
      <c r="P152" s="68"/>
      <c r="Q152" s="69"/>
    </row>
    <row r="153" spans="1:21" x14ac:dyDescent="0.25">
      <c r="A153" s="1"/>
      <c r="B153" s="46">
        <v>1986</v>
      </c>
      <c r="C153" s="71">
        <f>IF(ISNA(VLOOKUP(CONCATENATE($B$147, $B153), 'Airport Passengers'!$A$8:$M$3769, 7, FALSE)), "", VLOOKUP(CONCATENATE($B$147, $B153), 'Airport Passengers'!$A$8:$M$3769, 7, FALSE))</f>
        <v>3018951</v>
      </c>
      <c r="D153" s="71">
        <f>IF(ISNA(VLOOKUP(CONCATENATE($B$147, $B153), 'Airport Passengers'!$A$8:$M$3769, 10, FALSE)), "", VLOOKUP(CONCATENATE($B$147, $B153), 'Airport Passengers'!$A$8:$M$3769, 10, FALSE))</f>
        <v>576663</v>
      </c>
      <c r="E153" s="67">
        <f>IF(ISNA(VLOOKUP(CONCATENATE($B$147, $B153), 'Airport Passengers'!$A$8:$M$3769, 13, FALSE)), "", VLOOKUP(CONCATENATE($B$147, $B153), 'Airport Passengers'!$A$8:$M$3769, 13, FALSE))</f>
        <v>3595614</v>
      </c>
      <c r="F153" s="67"/>
      <c r="G153" s="68">
        <f t="shared" ref="G153:G180" si="76">IF(AND(ISNUMBER(C152),ISNUMBER(C153)), IF(OR(C152=0, C153=0), "..", (C153-C152)/C152), " ")</f>
        <v>6.88973785211517E-2</v>
      </c>
      <c r="H153" s="68">
        <f t="shared" ref="H153:H174" si="77">IF(AND(ISNUMBER(D152),ISNUMBER(D153)), IF(OR(D152=0, D153=0), "..", (D153-D152)/D152), " ")</f>
        <v>0.17097017865192723</v>
      </c>
      <c r="I153" s="68">
        <f>IF(AND(ISNUMBER(E152),ISNUMBER(E153)), IF(OR(E152=0, E153=0), "..", (E153-E152)/E152), " ")</f>
        <v>8.4052645511100074E-2</v>
      </c>
      <c r="J153" s="52"/>
      <c r="L153" s="67"/>
      <c r="M153" s="68"/>
      <c r="N153" s="69"/>
      <c r="O153" s="68"/>
      <c r="P153" s="68"/>
      <c r="Q153" s="69"/>
    </row>
    <row r="154" spans="1:21" x14ac:dyDescent="0.25">
      <c r="A154" s="1"/>
      <c r="B154" s="46">
        <v>1987</v>
      </c>
      <c r="C154" s="71">
        <f>IF(ISNA(VLOOKUP(CONCATENATE($B$147, $B154), 'Airport Passengers'!$A$8:$M$3769, 7, FALSE)), "", VLOOKUP(CONCATENATE($B$147, $B154), 'Airport Passengers'!$A$8:$M$3769, 7, FALSE))</f>
        <v>3271701</v>
      </c>
      <c r="D154" s="71">
        <f>IF(ISNA(VLOOKUP(CONCATENATE($B$147, $B154), 'Airport Passengers'!$A$8:$M$3769, 10, FALSE)), "", VLOOKUP(CONCATENATE($B$147, $B154), 'Airport Passengers'!$A$8:$M$3769, 10, FALSE))</f>
        <v>697453</v>
      </c>
      <c r="E154" s="67">
        <f>IF(ISNA(VLOOKUP(CONCATENATE($B$147, $B154), 'Airport Passengers'!$A$8:$M$3769, 13, FALSE)), "", VLOOKUP(CONCATENATE($B$147, $B154), 'Airport Passengers'!$A$8:$M$3769, 13, FALSE))</f>
        <v>3969154</v>
      </c>
      <c r="F154" s="67"/>
      <c r="G154" s="68">
        <f t="shared" si="76"/>
        <v>8.3721133599054767E-2</v>
      </c>
      <c r="H154" s="68">
        <f t="shared" si="77"/>
        <v>0.20946375959615929</v>
      </c>
      <c r="I154" s="68">
        <f t="shared" ref="I154:I174" si="78">IF(AND(ISNUMBER(E153),ISNUMBER(E154)), IF(OR(E153=0, E154=0), "..", (E154-E153)/E153), " ")</f>
        <v>0.10388768093571779</v>
      </c>
      <c r="J154" s="52"/>
      <c r="L154" s="67"/>
      <c r="M154" s="68"/>
      <c r="N154" s="69"/>
      <c r="O154" s="68"/>
      <c r="P154" s="68"/>
      <c r="Q154" s="69"/>
    </row>
    <row r="155" spans="1:21" x14ac:dyDescent="0.25">
      <c r="A155" s="1"/>
      <c r="B155" s="46">
        <v>1988</v>
      </c>
      <c r="C155" s="71">
        <f>IF(ISNA(VLOOKUP(CONCATENATE($B$147, $B155), 'Airport Passengers'!$A$8:$M$3769, 7, FALSE)), "", VLOOKUP(CONCATENATE($B$147, $B155), 'Airport Passengers'!$A$8:$M$3769, 7, FALSE))</f>
        <v>3941211</v>
      </c>
      <c r="D155" s="71">
        <f>IF(ISNA(VLOOKUP(CONCATENATE($B$147, $B155), 'Airport Passengers'!$A$8:$M$3769, 10, FALSE)), "", VLOOKUP(CONCATENATE($B$147, $B155), 'Airport Passengers'!$A$8:$M$3769, 10, FALSE))</f>
        <v>958795</v>
      </c>
      <c r="E155" s="67">
        <f>IF(ISNA(VLOOKUP(CONCATENATE($B$147, $B155), 'Airport Passengers'!$A$8:$M$3769, 13, FALSE)), "", VLOOKUP(CONCATENATE($B$147, $B155), 'Airport Passengers'!$A$8:$M$3769, 13, FALSE))</f>
        <v>4900006</v>
      </c>
      <c r="F155" s="67"/>
      <c r="G155" s="68">
        <f t="shared" si="76"/>
        <v>0.20463667064930444</v>
      </c>
      <c r="H155" s="68">
        <f t="shared" si="77"/>
        <v>0.37470912018444252</v>
      </c>
      <c r="I155" s="68">
        <f t="shared" si="78"/>
        <v>0.23452151264476007</v>
      </c>
      <c r="J155" s="52"/>
      <c r="L155" s="67"/>
      <c r="M155" s="68"/>
      <c r="N155" s="69"/>
      <c r="O155" s="68"/>
      <c r="P155" s="68"/>
      <c r="Q155" s="69"/>
    </row>
    <row r="156" spans="1:21" x14ac:dyDescent="0.25">
      <c r="A156" s="1"/>
      <c r="B156" s="46">
        <v>1989</v>
      </c>
      <c r="C156" s="71">
        <f>IF(ISNA(VLOOKUP(CONCATENATE($B$147, $B156), 'Airport Passengers'!$A$8:$M$3769, 7, FALSE)), "", VLOOKUP(CONCATENATE($B$147, $B156), 'Airport Passengers'!$A$8:$M$3769, 7, FALSE))</f>
        <v>2905041</v>
      </c>
      <c r="D156" s="71">
        <f>IF(ISNA(VLOOKUP(CONCATENATE($B$147, $B156), 'Airport Passengers'!$A$8:$M$3769, 10, FALSE)), "", VLOOKUP(CONCATENATE($B$147, $B156), 'Airport Passengers'!$A$8:$M$3769, 10, FALSE))</f>
        <v>946067</v>
      </c>
      <c r="E156" s="67">
        <f>IF(ISNA(VLOOKUP(CONCATENATE($B$147, $B156), 'Airport Passengers'!$A$8:$M$3769, 13, FALSE)), "", VLOOKUP(CONCATENATE($B$147, $B156), 'Airport Passengers'!$A$8:$M$3769, 13, FALSE))</f>
        <v>3851108</v>
      </c>
      <c r="F156" s="67"/>
      <c r="G156" s="68">
        <f t="shared" si="76"/>
        <v>-0.26290650259526832</v>
      </c>
      <c r="H156" s="68">
        <f t="shared" si="77"/>
        <v>-1.3274996219212657E-2</v>
      </c>
      <c r="I156" s="68">
        <f t="shared" si="78"/>
        <v>-0.21406055421156628</v>
      </c>
      <c r="J156" s="52"/>
      <c r="L156" s="67"/>
      <c r="M156" s="68"/>
      <c r="N156" s="69"/>
      <c r="O156" s="68"/>
      <c r="P156" s="68"/>
      <c r="Q156" s="69"/>
    </row>
    <row r="157" spans="1:21" x14ac:dyDescent="0.25">
      <c r="A157" s="1"/>
      <c r="B157" s="46">
        <v>1990</v>
      </c>
      <c r="C157" s="71">
        <f>IF(ISNA(VLOOKUP(CONCATENATE($B$147, $B157), 'Airport Passengers'!$A$8:$M$3769, 7, FALSE)), "", VLOOKUP(CONCATENATE($B$147, $B157), 'Airport Passengers'!$A$8:$M$3769, 7, FALSE))</f>
        <v>3766974</v>
      </c>
      <c r="D157" s="71">
        <f>IF(ISNA(VLOOKUP(CONCATENATE($B$147, $B157), 'Airport Passengers'!$A$8:$M$3769, 10, FALSE)), "", VLOOKUP(CONCATENATE($B$147, $B157), 'Airport Passengers'!$A$8:$M$3769, 10, FALSE))</f>
        <v>1062737</v>
      </c>
      <c r="E157" s="67">
        <f>IF(ISNA(VLOOKUP(CONCATENATE($B$147, $B157), 'Airport Passengers'!$A$8:$M$3769, 13, FALSE)), "", VLOOKUP(CONCATENATE($B$147, $B157), 'Airport Passengers'!$A$8:$M$3769, 13, FALSE))</f>
        <v>4829711</v>
      </c>
      <c r="F157" s="67"/>
      <c r="G157" s="68">
        <f t="shared" si="76"/>
        <v>0.29670252502460376</v>
      </c>
      <c r="H157" s="68">
        <f t="shared" si="77"/>
        <v>0.12332107556864366</v>
      </c>
      <c r="I157" s="68">
        <f t="shared" si="78"/>
        <v>0.2541094666781612</v>
      </c>
      <c r="J157" s="52"/>
      <c r="L157" s="67"/>
      <c r="M157" s="68"/>
      <c r="N157" s="69"/>
      <c r="O157" s="68"/>
      <c r="P157" s="68"/>
      <c r="Q157" s="69"/>
    </row>
    <row r="158" spans="1:21" x14ac:dyDescent="0.25">
      <c r="A158" s="1"/>
      <c r="B158" s="46">
        <v>1991</v>
      </c>
      <c r="C158" s="71">
        <f>IF(ISNA(VLOOKUP(CONCATENATE($B$147, $B158), 'Airport Passengers'!$A$8:$M$3769, 7, FALSE)), "", VLOOKUP(CONCATENATE($B$147, $B158), 'Airport Passengers'!$A$8:$M$3769, 7, FALSE))</f>
        <v>5013256</v>
      </c>
      <c r="D158" s="71">
        <f>IF(ISNA(VLOOKUP(CONCATENATE($B$147, $B158), 'Airport Passengers'!$A$8:$M$3769, 10, FALSE)), "", VLOOKUP(CONCATENATE($B$147, $B158), 'Airport Passengers'!$A$8:$M$3769, 10, FALSE))</f>
        <v>1202170</v>
      </c>
      <c r="E158" s="67">
        <f>IF(ISNA(VLOOKUP(CONCATENATE($B$147, $B158), 'Airport Passengers'!$A$8:$M$3769, 13, FALSE)), "", VLOOKUP(CONCATENATE($B$147, $B158), 'Airport Passengers'!$A$8:$M$3769, 13, FALSE))</f>
        <v>6215426</v>
      </c>
      <c r="F158" s="67"/>
      <c r="G158" s="68">
        <f t="shared" si="76"/>
        <v>0.33084433287832621</v>
      </c>
      <c r="H158" s="68">
        <f t="shared" si="77"/>
        <v>0.13120179310591426</v>
      </c>
      <c r="I158" s="68">
        <f t="shared" si="78"/>
        <v>0.28691468288682281</v>
      </c>
      <c r="J158" s="52"/>
      <c r="L158" s="67"/>
      <c r="M158" s="68"/>
      <c r="N158" s="69"/>
      <c r="O158" s="68"/>
      <c r="P158" s="68"/>
      <c r="Q158" s="69"/>
    </row>
    <row r="159" spans="1:21" x14ac:dyDescent="0.25">
      <c r="A159" s="1"/>
      <c r="B159" s="46">
        <v>1992</v>
      </c>
      <c r="C159" s="71">
        <f>IF(ISNA(VLOOKUP(CONCATENATE($B$147, $B159), 'Airport Passengers'!$A$8:$M$3769, 7, FALSE)), "", VLOOKUP(CONCATENATE($B$147, $B159), 'Airport Passengers'!$A$8:$M$3769, 7, FALSE))</f>
        <v>5225948</v>
      </c>
      <c r="D159" s="71">
        <f>IF(ISNA(VLOOKUP(CONCATENATE($B$147, $B159), 'Airport Passengers'!$A$8:$M$3769, 10, FALSE)), "", VLOOKUP(CONCATENATE($B$147, $B159), 'Airport Passengers'!$A$8:$M$3769, 10, FALSE))</f>
        <v>1312939</v>
      </c>
      <c r="E159" s="67">
        <f>IF(ISNA(VLOOKUP(CONCATENATE($B$147, $B159), 'Airport Passengers'!$A$8:$M$3769, 13, FALSE)), "", VLOOKUP(CONCATENATE($B$147, $B159), 'Airport Passengers'!$A$8:$M$3769, 13, FALSE))</f>
        <v>6538887</v>
      </c>
      <c r="F159" s="67"/>
      <c r="G159" s="68">
        <f t="shared" si="76"/>
        <v>4.2425920399835955E-2</v>
      </c>
      <c r="H159" s="68">
        <f t="shared" si="77"/>
        <v>9.2140878577904956E-2</v>
      </c>
      <c r="I159" s="68">
        <f t="shared" si="78"/>
        <v>5.204164605933688E-2</v>
      </c>
      <c r="J159" s="52"/>
      <c r="L159" s="67"/>
      <c r="M159" s="68"/>
      <c r="N159" s="69"/>
      <c r="O159" s="68"/>
      <c r="P159" s="68"/>
      <c r="Q159" s="69"/>
    </row>
    <row r="160" spans="1:21" x14ac:dyDescent="0.25">
      <c r="A160" s="1"/>
      <c r="B160" s="46">
        <v>1993</v>
      </c>
      <c r="C160" s="71">
        <f>IF(ISNA(VLOOKUP(CONCATENATE($B$147, $B160), 'Airport Passengers'!$A$8:$M$3769, 7, FALSE)), "", VLOOKUP(CONCATENATE($B$147, $B160), 'Airport Passengers'!$A$8:$M$3769, 7, FALSE))</f>
        <v>5611900</v>
      </c>
      <c r="D160" s="71">
        <f>IF(ISNA(VLOOKUP(CONCATENATE($B$147, $B160), 'Airport Passengers'!$A$8:$M$3769, 10, FALSE)), "", VLOOKUP(CONCATENATE($B$147, $B160), 'Airport Passengers'!$A$8:$M$3769, 10, FALSE))</f>
        <v>1542211</v>
      </c>
      <c r="E160" s="67">
        <f>IF(ISNA(VLOOKUP(CONCATENATE($B$147, $B160), 'Airport Passengers'!$A$8:$M$3769, 13, FALSE)), "", VLOOKUP(CONCATENATE($B$147, $B160), 'Airport Passengers'!$A$8:$M$3769, 13, FALSE))</f>
        <v>7154111</v>
      </c>
      <c r="F160" s="67"/>
      <c r="G160" s="68">
        <f t="shared" si="76"/>
        <v>7.3853011931997795E-2</v>
      </c>
      <c r="H160" s="68">
        <f t="shared" si="77"/>
        <v>0.17462502065975646</v>
      </c>
      <c r="I160" s="68">
        <f t="shared" si="78"/>
        <v>9.4086960059104857E-2</v>
      </c>
      <c r="J160" s="52"/>
      <c r="L160" s="67"/>
      <c r="M160" s="68"/>
      <c r="N160" s="69"/>
      <c r="O160" s="68"/>
      <c r="P160" s="68"/>
      <c r="Q160" s="69"/>
    </row>
    <row r="161" spans="1:17" x14ac:dyDescent="0.25">
      <c r="A161" s="1"/>
      <c r="B161" s="46">
        <v>1994</v>
      </c>
      <c r="C161" s="71">
        <f>IF(ISNA(VLOOKUP(CONCATENATE($B$147, $B161), 'Airport Passengers'!$A$8:$M$3769, 7, FALSE)), "", VLOOKUP(CONCATENATE($B$147, $B161), 'Airport Passengers'!$A$8:$M$3769, 7, FALSE))</f>
        <v>6385682</v>
      </c>
      <c r="D161" s="71">
        <f>IF(ISNA(VLOOKUP(CONCATENATE($B$147, $B161), 'Airport Passengers'!$A$8:$M$3769, 10, FALSE)), "", VLOOKUP(CONCATENATE($B$147, $B161), 'Airport Passengers'!$A$8:$M$3769, 10, FALSE))</f>
        <v>1686057</v>
      </c>
      <c r="E161" s="67">
        <f>IF(ISNA(VLOOKUP(CONCATENATE($B$147, $B161), 'Airport Passengers'!$A$8:$M$3769, 13, FALSE)), "", VLOOKUP(CONCATENATE($B$147, $B161), 'Airport Passengers'!$A$8:$M$3769, 13, FALSE))</f>
        <v>8071739</v>
      </c>
      <c r="F161" s="67"/>
      <c r="G161" s="68">
        <f t="shared" si="76"/>
        <v>0.1378823571339475</v>
      </c>
      <c r="H161" s="68">
        <f t="shared" si="77"/>
        <v>9.3272580729874183E-2</v>
      </c>
      <c r="I161" s="68">
        <f t="shared" si="78"/>
        <v>0.12826583205097042</v>
      </c>
      <c r="J161" s="52"/>
      <c r="L161" s="67"/>
      <c r="M161" s="68"/>
      <c r="N161" s="69"/>
      <c r="O161" s="68"/>
      <c r="P161" s="68"/>
      <c r="Q161" s="69"/>
    </row>
    <row r="162" spans="1:17" x14ac:dyDescent="0.25">
      <c r="A162" s="1"/>
      <c r="B162" s="46">
        <v>1995</v>
      </c>
      <c r="C162" s="71">
        <f>IF(ISNA(VLOOKUP(CONCATENATE($B$147, $B162), 'Airport Passengers'!$A$8:$M$3769, 7, FALSE)), "", VLOOKUP(CONCATENATE($B$147, $B162), 'Airport Passengers'!$A$8:$M$3769, 7, FALSE))</f>
        <v>6924291</v>
      </c>
      <c r="D162" s="71">
        <f>IF(ISNA(VLOOKUP(CONCATENATE($B$147, $B162), 'Airport Passengers'!$A$8:$M$3769, 10, FALSE)), "", VLOOKUP(CONCATENATE($B$147, $B162), 'Airport Passengers'!$A$8:$M$3769, 10, FALSE))</f>
        <v>1965327</v>
      </c>
      <c r="E162" s="67">
        <f>IF(ISNA(VLOOKUP(CONCATENATE($B$147, $B162), 'Airport Passengers'!$A$8:$M$3769, 13, FALSE)), "", VLOOKUP(CONCATENATE($B$147, $B162), 'Airport Passengers'!$A$8:$M$3769, 13, FALSE))</f>
        <v>8889618</v>
      </c>
      <c r="F162" s="67"/>
      <c r="G162" s="68">
        <f t="shared" si="76"/>
        <v>8.4346354860765069E-2</v>
      </c>
      <c r="H162" s="68">
        <f t="shared" si="77"/>
        <v>0.16563496963625784</v>
      </c>
      <c r="I162" s="68">
        <f t="shared" si="78"/>
        <v>0.10132624456762043</v>
      </c>
      <c r="J162" s="52"/>
      <c r="L162" s="67"/>
      <c r="M162" s="68"/>
      <c r="N162" s="69"/>
      <c r="O162" s="68"/>
      <c r="P162" s="68"/>
      <c r="Q162" s="69"/>
    </row>
    <row r="163" spans="1:17" x14ac:dyDescent="0.25">
      <c r="A163" s="1"/>
      <c r="B163" s="46">
        <v>1996</v>
      </c>
      <c r="C163" s="71">
        <f>IF(ISNA(VLOOKUP(CONCATENATE($B$147, $B163), 'Airport Passengers'!$A$8:$M$3769, 7, FALSE)), "", VLOOKUP(CONCATENATE($B$147, $B163), 'Airport Passengers'!$A$8:$M$3769, 7, FALSE))</f>
        <v>7375444</v>
      </c>
      <c r="D163" s="71">
        <f>IF(ISNA(VLOOKUP(CONCATENATE($B$147, $B163), 'Airport Passengers'!$A$8:$M$3769, 10, FALSE)), "", VLOOKUP(CONCATENATE($B$147, $B163), 'Airport Passengers'!$A$8:$M$3769, 10, FALSE))</f>
        <v>2192110</v>
      </c>
      <c r="E163" s="67">
        <f>IF(ISNA(VLOOKUP(CONCATENATE($B$147, $B163), 'Airport Passengers'!$A$8:$M$3769, 13, FALSE)), "", VLOOKUP(CONCATENATE($B$147, $B163), 'Airport Passengers'!$A$8:$M$3769, 13, FALSE))</f>
        <v>9567554</v>
      </c>
      <c r="F163" s="67"/>
      <c r="G163" s="68">
        <f t="shared" si="76"/>
        <v>6.5155118408512874E-2</v>
      </c>
      <c r="H163" s="68">
        <f t="shared" si="77"/>
        <v>0.11539199329170158</v>
      </c>
      <c r="I163" s="68">
        <f t="shared" si="78"/>
        <v>7.626154464680035E-2</v>
      </c>
      <c r="J163" s="52"/>
      <c r="L163" s="67"/>
      <c r="M163" s="68"/>
      <c r="N163" s="69"/>
      <c r="O163" s="68"/>
      <c r="P163" s="68"/>
      <c r="Q163" s="69"/>
    </row>
    <row r="164" spans="1:17" x14ac:dyDescent="0.25">
      <c r="A164" s="1"/>
      <c r="B164" s="46">
        <v>1997</v>
      </c>
      <c r="C164" s="71">
        <f>IF(ISNA(VLOOKUP(CONCATENATE($B$147, $B164), 'Airport Passengers'!$A$8:$M$3769, 7, FALSE)), "", VLOOKUP(CONCATENATE($B$147, $B164), 'Airport Passengers'!$A$8:$M$3769, 7, FALSE))</f>
        <v>7470083</v>
      </c>
      <c r="D164" s="71">
        <f>IF(ISNA(VLOOKUP(CONCATENATE($B$147, $B164), 'Airport Passengers'!$A$8:$M$3769, 10, FALSE)), "", VLOOKUP(CONCATENATE($B$147, $B164), 'Airport Passengers'!$A$8:$M$3769, 10, FALSE))</f>
        <v>2294900</v>
      </c>
      <c r="E164" s="67">
        <f>IF(ISNA(VLOOKUP(CONCATENATE($B$147, $B164), 'Airport Passengers'!$A$8:$M$3769, 13, FALSE)), "", VLOOKUP(CONCATENATE($B$147, $B164), 'Airport Passengers'!$A$8:$M$3769, 13, FALSE))</f>
        <v>9764983</v>
      </c>
      <c r="F164" s="67"/>
      <c r="G164" s="68">
        <f t="shared" si="76"/>
        <v>1.283163427178079E-2</v>
      </c>
      <c r="H164" s="68">
        <f t="shared" si="77"/>
        <v>4.6890895073696121E-2</v>
      </c>
      <c r="I164" s="68">
        <f t="shared" si="78"/>
        <v>2.0635263725712966E-2</v>
      </c>
      <c r="J164" s="52"/>
      <c r="L164" s="67"/>
      <c r="M164" s="68"/>
      <c r="N164" s="69"/>
      <c r="O164" s="68"/>
      <c r="P164" s="68"/>
      <c r="Q164" s="69"/>
    </row>
    <row r="165" spans="1:17" x14ac:dyDescent="0.25">
      <c r="A165" s="1"/>
      <c r="B165" s="46">
        <v>1998</v>
      </c>
      <c r="C165" s="71">
        <f>IF(ISNA(VLOOKUP(CONCATENATE($B$147, $B165), 'Airport Passengers'!$A$8:$M$3769, 7, FALSE)), "", VLOOKUP(CONCATENATE($B$147, $B165), 'Airport Passengers'!$A$8:$M$3769, 7, FALSE))</f>
        <v>7438341</v>
      </c>
      <c r="D165" s="71">
        <f>IF(ISNA(VLOOKUP(CONCATENATE($B$147, $B165), 'Airport Passengers'!$A$8:$M$3769, 10, FALSE)), "", VLOOKUP(CONCATENATE($B$147, $B165), 'Airport Passengers'!$A$8:$M$3769, 10, FALSE))</f>
        <v>2251240</v>
      </c>
      <c r="E165" s="67">
        <f>IF(ISNA(VLOOKUP(CONCATENATE($B$147, $B165), 'Airport Passengers'!$A$8:$M$3769, 13, FALSE)), "", VLOOKUP(CONCATENATE($B$147, $B165), 'Airport Passengers'!$A$8:$M$3769, 13, FALSE))</f>
        <v>9689581</v>
      </c>
      <c r="F165" s="67"/>
      <c r="G165" s="68">
        <f t="shared" si="76"/>
        <v>-4.249216508036122E-3</v>
      </c>
      <c r="H165" s="68">
        <f t="shared" si="77"/>
        <v>-1.902479410867576E-2</v>
      </c>
      <c r="I165" s="68">
        <f t="shared" si="78"/>
        <v>-7.7216724289228154E-3</v>
      </c>
      <c r="J165" s="52"/>
      <c r="L165" s="67"/>
      <c r="M165" s="68"/>
      <c r="N165" s="69"/>
      <c r="O165" s="68"/>
      <c r="P165" s="68"/>
      <c r="Q165" s="69"/>
    </row>
    <row r="166" spans="1:17" x14ac:dyDescent="0.25">
      <c r="A166" s="1"/>
      <c r="B166" s="46">
        <v>1999</v>
      </c>
      <c r="C166" s="71">
        <f>IF(ISNA(VLOOKUP(CONCATENATE($B$147, $B166), 'Airport Passengers'!$A$8:$M$3769, 7, FALSE)), "", VLOOKUP(CONCATENATE($B$147, $B166), 'Airport Passengers'!$A$8:$M$3769, 7, FALSE))</f>
        <v>7833436</v>
      </c>
      <c r="D166" s="71">
        <f>IF(ISNA(VLOOKUP(CONCATENATE($B$147, $B166), 'Airport Passengers'!$A$8:$M$3769, 10, FALSE)), "", VLOOKUP(CONCATENATE($B$147, $B166), 'Airport Passengers'!$A$8:$M$3769, 10, FALSE))</f>
        <v>2375767</v>
      </c>
      <c r="E166" s="67">
        <f>IF(ISNA(VLOOKUP(CONCATENATE($B$147, $B166), 'Airport Passengers'!$A$8:$M$3769, 13, FALSE)), "", VLOOKUP(CONCATENATE($B$147, $B166), 'Airport Passengers'!$A$8:$M$3769, 13, FALSE))</f>
        <v>10209203</v>
      </c>
      <c r="F166" s="67"/>
      <c r="G166" s="68">
        <f t="shared" si="76"/>
        <v>5.3116010680338534E-2</v>
      </c>
      <c r="H166" s="68">
        <f t="shared" si="77"/>
        <v>5.5314848705602243E-2</v>
      </c>
      <c r="I166" s="68">
        <f t="shared" si="78"/>
        <v>5.3626880254161659E-2</v>
      </c>
      <c r="J166" s="52"/>
      <c r="L166" s="67"/>
      <c r="M166" s="68"/>
      <c r="N166" s="69"/>
      <c r="O166" s="68"/>
      <c r="P166" s="68"/>
      <c r="Q166" s="69"/>
    </row>
    <row r="167" spans="1:17" x14ac:dyDescent="0.25">
      <c r="A167" s="1"/>
      <c r="B167" s="46">
        <v>2000</v>
      </c>
      <c r="C167" s="71">
        <f>IF(ISNA(VLOOKUP(CONCATENATE($B$147, $B167), 'Airport Passengers'!$A$8:$M$3769, 7, FALSE)), "", VLOOKUP(CONCATENATE($B$147, $B167), 'Airport Passengers'!$A$8:$M$3769, 7, FALSE))</f>
        <v>8810670</v>
      </c>
      <c r="D167" s="71">
        <f>IF(ISNA(VLOOKUP(CONCATENATE($B$147, $B167), 'Airport Passengers'!$A$8:$M$3769, 10, FALSE)), "", VLOOKUP(CONCATENATE($B$147, $B167), 'Airport Passengers'!$A$8:$M$3769, 10, FALSE))</f>
        <v>2461378</v>
      </c>
      <c r="E167" s="67">
        <f>IF(ISNA(VLOOKUP(CONCATENATE($B$147, $B167), 'Airport Passengers'!$A$8:$M$3769, 13, FALSE)), "", VLOOKUP(CONCATENATE($B$147, $B167), 'Airport Passengers'!$A$8:$M$3769, 13, FALSE))</f>
        <v>11272048</v>
      </c>
      <c r="F167" s="67"/>
      <c r="G167" s="68">
        <f t="shared" si="76"/>
        <v>0.12475164155295326</v>
      </c>
      <c r="H167" s="68">
        <f t="shared" si="77"/>
        <v>3.6035099401582733E-2</v>
      </c>
      <c r="I167" s="68">
        <f t="shared" si="78"/>
        <v>0.10410655954240502</v>
      </c>
      <c r="J167" s="52"/>
      <c r="L167" s="67"/>
      <c r="M167" s="68"/>
      <c r="N167" s="69"/>
      <c r="O167" s="68"/>
      <c r="P167" s="68"/>
      <c r="Q167" s="69"/>
    </row>
    <row r="168" spans="1:17" x14ac:dyDescent="0.25">
      <c r="A168" s="1"/>
      <c r="B168" s="46">
        <v>2001</v>
      </c>
      <c r="C168" s="71">
        <f>IF(ISNA(VLOOKUP(CONCATENATE($B$147, $B168), 'Airport Passengers'!$A$8:$M$3769, 7, FALSE)), "", VLOOKUP(CONCATENATE($B$147, $B168), 'Airport Passengers'!$A$8:$M$3769, 7, FALSE))</f>
        <v>9946073</v>
      </c>
      <c r="D168" s="71">
        <f>IF(ISNA(VLOOKUP(CONCATENATE($B$147, $B168), 'Airport Passengers'!$A$8:$M$3769, 10, FALSE)), "", VLOOKUP(CONCATENATE($B$147, $B168), 'Airport Passengers'!$A$8:$M$3769, 10, FALSE))</f>
        <v>2547720</v>
      </c>
      <c r="E168" s="67">
        <f>IF(ISNA(VLOOKUP(CONCATENATE($B$147, $B168), 'Airport Passengers'!$A$8:$M$3769, 13, FALSE)), "", VLOOKUP(CONCATENATE($B$147, $B168), 'Airport Passengers'!$A$8:$M$3769, 13, FALSE))</f>
        <v>12493793</v>
      </c>
      <c r="F168" s="67"/>
      <c r="G168" s="68">
        <f t="shared" si="76"/>
        <v>0.1288668171660044</v>
      </c>
      <c r="H168" s="68">
        <f t="shared" si="77"/>
        <v>3.5078724194333416E-2</v>
      </c>
      <c r="I168" s="68">
        <f t="shared" si="78"/>
        <v>0.10838713603774576</v>
      </c>
      <c r="J168" s="52"/>
      <c r="L168" s="67"/>
      <c r="M168" s="68"/>
      <c r="N168" s="69"/>
      <c r="O168" s="68"/>
      <c r="P168" s="68"/>
      <c r="Q168" s="69"/>
    </row>
    <row r="169" spans="1:17" x14ac:dyDescent="0.25">
      <c r="A169" s="2"/>
      <c r="B169" s="46">
        <v>2002</v>
      </c>
      <c r="C169" s="71">
        <f>IF(ISNA(VLOOKUP(CONCATENATE($B$147, $B169), 'Airport Passengers'!$A$8:$M$3769, 7, FALSE)), "", VLOOKUP(CONCATENATE($B$147, $B169), 'Airport Passengers'!$A$8:$M$3769, 7, FALSE))</f>
        <v>9163520</v>
      </c>
      <c r="D169" s="71">
        <f>IF(ISNA(VLOOKUP(CONCATENATE($B$147, $B169), 'Airport Passengers'!$A$8:$M$3769, 10, FALSE)), "", VLOOKUP(CONCATENATE($B$147, $B169), 'Airport Passengers'!$A$8:$M$3769, 10, FALSE))</f>
        <v>2493082</v>
      </c>
      <c r="E169" s="67">
        <f>IF(ISNA(VLOOKUP(CONCATENATE($B$147, $B169), 'Airport Passengers'!$A$8:$M$3769, 13, FALSE)), "", VLOOKUP(CONCATENATE($B$147, $B169), 'Airport Passengers'!$A$8:$M$3769, 13, FALSE))</f>
        <v>11656602</v>
      </c>
      <c r="F169" s="67"/>
      <c r="G169" s="68">
        <f t="shared" si="76"/>
        <v>-7.8679595454406975E-2</v>
      </c>
      <c r="H169" s="68">
        <f t="shared" si="77"/>
        <v>-2.1445841772251267E-2</v>
      </c>
      <c r="I169" s="68">
        <f t="shared" si="78"/>
        <v>-6.7008553767458776E-2</v>
      </c>
      <c r="J169" s="52"/>
    </row>
    <row r="170" spans="1:17" x14ac:dyDescent="0.25">
      <c r="A170" s="2"/>
      <c r="B170" s="46">
        <v>2003</v>
      </c>
      <c r="C170" s="71">
        <f>IF(ISNA(VLOOKUP(CONCATENATE($B$147, $B170), 'Airport Passengers'!$A$8:$M$3769, 7, FALSE)), "", VLOOKUP(CONCATENATE($B$147, $B170), 'Airport Passengers'!$A$8:$M$3769, 7, FALSE))</f>
        <v>10105366</v>
      </c>
      <c r="D170" s="71">
        <f>IF(ISNA(VLOOKUP(CONCATENATE($B$147, $B170), 'Airport Passengers'!$A$8:$M$3769, 10, FALSE)), "", VLOOKUP(CONCATENATE($B$147, $B170), 'Airport Passengers'!$A$8:$M$3769, 10, FALSE))</f>
        <v>2549444</v>
      </c>
      <c r="E170" s="67">
        <f>IF(ISNA(VLOOKUP(CONCATENATE($B$147, $B170), 'Airport Passengers'!$A$8:$M$3769, 13, FALSE)), "", VLOOKUP(CONCATENATE($B$147, $B170), 'Airport Passengers'!$A$8:$M$3769, 13, FALSE))</f>
        <v>12654810</v>
      </c>
      <c r="F170" s="67"/>
      <c r="G170" s="68">
        <f t="shared" si="76"/>
        <v>0.10278211866182428</v>
      </c>
      <c r="H170" s="68">
        <f t="shared" si="77"/>
        <v>2.2607359084057404E-2</v>
      </c>
      <c r="I170" s="68">
        <f t="shared" si="78"/>
        <v>8.5634561427077982E-2</v>
      </c>
      <c r="J170" s="52"/>
    </row>
    <row r="171" spans="1:17" x14ac:dyDescent="0.25">
      <c r="A171" s="2"/>
      <c r="B171" s="46">
        <v>2004</v>
      </c>
      <c r="C171" s="71">
        <f>IF(ISNA(VLOOKUP(CONCATENATE($B$147, $B171), 'Airport Passengers'!$A$8:$M$3769, 7, FALSE)), "", VLOOKUP(CONCATENATE($B$147, $B171), 'Airport Passengers'!$A$8:$M$3769, 7, FALSE))</f>
        <v>11519422</v>
      </c>
      <c r="D171" s="71">
        <f>IF(ISNA(VLOOKUP(CONCATENATE($B$147, $B171), 'Airport Passengers'!$A$8:$M$3769, 10, FALSE)), "", VLOOKUP(CONCATENATE($B$147, $B171), 'Airport Passengers'!$A$8:$M$3769, 10, FALSE))</f>
        <v>3266481</v>
      </c>
      <c r="E171" s="67">
        <f>IF(ISNA(VLOOKUP(CONCATENATE($B$147, $B171), 'Airport Passengers'!$A$8:$M$3769, 13, FALSE)), "", VLOOKUP(CONCATENATE($B$147, $B171), 'Airport Passengers'!$A$8:$M$3769, 13, FALSE))</f>
        <v>14785903</v>
      </c>
      <c r="F171" s="67"/>
      <c r="G171" s="68">
        <f t="shared" si="76"/>
        <v>0.13993120090850741</v>
      </c>
      <c r="H171" s="68">
        <f t="shared" si="77"/>
        <v>0.28125230442402344</v>
      </c>
      <c r="I171" s="68">
        <f t="shared" si="78"/>
        <v>0.16840181717465533</v>
      </c>
      <c r="J171" s="52"/>
    </row>
    <row r="172" spans="1:17" x14ac:dyDescent="0.25">
      <c r="A172" s="2"/>
      <c r="B172" s="46">
        <v>2005</v>
      </c>
      <c r="C172" s="71">
        <f>IF(ISNA(VLOOKUP(CONCATENATE($B$147, $B172), 'Airport Passengers'!$A$8:$M$3769, 7, FALSE)), "", VLOOKUP(CONCATENATE($B$147, $B172), 'Airport Passengers'!$A$8:$M$3769, 7, FALSE))</f>
        <v>12102609</v>
      </c>
      <c r="D172" s="71">
        <f>IF(ISNA(VLOOKUP(CONCATENATE($B$147, $B172), 'Airport Passengers'!$A$8:$M$3769, 10, FALSE)), "", VLOOKUP(CONCATENATE($B$147, $B172), 'Airport Passengers'!$A$8:$M$3769, 10, FALSE))</f>
        <v>3606690</v>
      </c>
      <c r="E172" s="67">
        <f>IF(ISNA(VLOOKUP(CONCATENATE($B$147, $B172), 'Airport Passengers'!$A$8:$M$3769, 13, FALSE)), "", VLOOKUP(CONCATENATE($B$147, $B172), 'Airport Passengers'!$A$8:$M$3769, 13, FALSE))</f>
        <v>15709299</v>
      </c>
      <c r="F172" s="67"/>
      <c r="G172" s="68">
        <f t="shared" si="76"/>
        <v>5.0626411637667235E-2</v>
      </c>
      <c r="H172" s="68">
        <f t="shared" si="77"/>
        <v>0.10415153187788326</v>
      </c>
      <c r="I172" s="68">
        <f t="shared" si="78"/>
        <v>6.2451106300372726E-2</v>
      </c>
      <c r="J172" s="52"/>
    </row>
    <row r="173" spans="1:17" x14ac:dyDescent="0.25">
      <c r="A173" s="2"/>
      <c r="B173" s="46">
        <v>2006</v>
      </c>
      <c r="C173" s="71">
        <f>IF(ISNA(VLOOKUP(CONCATENATE($B$147, $B173), 'Airport Passengers'!$A$8:$M$3769, 7, FALSE)), "", VLOOKUP(CONCATENATE($B$147, $B173), 'Airport Passengers'!$A$8:$M$3769, 7, FALSE))</f>
        <v>12942735</v>
      </c>
      <c r="D173" s="71">
        <f>IF(ISNA(VLOOKUP(CONCATENATE($B$147, $B173), 'Airport Passengers'!$A$8:$M$3769, 10, FALSE)), "", VLOOKUP(CONCATENATE($B$147, $B173), 'Airport Passengers'!$A$8:$M$3769, 10, FALSE))</f>
        <v>3763314</v>
      </c>
      <c r="E173" s="67">
        <f>IF(ISNA(VLOOKUP(CONCATENATE($B$147, $B173), 'Airport Passengers'!$A$8:$M$3769, 13, FALSE)), "", VLOOKUP(CONCATENATE($B$147, $B173), 'Airport Passengers'!$A$8:$M$3769, 13, FALSE))</f>
        <v>16706049</v>
      </c>
      <c r="F173" s="67"/>
      <c r="G173" s="68">
        <f t="shared" si="76"/>
        <v>6.9416933158792452E-2</v>
      </c>
      <c r="H173" s="68">
        <f t="shared" si="77"/>
        <v>4.3425966745131966E-2</v>
      </c>
      <c r="I173" s="68">
        <f t="shared" si="78"/>
        <v>6.3449680345380149E-2</v>
      </c>
      <c r="J173" s="52"/>
    </row>
    <row r="174" spans="1:17" x14ac:dyDescent="0.25">
      <c r="A174" s="2"/>
      <c r="B174" s="46">
        <v>2007</v>
      </c>
      <c r="C174" s="71">
        <f>IF(ISNA(VLOOKUP(CONCATENATE($B$147, $B174), 'Airport Passengers'!$A$8:$M$3769, 7, FALSE)), "", VLOOKUP(CONCATENATE($B$147, $B174), 'Airport Passengers'!$A$8:$M$3769, 7, FALSE))</f>
        <v>13972336</v>
      </c>
      <c r="D174" s="71">
        <f>IF(ISNA(VLOOKUP(CONCATENATE($B$147, $B174), 'Airport Passengers'!$A$8:$M$3769, 10, FALSE)), "", VLOOKUP(CONCATENATE($B$147, $B174), 'Airport Passengers'!$A$8:$M$3769, 10, FALSE))</f>
        <v>3921752</v>
      </c>
      <c r="E174" s="67">
        <f>IF(ISNA(VLOOKUP(CONCATENATE($B$147, $B174), 'Airport Passengers'!$A$8:$M$3769, 13, FALSE)), "", VLOOKUP(CONCATENATE($B$147, $B174), 'Airport Passengers'!$A$8:$M$3769, 13, FALSE))</f>
        <v>17894088</v>
      </c>
      <c r="F174" s="67"/>
      <c r="G174" s="68">
        <f t="shared" si="76"/>
        <v>7.9550496861752945E-2</v>
      </c>
      <c r="H174" s="68">
        <f t="shared" si="77"/>
        <v>4.2100659153076252E-2</v>
      </c>
      <c r="I174" s="68">
        <f t="shared" si="78"/>
        <v>7.1114301173185832E-2</v>
      </c>
      <c r="J174" s="52"/>
    </row>
    <row r="175" spans="1:17" x14ac:dyDescent="0.25">
      <c r="A175" s="2"/>
      <c r="B175" s="46">
        <v>2008</v>
      </c>
      <c r="C175" s="71">
        <f>IF(ISNA(VLOOKUP(CONCATENATE($B$147, $B175), 'Airport Passengers'!$A$8:$M$3769, 7, FALSE)), "", VLOOKUP(CONCATENATE($B$147, $B175), 'Airport Passengers'!$A$8:$M$3769, 7, FALSE))</f>
        <v>14547537</v>
      </c>
      <c r="D175" s="71">
        <f>IF(ISNA(VLOOKUP(CONCATENATE($B$147, $B175), 'Airport Passengers'!$A$8:$M$3769, 10, FALSE)), "", VLOOKUP(CONCATENATE($B$147, $B175), 'Airport Passengers'!$A$8:$M$3769, 10, FALSE))</f>
        <v>4035790</v>
      </c>
      <c r="E175" s="67">
        <f>IF(ISNA(VLOOKUP(CONCATENATE($B$147, $B175), 'Airport Passengers'!$A$8:$M$3769, 13, FALSE)), "", VLOOKUP(CONCATENATE($B$147, $B175), 'Airport Passengers'!$A$8:$M$3769, 13, FALSE))</f>
        <v>18583327</v>
      </c>
      <c r="F175" s="67"/>
      <c r="G175" s="68">
        <f t="shared" si="76"/>
        <v>4.1167131967052607E-2</v>
      </c>
      <c r="H175" s="68">
        <f t="shared" ref="H175:I177" si="79">IF(AND(ISNUMBER(D174),ISNUMBER(D175)), IF(OR(D174=0, D175=0), "..", (D175-D174)/D174), " ")</f>
        <v>2.9078330297275301E-2</v>
      </c>
      <c r="I175" s="68">
        <f t="shared" si="79"/>
        <v>3.8517693665080892E-2</v>
      </c>
      <c r="J175" s="68"/>
    </row>
    <row r="176" spans="1:17" ht="39.6" x14ac:dyDescent="0.25">
      <c r="A176" s="2"/>
      <c r="B176" s="46">
        <v>2009</v>
      </c>
      <c r="C176" s="71">
        <f>IF(ISNA(VLOOKUP(CONCATENATE($B$147, $B176), 'Airport Passengers'!$A$8:$M$3769, 7, FALSE)), "", VLOOKUP(CONCATENATE($B$147, $B176), 'Airport Passengers'!$A$8:$M$3769, 7, FALSE))</f>
        <v>14595924</v>
      </c>
      <c r="D176" s="71">
        <f>IF(ISNA(VLOOKUP(CONCATENATE($B$147, $B176), 'Airport Passengers'!$A$8:$M$3769, 10, FALSE)), "", VLOOKUP(CONCATENATE($B$147, $B176), 'Airport Passengers'!$A$8:$M$3769, 10, FALSE))</f>
        <v>4117171</v>
      </c>
      <c r="E176" s="67">
        <f>IF(ISNA(VLOOKUP(CONCATENATE($B$147, $B176), 'Airport Passengers'!$A$8:$M$3769, 13, FALSE)), "", VLOOKUP(CONCATENATE($B$147, $B176), 'Airport Passengers'!$A$8:$M$3769, 13, FALSE))</f>
        <v>18713095</v>
      </c>
      <c r="F176" s="67"/>
      <c r="G176" s="68">
        <f t="shared" si="76"/>
        <v>3.3261300521181007E-3</v>
      </c>
      <c r="H176" s="68">
        <f t="shared" si="79"/>
        <v>2.0164825226287791E-2</v>
      </c>
      <c r="I176" s="68">
        <f t="shared" si="79"/>
        <v>6.9830337700025405E-3</v>
      </c>
      <c r="J176" s="68"/>
      <c r="O176" s="65" t="s">
        <v>130</v>
      </c>
      <c r="P176" s="65" t="s">
        <v>105</v>
      </c>
      <c r="Q176" s="65" t="s">
        <v>106</v>
      </c>
    </row>
    <row r="177" spans="1:17" x14ac:dyDescent="0.25">
      <c r="A177" s="2"/>
      <c r="B177" s="46">
        <v>2010</v>
      </c>
      <c r="C177" s="71">
        <f>IF(ISNA(VLOOKUP(CONCATENATE($B$147, $B177), 'Airport Passengers'!$A$8:$M$3769, 7, FALSE)), "", VLOOKUP(CONCATENATE($B$147, $B177), 'Airport Passengers'!$A$8:$M$3769, 7, FALSE))</f>
        <v>15338191</v>
      </c>
      <c r="D177" s="71">
        <f>IF(ISNA(VLOOKUP(CONCATENATE($B$147, $B177), 'Airport Passengers'!$A$8:$M$3769, 10, FALSE)), "", VLOOKUP(CONCATENATE($B$147, $B177), 'Airport Passengers'!$A$8:$M$3769, 10, FALSE))</f>
        <v>4282257</v>
      </c>
      <c r="E177" s="67">
        <f>IF(ISNA(VLOOKUP(CONCATENATE($B$147, $B177), 'Airport Passengers'!$A$8:$M$3769, 13, FALSE)), "", VLOOKUP(CONCATENATE($B$147, $B177), 'Airport Passengers'!$A$8:$M$3769, 13, FALSE))</f>
        <v>19620448</v>
      </c>
      <c r="F177" s="67"/>
      <c r="G177" s="68">
        <f t="shared" si="76"/>
        <v>5.0854402914128627E-2</v>
      </c>
      <c r="H177" s="68">
        <f t="shared" si="79"/>
        <v>4.0096950065955483E-2</v>
      </c>
      <c r="I177" s="68">
        <f t="shared" si="79"/>
        <v>4.8487596519977055E-2</v>
      </c>
      <c r="J177" s="68"/>
    </row>
    <row r="178" spans="1:17" x14ac:dyDescent="0.25">
      <c r="A178" s="2"/>
      <c r="B178" s="46">
        <v>2011</v>
      </c>
      <c r="C178" s="71">
        <f>IF(ISNA(VLOOKUP(CONCATENATE($B$147, $B178), 'Airport Passengers'!$A$8:$M$3769, 7, FALSE)), "", VLOOKUP(CONCATENATE($B$147, $B178), 'Airport Passengers'!$A$8:$M$3769, 7, FALSE))</f>
        <v>15888983</v>
      </c>
      <c r="D178" s="71">
        <f>IF(ISNA(VLOOKUP(CONCATENATE($B$147, $B178), 'Airport Passengers'!$A$8:$M$3769, 10, FALSE)), "", VLOOKUP(CONCATENATE($B$147, $B178), 'Airport Passengers'!$A$8:$M$3769, 10, FALSE))</f>
        <v>4444867</v>
      </c>
      <c r="E178" s="67">
        <f>IF(ISNA(VLOOKUP(CONCATENATE($B$147, $B178), 'Airport Passengers'!$A$8:$M$3769, 13, FALSE)), "", VLOOKUP(CONCATENATE($B$147, $B178), 'Airport Passengers'!$A$8:$M$3769, 13, FALSE))</f>
        <v>20333850</v>
      </c>
      <c r="F178" s="67"/>
      <c r="G178" s="68">
        <f t="shared" si="76"/>
        <v>3.5909840997546578E-2</v>
      </c>
      <c r="H178" s="68">
        <f t="shared" ref="H178:I180" si="80">IF(AND(ISNUMBER(D177),ISNUMBER(D178)), IF(OR(D177=0, D178=0), "..", (D178-D177)/D177), " ")</f>
        <v>3.7972966125106457E-2</v>
      </c>
      <c r="I178" s="68">
        <f t="shared" si="80"/>
        <v>3.6360127964458304E-2</v>
      </c>
      <c r="J178" s="68"/>
      <c r="O178" s="76"/>
      <c r="P178" s="76"/>
      <c r="Q178" s="76"/>
    </row>
    <row r="179" spans="1:17" x14ac:dyDescent="0.25">
      <c r="A179" s="2"/>
      <c r="B179" s="46">
        <v>2012</v>
      </c>
      <c r="C179" s="71">
        <f>IF(ISNA(VLOOKUP(CONCATENATE($B$147, $B179), 'Airport Passengers'!$A$8:$M$3769, 7, FALSE)), "", VLOOKUP(CONCATENATE($B$147, $B179), 'Airport Passengers'!$A$8:$M$3769, 7, FALSE))</f>
        <v>16601349</v>
      </c>
      <c r="D179" s="71">
        <f>IF(ISNA(VLOOKUP(CONCATENATE($B$147, $B179), 'Airport Passengers'!$A$8:$M$3769, 10, FALSE)), "", VLOOKUP(CONCATENATE($B$147, $B179), 'Airport Passengers'!$A$8:$M$3769, 10, FALSE))</f>
        <v>4471413</v>
      </c>
      <c r="E179" s="67">
        <f>IF(ISNA(VLOOKUP(CONCATENATE($B$147, $B179), 'Airport Passengers'!$A$8:$M$3769, 13, FALSE)), "", VLOOKUP(CONCATENATE($B$147, $B179), 'Airport Passengers'!$A$8:$M$3769, 13, FALSE))</f>
        <v>21072762</v>
      </c>
      <c r="F179" s="67"/>
      <c r="G179" s="68">
        <f t="shared" si="76"/>
        <v>4.4833958221240464E-2</v>
      </c>
      <c r="H179" s="68">
        <f t="shared" si="80"/>
        <v>5.9722821852712356E-3</v>
      </c>
      <c r="I179" s="68">
        <f t="shared" si="80"/>
        <v>3.6339011057915739E-2</v>
      </c>
      <c r="J179" s="68"/>
      <c r="O179" s="76"/>
      <c r="P179" s="76"/>
      <c r="Q179" s="76"/>
    </row>
    <row r="180" spans="1:17" x14ac:dyDescent="0.25">
      <c r="A180" s="2"/>
      <c r="B180" s="46">
        <v>2013</v>
      </c>
      <c r="C180" s="71">
        <f>IF(ISNA(VLOOKUP(CONCATENATE($B$147, $B180), 'Airport Passengers'!$A$8:$M$3769, 7, FALSE)), "", VLOOKUP(CONCATENATE($B$147, $B180), 'Airport Passengers'!$A$8:$M$3769, 7, FALSE))</f>
        <v>16775697</v>
      </c>
      <c r="D180" s="71">
        <f>IF(ISNA(VLOOKUP(CONCATENATE($B$147, $B180), 'Airport Passengers'!$A$8:$M$3769, 10, FALSE)), "", VLOOKUP(CONCATENATE($B$147, $B180), 'Airport Passengers'!$A$8:$M$3769, 10, FALSE))</f>
        <v>4669141</v>
      </c>
      <c r="E180" s="67">
        <f>IF(ISNA(VLOOKUP(CONCATENATE($B$147, $B180), 'Airport Passengers'!$A$8:$M$3769, 13, FALSE)), "", VLOOKUP(CONCATENATE($B$147, $B180), 'Airport Passengers'!$A$8:$M$3769, 13, FALSE))</f>
        <v>21444838</v>
      </c>
      <c r="F180" s="67"/>
      <c r="G180" s="68">
        <f t="shared" si="76"/>
        <v>1.0502038117504789E-2</v>
      </c>
      <c r="H180" s="68">
        <f t="shared" si="80"/>
        <v>4.4220473483438008E-2</v>
      </c>
      <c r="I180" s="68">
        <f t="shared" si="80"/>
        <v>1.7656726726188052E-2</v>
      </c>
      <c r="J180" s="68"/>
      <c r="K180" s="52" t="s">
        <v>175</v>
      </c>
      <c r="O180" s="76">
        <f>C191/1000000</f>
        <v>17.106783</v>
      </c>
      <c r="P180" s="76">
        <f>D191/1000000</f>
        <v>6.1465379999999996</v>
      </c>
      <c r="Q180" s="76">
        <f>E191/1000000</f>
        <v>23.253321</v>
      </c>
    </row>
    <row r="181" spans="1:17" x14ac:dyDescent="0.25">
      <c r="A181" s="2"/>
      <c r="B181" s="46">
        <v>2014</v>
      </c>
      <c r="C181" s="71">
        <f>IF(ISNA(VLOOKUP(CONCATENATE($B$147, $B181), 'Airport Passengers'!$A$8:$M$3769, 7, FALSE)), "", VLOOKUP(CONCATENATE($B$147, $B181), 'Airport Passengers'!$A$8:$M$3769, 7, FALSE))</f>
        <v>16982836</v>
      </c>
      <c r="D181" s="71">
        <f>IF(ISNA(VLOOKUP(CONCATENATE($B$147, $B181), 'Airport Passengers'!$A$8:$M$3769, 10, FALSE)), "", VLOOKUP(CONCATENATE($B$147, $B181), 'Airport Passengers'!$A$8:$M$3769, 10, FALSE))</f>
        <v>4964981</v>
      </c>
      <c r="E181" s="67">
        <f>IF(ISNA(VLOOKUP(CONCATENATE($B$147, $B181), 'Airport Passengers'!$A$8:$M$3769, 13, FALSE)), "", VLOOKUP(CONCATENATE($B$147, $B181), 'Airport Passengers'!$A$8:$M$3769, 13, FALSE))</f>
        <v>21947817</v>
      </c>
      <c r="F181" s="67"/>
      <c r="G181" s="68">
        <f t="shared" ref="G181:I182" si="81">IF(AND(ISNUMBER(C180),ISNUMBER(C181)), IF(OR(C180=0, C181=0), "..", (C181-C180)/C180), " ")</f>
        <v>1.2347564455891162E-2</v>
      </c>
      <c r="H181" s="68">
        <f t="shared" si="81"/>
        <v>6.3360690970780273E-2</v>
      </c>
      <c r="I181" s="68">
        <f t="shared" si="81"/>
        <v>2.3454548828953616E-2</v>
      </c>
      <c r="J181" s="68"/>
      <c r="K181" s="52" t="s">
        <v>171</v>
      </c>
      <c r="O181" s="75">
        <f>G191</f>
        <v>4.6728352649439697E-2</v>
      </c>
      <c r="P181" s="75">
        <f>H191</f>
        <v>0.26851276285386677</v>
      </c>
      <c r="Q181" s="75">
        <f>I191</f>
        <v>9.7446712413039774E-2</v>
      </c>
    </row>
    <row r="182" spans="1:17" x14ac:dyDescent="0.25">
      <c r="A182" s="2"/>
      <c r="B182" s="46">
        <v>2015</v>
      </c>
      <c r="C182" s="71">
        <f>IF(ISNA(VLOOKUP(CONCATENATE($B$147, $B182), 'Airport Passengers'!$A$8:$M$3769, 7, FALSE)), "", VLOOKUP(CONCATENATE($B$147, $B182), 'Airport Passengers'!$A$8:$M$3769, 7, FALSE))</f>
        <v>16786974</v>
      </c>
      <c r="D182" s="71">
        <f>IF(ISNA(VLOOKUP(CONCATENATE($B$147, $B182), 'Airport Passengers'!$A$8:$M$3769, 10, FALSE)), "", VLOOKUP(CONCATENATE($B$147, $B182), 'Airport Passengers'!$A$8:$M$3769, 10, FALSE))</f>
        <v>5238522</v>
      </c>
      <c r="E182" s="67">
        <f>IF(ISNA(VLOOKUP(CONCATENATE($B$147, $B182), 'Airport Passengers'!$A$8:$M$3769, 13, FALSE)), "", VLOOKUP(CONCATENATE($B$147, $B182), 'Airport Passengers'!$A$8:$M$3769, 13, FALSE))</f>
        <v>22025496</v>
      </c>
      <c r="F182" s="67"/>
      <c r="G182" s="68">
        <f t="shared" si="81"/>
        <v>-1.1532938314896287E-2</v>
      </c>
      <c r="H182" s="68">
        <f t="shared" si="81"/>
        <v>5.5094067832283752E-2</v>
      </c>
      <c r="I182" s="68">
        <f t="shared" si="81"/>
        <v>3.5392585968800449E-3</v>
      </c>
      <c r="J182" s="68"/>
      <c r="K182" s="52" t="s">
        <v>108</v>
      </c>
      <c r="O182" s="75">
        <f>C191/C$47</f>
        <v>0.14515336958556513</v>
      </c>
      <c r="P182" s="75">
        <f>D191/D$47</f>
        <v>0.14863263656054429</v>
      </c>
      <c r="Q182" s="75">
        <f>E191/E$47</f>
        <v>0.14605710613945802</v>
      </c>
    </row>
    <row r="183" spans="1:17" x14ac:dyDescent="0.25">
      <c r="A183" s="2"/>
      <c r="B183" s="46">
        <v>2016</v>
      </c>
      <c r="C183" s="71">
        <f>IF(ISNA(VLOOKUP(CONCATENATE($B$147, $B183), 'Airport Passengers'!$A$8:$M$3769, 7, FALSE)), "", VLOOKUP(CONCATENATE($B$147, $B183), 'Airport Passengers'!$A$8:$M$3769, 7, FALSE))</f>
        <v>17055852</v>
      </c>
      <c r="D183" s="71">
        <f>IF(ISNA(VLOOKUP(CONCATENATE($B$147, $B183), 'Airport Passengers'!$A$8:$M$3769, 10, FALSE)), "", VLOOKUP(CONCATENATE($B$147, $B183), 'Airport Passengers'!$A$8:$M$3769, 10, FALSE))</f>
        <v>5449744</v>
      </c>
      <c r="E183" s="67">
        <f>IF(ISNA(VLOOKUP(CONCATENATE($B$147, $B183), 'Airport Passengers'!$A$8:$M$3769, 13, FALSE)), "", VLOOKUP(CONCATENATE($B$147, $B183), 'Airport Passengers'!$A$8:$M$3769, 13, FALSE))</f>
        <v>22505596</v>
      </c>
      <c r="F183" s="67"/>
      <c r="G183" s="68">
        <f t="shared" ref="G183:I184" si="82">IF(AND(ISNUMBER(C182),ISNUMBER(C183)), IF(OR(C182=0, C183=0), "..", (C183-C182)/C182), " ")</f>
        <v>1.6017061800417395E-2</v>
      </c>
      <c r="H183" s="68">
        <f t="shared" si="82"/>
        <v>4.0320914945093295E-2</v>
      </c>
      <c r="I183" s="68">
        <f t="shared" si="82"/>
        <v>2.1797465991231252E-2</v>
      </c>
      <c r="J183" s="68"/>
    </row>
    <row r="184" spans="1:17" x14ac:dyDescent="0.25">
      <c r="A184" s="2"/>
      <c r="B184" s="46">
        <v>2017</v>
      </c>
      <c r="C184" s="71">
        <f>IF(ISNA(VLOOKUP(CONCATENATE($B$147, $B184), 'Airport Passengers'!$A$8:$M$3769, 7, FALSE)), "", VLOOKUP(CONCATENATE($B$147, $B184), 'Airport Passengers'!$A$8:$M$3769, 7, FALSE))</f>
        <v>17219926</v>
      </c>
      <c r="D184" s="71">
        <f>IF(ISNA(VLOOKUP(CONCATENATE($B$147, $B184), 'Airport Passengers'!$A$8:$M$3769, 10, FALSE)), "", VLOOKUP(CONCATENATE($B$147, $B184), 'Airport Passengers'!$A$8:$M$3769, 10, FALSE))</f>
        <v>5729341</v>
      </c>
      <c r="E184" s="67">
        <f>IF(ISNA(VLOOKUP(CONCATENATE($B$147, $B184), 'Airport Passengers'!$A$8:$M$3769, 13, FALSE)), "", VLOOKUP(CONCATENATE($B$147, $B184), 'Airport Passengers'!$A$8:$M$3769, 13, FALSE))</f>
        <v>22949267</v>
      </c>
      <c r="F184" s="67"/>
      <c r="G184" s="68">
        <f t="shared" si="82"/>
        <v>9.6198067384731054E-3</v>
      </c>
      <c r="H184" s="68">
        <f t="shared" si="82"/>
        <v>5.1304611739560607E-2</v>
      </c>
      <c r="I184" s="68">
        <f t="shared" si="82"/>
        <v>1.9713808068002287E-2</v>
      </c>
      <c r="J184" s="68"/>
      <c r="K184" s="77"/>
      <c r="L184" s="77"/>
      <c r="M184" s="77"/>
      <c r="N184" s="77"/>
      <c r="O184" s="67"/>
    </row>
    <row r="185" spans="1:17" x14ac:dyDescent="0.25">
      <c r="A185" s="2"/>
      <c r="B185" s="46">
        <v>2018</v>
      </c>
      <c r="C185" s="71">
        <f>IF(ISNA(VLOOKUP(CONCATENATE($B$147, $B185), 'Airport Passengers'!$A$8:$M$3769, 7, FALSE)), "", VLOOKUP(CONCATENATE($B$147, $B185), 'Airport Passengers'!$A$8:$M$3769, 7, FALSE))</f>
        <v>17354529</v>
      </c>
      <c r="D185" s="71">
        <f>IF(ISNA(VLOOKUP(CONCATENATE($B$147, $B185), 'Airport Passengers'!$A$8:$M$3769, 10, FALSE)), "", VLOOKUP(CONCATENATE($B$147, $B185), 'Airport Passengers'!$A$8:$M$3769, 10, FALSE))</f>
        <v>6112234</v>
      </c>
      <c r="E185" s="67">
        <f>IF(ISNA(VLOOKUP(CONCATENATE($B$147, $B185), 'Airport Passengers'!$A$8:$M$3769, 13, FALSE)), "", VLOOKUP(CONCATENATE($B$147, $B185), 'Airport Passengers'!$A$8:$M$3769, 13, FALSE))</f>
        <v>23466763</v>
      </c>
      <c r="F185" s="67"/>
      <c r="G185" s="68">
        <f t="shared" ref="G185" si="83">IF(AND(ISNUMBER(C184),ISNUMBER(C185)), IF(OR(C184=0, C185=0), "..", (C185-C184)/C184), " ")</f>
        <v>7.8167002575969258E-3</v>
      </c>
      <c r="H185" s="68">
        <f t="shared" ref="H185" si="84">IF(AND(ISNUMBER(D184),ISNUMBER(D185)), IF(OR(D184=0, D185=0), "..", (D185-D184)/D184), " ")</f>
        <v>6.6830199145067465E-2</v>
      </c>
      <c r="I185" s="68">
        <f t="shared" ref="I185" si="85">IF(AND(ISNUMBER(E184),ISNUMBER(E185)), IF(OR(E184=0, E185=0), "..", (E185-E184)/E184), " ")</f>
        <v>2.254956552642836E-2</v>
      </c>
      <c r="J185" s="68"/>
      <c r="K185" s="77" t="s">
        <v>99</v>
      </c>
      <c r="L185" s="77"/>
      <c r="M185" s="77"/>
      <c r="N185" s="77"/>
      <c r="O185" s="67"/>
    </row>
    <row r="186" spans="1:17" x14ac:dyDescent="0.25">
      <c r="A186" s="2"/>
      <c r="B186" s="46">
        <v>2019</v>
      </c>
      <c r="C186" s="71">
        <f>IF(ISNA(VLOOKUP(CONCATENATE($B$147, $B186), 'Airport Passengers'!$A$8:$M$3769, 7, FALSE)), "", VLOOKUP(CONCATENATE($B$147, $B186), 'Airport Passengers'!$A$8:$M$3769, 7, FALSE))</f>
        <v>17580142</v>
      </c>
      <c r="D186" s="71">
        <f>IF(ISNA(VLOOKUP(CONCATENATE($B$147, $B186), 'Airport Passengers'!$A$8:$M$3769, 10, FALSE)), "", VLOOKUP(CONCATENATE($B$147, $B186), 'Airport Passengers'!$A$8:$M$3769, 10, FALSE))</f>
        <v>6425564</v>
      </c>
      <c r="E186" s="67">
        <f>IF(ISNA(VLOOKUP(CONCATENATE($B$147, $B186), 'Airport Passengers'!$A$8:$M$3769, 13, FALSE)), "", VLOOKUP(CONCATENATE($B$147, $B186), 'Airport Passengers'!$A$8:$M$3769, 13, FALSE))</f>
        <v>24005706</v>
      </c>
      <c r="F186" s="67"/>
      <c r="G186" s="68">
        <f t="shared" ref="G186" si="86">IF(AND(ISNUMBER(C185),ISNUMBER(C186)), IF(OR(C185=0, C186=0), "..", (C186-C185)/C185), " ")</f>
        <v>1.3000237574871665E-2</v>
      </c>
      <c r="H186" s="68">
        <f t="shared" ref="H186" si="87">IF(AND(ISNUMBER(D185),ISNUMBER(D186)), IF(OR(D185=0, D186=0), "..", (D186-D185)/D185), " ")</f>
        <v>5.1262762518581584E-2</v>
      </c>
      <c r="I186" s="68">
        <f t="shared" ref="I186" si="88">IF(AND(ISNUMBER(E185),ISNUMBER(E186)), IF(OR(E185=0, E186=0), "..", (E186-E185)/E185), " ")</f>
        <v>2.2966226743756691E-2</v>
      </c>
      <c r="J186" s="68"/>
      <c r="K186" s="49" t="s">
        <v>172</v>
      </c>
      <c r="O186" s="75">
        <f>IF(C186=0,"..",(C191/C186)^(1/5)-1)</f>
        <v>-5.4441104376447003E-3</v>
      </c>
      <c r="P186" s="75">
        <f t="shared" ref="P186" si="89">IF(D186=0,"..",(D191/D186)^(1/5)-1)</f>
        <v>-8.8397798654185067E-3</v>
      </c>
      <c r="Q186" s="75">
        <f t="shared" ref="Q186" si="90">IF(E186=0,"..",(E191/E186)^(1/5)-1)</f>
        <v>-6.3484810076955833E-3</v>
      </c>
    </row>
    <row r="187" spans="1:17" x14ac:dyDescent="0.25">
      <c r="A187" s="2"/>
      <c r="B187" s="46">
        <v>2020</v>
      </c>
      <c r="C187" s="71">
        <f>IF(ISNA(VLOOKUP(CONCATENATE($B$147, $B187), 'Airport Passengers'!$A$8:$M$3769, 7, FALSE)), "", VLOOKUP(CONCATENATE($B$147, $B187), 'Airport Passengers'!$A$8:$M$3769, 7, FALSE))</f>
        <v>6386797</v>
      </c>
      <c r="D187" s="71">
        <f>IF(ISNA(VLOOKUP(CONCATENATE($B$147, $B187), 'Airport Passengers'!$A$8:$M$3769, 10, FALSE)), "", VLOOKUP(CONCATENATE($B$147, $B187), 'Airport Passengers'!$A$8:$M$3769, 10, FALSE))</f>
        <v>1388291</v>
      </c>
      <c r="E187" s="67">
        <f>IF(ISNA(VLOOKUP(CONCATENATE($B$147, $B187), 'Airport Passengers'!$A$8:$M$3769, 13, FALSE)), "", VLOOKUP(CONCATENATE($B$147, $B187), 'Airport Passengers'!$A$8:$M$3769, 13, FALSE))</f>
        <v>7775088</v>
      </c>
      <c r="F187" s="67"/>
      <c r="G187" s="68">
        <f t="shared" ref="G187" si="91">IF(AND(ISNUMBER(C186),ISNUMBER(C187)), IF(OR(C186=0, C187=0), "..", (C187-C186)/C186), " ")</f>
        <v>-0.63670390148156941</v>
      </c>
      <c r="H187" s="68">
        <f t="shared" ref="H187" si="92">IF(AND(ISNUMBER(D186),ISNUMBER(D187)), IF(OR(D186=0, D187=0), "..", (D187-D186)/D186), " ")</f>
        <v>-0.78394254574384448</v>
      </c>
      <c r="I187" s="68">
        <f t="shared" ref="I187" si="93">IF(AND(ISNUMBER(E186),ISNUMBER(E187)), IF(OR(E186=0, E187=0), "..", (E187-E186)/E186), " ")</f>
        <v>-0.67611500365788035</v>
      </c>
      <c r="J187" s="68"/>
      <c r="K187" s="49" t="s">
        <v>173</v>
      </c>
      <c r="O187" s="75">
        <f>IF(C181=0,"..",(C191/C181)^(1/10)-1)</f>
        <v>7.2745092051107463E-4</v>
      </c>
      <c r="P187" s="75">
        <f t="shared" ref="P187" si="94">IF(D181=0,"..",(D191/D181)^(1/10)-1)</f>
        <v>2.1577450310877877E-2</v>
      </c>
      <c r="Q187" s="75">
        <f t="shared" ref="Q187" si="95">IF(E181=0,"..",(E191/E181)^(1/10)-1)</f>
        <v>5.7947529273680853E-3</v>
      </c>
    </row>
    <row r="188" spans="1:17" x14ac:dyDescent="0.25">
      <c r="A188" s="2"/>
      <c r="B188" s="46">
        <v>2021</v>
      </c>
      <c r="C188" s="71">
        <f>IF(ISNA(VLOOKUP(CONCATENATE($B$147, $B188), 'Airport Passengers'!$A$8:$M$3769, 7, FALSE)), "", VLOOKUP(CONCATENATE($B$147, $B188), 'Airport Passengers'!$A$8:$M$3769, 7, FALSE))</f>
        <v>7658654</v>
      </c>
      <c r="D188" s="71">
        <f>IF(ISNA(VLOOKUP(CONCATENATE($B$147, $B188), 'Airport Passengers'!$A$8:$M$3769, 10, FALSE)), "", VLOOKUP(CONCATENATE($B$147, $B188), 'Airport Passengers'!$A$8:$M$3769, 10, FALSE))</f>
        <v>247999</v>
      </c>
      <c r="E188" s="67">
        <f>IF(ISNA(VLOOKUP(CONCATENATE($B$147, $B188), 'Airport Passengers'!$A$8:$M$3769, 13, FALSE)), "", VLOOKUP(CONCATENATE($B$147, $B188), 'Airport Passengers'!$A$8:$M$3769, 13, FALSE))</f>
        <v>7906653</v>
      </c>
      <c r="F188" s="67"/>
      <c r="G188" s="68">
        <f t="shared" ref="G188" si="96">IF(AND(ISNUMBER(C187),ISNUMBER(C188)), IF(OR(C187=0, C188=0), "..", (C188-C187)/C187), " ")</f>
        <v>0.19913847269609478</v>
      </c>
      <c r="H188" s="68">
        <f t="shared" ref="H188" si="97">IF(AND(ISNUMBER(D187),ISNUMBER(D188)), IF(OR(D187=0, D188=0), "..", (D188-D187)/D187), " ")</f>
        <v>-0.82136382069753389</v>
      </c>
      <c r="I188" s="68">
        <f t="shared" ref="I188" si="98">IF(AND(ISNUMBER(E187),ISNUMBER(E188)), IF(OR(E187=0, E188=0), "..", (E188-E187)/E187), " ")</f>
        <v>1.6921351886949702E-2</v>
      </c>
      <c r="J188" s="68"/>
      <c r="K188" s="49" t="s">
        <v>174</v>
      </c>
      <c r="O188" s="75">
        <f>IF(C171=0,"..",(C191/C171)^(1/20)-1)</f>
        <v>1.9968789762820016E-2</v>
      </c>
      <c r="P188" s="75">
        <f t="shared" ref="P188" si="99">IF(D171=0,"..",(D191/D171)^(1/20)-1)</f>
        <v>3.2113649924089716E-2</v>
      </c>
      <c r="Q188" s="75">
        <f t="shared" ref="Q188" si="100">IF(E171=0,"..",(E191/E171)^(1/20)-1)</f>
        <v>2.2896886505420655E-2</v>
      </c>
    </row>
    <row r="189" spans="1:17" x14ac:dyDescent="0.25">
      <c r="A189" s="2"/>
      <c r="B189" s="46">
        <v>2022</v>
      </c>
      <c r="C189" s="71">
        <f>IF(ISNA(VLOOKUP(CONCATENATE($B$147, $B189), 'Airport Passengers'!$A$8:$M$3769, 7, FALSE)), "", VLOOKUP(CONCATENATE($B$147, $B189), 'Airport Passengers'!$A$8:$M$3769, 7, FALSE))</f>
        <v>14374443</v>
      </c>
      <c r="D189" s="71">
        <f>IF(ISNA(VLOOKUP(CONCATENATE($B$147, $B189), 'Airport Passengers'!$A$8:$M$3769, 10, FALSE)), "", VLOOKUP(CONCATENATE($B$147, $B189), 'Airport Passengers'!$A$8:$M$3769, 10, FALSE))</f>
        <v>2529337</v>
      </c>
      <c r="E189" s="67">
        <f>IF(ISNA(VLOOKUP(CONCATENATE($B$147, $B189), 'Airport Passengers'!$A$8:$M$3769, 13, FALSE)), "", VLOOKUP(CONCATENATE($B$147, $B189), 'Airport Passengers'!$A$8:$M$3769, 13, FALSE))</f>
        <v>16903780</v>
      </c>
      <c r="F189" s="67"/>
      <c r="G189" s="68">
        <f t="shared" ref="G189" si="101">IF(AND(ISNUMBER(C188),ISNUMBER(C189)), IF(OR(C188=0, C189=0), "..", (C189-C188)/C188), " ")</f>
        <v>0.87688894158164088</v>
      </c>
      <c r="H189" s="68">
        <f t="shared" ref="H189" si="102">IF(AND(ISNUMBER(D188),ISNUMBER(D189)), IF(OR(D188=0, D189=0), "..", (D189-D188)/D188), " ")</f>
        <v>9.1989806410509711</v>
      </c>
      <c r="I189" s="68">
        <f t="shared" ref="I189" si="103">IF(AND(ISNUMBER(E188),ISNUMBER(E189)), IF(OR(E188=0, E189=0), "..", (E189-E188)/E188), " ")</f>
        <v>1.1379185351880245</v>
      </c>
      <c r="J189" s="68"/>
    </row>
    <row r="190" spans="1:17" x14ac:dyDescent="0.25">
      <c r="A190" s="2"/>
      <c r="B190" s="46">
        <v>2023</v>
      </c>
      <c r="C190" s="71">
        <f>IF(ISNA(VLOOKUP(CONCATENATE($B$147, $B190), 'Airport Passengers'!$A$8:$M$3769, 7, FALSE)), "", VLOOKUP(CONCATENATE($B$147, $B190), 'Airport Passengers'!$A$8:$M$3769, 7, FALSE))</f>
        <v>16343097</v>
      </c>
      <c r="D190" s="71">
        <f>IF(ISNA(VLOOKUP(CONCATENATE($B$147, $B190), 'Airport Passengers'!$A$8:$M$3769, 10, FALSE)), "", VLOOKUP(CONCATENATE($B$147, $B190), 'Airport Passengers'!$A$8:$M$3769, 10, FALSE))</f>
        <v>4845468</v>
      </c>
      <c r="E190" s="67">
        <f>IF(ISNA(VLOOKUP(CONCATENATE($B$147, $B190), 'Airport Passengers'!$A$8:$M$3769, 13, FALSE)), "", VLOOKUP(CONCATENATE($B$147, $B190), 'Airport Passengers'!$A$8:$M$3769, 13, FALSE))</f>
        <v>21188565</v>
      </c>
      <c r="F190" s="67"/>
      <c r="G190" s="68">
        <f t="shared" ref="G190" si="104">IF(AND(ISNUMBER(C189),ISNUMBER(C190)), IF(OR(C189=0, C190=0), "..", (C190-C189)/C189), " ")</f>
        <v>0.13695515019260224</v>
      </c>
      <c r="H190" s="68">
        <f t="shared" ref="H190" si="105">IF(AND(ISNUMBER(D189),ISNUMBER(D190)), IF(OR(D189=0, D190=0), "..", (D190-D189)/D189), " ")</f>
        <v>0.91570676426272968</v>
      </c>
      <c r="I190" s="68">
        <f t="shared" ref="I190" si="106">IF(AND(ISNUMBER(E189),ISNUMBER(E190)), IF(OR(E189=0, E190=0), "..", (E190-E189)/E189), " ")</f>
        <v>0.25348087824143478</v>
      </c>
      <c r="J190" s="68"/>
    </row>
    <row r="191" spans="1:17" x14ac:dyDescent="0.25">
      <c r="A191" s="2"/>
      <c r="B191" s="46">
        <v>2024</v>
      </c>
      <c r="C191" s="71">
        <f>IF(ISNA(VLOOKUP(CONCATENATE($B$147, $B191), 'Airport Passengers'!$A$8:$M$3769, 7, FALSE)), "", VLOOKUP(CONCATENATE($B$147, $B191), 'Airport Passengers'!$A$8:$M$3769, 7, FALSE))</f>
        <v>17106783</v>
      </c>
      <c r="D191" s="71">
        <f>IF(ISNA(VLOOKUP(CONCATENATE($B$147, $B191), 'Airport Passengers'!$A$8:$M$3769, 10, FALSE)), "", VLOOKUP(CONCATENATE($B$147, $B191), 'Airport Passengers'!$A$8:$M$3769, 10, FALSE))</f>
        <v>6146538</v>
      </c>
      <c r="E191" s="67">
        <f>IF(ISNA(VLOOKUP(CONCATENATE($B$147, $B191), 'Airport Passengers'!$A$8:$M$3769, 13, FALSE)), "", VLOOKUP(CONCATENATE($B$147, $B191), 'Airport Passengers'!$A$8:$M$3769, 13, FALSE))</f>
        <v>23253321</v>
      </c>
      <c r="F191" s="67"/>
      <c r="G191" s="68">
        <f t="shared" ref="G191" si="107">IF(AND(ISNUMBER(C190),ISNUMBER(C191)), IF(OR(C190=0, C191=0), "..", (C191-C190)/C190), " ")</f>
        <v>4.6728352649439697E-2</v>
      </c>
      <c r="H191" s="68">
        <f t="shared" ref="H191" si="108">IF(AND(ISNUMBER(D190),ISNUMBER(D191)), IF(OR(D190=0, D191=0), "..", (D191-D190)/D190), " ")</f>
        <v>0.26851276285386677</v>
      </c>
      <c r="I191" s="68">
        <f t="shared" ref="I191" si="109">IF(AND(ISNUMBER(E190),ISNUMBER(E191)), IF(OR(E190=0, E191=0), "..", (E191-E190)/E190), " ")</f>
        <v>9.7446712413039774E-2</v>
      </c>
      <c r="J191" s="68"/>
    </row>
    <row r="192" spans="1:17" x14ac:dyDescent="0.25">
      <c r="A192" s="2"/>
      <c r="B192" s="72"/>
      <c r="C192" s="72"/>
      <c r="D192" s="72"/>
      <c r="E192" s="73"/>
      <c r="F192" s="73"/>
      <c r="G192" s="73"/>
      <c r="H192" s="73"/>
      <c r="I192" s="74"/>
      <c r="J192" s="68"/>
    </row>
    <row r="193" spans="1:22" x14ac:dyDescent="0.25">
      <c r="A193" s="2"/>
      <c r="B193" s="118"/>
      <c r="C193" s="118"/>
      <c r="D193" s="118"/>
      <c r="E193" s="119"/>
      <c r="F193" s="119"/>
      <c r="G193" s="119"/>
      <c r="H193" s="119"/>
      <c r="I193" s="69"/>
      <c r="J193" s="68"/>
    </row>
    <row r="194" spans="1:22" x14ac:dyDescent="0.25">
      <c r="A194" s="2"/>
      <c r="B194" s="118"/>
      <c r="C194" s="118"/>
      <c r="D194" s="118"/>
      <c r="E194" s="119"/>
      <c r="F194" s="119"/>
      <c r="G194" s="119"/>
      <c r="H194" s="119"/>
      <c r="I194" s="69"/>
      <c r="J194" s="68"/>
    </row>
    <row r="195" spans="1:22" s="36" customFormat="1" ht="18" thickBot="1" x14ac:dyDescent="0.35">
      <c r="A195" s="35">
        <v>4</v>
      </c>
      <c r="B195" s="54" t="s">
        <v>30</v>
      </c>
      <c r="C195" s="54"/>
      <c r="D195"/>
      <c r="E195"/>
      <c r="F195" s="55"/>
      <c r="G195" s="55"/>
      <c r="H195" s="55"/>
      <c r="I195" s="56"/>
      <c r="J195" s="57"/>
      <c r="K195" s="129" t="str">
        <f>CONCATENATE(B195," - PASSENGER MOVEMENTS (millions) - ",UPPER($B$6))</f>
        <v>PERTH - PASSENGER MOVEMENTS (millions) - CALENDAR YEARS</v>
      </c>
      <c r="L195" s="129"/>
      <c r="M195" s="129"/>
      <c r="N195" s="129"/>
      <c r="O195" s="129"/>
      <c r="P195" s="129"/>
      <c r="Q195" s="129"/>
      <c r="R195" s="108"/>
      <c r="S195" s="37"/>
      <c r="T195" s="37"/>
      <c r="U195" s="37"/>
    </row>
    <row r="196" spans="1:22" x14ac:dyDescent="0.25">
      <c r="A196" s="1"/>
      <c r="B196" s="58"/>
      <c r="C196" s="58"/>
      <c r="D196" s="58"/>
      <c r="E196" s="59"/>
      <c r="F196" s="59"/>
      <c r="G196" s="59"/>
      <c r="H196" s="59"/>
      <c r="I196" s="60"/>
      <c r="J196" s="61"/>
    </row>
    <row r="197" spans="1:22" ht="20.100000000000001" customHeight="1" x14ac:dyDescent="0.25">
      <c r="A197" s="1"/>
      <c r="B197" s="62"/>
      <c r="C197" s="128" t="s">
        <v>103</v>
      </c>
      <c r="D197" s="128"/>
      <c r="E197" s="128"/>
      <c r="F197" s="63"/>
      <c r="G197" s="128" t="s">
        <v>107</v>
      </c>
      <c r="H197" s="128"/>
      <c r="I197" s="128"/>
      <c r="J197" s="64"/>
    </row>
    <row r="198" spans="1:22" ht="39.9" customHeight="1" x14ac:dyDescent="0.25">
      <c r="A198" s="1"/>
      <c r="B198" s="65" t="str">
        <f>B6</f>
        <v>Calendar Years</v>
      </c>
      <c r="C198" s="65" t="s">
        <v>140</v>
      </c>
      <c r="D198" s="65" t="s">
        <v>105</v>
      </c>
      <c r="E198" s="65" t="s">
        <v>106</v>
      </c>
      <c r="F198" s="65"/>
      <c r="G198" s="65" t="s">
        <v>104</v>
      </c>
      <c r="H198" s="65" t="s">
        <v>105</v>
      </c>
      <c r="I198" s="65" t="s">
        <v>106</v>
      </c>
      <c r="J198" s="66"/>
      <c r="L198" s="67"/>
      <c r="M198" s="68"/>
      <c r="N198" s="69"/>
      <c r="O198" s="68"/>
      <c r="P198" s="68"/>
      <c r="Q198" s="69"/>
    </row>
    <row r="199" spans="1:22" ht="12.75" customHeight="1" x14ac:dyDescent="0.25">
      <c r="A199" s="1"/>
      <c r="B199" s="70"/>
      <c r="C199" s="116" t="str">
        <f>C198</f>
        <v>Domestic (including Regional) Airlines</v>
      </c>
      <c r="D199" s="116" t="str">
        <f>D198</f>
        <v>International Airlines</v>
      </c>
      <c r="E199" s="70"/>
      <c r="F199" s="70"/>
      <c r="G199" s="70"/>
      <c r="H199" s="70"/>
      <c r="I199" s="70"/>
      <c r="J199" s="66"/>
      <c r="L199" s="67"/>
      <c r="M199" s="68"/>
      <c r="N199" s="69"/>
      <c r="O199" s="68"/>
      <c r="P199" s="68"/>
      <c r="Q199" s="69"/>
    </row>
    <row r="200" spans="1:22" x14ac:dyDescent="0.25">
      <c r="A200" s="1"/>
      <c r="B200" s="46">
        <v>1985</v>
      </c>
      <c r="C200" s="71">
        <f>IF(ISNA(VLOOKUP(CONCATENATE($B$195, $B200), 'Airport Passengers'!$A$8:$M$3769, 7, FALSE)), "", VLOOKUP(CONCATENATE($B$195, $B200), 'Airport Passengers'!$A$8:$M$3769, 7, FALSE))</f>
        <v>1357621</v>
      </c>
      <c r="D200" s="71">
        <f>IF(ISNA(VLOOKUP(CONCATENATE($B$195, $B200), 'Airport Passengers'!$A$8:$M$3769, 10, FALSE)), "", VLOOKUP(CONCATENATE($B$195, $B200), 'Airport Passengers'!$A$8:$M$3769, 10, FALSE))</f>
        <v>500882</v>
      </c>
      <c r="E200" s="67">
        <f>IF(ISNA(VLOOKUP(CONCATENATE($B$195, $B200), 'Airport Passengers'!$A$8:$M$3769, 13, FALSE)), "", VLOOKUP(CONCATENATE($B$195, $B200), 'Airport Passengers'!$A$8:$M$3769, 13, FALSE))</f>
        <v>1858503</v>
      </c>
      <c r="F200" s="67"/>
      <c r="G200" s="67"/>
      <c r="H200" s="67"/>
      <c r="I200" s="68" t="str">
        <f>IF(AND(ISNUMBER(E198),ISNUMBER(E200)), IF(OR(E198=0, E200=0), "--", (E200-E198)/E198), " ")</f>
        <v xml:space="preserve"> </v>
      </c>
      <c r="J200" s="68"/>
      <c r="L200" s="67"/>
      <c r="M200" s="68"/>
      <c r="N200" s="69"/>
      <c r="O200" s="68"/>
      <c r="P200" s="68"/>
      <c r="Q200" s="69"/>
      <c r="V200"/>
    </row>
    <row r="201" spans="1:22" x14ac:dyDescent="0.25">
      <c r="A201" s="1"/>
      <c r="B201" s="46">
        <v>1986</v>
      </c>
      <c r="C201" s="71">
        <f>IF(ISNA(VLOOKUP(CONCATENATE($B$195, $B201), 'Airport Passengers'!$A$8:$M$3769, 7, FALSE)), "", VLOOKUP(CONCATENATE($B$195, $B201), 'Airport Passengers'!$A$8:$M$3769, 7, FALSE))</f>
        <v>1438512</v>
      </c>
      <c r="D201" s="71">
        <f>IF(ISNA(VLOOKUP(CONCATENATE($B$195, $B201), 'Airport Passengers'!$A$8:$M$3769, 10, FALSE)), "", VLOOKUP(CONCATENATE($B$195, $B201), 'Airport Passengers'!$A$8:$M$3769, 10, FALSE))</f>
        <v>566366</v>
      </c>
      <c r="E201" s="67">
        <f>IF(ISNA(VLOOKUP(CONCATENATE($B$195, $B201), 'Airport Passengers'!$A$8:$M$3769, 13, FALSE)), "", VLOOKUP(CONCATENATE($B$195, $B201), 'Airport Passengers'!$A$8:$M$3769, 13, FALSE))</f>
        <v>2004878</v>
      </c>
      <c r="F201" s="67"/>
      <c r="G201" s="68">
        <f t="shared" ref="G201:G228" si="110">IF(AND(ISNUMBER(C200),ISNUMBER(C201)), IF(OR(C200=0, C201=0), "..", (C201-C200)/C200), " ")</f>
        <v>5.9582902739424334E-2</v>
      </c>
      <c r="H201" s="68">
        <f t="shared" ref="H201:H223" si="111">IF(AND(ISNUMBER(D200),ISNUMBER(D201)), IF(OR(D200=0, D201=0), "..", (D201-D200)/D200), " ")</f>
        <v>0.1307373792629801</v>
      </c>
      <c r="I201" s="68">
        <f>IF(AND(ISNUMBER(E200),ISNUMBER(E201)), IF(OR(E200=0, E201=0), "..", (E201-E200)/E200), " ")</f>
        <v>7.8759625354384688E-2</v>
      </c>
      <c r="J201" s="52"/>
      <c r="L201" s="67"/>
      <c r="M201" s="68"/>
      <c r="N201" s="69"/>
      <c r="O201" s="68"/>
      <c r="P201" s="68"/>
      <c r="Q201" s="69"/>
      <c r="V201"/>
    </row>
    <row r="202" spans="1:22" x14ac:dyDescent="0.25">
      <c r="A202" s="1"/>
      <c r="B202" s="46">
        <v>1987</v>
      </c>
      <c r="C202" s="71">
        <f>IF(ISNA(VLOOKUP(CONCATENATE($B$195, $B202), 'Airport Passengers'!$A$8:$M$3769, 7, FALSE)), "", VLOOKUP(CONCATENATE($B$195, $B202), 'Airport Passengers'!$A$8:$M$3769, 7, FALSE))</f>
        <v>1536164</v>
      </c>
      <c r="D202" s="71">
        <f>IF(ISNA(VLOOKUP(CONCATENATE($B$195, $B202), 'Airport Passengers'!$A$8:$M$3769, 10, FALSE)), "", VLOOKUP(CONCATENATE($B$195, $B202), 'Airport Passengers'!$A$8:$M$3769, 10, FALSE))</f>
        <v>649199</v>
      </c>
      <c r="E202" s="67">
        <f>IF(ISNA(VLOOKUP(CONCATENATE($B$195, $B202), 'Airport Passengers'!$A$8:$M$3769, 13, FALSE)), "", VLOOKUP(CONCATENATE($B$195, $B202), 'Airport Passengers'!$A$8:$M$3769, 13, FALSE))</f>
        <v>2185363</v>
      </c>
      <c r="F202" s="67"/>
      <c r="G202" s="68">
        <f t="shared" si="110"/>
        <v>6.788403572580555E-2</v>
      </c>
      <c r="H202" s="68">
        <f t="shared" si="111"/>
        <v>0.14625348273024863</v>
      </c>
      <c r="I202" s="68">
        <f t="shared" ref="I202:I223" si="112">IF(AND(ISNUMBER(E201),ISNUMBER(E202)), IF(OR(E201=0, E202=0), "..", (E202-E201)/E201), " ")</f>
        <v>9.0022934063818352E-2</v>
      </c>
      <c r="J202" s="52"/>
      <c r="L202" s="67"/>
      <c r="M202" s="68"/>
      <c r="N202" s="69"/>
      <c r="O202" s="68"/>
      <c r="P202" s="68"/>
      <c r="Q202" s="69"/>
      <c r="V202"/>
    </row>
    <row r="203" spans="1:22" x14ac:dyDescent="0.25">
      <c r="A203" s="1"/>
      <c r="B203" s="46">
        <v>1988</v>
      </c>
      <c r="C203" s="71">
        <f>IF(ISNA(VLOOKUP(CONCATENATE($B$195, $B203), 'Airport Passengers'!$A$8:$M$3769, 7, FALSE)), "", VLOOKUP(CONCATENATE($B$195, $B203), 'Airport Passengers'!$A$8:$M$3769, 7, FALSE))</f>
        <v>1580024</v>
      </c>
      <c r="D203" s="71">
        <f>IF(ISNA(VLOOKUP(CONCATENATE($B$195, $B203), 'Airport Passengers'!$A$8:$M$3769, 10, FALSE)), "", VLOOKUP(CONCATENATE($B$195, $B203), 'Airport Passengers'!$A$8:$M$3769, 10, FALSE))</f>
        <v>714111</v>
      </c>
      <c r="E203" s="67">
        <f>IF(ISNA(VLOOKUP(CONCATENATE($B$195, $B203), 'Airport Passengers'!$A$8:$M$3769, 13, FALSE)), "", VLOOKUP(CONCATENATE($B$195, $B203), 'Airport Passengers'!$A$8:$M$3769, 13, FALSE))</f>
        <v>2294135</v>
      </c>
      <c r="F203" s="67"/>
      <c r="G203" s="68">
        <f t="shared" si="110"/>
        <v>2.8551639017709046E-2</v>
      </c>
      <c r="H203" s="68">
        <f t="shared" si="111"/>
        <v>9.9987831158088666E-2</v>
      </c>
      <c r="I203" s="68">
        <f t="shared" si="112"/>
        <v>4.9772966779432069E-2</v>
      </c>
      <c r="J203" s="52"/>
      <c r="L203" s="67"/>
      <c r="M203" s="68"/>
      <c r="N203" s="69"/>
      <c r="O203" s="68"/>
      <c r="P203" s="68"/>
      <c r="Q203" s="69"/>
    </row>
    <row r="204" spans="1:22" x14ac:dyDescent="0.25">
      <c r="A204" s="1"/>
      <c r="B204" s="46">
        <v>1989</v>
      </c>
      <c r="C204" s="71">
        <f>IF(ISNA(VLOOKUP(CONCATENATE($B$195, $B204), 'Airport Passengers'!$A$8:$M$3769, 7, FALSE)), "", VLOOKUP(CONCATENATE($B$195, $B204), 'Airport Passengers'!$A$8:$M$3769, 7, FALSE))</f>
        <v>1242993</v>
      </c>
      <c r="D204" s="71">
        <f>IF(ISNA(VLOOKUP(CONCATENATE($B$195, $B204), 'Airport Passengers'!$A$8:$M$3769, 10, FALSE)), "", VLOOKUP(CONCATENATE($B$195, $B204), 'Airport Passengers'!$A$8:$M$3769, 10, FALSE))</f>
        <v>811754</v>
      </c>
      <c r="E204" s="67">
        <f>IF(ISNA(VLOOKUP(CONCATENATE($B$195, $B204), 'Airport Passengers'!$A$8:$M$3769, 13, FALSE)), "", VLOOKUP(CONCATENATE($B$195, $B204), 'Airport Passengers'!$A$8:$M$3769, 13, FALSE))</f>
        <v>2054747</v>
      </c>
      <c r="F204" s="67"/>
      <c r="G204" s="68">
        <f t="shared" si="110"/>
        <v>-0.21330751937945247</v>
      </c>
      <c r="H204" s="68">
        <f t="shared" si="111"/>
        <v>0.13673364504957913</v>
      </c>
      <c r="I204" s="68">
        <f t="shared" si="112"/>
        <v>-0.10434782608695652</v>
      </c>
      <c r="J204" s="52"/>
      <c r="L204" s="67"/>
      <c r="M204" s="68"/>
      <c r="N204" s="69"/>
      <c r="O204" s="68"/>
      <c r="P204" s="68"/>
      <c r="Q204" s="69"/>
    </row>
    <row r="205" spans="1:22" x14ac:dyDescent="0.25">
      <c r="A205" s="1"/>
      <c r="B205" s="46">
        <v>1990</v>
      </c>
      <c r="C205" s="71">
        <f>IF(ISNA(VLOOKUP(CONCATENATE($B$195, $B205), 'Airport Passengers'!$A$8:$M$3769, 7, FALSE)), "", VLOOKUP(CONCATENATE($B$195, $B205), 'Airport Passengers'!$A$8:$M$3769, 7, FALSE))</f>
        <v>1498288</v>
      </c>
      <c r="D205" s="71">
        <f>IF(ISNA(VLOOKUP(CONCATENATE($B$195, $B205), 'Airport Passengers'!$A$8:$M$3769, 10, FALSE)), "", VLOOKUP(CONCATENATE($B$195, $B205), 'Airport Passengers'!$A$8:$M$3769, 10, FALSE))</f>
        <v>860816</v>
      </c>
      <c r="E205" s="67">
        <f>IF(ISNA(VLOOKUP(CONCATENATE($B$195, $B205), 'Airport Passengers'!$A$8:$M$3769, 13, FALSE)), "", VLOOKUP(CONCATENATE($B$195, $B205), 'Airport Passengers'!$A$8:$M$3769, 13, FALSE))</f>
        <v>2359104</v>
      </c>
      <c r="F205" s="67"/>
      <c r="G205" s="68">
        <f t="shared" si="110"/>
        <v>0.20538731915626235</v>
      </c>
      <c r="H205" s="68">
        <f t="shared" si="111"/>
        <v>6.0439492752730507E-2</v>
      </c>
      <c r="I205" s="68">
        <f t="shared" si="112"/>
        <v>0.14812383227716114</v>
      </c>
      <c r="J205" s="52"/>
      <c r="L205" s="67"/>
      <c r="M205" s="68"/>
      <c r="N205" s="69"/>
      <c r="O205" s="68"/>
      <c r="P205" s="68"/>
      <c r="Q205" s="69"/>
    </row>
    <row r="206" spans="1:22" x14ac:dyDescent="0.25">
      <c r="A206" s="1"/>
      <c r="B206" s="46">
        <v>1991</v>
      </c>
      <c r="C206" s="71">
        <f>IF(ISNA(VLOOKUP(CONCATENATE($B$195, $B206), 'Airport Passengers'!$A$8:$M$3769, 7, FALSE)), "", VLOOKUP(CONCATENATE($B$195, $B206), 'Airport Passengers'!$A$8:$M$3769, 7, FALSE))</f>
        <v>2042726</v>
      </c>
      <c r="D206" s="71">
        <f>IF(ISNA(VLOOKUP(CONCATENATE($B$195, $B206), 'Airport Passengers'!$A$8:$M$3769, 10, FALSE)), "", VLOOKUP(CONCATENATE($B$195, $B206), 'Airport Passengers'!$A$8:$M$3769, 10, FALSE))</f>
        <v>824172</v>
      </c>
      <c r="E206" s="67">
        <f>IF(ISNA(VLOOKUP(CONCATENATE($B$195, $B206), 'Airport Passengers'!$A$8:$M$3769, 13, FALSE)), "", VLOOKUP(CONCATENATE($B$195, $B206), 'Airport Passengers'!$A$8:$M$3769, 13, FALSE))</f>
        <v>2866898</v>
      </c>
      <c r="F206" s="67"/>
      <c r="G206" s="68">
        <f t="shared" si="110"/>
        <v>0.36337339683692321</v>
      </c>
      <c r="H206" s="68">
        <f t="shared" si="111"/>
        <v>-4.2568911358524933E-2</v>
      </c>
      <c r="I206" s="68">
        <f t="shared" si="112"/>
        <v>0.21524867068175035</v>
      </c>
      <c r="J206" s="52"/>
      <c r="L206" s="67"/>
      <c r="M206" s="68"/>
      <c r="N206" s="69"/>
      <c r="O206" s="68"/>
      <c r="P206" s="68"/>
      <c r="Q206" s="69"/>
    </row>
    <row r="207" spans="1:22" x14ac:dyDescent="0.25">
      <c r="A207" s="1"/>
      <c r="B207" s="46">
        <v>1992</v>
      </c>
      <c r="C207" s="71">
        <f>IF(ISNA(VLOOKUP(CONCATENATE($B$195, $B207), 'Airport Passengers'!$A$8:$M$3769, 7, FALSE)), "", VLOOKUP(CONCATENATE($B$195, $B207), 'Airport Passengers'!$A$8:$M$3769, 7, FALSE))</f>
        <v>2012479</v>
      </c>
      <c r="D207" s="71">
        <f>IF(ISNA(VLOOKUP(CONCATENATE($B$195, $B207), 'Airport Passengers'!$A$8:$M$3769, 10, FALSE)), "", VLOOKUP(CONCATENATE($B$195, $B207), 'Airport Passengers'!$A$8:$M$3769, 10, FALSE))</f>
        <v>897290</v>
      </c>
      <c r="E207" s="67">
        <f>IF(ISNA(VLOOKUP(CONCATENATE($B$195, $B207), 'Airport Passengers'!$A$8:$M$3769, 13, FALSE)), "", VLOOKUP(CONCATENATE($B$195, $B207), 'Airport Passengers'!$A$8:$M$3769, 13, FALSE))</f>
        <v>2909769</v>
      </c>
      <c r="F207" s="67"/>
      <c r="G207" s="68">
        <f t="shared" si="110"/>
        <v>-1.480717433468806E-2</v>
      </c>
      <c r="H207" s="68">
        <f t="shared" si="111"/>
        <v>8.8716918313167636E-2</v>
      </c>
      <c r="I207" s="68">
        <f t="shared" si="112"/>
        <v>1.4953793263659886E-2</v>
      </c>
      <c r="J207" s="52"/>
      <c r="L207" s="67"/>
      <c r="M207" s="68"/>
      <c r="N207" s="69"/>
      <c r="O207" s="68"/>
      <c r="P207" s="68"/>
      <c r="Q207" s="69"/>
    </row>
    <row r="208" spans="1:22" x14ac:dyDescent="0.25">
      <c r="A208" s="1"/>
      <c r="B208" s="46">
        <v>1993</v>
      </c>
      <c r="C208" s="71">
        <f>IF(ISNA(VLOOKUP(CONCATENATE($B$195, $B208), 'Airport Passengers'!$A$8:$M$3769, 7, FALSE)), "", VLOOKUP(CONCATENATE($B$195, $B208), 'Airport Passengers'!$A$8:$M$3769, 7, FALSE))</f>
        <v>2201154</v>
      </c>
      <c r="D208" s="71">
        <f>IF(ISNA(VLOOKUP(CONCATENATE($B$195, $B208), 'Airport Passengers'!$A$8:$M$3769, 10, FALSE)), "", VLOOKUP(CONCATENATE($B$195, $B208), 'Airport Passengers'!$A$8:$M$3769, 10, FALSE))</f>
        <v>1000869</v>
      </c>
      <c r="E208" s="67">
        <f>IF(ISNA(VLOOKUP(CONCATENATE($B$195, $B208), 'Airport Passengers'!$A$8:$M$3769, 13, FALSE)), "", VLOOKUP(CONCATENATE($B$195, $B208), 'Airport Passengers'!$A$8:$M$3769, 13, FALSE))</f>
        <v>3202023</v>
      </c>
      <c r="F208" s="67"/>
      <c r="G208" s="68">
        <f t="shared" si="110"/>
        <v>9.3752531082311921E-2</v>
      </c>
      <c r="H208" s="68">
        <f t="shared" si="111"/>
        <v>0.11543536649243834</v>
      </c>
      <c r="I208" s="68">
        <f t="shared" si="112"/>
        <v>0.100438900819962</v>
      </c>
      <c r="J208" s="52"/>
      <c r="L208" s="67"/>
      <c r="M208" s="68"/>
      <c r="N208" s="69"/>
      <c r="O208" s="68"/>
      <c r="P208" s="68"/>
      <c r="Q208" s="69"/>
    </row>
    <row r="209" spans="1:17" x14ac:dyDescent="0.25">
      <c r="A209" s="1"/>
      <c r="B209" s="46">
        <v>1994</v>
      </c>
      <c r="C209" s="71">
        <f>IF(ISNA(VLOOKUP(CONCATENATE($B$195, $B209), 'Airport Passengers'!$A$8:$M$3769, 7, FALSE)), "", VLOOKUP(CONCATENATE($B$195, $B209), 'Airport Passengers'!$A$8:$M$3769, 7, FALSE))</f>
        <v>2532256</v>
      </c>
      <c r="D209" s="71">
        <f>IF(ISNA(VLOOKUP(CONCATENATE($B$195, $B209), 'Airport Passengers'!$A$8:$M$3769, 10, FALSE)), "", VLOOKUP(CONCATENATE($B$195, $B209), 'Airport Passengers'!$A$8:$M$3769, 10, FALSE))</f>
        <v>1121046</v>
      </c>
      <c r="E209" s="67">
        <f>IF(ISNA(VLOOKUP(CONCATENATE($B$195, $B209), 'Airport Passengers'!$A$8:$M$3769, 13, FALSE)), "", VLOOKUP(CONCATENATE($B$195, $B209), 'Airport Passengers'!$A$8:$M$3769, 13, FALSE))</f>
        <v>3653302</v>
      </c>
      <c r="F209" s="67"/>
      <c r="G209" s="68">
        <f t="shared" si="110"/>
        <v>0.15042200591144464</v>
      </c>
      <c r="H209" s="68">
        <f t="shared" si="111"/>
        <v>0.12007265686118762</v>
      </c>
      <c r="I209" s="68">
        <f t="shared" si="112"/>
        <v>0.14093558978183479</v>
      </c>
      <c r="J209" s="52"/>
      <c r="L209" s="67"/>
      <c r="M209" s="68"/>
      <c r="N209" s="69"/>
      <c r="O209" s="68"/>
      <c r="P209" s="68"/>
      <c r="Q209" s="69"/>
    </row>
    <row r="210" spans="1:17" x14ac:dyDescent="0.25">
      <c r="A210" s="1"/>
      <c r="B210" s="46">
        <v>1995</v>
      </c>
      <c r="C210" s="71">
        <f>IF(ISNA(VLOOKUP(CONCATENATE($B$195, $B210), 'Airport Passengers'!$A$8:$M$3769, 7, FALSE)), "", VLOOKUP(CONCATENATE($B$195, $B210), 'Airport Passengers'!$A$8:$M$3769, 7, FALSE))</f>
        <v>2783688</v>
      </c>
      <c r="D210" s="71">
        <f>IF(ISNA(VLOOKUP(CONCATENATE($B$195, $B210), 'Airport Passengers'!$A$8:$M$3769, 10, FALSE)), "", VLOOKUP(CONCATENATE($B$195, $B210), 'Airport Passengers'!$A$8:$M$3769, 10, FALSE))</f>
        <v>1190837</v>
      </c>
      <c r="E210" s="67">
        <f>IF(ISNA(VLOOKUP(CONCATENATE($B$195, $B210), 'Airport Passengers'!$A$8:$M$3769, 13, FALSE)), "", VLOOKUP(CONCATENATE($B$195, $B210), 'Airport Passengers'!$A$8:$M$3769, 13, FALSE))</f>
        <v>3974525</v>
      </c>
      <c r="F210" s="67"/>
      <c r="G210" s="68">
        <f t="shared" si="110"/>
        <v>9.9291698785588814E-2</v>
      </c>
      <c r="H210" s="68">
        <f t="shared" si="111"/>
        <v>6.2255250899606263E-2</v>
      </c>
      <c r="I210" s="68">
        <f t="shared" si="112"/>
        <v>8.7926757765988142E-2</v>
      </c>
      <c r="J210" s="52"/>
      <c r="L210" s="67"/>
      <c r="M210" s="68"/>
      <c r="N210" s="69"/>
      <c r="O210" s="68"/>
      <c r="P210" s="68"/>
      <c r="Q210" s="69"/>
    </row>
    <row r="211" spans="1:17" x14ac:dyDescent="0.25">
      <c r="A211" s="1"/>
      <c r="B211" s="46">
        <v>1996</v>
      </c>
      <c r="C211" s="71">
        <f>IF(ISNA(VLOOKUP(CONCATENATE($B$195, $B211), 'Airport Passengers'!$A$8:$M$3769, 7, FALSE)), "", VLOOKUP(CONCATENATE($B$195, $B211), 'Airport Passengers'!$A$8:$M$3769, 7, FALSE))</f>
        <v>3066332</v>
      </c>
      <c r="D211" s="71">
        <f>IF(ISNA(VLOOKUP(CONCATENATE($B$195, $B211), 'Airport Passengers'!$A$8:$M$3769, 10, FALSE)), "", VLOOKUP(CONCATENATE($B$195, $B211), 'Airport Passengers'!$A$8:$M$3769, 10, FALSE))</f>
        <v>1292127</v>
      </c>
      <c r="E211" s="67">
        <f>IF(ISNA(VLOOKUP(CONCATENATE($B$195, $B211), 'Airport Passengers'!$A$8:$M$3769, 13, FALSE)), "", VLOOKUP(CONCATENATE($B$195, $B211), 'Airport Passengers'!$A$8:$M$3769, 13, FALSE))</f>
        <v>4358459</v>
      </c>
      <c r="F211" s="67"/>
      <c r="G211" s="68">
        <f t="shared" si="110"/>
        <v>0.10153580429990718</v>
      </c>
      <c r="H211" s="68">
        <f t="shared" si="111"/>
        <v>8.5057820675709606E-2</v>
      </c>
      <c r="I211" s="68">
        <f t="shared" si="112"/>
        <v>9.6598713053761137E-2</v>
      </c>
      <c r="J211" s="52"/>
      <c r="L211" s="67"/>
      <c r="M211" s="68"/>
      <c r="N211" s="69"/>
      <c r="O211" s="68"/>
      <c r="P211" s="68"/>
      <c r="Q211" s="69"/>
    </row>
    <row r="212" spans="1:17" x14ac:dyDescent="0.25">
      <c r="A212" s="1"/>
      <c r="B212" s="46">
        <v>1997</v>
      </c>
      <c r="C212" s="71">
        <f>IF(ISNA(VLOOKUP(CONCATENATE($B$195, $B212), 'Airport Passengers'!$A$8:$M$3769, 7, FALSE)), "", VLOOKUP(CONCATENATE($B$195, $B212), 'Airport Passengers'!$A$8:$M$3769, 7, FALSE))</f>
        <v>3152995</v>
      </c>
      <c r="D212" s="71">
        <f>IF(ISNA(VLOOKUP(CONCATENATE($B$195, $B212), 'Airport Passengers'!$A$8:$M$3769, 10, FALSE)), "", VLOOKUP(CONCATENATE($B$195, $B212), 'Airport Passengers'!$A$8:$M$3769, 10, FALSE))</f>
        <v>1399514</v>
      </c>
      <c r="E212" s="67">
        <f>IF(ISNA(VLOOKUP(CONCATENATE($B$195, $B212), 'Airport Passengers'!$A$8:$M$3769, 13, FALSE)), "", VLOOKUP(CONCATENATE($B$195, $B212), 'Airport Passengers'!$A$8:$M$3769, 13, FALSE))</f>
        <v>4552509</v>
      </c>
      <c r="F212" s="67"/>
      <c r="G212" s="68">
        <f t="shared" si="110"/>
        <v>2.826275824013838E-2</v>
      </c>
      <c r="H212" s="68">
        <f t="shared" si="111"/>
        <v>8.3108703711012921E-2</v>
      </c>
      <c r="I212" s="68">
        <f t="shared" si="112"/>
        <v>4.4522616823973793E-2</v>
      </c>
      <c r="J212" s="52"/>
      <c r="L212" s="67"/>
      <c r="M212" s="68"/>
      <c r="N212" s="69"/>
      <c r="O212" s="68"/>
      <c r="P212" s="68"/>
      <c r="Q212" s="69"/>
    </row>
    <row r="213" spans="1:17" x14ac:dyDescent="0.25">
      <c r="A213" s="1"/>
      <c r="B213" s="46">
        <v>1998</v>
      </c>
      <c r="C213" s="71">
        <f>IF(ISNA(VLOOKUP(CONCATENATE($B$195, $B213), 'Airport Passengers'!$A$8:$M$3769, 7, FALSE)), "", VLOOKUP(CONCATENATE($B$195, $B213), 'Airport Passengers'!$A$8:$M$3769, 7, FALSE))</f>
        <v>3235524</v>
      </c>
      <c r="D213" s="71">
        <f>IF(ISNA(VLOOKUP(CONCATENATE($B$195, $B213), 'Airport Passengers'!$A$8:$M$3769, 10, FALSE)), "", VLOOKUP(CONCATENATE($B$195, $B213), 'Airport Passengers'!$A$8:$M$3769, 10, FALSE))</f>
        <v>1434077</v>
      </c>
      <c r="E213" s="67">
        <f>IF(ISNA(VLOOKUP(CONCATENATE($B$195, $B213), 'Airport Passengers'!$A$8:$M$3769, 13, FALSE)), "", VLOOKUP(CONCATENATE($B$195, $B213), 'Airport Passengers'!$A$8:$M$3769, 13, FALSE))</f>
        <v>4669601</v>
      </c>
      <c r="F213" s="67"/>
      <c r="G213" s="68">
        <f t="shared" si="110"/>
        <v>2.6174795710110544E-2</v>
      </c>
      <c r="H213" s="68">
        <f t="shared" si="111"/>
        <v>2.4696430332243908E-2</v>
      </c>
      <c r="I213" s="68">
        <f t="shared" si="112"/>
        <v>2.5720322573771957E-2</v>
      </c>
      <c r="J213" s="52"/>
      <c r="L213" s="67"/>
      <c r="M213" s="68"/>
      <c r="N213" s="69"/>
      <c r="O213" s="68"/>
      <c r="P213" s="68"/>
      <c r="Q213" s="69"/>
    </row>
    <row r="214" spans="1:17" x14ac:dyDescent="0.25">
      <c r="A214" s="1"/>
      <c r="B214" s="46">
        <v>1999</v>
      </c>
      <c r="C214" s="71">
        <f>IF(ISNA(VLOOKUP(CONCATENATE($B$195, $B214), 'Airport Passengers'!$A$8:$M$3769, 7, FALSE)), "", VLOOKUP(CONCATENATE($B$195, $B214), 'Airport Passengers'!$A$8:$M$3769, 7, FALSE))</f>
        <v>3257087</v>
      </c>
      <c r="D214" s="71">
        <f>IF(ISNA(VLOOKUP(CONCATENATE($B$195, $B214), 'Airport Passengers'!$A$8:$M$3769, 10, FALSE)), "", VLOOKUP(CONCATENATE($B$195, $B214), 'Airport Passengers'!$A$8:$M$3769, 10, FALSE))</f>
        <v>1474898</v>
      </c>
      <c r="E214" s="67">
        <f>IF(ISNA(VLOOKUP(CONCATENATE($B$195, $B214), 'Airport Passengers'!$A$8:$M$3769, 13, FALSE)), "", VLOOKUP(CONCATENATE($B$195, $B214), 'Airport Passengers'!$A$8:$M$3769, 13, FALSE))</f>
        <v>4731985</v>
      </c>
      <c r="F214" s="67"/>
      <c r="G214" s="68">
        <f t="shared" si="110"/>
        <v>6.6644537329965722E-3</v>
      </c>
      <c r="H214" s="68">
        <f t="shared" si="111"/>
        <v>2.8464998741350708E-2</v>
      </c>
      <c r="I214" s="68">
        <f t="shared" si="112"/>
        <v>1.3359599674576051E-2</v>
      </c>
      <c r="J214" s="52"/>
      <c r="L214" s="67"/>
      <c r="M214" s="68"/>
      <c r="N214" s="69"/>
      <c r="O214" s="68"/>
      <c r="P214" s="68"/>
      <c r="Q214" s="69"/>
    </row>
    <row r="215" spans="1:17" x14ac:dyDescent="0.25">
      <c r="A215" s="1"/>
      <c r="B215" s="46">
        <v>2000</v>
      </c>
      <c r="C215" s="71">
        <f>IF(ISNA(VLOOKUP(CONCATENATE($B$195, $B215), 'Airport Passengers'!$A$8:$M$3769, 7, FALSE)), "", VLOOKUP(CONCATENATE($B$195, $B215), 'Airport Passengers'!$A$8:$M$3769, 7, FALSE))</f>
        <v>3463122</v>
      </c>
      <c r="D215" s="71">
        <f>IF(ISNA(VLOOKUP(CONCATENATE($B$195, $B215), 'Airport Passengers'!$A$8:$M$3769, 10, FALSE)), "", VLOOKUP(CONCATENATE($B$195, $B215), 'Airport Passengers'!$A$8:$M$3769, 10, FALSE))</f>
        <v>1580622</v>
      </c>
      <c r="E215" s="67">
        <f>IF(ISNA(VLOOKUP(CONCATENATE($B$195, $B215), 'Airport Passengers'!$A$8:$M$3769, 13, FALSE)), "", VLOOKUP(CONCATENATE($B$195, $B215), 'Airport Passengers'!$A$8:$M$3769, 13, FALSE))</f>
        <v>5043744</v>
      </c>
      <c r="F215" s="67"/>
      <c r="G215" s="68">
        <f t="shared" si="110"/>
        <v>6.3257444458806295E-2</v>
      </c>
      <c r="H215" s="68">
        <f t="shared" si="111"/>
        <v>7.1682245145088003E-2</v>
      </c>
      <c r="I215" s="68">
        <f t="shared" si="112"/>
        <v>6.588334493875192E-2</v>
      </c>
      <c r="J215" s="52"/>
      <c r="L215" s="67"/>
      <c r="M215" s="68"/>
      <c r="N215" s="69"/>
      <c r="O215" s="68"/>
      <c r="P215" s="68"/>
      <c r="Q215" s="69"/>
    </row>
    <row r="216" spans="1:17" x14ac:dyDescent="0.25">
      <c r="A216" s="1"/>
      <c r="B216" s="46">
        <v>2001</v>
      </c>
      <c r="C216" s="71">
        <f>IF(ISNA(VLOOKUP(CONCATENATE($B$195, $B216), 'Airport Passengers'!$A$8:$M$3769, 7, FALSE)), "", VLOOKUP(CONCATENATE($B$195, $B216), 'Airport Passengers'!$A$8:$M$3769, 7, FALSE))</f>
        <v>3341803</v>
      </c>
      <c r="D216" s="71">
        <f>IF(ISNA(VLOOKUP(CONCATENATE($B$195, $B216), 'Airport Passengers'!$A$8:$M$3769, 10, FALSE)), "", VLOOKUP(CONCATENATE($B$195, $B216), 'Airport Passengers'!$A$8:$M$3769, 10, FALSE))</f>
        <v>1587379</v>
      </c>
      <c r="E216" s="67">
        <f>IF(ISNA(VLOOKUP(CONCATENATE($B$195, $B216), 'Airport Passengers'!$A$8:$M$3769, 13, FALSE)), "", VLOOKUP(CONCATENATE($B$195, $B216), 'Airport Passengers'!$A$8:$M$3769, 13, FALSE))</f>
        <v>4929182</v>
      </c>
      <c r="F216" s="67"/>
      <c r="G216" s="68">
        <f t="shared" si="110"/>
        <v>-3.5031685282817068E-2</v>
      </c>
      <c r="H216" s="68">
        <f t="shared" si="111"/>
        <v>4.2748993750561489E-3</v>
      </c>
      <c r="I216" s="68">
        <f t="shared" si="112"/>
        <v>-2.2713682534244401E-2</v>
      </c>
      <c r="J216" s="52"/>
      <c r="L216" s="67"/>
      <c r="M216" s="68"/>
      <c r="N216" s="69"/>
      <c r="O216" s="68"/>
      <c r="P216" s="68"/>
      <c r="Q216" s="69"/>
    </row>
    <row r="217" spans="1:17" x14ac:dyDescent="0.25">
      <c r="A217" s="2"/>
      <c r="B217" s="46">
        <v>2002</v>
      </c>
      <c r="C217" s="71">
        <f>IF(ISNA(VLOOKUP(CONCATENATE($B$195, $B217), 'Airport Passengers'!$A$8:$M$3769, 7, FALSE)), "", VLOOKUP(CONCATENATE($B$195, $B217), 'Airport Passengers'!$A$8:$M$3769, 7, FALSE))</f>
        <v>3371315</v>
      </c>
      <c r="D217" s="71">
        <f>IF(ISNA(VLOOKUP(CONCATENATE($B$195, $B217), 'Airport Passengers'!$A$8:$M$3769, 10, FALSE)), "", VLOOKUP(CONCATENATE($B$195, $B217), 'Airport Passengers'!$A$8:$M$3769, 10, FALSE))</f>
        <v>1636422</v>
      </c>
      <c r="E217" s="67">
        <f>IF(ISNA(VLOOKUP(CONCATENATE($B$195, $B217), 'Airport Passengers'!$A$8:$M$3769, 13, FALSE)), "", VLOOKUP(CONCATENATE($B$195, $B217), 'Airport Passengers'!$A$8:$M$3769, 13, FALSE))</f>
        <v>5007737</v>
      </c>
      <c r="F217" s="67"/>
      <c r="G217" s="68">
        <f t="shared" si="110"/>
        <v>8.8311609032609047E-3</v>
      </c>
      <c r="H217" s="68">
        <f t="shared" si="111"/>
        <v>3.0895583222406243E-2</v>
      </c>
      <c r="I217" s="68">
        <f t="shared" si="112"/>
        <v>1.5936721346462759E-2</v>
      </c>
      <c r="J217" s="52"/>
    </row>
    <row r="218" spans="1:17" x14ac:dyDescent="0.25">
      <c r="A218" s="2"/>
      <c r="B218" s="46">
        <v>2003</v>
      </c>
      <c r="C218" s="71">
        <f>IF(ISNA(VLOOKUP(CONCATENATE($B$195, $B218), 'Airport Passengers'!$A$8:$M$3769, 7, FALSE)), "", VLOOKUP(CONCATENATE($B$195, $B218), 'Airport Passengers'!$A$8:$M$3769, 7, FALSE))</f>
        <v>3892623</v>
      </c>
      <c r="D218" s="71">
        <f>IF(ISNA(VLOOKUP(CONCATENATE($B$195, $B218), 'Airport Passengers'!$A$8:$M$3769, 10, FALSE)), "", VLOOKUP(CONCATENATE($B$195, $B218), 'Airport Passengers'!$A$8:$M$3769, 10, FALSE))</f>
        <v>1586622</v>
      </c>
      <c r="E218" s="67">
        <f>IF(ISNA(VLOOKUP(CONCATENATE($B$195, $B218), 'Airport Passengers'!$A$8:$M$3769, 13, FALSE)), "", VLOOKUP(CONCATENATE($B$195, $B218), 'Airport Passengers'!$A$8:$M$3769, 13, FALSE))</f>
        <v>5479245</v>
      </c>
      <c r="F218" s="67"/>
      <c r="G218" s="68">
        <f t="shared" si="110"/>
        <v>0.1546304631872133</v>
      </c>
      <c r="H218" s="68">
        <f t="shared" si="111"/>
        <v>-3.0432247916490979E-2</v>
      </c>
      <c r="I218" s="68">
        <f t="shared" si="112"/>
        <v>9.4155903155457243E-2</v>
      </c>
      <c r="J218" s="52"/>
    </row>
    <row r="219" spans="1:17" x14ac:dyDescent="0.25">
      <c r="A219" s="2"/>
      <c r="B219" s="46">
        <v>2004</v>
      </c>
      <c r="C219" s="71">
        <f>IF(ISNA(VLOOKUP(CONCATENATE($B$195, $B219), 'Airport Passengers'!$A$8:$M$3769, 7, FALSE)), "", VLOOKUP(CONCATENATE($B$195, $B219), 'Airport Passengers'!$A$8:$M$3769, 7, FALSE))</f>
        <v>4437291</v>
      </c>
      <c r="D219" s="71">
        <f>IF(ISNA(VLOOKUP(CONCATENATE($B$195, $B219), 'Airport Passengers'!$A$8:$M$3769, 10, FALSE)), "", VLOOKUP(CONCATENATE($B$195, $B219), 'Airport Passengers'!$A$8:$M$3769, 10, FALSE))</f>
        <v>1827389</v>
      </c>
      <c r="E219" s="67">
        <f>IF(ISNA(VLOOKUP(CONCATENATE($B$195, $B219), 'Airport Passengers'!$A$8:$M$3769, 13, FALSE)), "", VLOOKUP(CONCATENATE($B$195, $B219), 'Airport Passengers'!$A$8:$M$3769, 13, FALSE))</f>
        <v>6264680</v>
      </c>
      <c r="F219" s="67"/>
      <c r="G219" s="68">
        <f t="shared" si="110"/>
        <v>0.13992313152339694</v>
      </c>
      <c r="H219" s="68">
        <f t="shared" si="111"/>
        <v>0.15174817946555638</v>
      </c>
      <c r="I219" s="68">
        <f t="shared" si="112"/>
        <v>0.14334730423625883</v>
      </c>
      <c r="J219" s="52"/>
    </row>
    <row r="220" spans="1:17" x14ac:dyDescent="0.25">
      <c r="A220" s="2"/>
      <c r="B220" s="46">
        <v>2005</v>
      </c>
      <c r="C220" s="71">
        <f>IF(ISNA(VLOOKUP(CONCATENATE($B$195, $B220), 'Airport Passengers'!$A$8:$M$3769, 7, FALSE)), "", VLOOKUP(CONCATENATE($B$195, $B220), 'Airport Passengers'!$A$8:$M$3769, 7, FALSE))</f>
        <v>4754672</v>
      </c>
      <c r="D220" s="71">
        <f>IF(ISNA(VLOOKUP(CONCATENATE($B$195, $B220), 'Airport Passengers'!$A$8:$M$3769, 10, FALSE)), "", VLOOKUP(CONCATENATE($B$195, $B220), 'Airport Passengers'!$A$8:$M$3769, 10, FALSE))</f>
        <v>2007025</v>
      </c>
      <c r="E220" s="67">
        <f>IF(ISNA(VLOOKUP(CONCATENATE($B$195, $B220), 'Airport Passengers'!$A$8:$M$3769, 13, FALSE)), "", VLOOKUP(CONCATENATE($B$195, $B220), 'Airport Passengers'!$A$8:$M$3769, 13, FALSE))</f>
        <v>6761697</v>
      </c>
      <c r="F220" s="67"/>
      <c r="G220" s="68">
        <f t="shared" si="110"/>
        <v>7.1525847639922646E-2</v>
      </c>
      <c r="H220" s="68">
        <f t="shared" si="111"/>
        <v>9.830200356902663E-2</v>
      </c>
      <c r="I220" s="68">
        <f t="shared" si="112"/>
        <v>7.9336374723050496E-2</v>
      </c>
      <c r="J220" s="52"/>
    </row>
    <row r="221" spans="1:17" x14ac:dyDescent="0.25">
      <c r="A221" s="2"/>
      <c r="B221" s="46">
        <v>2006</v>
      </c>
      <c r="C221" s="71">
        <f>IF(ISNA(VLOOKUP(CONCATENATE($B$195, $B221), 'Airport Passengers'!$A$8:$M$3769, 7, FALSE)), "", VLOOKUP(CONCATENATE($B$195, $B221), 'Airport Passengers'!$A$8:$M$3769, 7, FALSE))</f>
        <v>5429870</v>
      </c>
      <c r="D221" s="71">
        <f>IF(ISNA(VLOOKUP(CONCATENATE($B$195, $B221), 'Airport Passengers'!$A$8:$M$3769, 10, FALSE)), "", VLOOKUP(CONCATENATE($B$195, $B221), 'Airport Passengers'!$A$8:$M$3769, 10, FALSE))</f>
        <v>2034877</v>
      </c>
      <c r="E221" s="67">
        <f>IF(ISNA(VLOOKUP(CONCATENATE($B$195, $B221), 'Airport Passengers'!$A$8:$M$3769, 13, FALSE)), "", VLOOKUP(CONCATENATE($B$195, $B221), 'Airport Passengers'!$A$8:$M$3769, 13, FALSE))</f>
        <v>7464747</v>
      </c>
      <c r="F221" s="67"/>
      <c r="G221" s="68">
        <f t="shared" si="110"/>
        <v>0.14200727200530341</v>
      </c>
      <c r="H221" s="68">
        <f t="shared" si="111"/>
        <v>1.3877256137815921E-2</v>
      </c>
      <c r="I221" s="68">
        <f t="shared" si="112"/>
        <v>0.10397537777868485</v>
      </c>
      <c r="J221" s="52"/>
    </row>
    <row r="222" spans="1:17" x14ac:dyDescent="0.25">
      <c r="A222" s="2"/>
      <c r="B222" s="46">
        <v>2007</v>
      </c>
      <c r="C222" s="71">
        <f>IF(ISNA(VLOOKUP(CONCATENATE($B$195, $B222), 'Airport Passengers'!$A$8:$M$3769, 7, FALSE)), "", VLOOKUP(CONCATENATE($B$195, $B222), 'Airport Passengers'!$A$8:$M$3769, 7, FALSE))</f>
        <v>6105246</v>
      </c>
      <c r="D222" s="71">
        <f>IF(ISNA(VLOOKUP(CONCATENATE($B$195, $B222), 'Airport Passengers'!$A$8:$M$3769, 10, FALSE)), "", VLOOKUP(CONCATENATE($B$195, $B222), 'Airport Passengers'!$A$8:$M$3769, 10, FALSE))</f>
        <v>2373568</v>
      </c>
      <c r="E222" s="67">
        <f>IF(ISNA(VLOOKUP(CONCATENATE($B$195, $B222), 'Airport Passengers'!$A$8:$M$3769, 13, FALSE)), "", VLOOKUP(CONCATENATE($B$195, $B222), 'Airport Passengers'!$A$8:$M$3769, 13, FALSE))</f>
        <v>8478814</v>
      </c>
      <c r="F222" s="67"/>
      <c r="G222" s="68">
        <f t="shared" si="110"/>
        <v>0.12438161502945742</v>
      </c>
      <c r="H222" s="68">
        <f t="shared" si="111"/>
        <v>0.16644298402311294</v>
      </c>
      <c r="I222" s="68">
        <f t="shared" si="112"/>
        <v>0.13584747078501119</v>
      </c>
      <c r="J222" s="52"/>
    </row>
    <row r="223" spans="1:17" x14ac:dyDescent="0.25">
      <c r="A223" s="2"/>
      <c r="B223" s="46">
        <v>2008</v>
      </c>
      <c r="C223" s="71">
        <f>IF(ISNA(VLOOKUP(CONCATENATE($B$195, $B223), 'Airport Passengers'!$A$8:$M$3769, 7, FALSE)), "", VLOOKUP(CONCATENATE($B$195, $B223), 'Airport Passengers'!$A$8:$M$3769, 7, FALSE))</f>
        <v>6705180</v>
      </c>
      <c r="D223" s="71">
        <f>IF(ISNA(VLOOKUP(CONCATENATE($B$195, $B223), 'Airport Passengers'!$A$8:$M$3769, 10, FALSE)), "", VLOOKUP(CONCATENATE($B$195, $B223), 'Airport Passengers'!$A$8:$M$3769, 10, FALSE))</f>
        <v>2533022</v>
      </c>
      <c r="E223" s="67">
        <f>IF(ISNA(VLOOKUP(CONCATENATE($B$195, $B223), 'Airport Passengers'!$A$8:$M$3769, 13, FALSE)), "", VLOOKUP(CONCATENATE($B$195, $B223), 'Airport Passengers'!$A$8:$M$3769, 13, FALSE))</f>
        <v>9238202</v>
      </c>
      <c r="F223" s="67"/>
      <c r="G223" s="68">
        <f t="shared" si="110"/>
        <v>9.8265327883593878E-2</v>
      </c>
      <c r="H223" s="68">
        <f t="shared" si="111"/>
        <v>6.7179031736187889E-2</v>
      </c>
      <c r="I223" s="68">
        <f t="shared" si="112"/>
        <v>8.9562997843802214E-2</v>
      </c>
      <c r="J223" s="68"/>
    </row>
    <row r="224" spans="1:17" ht="39.6" x14ac:dyDescent="0.25">
      <c r="A224" s="2"/>
      <c r="B224" s="46">
        <v>2009</v>
      </c>
      <c r="C224" s="71">
        <f>IF(ISNA(VLOOKUP(CONCATENATE($B$195, $B224), 'Airport Passengers'!$A$8:$M$3769, 7, FALSE)), "", VLOOKUP(CONCATENATE($B$195, $B224), 'Airport Passengers'!$A$8:$M$3769, 7, FALSE))</f>
        <v>6841037</v>
      </c>
      <c r="D224" s="71">
        <f>IF(ISNA(VLOOKUP(CONCATENATE($B$195, $B224), 'Airport Passengers'!$A$8:$M$3769, 10, FALSE)), "", VLOOKUP(CONCATENATE($B$195, $B224), 'Airport Passengers'!$A$8:$M$3769, 10, FALSE))</f>
        <v>2774737</v>
      </c>
      <c r="E224" s="67">
        <f>IF(ISNA(VLOOKUP(CONCATENATE($B$195, $B224), 'Airport Passengers'!$A$8:$M$3769, 13, FALSE)), "", VLOOKUP(CONCATENATE($B$195, $B224), 'Airport Passengers'!$A$8:$M$3769, 13, FALSE))</f>
        <v>9615774</v>
      </c>
      <c r="F224" s="67"/>
      <c r="G224" s="68">
        <f t="shared" si="110"/>
        <v>2.0261499318437386E-2</v>
      </c>
      <c r="H224" s="68">
        <f t="shared" ref="H224:I228" si="113">IF(AND(ISNUMBER(D223),ISNUMBER(D224)), IF(OR(D223=0, D224=0), "..", (D224-D223)/D223), " ")</f>
        <v>9.5425543086479311E-2</v>
      </c>
      <c r="I224" s="68">
        <f t="shared" si="113"/>
        <v>4.0870723545555723E-2</v>
      </c>
      <c r="J224" s="68"/>
      <c r="O224" s="65" t="s">
        <v>130</v>
      </c>
      <c r="P224" s="65" t="s">
        <v>105</v>
      </c>
      <c r="Q224" s="65" t="s">
        <v>106</v>
      </c>
    </row>
    <row r="225" spans="1:17" x14ac:dyDescent="0.25">
      <c r="A225" s="2"/>
      <c r="B225" s="46">
        <v>2010</v>
      </c>
      <c r="C225" s="71">
        <f>IF(ISNA(VLOOKUP(CONCATENATE($B$195, $B225), 'Airport Passengers'!$A$8:$M$3769, 7, FALSE)), "", VLOOKUP(CONCATENATE($B$195, $B225), 'Airport Passengers'!$A$8:$M$3769, 7, FALSE))</f>
        <v>7319853</v>
      </c>
      <c r="D225" s="71">
        <f>IF(ISNA(VLOOKUP(CONCATENATE($B$195, $B225), 'Airport Passengers'!$A$8:$M$3769, 10, FALSE)), "", VLOOKUP(CONCATENATE($B$195, $B225), 'Airport Passengers'!$A$8:$M$3769, 10, FALSE))</f>
        <v>3133709</v>
      </c>
      <c r="E225" s="67">
        <f>IF(ISNA(VLOOKUP(CONCATENATE($B$195, $B225), 'Airport Passengers'!$A$8:$M$3769, 13, FALSE)), "", VLOOKUP(CONCATENATE($B$195, $B225), 'Airport Passengers'!$A$8:$M$3769, 13, FALSE))</f>
        <v>10453562</v>
      </c>
      <c r="F225" s="67"/>
      <c r="G225" s="68">
        <f t="shared" si="110"/>
        <v>6.9991727862310935E-2</v>
      </c>
      <c r="H225" s="68">
        <f t="shared" si="113"/>
        <v>0.12937154043788654</v>
      </c>
      <c r="I225" s="68">
        <f t="shared" si="113"/>
        <v>8.7126423728344699E-2</v>
      </c>
      <c r="J225" s="68"/>
    </row>
    <row r="226" spans="1:17" x14ac:dyDescent="0.25">
      <c r="A226" s="2"/>
      <c r="B226" s="46">
        <v>2011</v>
      </c>
      <c r="C226" s="71">
        <f>IF(ISNA(VLOOKUP(CONCATENATE($B$195, $B226), 'Airport Passengers'!$A$8:$M$3769, 7, FALSE)), "", VLOOKUP(CONCATENATE($B$195, $B226), 'Airport Passengers'!$A$8:$M$3769, 7, FALSE))</f>
        <v>8016032</v>
      </c>
      <c r="D226" s="71">
        <f>IF(ISNA(VLOOKUP(CONCATENATE($B$195, $B226), 'Airport Passengers'!$A$8:$M$3769, 10, FALSE)), "", VLOOKUP(CONCATENATE($B$195, $B226), 'Airport Passengers'!$A$8:$M$3769, 10, FALSE))</f>
        <v>3349468</v>
      </c>
      <c r="E226" s="67">
        <f>IF(ISNA(VLOOKUP(CONCATENATE($B$195, $B226), 'Airport Passengers'!$A$8:$M$3769, 13, FALSE)), "", VLOOKUP(CONCATENATE($B$195, $B226), 'Airport Passengers'!$A$8:$M$3769, 13, FALSE))</f>
        <v>11365500</v>
      </c>
      <c r="F226" s="67"/>
      <c r="G226" s="68">
        <f t="shared" si="110"/>
        <v>9.5108330727406681E-2</v>
      </c>
      <c r="H226" s="68">
        <f t="shared" si="113"/>
        <v>6.8851000523660624E-2</v>
      </c>
      <c r="I226" s="68">
        <f t="shared" si="113"/>
        <v>8.7237058526079436E-2</v>
      </c>
      <c r="J226" s="68"/>
      <c r="O226" s="76"/>
      <c r="P226" s="76"/>
      <c r="Q226" s="76"/>
    </row>
    <row r="227" spans="1:17" x14ac:dyDescent="0.25">
      <c r="A227" s="2"/>
      <c r="B227" s="46">
        <v>2012</v>
      </c>
      <c r="C227" s="71">
        <f>IF(ISNA(VLOOKUP(CONCATENATE($B$195, $B227), 'Airport Passengers'!$A$8:$M$3769, 7, FALSE)), "", VLOOKUP(CONCATENATE($B$195, $B227), 'Airport Passengers'!$A$8:$M$3769, 7, FALSE))</f>
        <v>8999571</v>
      </c>
      <c r="D227" s="71">
        <f>IF(ISNA(VLOOKUP(CONCATENATE($B$195, $B227), 'Airport Passengers'!$A$8:$M$3769, 10, FALSE)), "", VLOOKUP(CONCATENATE($B$195, $B227), 'Airport Passengers'!$A$8:$M$3769, 10, FALSE))</f>
        <v>3618768</v>
      </c>
      <c r="E227" s="67">
        <f>IF(ISNA(VLOOKUP(CONCATENATE($B$195, $B227), 'Airport Passengers'!$A$8:$M$3769, 13, FALSE)), "", VLOOKUP(CONCATENATE($B$195, $B227), 'Airport Passengers'!$A$8:$M$3769, 13, FALSE))</f>
        <v>12618339</v>
      </c>
      <c r="F227" s="67"/>
      <c r="G227" s="68">
        <f t="shared" si="110"/>
        <v>0.12269649123157193</v>
      </c>
      <c r="H227" s="68">
        <f t="shared" si="113"/>
        <v>8.040082783295735E-2</v>
      </c>
      <c r="I227" s="68">
        <f t="shared" si="113"/>
        <v>0.11023175399234525</v>
      </c>
      <c r="J227" s="68"/>
      <c r="O227" s="76"/>
      <c r="P227" s="76"/>
      <c r="Q227" s="76"/>
    </row>
    <row r="228" spans="1:17" x14ac:dyDescent="0.25">
      <c r="A228" s="2"/>
      <c r="B228" s="46">
        <v>2013</v>
      </c>
      <c r="C228" s="71">
        <f>IF(ISNA(VLOOKUP(CONCATENATE($B$195, $B228), 'Airport Passengers'!$A$8:$M$3769, 7, FALSE)), "", VLOOKUP(CONCATENATE($B$195, $B228), 'Airport Passengers'!$A$8:$M$3769, 7, FALSE))</f>
        <v>8981872</v>
      </c>
      <c r="D228" s="71">
        <f>IF(ISNA(VLOOKUP(CONCATENATE($B$195, $B228), 'Airport Passengers'!$A$8:$M$3769, 10, FALSE)), "", VLOOKUP(CONCATENATE($B$195, $B228), 'Airport Passengers'!$A$8:$M$3769, 10, FALSE))</f>
        <v>3919840</v>
      </c>
      <c r="E228" s="67">
        <f>IF(ISNA(VLOOKUP(CONCATENATE($B$195, $B228), 'Airport Passengers'!$A$8:$M$3769, 13, FALSE)), "", VLOOKUP(CONCATENATE($B$195, $B228), 'Airport Passengers'!$A$8:$M$3769, 13, FALSE))</f>
        <v>12901712</v>
      </c>
      <c r="F228" s="67"/>
      <c r="G228" s="68">
        <f t="shared" si="110"/>
        <v>-1.9666492991721493E-3</v>
      </c>
      <c r="H228" s="68">
        <f t="shared" si="113"/>
        <v>8.3197375460377671E-2</v>
      </c>
      <c r="I228" s="68">
        <f t="shared" si="113"/>
        <v>2.2457234664562429E-2</v>
      </c>
      <c r="J228" s="68"/>
      <c r="K228" s="52" t="s">
        <v>175</v>
      </c>
      <c r="O228" s="76">
        <f>C239/1000000</f>
        <v>8.7842830000000003</v>
      </c>
      <c r="P228" s="76">
        <f>D239/1000000</f>
        <v>4.7990259999999996</v>
      </c>
      <c r="Q228" s="76">
        <f>E239/1000000</f>
        <v>13.583309</v>
      </c>
    </row>
    <row r="229" spans="1:17" x14ac:dyDescent="0.25">
      <c r="A229" s="2"/>
      <c r="B229" s="46">
        <v>2014</v>
      </c>
      <c r="C229" s="71">
        <f>IF(ISNA(VLOOKUP(CONCATENATE($B$195, $B229), 'Airport Passengers'!$A$8:$M$3769, 7, FALSE)), "", VLOOKUP(CONCATENATE($B$195, $B229), 'Airport Passengers'!$A$8:$M$3769, 7, FALSE))</f>
        <v>8758519</v>
      </c>
      <c r="D229" s="71">
        <f>IF(ISNA(VLOOKUP(CONCATENATE($B$195, $B229), 'Airport Passengers'!$A$8:$M$3769, 10, FALSE)), "", VLOOKUP(CONCATENATE($B$195, $B229), 'Airport Passengers'!$A$8:$M$3769, 10, FALSE))</f>
        <v>4180407</v>
      </c>
      <c r="E229" s="67">
        <f>IF(ISNA(VLOOKUP(CONCATENATE($B$195, $B229), 'Airport Passengers'!$A$8:$M$3769, 13, FALSE)), "", VLOOKUP(CONCATENATE($B$195, $B229), 'Airport Passengers'!$A$8:$M$3769, 13, FALSE))</f>
        <v>12938926</v>
      </c>
      <c r="F229" s="67"/>
      <c r="G229" s="68">
        <f t="shared" ref="G229:I230" si="114">IF(AND(ISNUMBER(C228),ISNUMBER(C229)), IF(OR(C228=0, C229=0), "..", (C229-C228)/C228), " ")</f>
        <v>-2.4867087840931154E-2</v>
      </c>
      <c r="H229" s="68">
        <f t="shared" si="114"/>
        <v>6.6473886689252623E-2</v>
      </c>
      <c r="I229" s="68">
        <f t="shared" si="114"/>
        <v>2.8844234005533527E-3</v>
      </c>
      <c r="J229" s="68"/>
      <c r="K229" s="52" t="s">
        <v>171</v>
      </c>
      <c r="O229" s="75">
        <f>G239</f>
        <v>6.1053547294297954E-2</v>
      </c>
      <c r="P229" s="75">
        <f>H239</f>
        <v>0.23500477117407939</v>
      </c>
      <c r="Q229" s="75">
        <f>I239</f>
        <v>0.1166198795248567</v>
      </c>
    </row>
    <row r="230" spans="1:17" x14ac:dyDescent="0.25">
      <c r="A230" s="2"/>
      <c r="B230" s="46">
        <v>2015</v>
      </c>
      <c r="C230" s="71">
        <f>IF(ISNA(VLOOKUP(CONCATENATE($B$195, $B230), 'Airport Passengers'!$A$8:$M$3769, 7, FALSE)), "", VLOOKUP(CONCATENATE($B$195, $B230), 'Airport Passengers'!$A$8:$M$3769, 7, FALSE))</f>
        <v>8401532</v>
      </c>
      <c r="D230" s="71">
        <f>IF(ISNA(VLOOKUP(CONCATENATE($B$195, $B230), 'Airport Passengers'!$A$8:$M$3769, 10, FALSE)), "", VLOOKUP(CONCATENATE($B$195, $B230), 'Airport Passengers'!$A$8:$M$3769, 10, FALSE))</f>
        <v>4192833</v>
      </c>
      <c r="E230" s="67">
        <f>IF(ISNA(VLOOKUP(CONCATENATE($B$195, $B230), 'Airport Passengers'!$A$8:$M$3769, 13, FALSE)), "", VLOOKUP(CONCATENATE($B$195, $B230), 'Airport Passengers'!$A$8:$M$3769, 13, FALSE))</f>
        <v>12594365</v>
      </c>
      <c r="F230" s="67"/>
      <c r="G230" s="68">
        <f t="shared" si="114"/>
        <v>-4.0758831487378175E-2</v>
      </c>
      <c r="H230" s="68">
        <f t="shared" si="114"/>
        <v>2.9724378511470297E-3</v>
      </c>
      <c r="I230" s="68">
        <f t="shared" si="114"/>
        <v>-2.6629799103882346E-2</v>
      </c>
      <c r="J230" s="68"/>
      <c r="K230" s="52" t="s">
        <v>108</v>
      </c>
      <c r="O230" s="75">
        <f>C239/C$47</f>
        <v>7.4535830427216898E-2</v>
      </c>
      <c r="P230" s="75">
        <f>D239/D$47</f>
        <v>0.11604774708992324</v>
      </c>
      <c r="Q230" s="75">
        <f>E239/E$47</f>
        <v>8.5318514475332591E-2</v>
      </c>
    </row>
    <row r="231" spans="1:17" x14ac:dyDescent="0.25">
      <c r="A231" s="2"/>
      <c r="B231" s="46">
        <v>2016</v>
      </c>
      <c r="C231" s="71">
        <f>IF(ISNA(VLOOKUP(CONCATENATE($B$195, $B231), 'Airport Passengers'!$A$8:$M$3769, 7, FALSE)), "", VLOOKUP(CONCATENATE($B$195, $B231), 'Airport Passengers'!$A$8:$M$3769, 7, FALSE))</f>
        <v>8125486</v>
      </c>
      <c r="D231" s="71">
        <f>IF(ISNA(VLOOKUP(CONCATENATE($B$195, $B231), 'Airport Passengers'!$A$8:$M$3769, 10, FALSE)), "", VLOOKUP(CONCATENATE($B$195, $B231), 'Airport Passengers'!$A$8:$M$3769, 10, FALSE))</f>
        <v>4379175</v>
      </c>
      <c r="E231" s="67">
        <f>IF(ISNA(VLOOKUP(CONCATENATE($B$195, $B231), 'Airport Passengers'!$A$8:$M$3769, 13, FALSE)), "", VLOOKUP(CONCATENATE($B$195, $B231), 'Airport Passengers'!$A$8:$M$3769, 13, FALSE))</f>
        <v>12504661</v>
      </c>
      <c r="F231" s="67"/>
      <c r="G231" s="68">
        <f t="shared" ref="G231:I232" si="115">IF(AND(ISNUMBER(C230),ISNUMBER(C231)), IF(OR(C230=0, C231=0), "..", (C231-C230)/C230), " ")</f>
        <v>-3.2856626624763199E-2</v>
      </c>
      <c r="H231" s="68">
        <f t="shared" si="115"/>
        <v>4.4442981630797122E-2</v>
      </c>
      <c r="I231" s="68">
        <f t="shared" si="115"/>
        <v>-7.122550442201731E-3</v>
      </c>
      <c r="J231" s="68"/>
    </row>
    <row r="232" spans="1:17" x14ac:dyDescent="0.25">
      <c r="A232" s="2"/>
      <c r="B232" s="46">
        <v>2017</v>
      </c>
      <c r="C232" s="71">
        <f>IF(ISNA(VLOOKUP(CONCATENATE($B$195, $B232), 'Airport Passengers'!$A$8:$M$3769, 7, FALSE)), "", VLOOKUP(CONCATENATE($B$195, $B232), 'Airport Passengers'!$A$8:$M$3769, 7, FALSE))</f>
        <v>7985065</v>
      </c>
      <c r="D232" s="71">
        <f>IF(ISNA(VLOOKUP(CONCATENATE($B$195, $B232), 'Airport Passengers'!$A$8:$M$3769, 10, FALSE)), "", VLOOKUP(CONCATENATE($B$195, $B232), 'Airport Passengers'!$A$8:$M$3769, 10, FALSE))</f>
        <v>4385467</v>
      </c>
      <c r="E232" s="67">
        <f>IF(ISNA(VLOOKUP(CONCATENATE($B$195, $B232), 'Airport Passengers'!$A$8:$M$3769, 13, FALSE)), "", VLOOKUP(CONCATENATE($B$195, $B232), 'Airport Passengers'!$A$8:$M$3769, 13, FALSE))</f>
        <v>12370532</v>
      </c>
      <c r="F232" s="67"/>
      <c r="G232" s="68">
        <f t="shared" si="115"/>
        <v>-1.7281550912770019E-2</v>
      </c>
      <c r="H232" s="68">
        <f t="shared" si="115"/>
        <v>1.4368003105607791E-3</v>
      </c>
      <c r="I232" s="68">
        <f t="shared" si="115"/>
        <v>-1.0726320369660562E-2</v>
      </c>
      <c r="J232" s="68"/>
      <c r="K232" s="77"/>
      <c r="L232" s="77"/>
      <c r="M232" s="77"/>
      <c r="N232" s="77"/>
      <c r="O232" s="67"/>
    </row>
    <row r="233" spans="1:17" x14ac:dyDescent="0.25">
      <c r="A233" s="2"/>
      <c r="B233" s="46">
        <v>2018</v>
      </c>
      <c r="C233" s="71">
        <f>IF(ISNA(VLOOKUP(CONCATENATE($B$195, $B233), 'Airport Passengers'!$A$8:$M$3769, 7, FALSE)), "", VLOOKUP(CONCATENATE($B$195, $B233), 'Airport Passengers'!$A$8:$M$3769, 7, FALSE))</f>
        <v>8111748</v>
      </c>
      <c r="D233" s="71">
        <f>IF(ISNA(VLOOKUP(CONCATENATE($B$195, $B233), 'Airport Passengers'!$A$8:$M$3769, 10, FALSE)), "", VLOOKUP(CONCATENATE($B$195, $B233), 'Airport Passengers'!$A$8:$M$3769, 10, FALSE))</f>
        <v>4365971</v>
      </c>
      <c r="E233" s="67">
        <f>IF(ISNA(VLOOKUP(CONCATENATE($B$195, $B233), 'Airport Passengers'!$A$8:$M$3769, 13, FALSE)), "", VLOOKUP(CONCATENATE($B$195, $B233), 'Airport Passengers'!$A$8:$M$3769, 13, FALSE))</f>
        <v>12477719</v>
      </c>
      <c r="F233" s="67"/>
      <c r="G233" s="68">
        <f t="shared" ref="G233" si="116">IF(AND(ISNUMBER(C232),ISNUMBER(C233)), IF(OR(C232=0, C233=0), "..", (C233-C232)/C232), " ")</f>
        <v>1.586499295872983E-2</v>
      </c>
      <c r="H233" s="68">
        <f t="shared" ref="H233" si="117">IF(AND(ISNUMBER(D232),ISNUMBER(D233)), IF(OR(D232=0, D233=0), "..", (D233-D232)/D232), " ")</f>
        <v>-4.4455926814635704E-3</v>
      </c>
      <c r="I233" s="68">
        <f t="shared" ref="I233" si="118">IF(AND(ISNUMBER(E232),ISNUMBER(E233)), IF(OR(E232=0, E233=0), "..", (E233-E232)/E232), " ")</f>
        <v>8.6647041533864516E-3</v>
      </c>
      <c r="J233" s="68"/>
      <c r="K233" s="77" t="s">
        <v>99</v>
      </c>
      <c r="L233" s="77"/>
      <c r="M233" s="77"/>
      <c r="N233" s="77"/>
      <c r="O233" s="67"/>
    </row>
    <row r="234" spans="1:17" x14ac:dyDescent="0.25">
      <c r="A234" s="2"/>
      <c r="B234" s="46">
        <v>2019</v>
      </c>
      <c r="C234" s="71">
        <f>IF(ISNA(VLOOKUP(CONCATENATE($B$195, $B234), 'Airport Passengers'!$A$8:$M$3769, 7, FALSE)), "", VLOOKUP(CONCATENATE($B$195, $B234), 'Airport Passengers'!$A$8:$M$3769, 7, FALSE))</f>
        <v>8150336</v>
      </c>
      <c r="D234" s="71">
        <f>IF(ISNA(VLOOKUP(CONCATENATE($B$195, $B234), 'Airport Passengers'!$A$8:$M$3769, 10, FALSE)), "", VLOOKUP(CONCATENATE($B$195, $B234), 'Airport Passengers'!$A$8:$M$3769, 10, FALSE))</f>
        <v>4363180</v>
      </c>
      <c r="E234" s="67">
        <f>IF(ISNA(VLOOKUP(CONCATENATE($B$195, $B234), 'Airport Passengers'!$A$8:$M$3769, 13, FALSE)), "", VLOOKUP(CONCATENATE($B$195, $B234), 'Airport Passengers'!$A$8:$M$3769, 13, FALSE))</f>
        <v>12513516</v>
      </c>
      <c r="F234" s="67"/>
      <c r="G234" s="68">
        <f t="shared" ref="G234" si="119">IF(AND(ISNUMBER(C233),ISNUMBER(C234)), IF(OR(C233=0, C234=0), "..", (C234-C233)/C233), " ")</f>
        <v>4.7570511312728155E-3</v>
      </c>
      <c r="H234" s="68">
        <f t="shared" ref="H234" si="120">IF(AND(ISNUMBER(D233),ISNUMBER(D234)), IF(OR(D233=0, D234=0), "..", (D234-D233)/D233), " ")</f>
        <v>-6.3926214809947206E-4</v>
      </c>
      <c r="I234" s="68">
        <f t="shared" ref="I234" si="121">IF(AND(ISNUMBER(E233),ISNUMBER(E234)), IF(OR(E233=0, E234=0), "..", (E234-E233)/E233), " ")</f>
        <v>2.8688737100106198E-3</v>
      </c>
      <c r="J234" s="68"/>
      <c r="K234" s="49" t="s">
        <v>172</v>
      </c>
      <c r="O234" s="75">
        <f>IF(C234=0,"..",(C239/C234)^(1/5)-1)</f>
        <v>1.5093767199283681E-2</v>
      </c>
      <c r="P234" s="75">
        <f t="shared" ref="P234" si="122">IF(D234=0,"..",(D239/D234)^(1/5)-1)</f>
        <v>1.9224828456957166E-2</v>
      </c>
      <c r="Q234" s="75">
        <f t="shared" ref="Q234" si="123">IF(E234=0,"..",(E239/E234)^(1/5)-1)</f>
        <v>1.6541809307333066E-2</v>
      </c>
    </row>
    <row r="235" spans="1:17" x14ac:dyDescent="0.25">
      <c r="A235" s="2"/>
      <c r="B235" s="46">
        <v>2020</v>
      </c>
      <c r="C235" s="71">
        <f>IF(ISNA(VLOOKUP(CONCATENATE($B$195, $B235), 'Airport Passengers'!$A$8:$M$3769, 7, FALSE)), "", VLOOKUP(CONCATENATE($B$195, $B235), 'Airport Passengers'!$A$8:$M$3769, 7, FALSE))</f>
        <v>2947118</v>
      </c>
      <c r="D235" s="71">
        <f>IF(ISNA(VLOOKUP(CONCATENATE($B$195, $B235), 'Airport Passengers'!$A$8:$M$3769, 10, FALSE)), "", VLOOKUP(CONCATENATE($B$195, $B235), 'Airport Passengers'!$A$8:$M$3769, 10, FALSE))</f>
        <v>978960</v>
      </c>
      <c r="E235" s="67">
        <f>IF(ISNA(VLOOKUP(CONCATENATE($B$195, $B235), 'Airport Passengers'!$A$8:$M$3769, 13, FALSE)), "", VLOOKUP(CONCATENATE($B$195, $B235), 'Airport Passengers'!$A$8:$M$3769, 13, FALSE))</f>
        <v>3926078</v>
      </c>
      <c r="F235" s="67"/>
      <c r="G235" s="68">
        <f t="shared" ref="G235" si="124">IF(AND(ISNUMBER(C234),ISNUMBER(C235)), IF(OR(C234=0, C235=0), "..", (C235-C234)/C234), " ")</f>
        <v>-0.63840533690880963</v>
      </c>
      <c r="H235" s="68">
        <f t="shared" ref="H235" si="125">IF(AND(ISNUMBER(D234),ISNUMBER(D235)), IF(OR(D234=0, D235=0), "..", (D235-D234)/D234), " ")</f>
        <v>-0.77563153479801428</v>
      </c>
      <c r="I235" s="68">
        <f t="shared" ref="I235" si="126">IF(AND(ISNUMBER(E234),ISNUMBER(E235)), IF(OR(E234=0, E235=0), "..", (E235-E234)/E234), " ")</f>
        <v>-0.68625300834713443</v>
      </c>
      <c r="J235" s="68"/>
      <c r="K235" s="49" t="s">
        <v>173</v>
      </c>
      <c r="O235" s="75">
        <f>IF(C229=0,"..",(C239/C229)^(1/10)-1)</f>
        <v>2.9377066097580062E-4</v>
      </c>
      <c r="P235" s="75">
        <f t="shared" ref="P235" si="127">IF(D229=0,"..",(D239/D229)^(1/10)-1)</f>
        <v>1.3896102644340491E-2</v>
      </c>
      <c r="Q235" s="75">
        <f t="shared" ref="Q235" si="128">IF(E229=0,"..",(E239/E229)^(1/10)-1)</f>
        <v>4.8719769157312687E-3</v>
      </c>
    </row>
    <row r="236" spans="1:17" x14ac:dyDescent="0.25">
      <c r="A236" s="2"/>
      <c r="B236" s="46">
        <v>2021</v>
      </c>
      <c r="C236" s="71">
        <f>IF(ISNA(VLOOKUP(CONCATENATE($B$195, $B236), 'Airport Passengers'!$A$8:$M$3769, 7, FALSE)), "", VLOOKUP(CONCATENATE($B$195, $B236), 'Airport Passengers'!$A$8:$M$3769, 7, FALSE))</f>
        <v>3854138</v>
      </c>
      <c r="D236" s="71">
        <f>IF(ISNA(VLOOKUP(CONCATENATE($B$195, $B236), 'Airport Passengers'!$A$8:$M$3769, 10, FALSE)), "", VLOOKUP(CONCATENATE($B$195, $B236), 'Airport Passengers'!$A$8:$M$3769, 10, FALSE))</f>
        <v>90651</v>
      </c>
      <c r="E236" s="67">
        <f>IF(ISNA(VLOOKUP(CONCATENATE($B$195, $B236), 'Airport Passengers'!$A$8:$M$3769, 13, FALSE)), "", VLOOKUP(CONCATENATE($B$195, $B236), 'Airport Passengers'!$A$8:$M$3769, 13, FALSE))</f>
        <v>3944789</v>
      </c>
      <c r="F236" s="67"/>
      <c r="G236" s="68">
        <f t="shared" ref="G236" si="129">IF(AND(ISNUMBER(C235),ISNUMBER(C236)), IF(OR(C235=0, C236=0), "..", (C236-C235)/C235), " ")</f>
        <v>0.30776507761141564</v>
      </c>
      <c r="H236" s="68">
        <f t="shared" ref="H236" si="130">IF(AND(ISNUMBER(D235),ISNUMBER(D236)), IF(OR(D235=0, D236=0), "..", (D236-D235)/D235), " ")</f>
        <v>-0.90740071095856822</v>
      </c>
      <c r="I236" s="68">
        <f t="shared" ref="I236" si="131">IF(AND(ISNUMBER(E235),ISNUMBER(E236)), IF(OR(E235=0, E236=0), "..", (E236-E235)/E235), " ")</f>
        <v>4.7658248256911857E-3</v>
      </c>
      <c r="J236" s="68"/>
      <c r="K236" s="49" t="s">
        <v>174</v>
      </c>
      <c r="O236" s="75">
        <f>IF(C219=0,"..",(C239/C219)^(1/20)-1)</f>
        <v>3.4735669529942337E-2</v>
      </c>
      <c r="P236" s="75">
        <f t="shared" ref="P236" si="132">IF(D219=0,"..",(D239/D219)^(1/20)-1)</f>
        <v>4.9460518710214396E-2</v>
      </c>
      <c r="Q236" s="75">
        <f t="shared" ref="Q236" si="133">IF(E219=0,"..",(E239/E219)^(1/20)-1)</f>
        <v>3.945414261965885E-2</v>
      </c>
    </row>
    <row r="237" spans="1:17" x14ac:dyDescent="0.25">
      <c r="A237" s="2"/>
      <c r="B237" s="46">
        <v>2022</v>
      </c>
      <c r="C237" s="71">
        <f>IF(ISNA(VLOOKUP(CONCATENATE($B$195, $B237), 'Airport Passengers'!$A$8:$M$3769, 7, FALSE)), "", VLOOKUP(CONCATENATE($B$195, $B237), 'Airport Passengers'!$A$8:$M$3769, 7, FALSE))</f>
        <v>6539200</v>
      </c>
      <c r="D237" s="71">
        <f>IF(ISNA(VLOOKUP(CONCATENATE($B$195, $B237), 'Airport Passengers'!$A$8:$M$3769, 10, FALSE)), "", VLOOKUP(CONCATENATE($B$195, $B237), 'Airport Passengers'!$A$8:$M$3769, 10, FALSE))</f>
        <v>1871003</v>
      </c>
      <c r="E237" s="67">
        <f>IF(ISNA(VLOOKUP(CONCATENATE($B$195, $B237), 'Airport Passengers'!$A$8:$M$3769, 13, FALSE)), "", VLOOKUP(CONCATENATE($B$195, $B237), 'Airport Passengers'!$A$8:$M$3769, 13, FALSE))</f>
        <v>8410203</v>
      </c>
      <c r="F237" s="67"/>
      <c r="G237" s="68">
        <f t="shared" ref="G237" si="134">IF(AND(ISNUMBER(C236),ISNUMBER(C237)), IF(OR(C236=0, C237=0), "..", (C237-C236)/C236), " ")</f>
        <v>0.69666991685300317</v>
      </c>
      <c r="H237" s="68">
        <f t="shared" ref="H237" si="135">IF(AND(ISNUMBER(D236),ISNUMBER(D237)), IF(OR(D236=0, D237=0), "..", (D237-D236)/D236), " ")</f>
        <v>19.639628906465454</v>
      </c>
      <c r="I237" s="68">
        <f t="shared" ref="I237" si="136">IF(AND(ISNUMBER(E236),ISNUMBER(E237)), IF(OR(E236=0, E237=0), "..", (E237-E236)/E236), " ")</f>
        <v>1.1319779080706218</v>
      </c>
      <c r="J237" s="68"/>
    </row>
    <row r="238" spans="1:17" x14ac:dyDescent="0.25">
      <c r="A238" s="2"/>
      <c r="B238" s="46">
        <v>2023</v>
      </c>
      <c r="C238" s="71">
        <f>IF(ISNA(VLOOKUP(CONCATENATE($B$195, $B238), 'Airport Passengers'!$A$8:$M$3769, 7, FALSE)), "", VLOOKUP(CONCATENATE($B$195, $B238), 'Airport Passengers'!$A$8:$M$3769, 7, FALSE))</f>
        <v>8278831</v>
      </c>
      <c r="D238" s="71">
        <f>IF(ISNA(VLOOKUP(CONCATENATE($B$195, $B238), 'Airport Passengers'!$A$8:$M$3769, 10, FALSE)), "", VLOOKUP(CONCATENATE($B$195, $B238), 'Airport Passengers'!$A$8:$M$3769, 10, FALSE))</f>
        <v>3885836</v>
      </c>
      <c r="E238" s="67">
        <f>IF(ISNA(VLOOKUP(CONCATENATE($B$195, $B238), 'Airport Passengers'!$A$8:$M$3769, 13, FALSE)), "", VLOOKUP(CONCATENATE($B$195, $B238), 'Airport Passengers'!$A$8:$M$3769, 13, FALSE))</f>
        <v>12164667</v>
      </c>
      <c r="F238" s="67"/>
      <c r="G238" s="68">
        <f t="shared" ref="G238" si="137">IF(AND(ISNUMBER(C237),ISNUMBER(C238)), IF(OR(C237=0, C238=0), "..", (C238-C237)/C237), " ")</f>
        <v>0.26603116589185222</v>
      </c>
      <c r="H238" s="68">
        <f t="shared" ref="H238" si="138">IF(AND(ISNUMBER(D237),ISNUMBER(D238)), IF(OR(D237=0, D238=0), "..", (D238-D237)/D237), " ")</f>
        <v>1.0768732065100912</v>
      </c>
      <c r="I238" s="68">
        <f t="shared" ref="I238" si="139">IF(AND(ISNUMBER(E237),ISNUMBER(E238)), IF(OR(E237=0, E238=0), "..", (E238-E237)/E237), " ")</f>
        <v>0.44641776185426202</v>
      </c>
      <c r="J238" s="68"/>
    </row>
    <row r="239" spans="1:17" x14ac:dyDescent="0.25">
      <c r="A239" s="2"/>
      <c r="B239" s="46">
        <v>2024</v>
      </c>
      <c r="C239" s="71">
        <f>IF(ISNA(VLOOKUP(CONCATENATE($B$195, $B239), 'Airport Passengers'!$A$8:$M$3769, 7, FALSE)), "", VLOOKUP(CONCATENATE($B$195, $B239), 'Airport Passengers'!$A$8:$M$3769, 7, FALSE))</f>
        <v>8784283</v>
      </c>
      <c r="D239" s="71">
        <f>IF(ISNA(VLOOKUP(CONCATENATE($B$195, $B239), 'Airport Passengers'!$A$8:$M$3769, 10, FALSE)), "", VLOOKUP(CONCATENATE($B$195, $B239), 'Airport Passengers'!$A$8:$M$3769, 10, FALSE))</f>
        <v>4799026</v>
      </c>
      <c r="E239" s="67">
        <f>IF(ISNA(VLOOKUP(CONCATENATE($B$195, $B239), 'Airport Passengers'!$A$8:$M$3769, 13, FALSE)), "", VLOOKUP(CONCATENATE($B$195, $B239), 'Airport Passengers'!$A$8:$M$3769, 13, FALSE))</f>
        <v>13583309</v>
      </c>
      <c r="F239" s="67"/>
      <c r="G239" s="68">
        <f t="shared" ref="G239" si="140">IF(AND(ISNUMBER(C238),ISNUMBER(C239)), IF(OR(C238=0, C239=0), "..", (C239-C238)/C238), " ")</f>
        <v>6.1053547294297954E-2</v>
      </c>
      <c r="H239" s="68">
        <f t="shared" ref="H239" si="141">IF(AND(ISNUMBER(D238),ISNUMBER(D239)), IF(OR(D238=0, D239=0), "..", (D239-D238)/D238), " ")</f>
        <v>0.23500477117407939</v>
      </c>
      <c r="I239" s="68">
        <f t="shared" ref="I239" si="142">IF(AND(ISNUMBER(E238),ISNUMBER(E239)), IF(OR(E238=0, E239=0), "..", (E239-E238)/E238), " ")</f>
        <v>0.1166198795248567</v>
      </c>
      <c r="J239" s="68"/>
    </row>
    <row r="240" spans="1:17" x14ac:dyDescent="0.25">
      <c r="A240" s="2"/>
      <c r="B240" s="72"/>
      <c r="C240" s="72"/>
      <c r="D240" s="72"/>
      <c r="E240" s="73"/>
      <c r="F240" s="73"/>
      <c r="G240" s="73"/>
      <c r="H240" s="73"/>
      <c r="I240" s="74"/>
      <c r="J240" s="68"/>
    </row>
    <row r="241" spans="1:21" ht="15" customHeight="1" x14ac:dyDescent="0.25">
      <c r="A241" s="2"/>
      <c r="F241" s="67"/>
      <c r="G241" s="67"/>
      <c r="H241" s="67"/>
      <c r="I241" s="68"/>
      <c r="J241" s="68"/>
    </row>
    <row r="242" spans="1:21" x14ac:dyDescent="0.25">
      <c r="A242" s="2"/>
      <c r="F242" s="75"/>
      <c r="G242" s="75"/>
      <c r="H242" s="75"/>
      <c r="I242" s="52"/>
      <c r="J242" s="68"/>
    </row>
    <row r="243" spans="1:21" s="36" customFormat="1" ht="18" thickBot="1" x14ac:dyDescent="0.35">
      <c r="A243" s="35">
        <v>5</v>
      </c>
      <c r="B243" s="54" t="s">
        <v>2</v>
      </c>
      <c r="C243" s="54"/>
      <c r="D243"/>
      <c r="E243"/>
      <c r="F243" s="55"/>
      <c r="G243" s="55"/>
      <c r="H243" s="55"/>
      <c r="I243" s="56"/>
      <c r="J243" s="57"/>
      <c r="K243" s="129" t="str">
        <f>CONCATENATE(B243," - PASSENGER MOVEMENTS (millions) - ",UPPER($B$6))</f>
        <v>ADELAIDE - PASSENGER MOVEMENTS (millions) - CALENDAR YEARS</v>
      </c>
      <c r="L243" s="129"/>
      <c r="M243" s="129"/>
      <c r="N243" s="129"/>
      <c r="O243" s="129"/>
      <c r="P243" s="129"/>
      <c r="Q243" s="129"/>
      <c r="R243" s="108"/>
      <c r="S243" s="37"/>
      <c r="T243" s="37"/>
      <c r="U243" s="37"/>
    </row>
    <row r="244" spans="1:21" x14ac:dyDescent="0.25">
      <c r="A244" s="1"/>
      <c r="B244" s="58"/>
      <c r="C244" s="58"/>
      <c r="D244" s="58"/>
      <c r="E244" s="59"/>
      <c r="F244" s="59"/>
      <c r="G244" s="59"/>
      <c r="H244" s="59"/>
      <c r="I244" s="60"/>
      <c r="J244" s="61"/>
    </row>
    <row r="245" spans="1:21" ht="20.100000000000001" customHeight="1" x14ac:dyDescent="0.25">
      <c r="A245" s="1"/>
      <c r="B245" s="62"/>
      <c r="C245" s="128" t="s">
        <v>103</v>
      </c>
      <c r="D245" s="128"/>
      <c r="E245" s="128"/>
      <c r="F245" s="63"/>
      <c r="G245" s="128" t="s">
        <v>107</v>
      </c>
      <c r="H245" s="128"/>
      <c r="I245" s="128"/>
      <c r="J245" s="64"/>
    </row>
    <row r="246" spans="1:21" ht="39.9" customHeight="1" x14ac:dyDescent="0.25">
      <c r="A246" s="1"/>
      <c r="B246" s="65" t="str">
        <f>B6</f>
        <v>Calendar Years</v>
      </c>
      <c r="C246" s="65" t="s">
        <v>140</v>
      </c>
      <c r="D246" s="65" t="s">
        <v>105</v>
      </c>
      <c r="E246" s="65" t="s">
        <v>106</v>
      </c>
      <c r="F246" s="65"/>
      <c r="G246" s="65" t="s">
        <v>104</v>
      </c>
      <c r="H246" s="65" t="s">
        <v>105</v>
      </c>
      <c r="I246" s="65" t="s">
        <v>106</v>
      </c>
      <c r="J246" s="66"/>
      <c r="L246" s="67"/>
      <c r="M246" s="68"/>
      <c r="N246" s="69"/>
      <c r="O246" s="68"/>
      <c r="P246" s="68"/>
      <c r="Q246" s="69"/>
    </row>
    <row r="247" spans="1:21" ht="12.75" customHeight="1" x14ac:dyDescent="0.25">
      <c r="A247" s="1"/>
      <c r="B247" s="70"/>
      <c r="C247" s="116" t="str">
        <f>C246</f>
        <v>Domestic (including Regional) Airlines</v>
      </c>
      <c r="D247" s="116" t="str">
        <f>D246</f>
        <v>International Airlines</v>
      </c>
      <c r="E247" s="70"/>
      <c r="F247" s="70"/>
      <c r="G247" s="70"/>
      <c r="H247" s="70"/>
      <c r="I247" s="70"/>
      <c r="J247" s="66"/>
      <c r="L247" s="67"/>
      <c r="M247" s="68"/>
      <c r="N247" s="69"/>
      <c r="O247" s="68"/>
      <c r="P247" s="68"/>
      <c r="Q247" s="69"/>
    </row>
    <row r="248" spans="1:21" x14ac:dyDescent="0.25">
      <c r="A248" s="1"/>
      <c r="B248" s="46">
        <v>1985</v>
      </c>
      <c r="C248" s="71">
        <f>IF(ISNA(VLOOKUP(CONCATENATE($B$243, $B248), 'Airport Passengers'!$A$8:$M$3769, 7, FALSE)), "", VLOOKUP(CONCATENATE($B$243, $B248), 'Airport Passengers'!$A$8:$M$3769, 7, FALSE))</f>
        <v>1911747</v>
      </c>
      <c r="D248" s="71">
        <f>IF(ISNA(VLOOKUP(CONCATENATE($B$243, $B248), 'Airport Passengers'!$A$8:$M$3769, 10, FALSE)), "", VLOOKUP(CONCATENATE($B$243, $B248), 'Airport Passengers'!$A$8:$M$3769, 10, FALSE))</f>
        <v>108034</v>
      </c>
      <c r="E248" s="67">
        <f>IF(ISNA(VLOOKUP(CONCATENATE($B$243, $B248), 'Airport Passengers'!$A$8:$M$3769, 13, FALSE)), "", VLOOKUP(CONCATENATE($B$243, $B248), 'Airport Passengers'!$A$8:$M$3769, 13, FALSE))</f>
        <v>2019781</v>
      </c>
      <c r="F248" s="67"/>
      <c r="G248" s="67"/>
      <c r="H248" s="67"/>
      <c r="I248" s="68" t="str">
        <f>IF(AND(ISNUMBER(E246),ISNUMBER(E248)), IF(OR(E246=0, E248=0), "--", (E248-E246)/E246), " ")</f>
        <v xml:space="preserve"> </v>
      </c>
      <c r="J248" s="68"/>
      <c r="L248" s="67"/>
      <c r="M248" s="68"/>
      <c r="N248" s="69"/>
      <c r="O248" s="68"/>
      <c r="P248" s="68"/>
      <c r="Q248" s="69"/>
    </row>
    <row r="249" spans="1:21" x14ac:dyDescent="0.25">
      <c r="A249" s="1"/>
      <c r="B249" s="46">
        <v>1986</v>
      </c>
      <c r="C249" s="71">
        <f>IF(ISNA(VLOOKUP(CONCATENATE($B$243, $B249), 'Airport Passengers'!$A$8:$M$3769, 7, FALSE)), "", VLOOKUP(CONCATENATE($B$243, $B249), 'Airport Passengers'!$A$8:$M$3769, 7, FALSE))</f>
        <v>1978433</v>
      </c>
      <c r="D249" s="71">
        <f>IF(ISNA(VLOOKUP(CONCATENATE($B$243, $B249), 'Airport Passengers'!$A$8:$M$3769, 10, FALSE)), "", VLOOKUP(CONCATENATE($B$243, $B249), 'Airport Passengers'!$A$8:$M$3769, 10, FALSE))</f>
        <v>136571</v>
      </c>
      <c r="E249" s="67">
        <f>IF(ISNA(VLOOKUP(CONCATENATE($B$243, $B249), 'Airport Passengers'!$A$8:$M$3769, 13, FALSE)), "", VLOOKUP(CONCATENATE($B$243, $B249), 'Airport Passengers'!$A$8:$M$3769, 13, FALSE))</f>
        <v>2115004</v>
      </c>
      <c r="F249" s="67"/>
      <c r="G249" s="68">
        <f t="shared" ref="G249:G276" si="143">IF(AND(ISNUMBER(C248),ISNUMBER(C249)), IF(OR(C248=0, C249=0), "..", (C249-C248)/C248), " ")</f>
        <v>3.4882230755429455E-2</v>
      </c>
      <c r="H249" s="68">
        <f t="shared" ref="H249:H270" si="144">IF(AND(ISNUMBER(D248),ISNUMBER(D249)), IF(OR(D248=0, D249=0), "..", (D249-D248)/D248), " ")</f>
        <v>0.26414832367587981</v>
      </c>
      <c r="I249" s="68">
        <f>IF(AND(ISNUMBER(E248),ISNUMBER(E249)), IF(OR(E248=0, E249=0), "..", (E249-E248)/E248), " ")</f>
        <v>4.7145210297552059E-2</v>
      </c>
      <c r="J249" s="52"/>
      <c r="L249" s="67"/>
      <c r="M249" s="68"/>
      <c r="N249" s="69"/>
      <c r="O249" s="68"/>
      <c r="P249" s="68"/>
      <c r="Q249" s="69"/>
    </row>
    <row r="250" spans="1:21" x14ac:dyDescent="0.25">
      <c r="A250" s="1"/>
      <c r="B250" s="46">
        <v>1987</v>
      </c>
      <c r="C250" s="71">
        <f>IF(ISNA(VLOOKUP(CONCATENATE($B$243, $B250), 'Airport Passengers'!$A$8:$M$3769, 7, FALSE)), "", VLOOKUP(CONCATENATE($B$243, $B250), 'Airport Passengers'!$A$8:$M$3769, 7, FALSE))</f>
        <v>2008843</v>
      </c>
      <c r="D250" s="71">
        <f>IF(ISNA(VLOOKUP(CONCATENATE($B$243, $B250), 'Airport Passengers'!$A$8:$M$3769, 10, FALSE)), "", VLOOKUP(CONCATENATE($B$243, $B250), 'Airport Passengers'!$A$8:$M$3769, 10, FALSE))</f>
        <v>139692</v>
      </c>
      <c r="E250" s="67">
        <f>IF(ISNA(VLOOKUP(CONCATENATE($B$243, $B250), 'Airport Passengers'!$A$8:$M$3769, 13, FALSE)), "", VLOOKUP(CONCATENATE($B$243, $B250), 'Airport Passengers'!$A$8:$M$3769, 13, FALSE))</f>
        <v>2148535</v>
      </c>
      <c r="F250" s="67"/>
      <c r="G250" s="68">
        <f t="shared" si="143"/>
        <v>1.5370750487886119E-2</v>
      </c>
      <c r="H250" s="68">
        <f t="shared" si="144"/>
        <v>2.2852582173375022E-2</v>
      </c>
      <c r="I250" s="68">
        <f t="shared" ref="I250:I270" si="145">IF(AND(ISNUMBER(E249),ISNUMBER(E250)), IF(OR(E249=0, E250=0), "..", (E250-E249)/E249), " ")</f>
        <v>1.5853870725539999E-2</v>
      </c>
      <c r="J250" s="52"/>
      <c r="L250" s="67"/>
      <c r="M250" s="68"/>
      <c r="N250" s="69"/>
      <c r="O250" s="68"/>
      <c r="P250" s="68"/>
      <c r="Q250" s="69"/>
    </row>
    <row r="251" spans="1:21" x14ac:dyDescent="0.25">
      <c r="A251" s="1"/>
      <c r="B251" s="46">
        <v>1988</v>
      </c>
      <c r="C251" s="71">
        <f>IF(ISNA(VLOOKUP(CONCATENATE($B$243, $B251), 'Airport Passengers'!$A$8:$M$3769, 7, FALSE)), "", VLOOKUP(CONCATENATE($B$243, $B251), 'Airport Passengers'!$A$8:$M$3769, 7, FALSE))</f>
        <v>2164251</v>
      </c>
      <c r="D251" s="71">
        <f>IF(ISNA(VLOOKUP(CONCATENATE($B$243, $B251), 'Airport Passengers'!$A$8:$M$3769, 10, FALSE)), "", VLOOKUP(CONCATENATE($B$243, $B251), 'Airport Passengers'!$A$8:$M$3769, 10, FALSE))</f>
        <v>140884</v>
      </c>
      <c r="E251" s="67">
        <f>IF(ISNA(VLOOKUP(CONCATENATE($B$243, $B251), 'Airport Passengers'!$A$8:$M$3769, 13, FALSE)), "", VLOOKUP(CONCATENATE($B$243, $B251), 'Airport Passengers'!$A$8:$M$3769, 13, FALSE))</f>
        <v>2305135</v>
      </c>
      <c r="F251" s="67"/>
      <c r="G251" s="68">
        <f t="shared" si="143"/>
        <v>7.7361944163879412E-2</v>
      </c>
      <c r="H251" s="68">
        <f t="shared" si="144"/>
        <v>8.533058442860007E-3</v>
      </c>
      <c r="I251" s="68">
        <f t="shared" si="145"/>
        <v>7.2886874079314504E-2</v>
      </c>
      <c r="J251" s="52"/>
      <c r="L251" s="67"/>
      <c r="M251" s="68"/>
      <c r="N251" s="69"/>
      <c r="O251" s="68"/>
      <c r="P251" s="68"/>
      <c r="Q251" s="69"/>
    </row>
    <row r="252" spans="1:21" x14ac:dyDescent="0.25">
      <c r="A252" s="1"/>
      <c r="B252" s="46">
        <v>1989</v>
      </c>
      <c r="C252" s="71">
        <f>IF(ISNA(VLOOKUP(CONCATENATE($B$243, $B252), 'Airport Passengers'!$A$8:$M$3769, 7, FALSE)), "", VLOOKUP(CONCATENATE($B$243, $B252), 'Airport Passengers'!$A$8:$M$3769, 7, FALSE))</f>
        <v>1735052</v>
      </c>
      <c r="D252" s="71">
        <f>IF(ISNA(VLOOKUP(CONCATENATE($B$243, $B252), 'Airport Passengers'!$A$8:$M$3769, 10, FALSE)), "", VLOOKUP(CONCATENATE($B$243, $B252), 'Airport Passengers'!$A$8:$M$3769, 10, FALSE))</f>
        <v>147178</v>
      </c>
      <c r="E252" s="67">
        <f>IF(ISNA(VLOOKUP(CONCATENATE($B$243, $B252), 'Airport Passengers'!$A$8:$M$3769, 13, FALSE)), "", VLOOKUP(CONCATENATE($B$243, $B252), 'Airport Passengers'!$A$8:$M$3769, 13, FALSE))</f>
        <v>1882230</v>
      </c>
      <c r="F252" s="67"/>
      <c r="G252" s="68">
        <f t="shared" si="143"/>
        <v>-0.19831294983807332</v>
      </c>
      <c r="H252" s="68">
        <f t="shared" si="144"/>
        <v>4.4675051815678143E-2</v>
      </c>
      <c r="I252" s="68">
        <f t="shared" si="145"/>
        <v>-0.18346213996143393</v>
      </c>
      <c r="J252" s="52"/>
      <c r="L252" s="67"/>
      <c r="M252" s="68"/>
      <c r="N252" s="69"/>
      <c r="O252" s="68"/>
      <c r="P252" s="68"/>
      <c r="Q252" s="69"/>
    </row>
    <row r="253" spans="1:21" x14ac:dyDescent="0.25">
      <c r="A253" s="1"/>
      <c r="B253" s="46">
        <v>1990</v>
      </c>
      <c r="C253" s="71">
        <f>IF(ISNA(VLOOKUP(CONCATENATE($B$243, $B253), 'Airport Passengers'!$A$8:$M$3769, 7, FALSE)), "", VLOOKUP(CONCATENATE($B$243, $B253), 'Airport Passengers'!$A$8:$M$3769, 7, FALSE))</f>
        <v>2107846</v>
      </c>
      <c r="D253" s="71">
        <f>IF(ISNA(VLOOKUP(CONCATENATE($B$243, $B253), 'Airport Passengers'!$A$8:$M$3769, 10, FALSE)), "", VLOOKUP(CONCATENATE($B$243, $B253), 'Airport Passengers'!$A$8:$M$3769, 10, FALSE))</f>
        <v>181397</v>
      </c>
      <c r="E253" s="67">
        <f>IF(ISNA(VLOOKUP(CONCATENATE($B$243, $B253), 'Airport Passengers'!$A$8:$M$3769, 13, FALSE)), "", VLOOKUP(CONCATENATE($B$243, $B253), 'Airport Passengers'!$A$8:$M$3769, 13, FALSE))</f>
        <v>2289243</v>
      </c>
      <c r="F253" s="67"/>
      <c r="G253" s="68">
        <f t="shared" si="143"/>
        <v>0.21486041916899321</v>
      </c>
      <c r="H253" s="68">
        <f t="shared" si="144"/>
        <v>0.23250078136678037</v>
      </c>
      <c r="I253" s="68">
        <f t="shared" si="145"/>
        <v>0.21623977941059275</v>
      </c>
      <c r="J253" s="52"/>
      <c r="L253" s="67"/>
      <c r="M253" s="68"/>
      <c r="N253" s="69"/>
      <c r="O253" s="68"/>
      <c r="P253" s="68"/>
      <c r="Q253" s="69"/>
    </row>
    <row r="254" spans="1:21" x14ac:dyDescent="0.25">
      <c r="A254" s="1"/>
      <c r="B254" s="46">
        <v>1991</v>
      </c>
      <c r="C254" s="71">
        <f>IF(ISNA(VLOOKUP(CONCATENATE($B$243, $B254), 'Airport Passengers'!$A$8:$M$3769, 7, FALSE)), "", VLOOKUP(CONCATENATE($B$243, $B254), 'Airport Passengers'!$A$8:$M$3769, 7, FALSE))</f>
        <v>2630016</v>
      </c>
      <c r="D254" s="71">
        <f>IF(ISNA(VLOOKUP(CONCATENATE($B$243, $B254), 'Airport Passengers'!$A$8:$M$3769, 10, FALSE)), "", VLOOKUP(CONCATENATE($B$243, $B254), 'Airport Passengers'!$A$8:$M$3769, 10, FALSE))</f>
        <v>192084</v>
      </c>
      <c r="E254" s="67">
        <f>IF(ISNA(VLOOKUP(CONCATENATE($B$243, $B254), 'Airport Passengers'!$A$8:$M$3769, 13, FALSE)), "", VLOOKUP(CONCATENATE($B$243, $B254), 'Airport Passengers'!$A$8:$M$3769, 13, FALSE))</f>
        <v>2822100</v>
      </c>
      <c r="F254" s="67"/>
      <c r="G254" s="68">
        <f t="shared" si="143"/>
        <v>0.24772682634310098</v>
      </c>
      <c r="H254" s="68">
        <f t="shared" si="144"/>
        <v>5.8914976543162238E-2</v>
      </c>
      <c r="I254" s="68">
        <f t="shared" si="145"/>
        <v>0.23276559107093481</v>
      </c>
      <c r="J254" s="52"/>
      <c r="L254" s="67"/>
      <c r="M254" s="68"/>
      <c r="N254" s="69"/>
      <c r="O254" s="68"/>
      <c r="P254" s="68"/>
      <c r="Q254" s="69"/>
    </row>
    <row r="255" spans="1:21" x14ac:dyDescent="0.25">
      <c r="A255" s="1"/>
      <c r="B255" s="46">
        <v>1992</v>
      </c>
      <c r="C255" s="71">
        <f>IF(ISNA(VLOOKUP(CONCATENATE($B$243, $B255), 'Airport Passengers'!$A$8:$M$3769, 7, FALSE)), "", VLOOKUP(CONCATENATE($B$243, $B255), 'Airport Passengers'!$A$8:$M$3769, 7, FALSE))</f>
        <v>2729855</v>
      </c>
      <c r="D255" s="71">
        <f>IF(ISNA(VLOOKUP(CONCATENATE($B$243, $B255), 'Airport Passengers'!$A$8:$M$3769, 10, FALSE)), "", VLOOKUP(CONCATENATE($B$243, $B255), 'Airport Passengers'!$A$8:$M$3769, 10, FALSE))</f>
        <v>204463</v>
      </c>
      <c r="E255" s="67">
        <f>IF(ISNA(VLOOKUP(CONCATENATE($B$243, $B255), 'Airport Passengers'!$A$8:$M$3769, 13, FALSE)), "", VLOOKUP(CONCATENATE($B$243, $B255), 'Airport Passengers'!$A$8:$M$3769, 13, FALSE))</f>
        <v>2934318</v>
      </c>
      <c r="F255" s="67"/>
      <c r="G255" s="68">
        <f t="shared" si="143"/>
        <v>3.7961366014503332E-2</v>
      </c>
      <c r="H255" s="68">
        <f t="shared" si="144"/>
        <v>6.4445763311884383E-2</v>
      </c>
      <c r="I255" s="68">
        <f t="shared" si="145"/>
        <v>3.9764005527798449E-2</v>
      </c>
      <c r="J255" s="52"/>
      <c r="L255" s="67"/>
      <c r="M255" s="68"/>
      <c r="N255" s="69"/>
      <c r="O255" s="68"/>
      <c r="P255" s="68"/>
      <c r="Q255" s="69"/>
    </row>
    <row r="256" spans="1:21" x14ac:dyDescent="0.25">
      <c r="A256" s="1"/>
      <c r="B256" s="46">
        <v>1993</v>
      </c>
      <c r="C256" s="71">
        <f>IF(ISNA(VLOOKUP(CONCATENATE($B$243, $B256), 'Airport Passengers'!$A$8:$M$3769, 7, FALSE)), "", VLOOKUP(CONCATENATE($B$243, $B256), 'Airport Passengers'!$A$8:$M$3769, 7, FALSE))</f>
        <v>2909895</v>
      </c>
      <c r="D256" s="71">
        <f>IF(ISNA(VLOOKUP(CONCATENATE($B$243, $B256), 'Airport Passengers'!$A$8:$M$3769, 10, FALSE)), "", VLOOKUP(CONCATENATE($B$243, $B256), 'Airport Passengers'!$A$8:$M$3769, 10, FALSE))</f>
        <v>216419</v>
      </c>
      <c r="E256" s="67">
        <f>IF(ISNA(VLOOKUP(CONCATENATE($B$243, $B256), 'Airport Passengers'!$A$8:$M$3769, 13, FALSE)), "", VLOOKUP(CONCATENATE($B$243, $B256), 'Airport Passengers'!$A$8:$M$3769, 13, FALSE))</f>
        <v>3126314</v>
      </c>
      <c r="F256" s="67"/>
      <c r="G256" s="68">
        <f t="shared" si="143"/>
        <v>6.5952220905505968E-2</v>
      </c>
      <c r="H256" s="68">
        <f t="shared" si="144"/>
        <v>5.847512752918621E-2</v>
      </c>
      <c r="I256" s="68">
        <f t="shared" si="145"/>
        <v>6.5431217748042309E-2</v>
      </c>
      <c r="J256" s="52"/>
      <c r="L256" s="67"/>
      <c r="M256" s="68"/>
      <c r="N256" s="69"/>
      <c r="O256" s="68"/>
      <c r="P256" s="68"/>
      <c r="Q256" s="69"/>
    </row>
    <row r="257" spans="1:17" x14ac:dyDescent="0.25">
      <c r="A257" s="1"/>
      <c r="B257" s="46">
        <v>1994</v>
      </c>
      <c r="C257" s="71">
        <f>IF(ISNA(VLOOKUP(CONCATENATE($B$243, $B257), 'Airport Passengers'!$A$8:$M$3769, 7, FALSE)), "", VLOOKUP(CONCATENATE($B$243, $B257), 'Airport Passengers'!$A$8:$M$3769, 7, FALSE))</f>
        <v>3174750</v>
      </c>
      <c r="D257" s="71">
        <f>IF(ISNA(VLOOKUP(CONCATENATE($B$243, $B257), 'Airport Passengers'!$A$8:$M$3769, 10, FALSE)), "", VLOOKUP(CONCATENATE($B$243, $B257), 'Airport Passengers'!$A$8:$M$3769, 10, FALSE))</f>
        <v>214356</v>
      </c>
      <c r="E257" s="67">
        <f>IF(ISNA(VLOOKUP(CONCATENATE($B$243, $B257), 'Airport Passengers'!$A$8:$M$3769, 13, FALSE)), "", VLOOKUP(CONCATENATE($B$243, $B257), 'Airport Passengers'!$A$8:$M$3769, 13, FALSE))</f>
        <v>3389106</v>
      </c>
      <c r="F257" s="67"/>
      <c r="G257" s="68">
        <f t="shared" si="143"/>
        <v>9.101874809915822E-2</v>
      </c>
      <c r="H257" s="68">
        <f t="shared" si="144"/>
        <v>-9.5324347677422042E-3</v>
      </c>
      <c r="I257" s="68">
        <f t="shared" si="145"/>
        <v>8.4058095252108389E-2</v>
      </c>
      <c r="J257" s="52"/>
      <c r="L257" s="67"/>
      <c r="M257" s="68"/>
      <c r="N257" s="69"/>
      <c r="O257" s="68"/>
      <c r="P257" s="68"/>
      <c r="Q257" s="69"/>
    </row>
    <row r="258" spans="1:17" x14ac:dyDescent="0.25">
      <c r="A258" s="1"/>
      <c r="B258" s="46">
        <v>1995</v>
      </c>
      <c r="C258" s="71">
        <f>IF(ISNA(VLOOKUP(CONCATENATE($B$243, $B258), 'Airport Passengers'!$A$8:$M$3769, 7, FALSE)), "", VLOOKUP(CONCATENATE($B$243, $B258), 'Airport Passengers'!$A$8:$M$3769, 7, FALSE))</f>
        <v>3419694</v>
      </c>
      <c r="D258" s="71">
        <f>IF(ISNA(VLOOKUP(CONCATENATE($B$243, $B258), 'Airport Passengers'!$A$8:$M$3769, 10, FALSE)), "", VLOOKUP(CONCATENATE($B$243, $B258), 'Airport Passengers'!$A$8:$M$3769, 10, FALSE))</f>
        <v>207621</v>
      </c>
      <c r="E258" s="67">
        <f>IF(ISNA(VLOOKUP(CONCATENATE($B$243, $B258), 'Airport Passengers'!$A$8:$M$3769, 13, FALSE)), "", VLOOKUP(CONCATENATE($B$243, $B258), 'Airport Passengers'!$A$8:$M$3769, 13, FALSE))</f>
        <v>3627315</v>
      </c>
      <c r="F258" s="67"/>
      <c r="G258" s="68">
        <f t="shared" si="143"/>
        <v>7.7153791637136787E-2</v>
      </c>
      <c r="H258" s="68">
        <f t="shared" si="144"/>
        <v>-3.1419694340256397E-2</v>
      </c>
      <c r="I258" s="68">
        <f t="shared" si="145"/>
        <v>7.0286677371554626E-2</v>
      </c>
      <c r="J258" s="52"/>
      <c r="L258" s="67"/>
      <c r="M258" s="68"/>
      <c r="N258" s="69"/>
      <c r="O258" s="68"/>
      <c r="P258" s="68"/>
      <c r="Q258" s="69"/>
    </row>
    <row r="259" spans="1:17" x14ac:dyDescent="0.25">
      <c r="A259" s="1"/>
      <c r="B259" s="46">
        <v>1996</v>
      </c>
      <c r="C259" s="71">
        <f>IF(ISNA(VLOOKUP(CONCATENATE($B$243, $B259), 'Airport Passengers'!$A$8:$M$3769, 7, FALSE)), "", VLOOKUP(CONCATENATE($B$243, $B259), 'Airport Passengers'!$A$8:$M$3769, 7, FALSE))</f>
        <v>3559829</v>
      </c>
      <c r="D259" s="71">
        <f>IF(ISNA(VLOOKUP(CONCATENATE($B$243, $B259), 'Airport Passengers'!$A$8:$M$3769, 10, FALSE)), "", VLOOKUP(CONCATENATE($B$243, $B259), 'Airport Passengers'!$A$8:$M$3769, 10, FALSE))</f>
        <v>205863</v>
      </c>
      <c r="E259" s="67">
        <f>IF(ISNA(VLOOKUP(CONCATENATE($B$243, $B259), 'Airport Passengers'!$A$8:$M$3769, 13, FALSE)), "", VLOOKUP(CONCATENATE($B$243, $B259), 'Airport Passengers'!$A$8:$M$3769, 13, FALSE))</f>
        <v>3765692</v>
      </c>
      <c r="F259" s="67"/>
      <c r="G259" s="68">
        <f t="shared" si="143"/>
        <v>4.0978812724179414E-2</v>
      </c>
      <c r="H259" s="68">
        <f t="shared" si="144"/>
        <v>-8.4673515684829566E-3</v>
      </c>
      <c r="I259" s="68">
        <f t="shared" si="145"/>
        <v>3.814860303006494E-2</v>
      </c>
      <c r="J259" s="52"/>
      <c r="L259" s="67"/>
      <c r="M259" s="68"/>
      <c r="N259" s="69"/>
      <c r="O259" s="68"/>
      <c r="P259" s="68"/>
      <c r="Q259" s="69"/>
    </row>
    <row r="260" spans="1:17" x14ac:dyDescent="0.25">
      <c r="A260" s="1"/>
      <c r="B260" s="46">
        <v>1997</v>
      </c>
      <c r="C260" s="71">
        <f>IF(ISNA(VLOOKUP(CONCATENATE($B$243, $B260), 'Airport Passengers'!$A$8:$M$3769, 7, FALSE)), "", VLOOKUP(CONCATENATE($B$243, $B260), 'Airport Passengers'!$A$8:$M$3769, 7, FALSE))</f>
        <v>3636402</v>
      </c>
      <c r="D260" s="71">
        <f>IF(ISNA(VLOOKUP(CONCATENATE($B$243, $B260), 'Airport Passengers'!$A$8:$M$3769, 10, FALSE)), "", VLOOKUP(CONCATENATE($B$243, $B260), 'Airport Passengers'!$A$8:$M$3769, 10, FALSE))</f>
        <v>208890</v>
      </c>
      <c r="E260" s="67">
        <f>IF(ISNA(VLOOKUP(CONCATENATE($B$243, $B260), 'Airport Passengers'!$A$8:$M$3769, 13, FALSE)), "", VLOOKUP(CONCATENATE($B$243, $B260), 'Airport Passengers'!$A$8:$M$3769, 13, FALSE))</f>
        <v>3845292</v>
      </c>
      <c r="F260" s="67"/>
      <c r="G260" s="68">
        <f t="shared" si="143"/>
        <v>2.1510302882526099E-2</v>
      </c>
      <c r="H260" s="68">
        <f t="shared" si="144"/>
        <v>1.4703953600209848E-2</v>
      </c>
      <c r="I260" s="68">
        <f t="shared" si="145"/>
        <v>2.113821310930368E-2</v>
      </c>
      <c r="J260" s="52"/>
      <c r="L260" s="67"/>
      <c r="M260" s="68"/>
      <c r="N260" s="69"/>
      <c r="O260" s="68"/>
      <c r="P260" s="68"/>
      <c r="Q260" s="69"/>
    </row>
    <row r="261" spans="1:17" x14ac:dyDescent="0.25">
      <c r="A261" s="1"/>
      <c r="B261" s="46">
        <v>1998</v>
      </c>
      <c r="C261" s="71">
        <f>IF(ISNA(VLOOKUP(CONCATENATE($B$243, $B261), 'Airport Passengers'!$A$8:$M$3769, 7, FALSE)), "", VLOOKUP(CONCATENATE($B$243, $B261), 'Airport Passengers'!$A$8:$M$3769, 7, FALSE))</f>
        <v>3789458</v>
      </c>
      <c r="D261" s="71">
        <f>IF(ISNA(VLOOKUP(CONCATENATE($B$243, $B261), 'Airport Passengers'!$A$8:$M$3769, 10, FALSE)), "", VLOOKUP(CONCATENATE($B$243, $B261), 'Airport Passengers'!$A$8:$M$3769, 10, FALSE))</f>
        <v>223035</v>
      </c>
      <c r="E261" s="67">
        <f>IF(ISNA(VLOOKUP(CONCATENATE($B$243, $B261), 'Airport Passengers'!$A$8:$M$3769, 13, FALSE)), "", VLOOKUP(CONCATENATE($B$243, $B261), 'Airport Passengers'!$A$8:$M$3769, 13, FALSE))</f>
        <v>4012493</v>
      </c>
      <c r="F261" s="67"/>
      <c r="G261" s="68">
        <f t="shared" si="143"/>
        <v>4.2089955950964715E-2</v>
      </c>
      <c r="H261" s="68">
        <f t="shared" si="144"/>
        <v>6.7715065345397105E-2</v>
      </c>
      <c r="I261" s="68">
        <f t="shared" si="145"/>
        <v>4.3482003447332475E-2</v>
      </c>
      <c r="J261" s="52"/>
      <c r="L261" s="67"/>
      <c r="M261" s="68"/>
      <c r="N261" s="69"/>
      <c r="O261" s="68"/>
      <c r="P261" s="68"/>
      <c r="Q261" s="69"/>
    </row>
    <row r="262" spans="1:17" x14ac:dyDescent="0.25">
      <c r="A262" s="1"/>
      <c r="B262" s="46">
        <v>1999</v>
      </c>
      <c r="C262" s="71">
        <f>IF(ISNA(VLOOKUP(CONCATENATE($B$243, $B262), 'Airport Passengers'!$A$8:$M$3769, 7, FALSE)), "", VLOOKUP(CONCATENATE($B$243, $B262), 'Airport Passengers'!$A$8:$M$3769, 7, FALSE))</f>
        <v>3860910</v>
      </c>
      <c r="D262" s="71">
        <f>IF(ISNA(VLOOKUP(CONCATENATE($B$243, $B262), 'Airport Passengers'!$A$8:$M$3769, 10, FALSE)), "", VLOOKUP(CONCATENATE($B$243, $B262), 'Airport Passengers'!$A$8:$M$3769, 10, FALSE))</f>
        <v>241014</v>
      </c>
      <c r="E262" s="67">
        <f>IF(ISNA(VLOOKUP(CONCATENATE($B$243, $B262), 'Airport Passengers'!$A$8:$M$3769, 13, FALSE)), "", VLOOKUP(CONCATENATE($B$243, $B262), 'Airport Passengers'!$A$8:$M$3769, 13, FALSE))</f>
        <v>4101924</v>
      </c>
      <c r="F262" s="67"/>
      <c r="G262" s="68">
        <f t="shared" si="143"/>
        <v>1.8855466929571459E-2</v>
      </c>
      <c r="H262" s="68">
        <f t="shared" si="144"/>
        <v>8.0610666487322624E-2</v>
      </c>
      <c r="I262" s="68">
        <f t="shared" si="145"/>
        <v>2.2288138571207476E-2</v>
      </c>
      <c r="J262" s="52"/>
      <c r="L262" s="67"/>
      <c r="M262" s="68"/>
      <c r="N262" s="69"/>
      <c r="O262" s="68"/>
      <c r="P262" s="68"/>
      <c r="Q262" s="69"/>
    </row>
    <row r="263" spans="1:17" x14ac:dyDescent="0.25">
      <c r="A263" s="1"/>
      <c r="B263" s="46">
        <v>2000</v>
      </c>
      <c r="C263" s="71">
        <f>IF(ISNA(VLOOKUP(CONCATENATE($B$243, $B263), 'Airport Passengers'!$A$8:$M$3769, 7, FALSE)), "", VLOOKUP(CONCATENATE($B$243, $B263), 'Airport Passengers'!$A$8:$M$3769, 7, FALSE))</f>
        <v>3963159</v>
      </c>
      <c r="D263" s="71">
        <f>IF(ISNA(VLOOKUP(CONCATENATE($B$243, $B263), 'Airport Passengers'!$A$8:$M$3769, 10, FALSE)), "", VLOOKUP(CONCATENATE($B$243, $B263), 'Airport Passengers'!$A$8:$M$3769, 10, FALSE))</f>
        <v>270099</v>
      </c>
      <c r="E263" s="67">
        <f>IF(ISNA(VLOOKUP(CONCATENATE($B$243, $B263), 'Airport Passengers'!$A$8:$M$3769, 13, FALSE)), "", VLOOKUP(CONCATENATE($B$243, $B263), 'Airport Passengers'!$A$8:$M$3769, 13, FALSE))</f>
        <v>4233258</v>
      </c>
      <c r="F263" s="67"/>
      <c r="G263" s="68">
        <f t="shared" si="143"/>
        <v>2.6483134805007108E-2</v>
      </c>
      <c r="H263" s="68">
        <f t="shared" si="144"/>
        <v>0.12067763698374369</v>
      </c>
      <c r="I263" s="68">
        <f t="shared" si="145"/>
        <v>3.2017658055098049E-2</v>
      </c>
      <c r="J263" s="52"/>
      <c r="L263" s="67"/>
      <c r="M263" s="68"/>
      <c r="N263" s="69"/>
      <c r="O263" s="68"/>
      <c r="P263" s="68"/>
      <c r="Q263" s="69"/>
    </row>
    <row r="264" spans="1:17" x14ac:dyDescent="0.25">
      <c r="A264" s="1"/>
      <c r="B264" s="46">
        <v>2001</v>
      </c>
      <c r="C264" s="71">
        <f>IF(ISNA(VLOOKUP(CONCATENATE($B$243, $B264), 'Airport Passengers'!$A$8:$M$3769, 7, FALSE)), "", VLOOKUP(CONCATENATE($B$243, $B264), 'Airport Passengers'!$A$8:$M$3769, 7, FALSE))</f>
        <v>4182480</v>
      </c>
      <c r="D264" s="71">
        <f>IF(ISNA(VLOOKUP(CONCATENATE($B$243, $B264), 'Airport Passengers'!$A$8:$M$3769, 10, FALSE)), "", VLOOKUP(CONCATENATE($B$243, $B264), 'Airport Passengers'!$A$8:$M$3769, 10, FALSE))</f>
        <v>241844</v>
      </c>
      <c r="E264" s="67">
        <f>IF(ISNA(VLOOKUP(CONCATENATE($B$243, $B264), 'Airport Passengers'!$A$8:$M$3769, 13, FALSE)), "", VLOOKUP(CONCATENATE($B$243, $B264), 'Airport Passengers'!$A$8:$M$3769, 13, FALSE))</f>
        <v>4424324</v>
      </c>
      <c r="F264" s="67"/>
      <c r="G264" s="68">
        <f t="shared" si="143"/>
        <v>5.5339944725911833E-2</v>
      </c>
      <c r="H264" s="68">
        <f t="shared" si="144"/>
        <v>-0.10460979122469909</v>
      </c>
      <c r="I264" s="68">
        <f t="shared" si="145"/>
        <v>4.5134503968338333E-2</v>
      </c>
      <c r="J264" s="52"/>
      <c r="L264" s="67"/>
      <c r="M264" s="68"/>
      <c r="N264" s="69"/>
      <c r="O264" s="68"/>
      <c r="P264" s="68"/>
      <c r="Q264" s="69"/>
    </row>
    <row r="265" spans="1:17" x14ac:dyDescent="0.25">
      <c r="A265" s="2"/>
      <c r="B265" s="46">
        <v>2002</v>
      </c>
      <c r="C265" s="71">
        <f>IF(ISNA(VLOOKUP(CONCATENATE($B$243, $B265), 'Airport Passengers'!$A$8:$M$3769, 7, FALSE)), "", VLOOKUP(CONCATENATE($B$243, $B265), 'Airport Passengers'!$A$8:$M$3769, 7, FALSE))</f>
        <v>3994310</v>
      </c>
      <c r="D265" s="71">
        <f>IF(ISNA(VLOOKUP(CONCATENATE($B$243, $B265), 'Airport Passengers'!$A$8:$M$3769, 10, FALSE)), "", VLOOKUP(CONCATENATE($B$243, $B265), 'Airport Passengers'!$A$8:$M$3769, 10, FALSE))</f>
        <v>224351</v>
      </c>
      <c r="E265" s="67">
        <f>IF(ISNA(VLOOKUP(CONCATENATE($B$243, $B265), 'Airport Passengers'!$A$8:$M$3769, 13, FALSE)), "", VLOOKUP(CONCATENATE($B$243, $B265), 'Airport Passengers'!$A$8:$M$3769, 13, FALSE))</f>
        <v>4218661</v>
      </c>
      <c r="F265" s="67"/>
      <c r="G265" s="68">
        <f t="shared" si="143"/>
        <v>-4.4990053748015534E-2</v>
      </c>
      <c r="H265" s="68">
        <f t="shared" si="144"/>
        <v>-7.2331751046128906E-2</v>
      </c>
      <c r="I265" s="68">
        <f t="shared" si="145"/>
        <v>-4.648461550284292E-2</v>
      </c>
      <c r="J265" s="52"/>
    </row>
    <row r="266" spans="1:17" x14ac:dyDescent="0.25">
      <c r="A266" s="2"/>
      <c r="B266" s="46">
        <v>2003</v>
      </c>
      <c r="C266" s="71">
        <f>IF(ISNA(VLOOKUP(CONCATENATE($B$243, $B266), 'Airport Passengers'!$A$8:$M$3769, 7, FALSE)), "", VLOOKUP(CONCATENATE($B$243, $B266), 'Airport Passengers'!$A$8:$M$3769, 7, FALSE))</f>
        <v>4384095</v>
      </c>
      <c r="D266" s="71">
        <f>IF(ISNA(VLOOKUP(CONCATENATE($B$243, $B266), 'Airport Passengers'!$A$8:$M$3769, 10, FALSE)), "", VLOOKUP(CONCATENATE($B$243, $B266), 'Airport Passengers'!$A$8:$M$3769, 10, FALSE))</f>
        <v>206849</v>
      </c>
      <c r="E266" s="67">
        <f>IF(ISNA(VLOOKUP(CONCATENATE($B$243, $B266), 'Airport Passengers'!$A$8:$M$3769, 13, FALSE)), "", VLOOKUP(CONCATENATE($B$243, $B266), 'Airport Passengers'!$A$8:$M$3769, 13, FALSE))</f>
        <v>4590944</v>
      </c>
      <c r="F266" s="67"/>
      <c r="G266" s="68">
        <f t="shared" si="143"/>
        <v>9.758506475461344E-2</v>
      </c>
      <c r="H266" s="68">
        <f t="shared" si="144"/>
        <v>-7.8011687043962358E-2</v>
      </c>
      <c r="I266" s="68">
        <f t="shared" si="145"/>
        <v>8.8246720938231354E-2</v>
      </c>
      <c r="J266" s="52"/>
    </row>
    <row r="267" spans="1:17" x14ac:dyDescent="0.25">
      <c r="A267" s="2"/>
      <c r="B267" s="46">
        <v>2004</v>
      </c>
      <c r="C267" s="71">
        <f>IF(ISNA(VLOOKUP(CONCATENATE($B$243, $B267), 'Airport Passengers'!$A$8:$M$3769, 7, FALSE)), "", VLOOKUP(CONCATENATE($B$243, $B267), 'Airport Passengers'!$A$8:$M$3769, 7, FALSE))</f>
        <v>4839885</v>
      </c>
      <c r="D267" s="71">
        <f>IF(ISNA(VLOOKUP(CONCATENATE($B$243, $B267), 'Airport Passengers'!$A$8:$M$3769, 10, FALSE)), "", VLOOKUP(CONCATENATE($B$243, $B267), 'Airport Passengers'!$A$8:$M$3769, 10, FALSE))</f>
        <v>286083</v>
      </c>
      <c r="E267" s="67">
        <f>IF(ISNA(VLOOKUP(CONCATENATE($B$243, $B267), 'Airport Passengers'!$A$8:$M$3769, 13, FALSE)), "", VLOOKUP(CONCATENATE($B$243, $B267), 'Airport Passengers'!$A$8:$M$3769, 13, FALSE))</f>
        <v>5125968</v>
      </c>
      <c r="F267" s="67"/>
      <c r="G267" s="68">
        <f t="shared" si="143"/>
        <v>0.10396444420114072</v>
      </c>
      <c r="H267" s="68">
        <f t="shared" si="144"/>
        <v>0.38305237153672483</v>
      </c>
      <c r="I267" s="68">
        <f t="shared" si="145"/>
        <v>0.116538995030216</v>
      </c>
      <c r="J267" s="52"/>
    </row>
    <row r="268" spans="1:17" x14ac:dyDescent="0.25">
      <c r="A268" s="2"/>
      <c r="B268" s="46">
        <v>2005</v>
      </c>
      <c r="C268" s="71">
        <f>IF(ISNA(VLOOKUP(CONCATENATE($B$243, $B268), 'Airport Passengers'!$A$8:$M$3769, 7, FALSE)), "", VLOOKUP(CONCATENATE($B$243, $B268), 'Airport Passengers'!$A$8:$M$3769, 7, FALSE))</f>
        <v>5261677</v>
      </c>
      <c r="D268" s="71">
        <f>IF(ISNA(VLOOKUP(CONCATENATE($B$243, $B268), 'Airport Passengers'!$A$8:$M$3769, 10, FALSE)), "", VLOOKUP(CONCATENATE($B$243, $B268), 'Airport Passengers'!$A$8:$M$3769, 10, FALSE))</f>
        <v>334298</v>
      </c>
      <c r="E268" s="67">
        <f>IF(ISNA(VLOOKUP(CONCATENATE($B$243, $B268), 'Airport Passengers'!$A$8:$M$3769, 13, FALSE)), "", VLOOKUP(CONCATENATE($B$243, $B268), 'Airport Passengers'!$A$8:$M$3769, 13, FALSE))</f>
        <v>5595975</v>
      </c>
      <c r="F268" s="67"/>
      <c r="G268" s="68">
        <f t="shared" si="143"/>
        <v>8.7149178131298577E-2</v>
      </c>
      <c r="H268" s="68">
        <f t="shared" si="144"/>
        <v>0.16853500557530507</v>
      </c>
      <c r="I268" s="68">
        <f t="shared" si="145"/>
        <v>9.1691364440823667E-2</v>
      </c>
      <c r="J268" s="52"/>
    </row>
    <row r="269" spans="1:17" x14ac:dyDescent="0.25">
      <c r="A269" s="2"/>
      <c r="B269" s="46">
        <v>2006</v>
      </c>
      <c r="C269" s="71">
        <f>IF(ISNA(VLOOKUP(CONCATENATE($B$243, $B269), 'Airport Passengers'!$A$8:$M$3769, 7, FALSE)), "", VLOOKUP(CONCATENATE($B$243, $B269), 'Airport Passengers'!$A$8:$M$3769, 7, FALSE))</f>
        <v>5592313</v>
      </c>
      <c r="D269" s="71">
        <f>IF(ISNA(VLOOKUP(CONCATENATE($B$243, $B269), 'Airport Passengers'!$A$8:$M$3769, 10, FALSE)), "", VLOOKUP(CONCATENATE($B$243, $B269), 'Airport Passengers'!$A$8:$M$3769, 10, FALSE))</f>
        <v>400489</v>
      </c>
      <c r="E269" s="67">
        <f>IF(ISNA(VLOOKUP(CONCATENATE($B$243, $B269), 'Airport Passengers'!$A$8:$M$3769, 13, FALSE)), "", VLOOKUP(CONCATENATE($B$243, $B269), 'Airport Passengers'!$A$8:$M$3769, 13, FALSE))</f>
        <v>5992802</v>
      </c>
      <c r="F269" s="67"/>
      <c r="G269" s="68">
        <f t="shared" si="143"/>
        <v>6.2838520874618498E-2</v>
      </c>
      <c r="H269" s="68">
        <f t="shared" si="144"/>
        <v>0.19799998803462779</v>
      </c>
      <c r="I269" s="68">
        <f t="shared" si="145"/>
        <v>7.0912932956276611E-2</v>
      </c>
      <c r="J269" s="52"/>
    </row>
    <row r="270" spans="1:17" x14ac:dyDescent="0.25">
      <c r="A270" s="2"/>
      <c r="B270" s="46">
        <v>2007</v>
      </c>
      <c r="C270" s="71">
        <f>IF(ISNA(VLOOKUP(CONCATENATE($B$243, $B270), 'Airport Passengers'!$A$8:$M$3769, 7, FALSE)), "", VLOOKUP(CONCATENATE($B$243, $B270), 'Airport Passengers'!$A$8:$M$3769, 7, FALSE))</f>
        <v>5906429</v>
      </c>
      <c r="D270" s="71">
        <f>IF(ISNA(VLOOKUP(CONCATENATE($B$243, $B270), 'Airport Passengers'!$A$8:$M$3769, 10, FALSE)), "", VLOOKUP(CONCATENATE($B$243, $B270), 'Airport Passengers'!$A$8:$M$3769, 10, FALSE))</f>
        <v>455149</v>
      </c>
      <c r="E270" s="67">
        <f>IF(ISNA(VLOOKUP(CONCATENATE($B$243, $B270), 'Airport Passengers'!$A$8:$M$3769, 13, FALSE)), "", VLOOKUP(CONCATENATE($B$243, $B270), 'Airport Passengers'!$A$8:$M$3769, 13, FALSE))</f>
        <v>6361578</v>
      </c>
      <c r="F270" s="67"/>
      <c r="G270" s="68">
        <f t="shared" si="143"/>
        <v>5.6169245176369779E-2</v>
      </c>
      <c r="H270" s="68">
        <f t="shared" si="144"/>
        <v>0.13648314934991973</v>
      </c>
      <c r="I270" s="68">
        <f t="shared" si="145"/>
        <v>6.1536489942434276E-2</v>
      </c>
      <c r="J270" s="52"/>
    </row>
    <row r="271" spans="1:17" x14ac:dyDescent="0.25">
      <c r="A271" s="2"/>
      <c r="B271" s="46">
        <v>2008</v>
      </c>
      <c r="C271" s="71">
        <f>IF(ISNA(VLOOKUP(CONCATENATE($B$243, $B271), 'Airport Passengers'!$A$8:$M$3769, 7, FALSE)), "", VLOOKUP(CONCATENATE($B$243, $B271), 'Airport Passengers'!$A$8:$M$3769, 7, FALSE))</f>
        <v>6270369</v>
      </c>
      <c r="D271" s="71">
        <f>IF(ISNA(VLOOKUP(CONCATENATE($B$243, $B271), 'Airport Passengers'!$A$8:$M$3769, 10, FALSE)), "", VLOOKUP(CONCATENATE($B$243, $B271), 'Airport Passengers'!$A$8:$M$3769, 10, FALSE))</f>
        <v>479679</v>
      </c>
      <c r="E271" s="67">
        <f>IF(ISNA(VLOOKUP(CONCATENATE($B$243, $B271), 'Airport Passengers'!$A$8:$M$3769, 13, FALSE)), "", VLOOKUP(CONCATENATE($B$243, $B271), 'Airport Passengers'!$A$8:$M$3769, 13, FALSE))</f>
        <v>6750048</v>
      </c>
      <c r="F271" s="67"/>
      <c r="G271" s="68">
        <f t="shared" si="143"/>
        <v>6.1617603462261208E-2</v>
      </c>
      <c r="H271" s="68">
        <f t="shared" ref="H271:I273" si="146">IF(AND(ISNUMBER(D270),ISNUMBER(D271)), IF(OR(D270=0, D271=0), "..", (D271-D270)/D270), " ")</f>
        <v>5.3894438963943678E-2</v>
      </c>
      <c r="I271" s="68">
        <f t="shared" si="146"/>
        <v>6.1065037636888204E-2</v>
      </c>
      <c r="J271" s="68"/>
    </row>
    <row r="272" spans="1:17" ht="39.6" x14ac:dyDescent="0.25">
      <c r="A272" s="2"/>
      <c r="B272" s="46">
        <v>2009</v>
      </c>
      <c r="C272" s="71">
        <f>IF(ISNA(VLOOKUP(CONCATENATE($B$243, $B272), 'Airport Passengers'!$A$8:$M$3769, 7, FALSE)), "", VLOOKUP(CONCATENATE($B$243, $B272), 'Airport Passengers'!$A$8:$M$3769, 7, FALSE))</f>
        <v>6340348</v>
      </c>
      <c r="D272" s="71">
        <f>IF(ISNA(VLOOKUP(CONCATENATE($B$243, $B272), 'Airport Passengers'!$A$8:$M$3769, 10, FALSE)), "", VLOOKUP(CONCATENATE($B$243, $B272), 'Airport Passengers'!$A$8:$M$3769, 10, FALSE))</f>
        <v>501399</v>
      </c>
      <c r="E272" s="67">
        <f>IF(ISNA(VLOOKUP(CONCATENATE($B$243, $B272), 'Airport Passengers'!$A$8:$M$3769, 13, FALSE)), "", VLOOKUP(CONCATENATE($B$243, $B272), 'Airport Passengers'!$A$8:$M$3769, 13, FALSE))</f>
        <v>6841747</v>
      </c>
      <c r="F272" s="67"/>
      <c r="G272" s="68">
        <f t="shared" si="143"/>
        <v>1.1160268239397076E-2</v>
      </c>
      <c r="H272" s="68">
        <f t="shared" si="146"/>
        <v>4.5280281188044502E-2</v>
      </c>
      <c r="I272" s="68">
        <f t="shared" si="146"/>
        <v>1.358494043301618E-2</v>
      </c>
      <c r="J272" s="68"/>
      <c r="O272" s="65" t="s">
        <v>130</v>
      </c>
      <c r="P272" s="65" t="s">
        <v>105</v>
      </c>
      <c r="Q272" s="65" t="s">
        <v>106</v>
      </c>
    </row>
    <row r="273" spans="1:17" x14ac:dyDescent="0.25">
      <c r="A273" s="2"/>
      <c r="B273" s="46">
        <v>2010</v>
      </c>
      <c r="C273" s="71">
        <f>IF(ISNA(VLOOKUP(CONCATENATE($B$243, $B273), 'Airport Passengers'!$A$8:$M$3769, 7, FALSE)), "", VLOOKUP(CONCATENATE($B$243, $B273), 'Airport Passengers'!$A$8:$M$3769, 7, FALSE))</f>
        <v>6758251</v>
      </c>
      <c r="D273" s="71">
        <f>IF(ISNA(VLOOKUP(CONCATENATE($B$243, $B273), 'Airport Passengers'!$A$8:$M$3769, 10, FALSE)), "", VLOOKUP(CONCATENATE($B$243, $B273), 'Airport Passengers'!$A$8:$M$3769, 10, FALSE))</f>
        <v>532392</v>
      </c>
      <c r="E273" s="67">
        <f>IF(ISNA(VLOOKUP(CONCATENATE($B$243, $B273), 'Airport Passengers'!$A$8:$M$3769, 13, FALSE)), "", VLOOKUP(CONCATENATE($B$243, $B273), 'Airport Passengers'!$A$8:$M$3769, 13, FALSE))</f>
        <v>7290643</v>
      </c>
      <c r="F273" s="67"/>
      <c r="G273" s="68">
        <f t="shared" si="143"/>
        <v>6.5911681819357554E-2</v>
      </c>
      <c r="H273" s="68">
        <f t="shared" si="146"/>
        <v>6.1813047094230342E-2</v>
      </c>
      <c r="I273" s="68">
        <f t="shared" si="146"/>
        <v>6.5611312432336366E-2</v>
      </c>
      <c r="J273" s="68"/>
    </row>
    <row r="274" spans="1:17" x14ac:dyDescent="0.25">
      <c r="A274" s="2"/>
      <c r="B274" s="46">
        <v>2011</v>
      </c>
      <c r="C274" s="71">
        <f>IF(ISNA(VLOOKUP(CONCATENATE($B$243, $B274), 'Airport Passengers'!$A$8:$M$3769, 7, FALSE)), "", VLOOKUP(CONCATENATE($B$243, $B274), 'Airport Passengers'!$A$8:$M$3769, 7, FALSE))</f>
        <v>6438334</v>
      </c>
      <c r="D274" s="71">
        <f>IF(ISNA(VLOOKUP(CONCATENATE($B$243, $B274), 'Airport Passengers'!$A$8:$M$3769, 10, FALSE)), "", VLOOKUP(CONCATENATE($B$243, $B274), 'Airport Passengers'!$A$8:$M$3769, 10, FALSE))</f>
        <v>583073</v>
      </c>
      <c r="E274" s="67">
        <f>IF(ISNA(VLOOKUP(CONCATENATE($B$243, $B274), 'Airport Passengers'!$A$8:$M$3769, 13, FALSE)), "", VLOOKUP(CONCATENATE($B$243, $B274), 'Airport Passengers'!$A$8:$M$3769, 13, FALSE))</f>
        <v>7021407</v>
      </c>
      <c r="F274" s="67"/>
      <c r="G274" s="68">
        <f t="shared" si="143"/>
        <v>-4.7337247462398188E-2</v>
      </c>
      <c r="H274" s="68">
        <f t="shared" ref="H274:I276" si="147">IF(AND(ISNUMBER(D273),ISNUMBER(D274)), IF(OR(D273=0, D274=0), "..", (D274-D273)/D273), " ")</f>
        <v>9.5194893987888621E-2</v>
      </c>
      <c r="I274" s="68">
        <f t="shared" si="147"/>
        <v>-3.6928978692277209E-2</v>
      </c>
      <c r="J274" s="68"/>
      <c r="O274" s="76"/>
      <c r="P274" s="76"/>
      <c r="Q274" s="76"/>
    </row>
    <row r="275" spans="1:17" x14ac:dyDescent="0.25">
      <c r="A275" s="2"/>
      <c r="B275" s="46">
        <v>2012</v>
      </c>
      <c r="C275" s="71">
        <f>IF(ISNA(VLOOKUP(CONCATENATE($B$243, $B275), 'Airport Passengers'!$A$8:$M$3769, 7, FALSE)), "", VLOOKUP(CONCATENATE($B$243, $B275), 'Airport Passengers'!$A$8:$M$3769, 7, FALSE))</f>
        <v>6416815</v>
      </c>
      <c r="D275" s="71">
        <f>IF(ISNA(VLOOKUP(CONCATENATE($B$243, $B275), 'Airport Passengers'!$A$8:$M$3769, 10, FALSE)), "", VLOOKUP(CONCATENATE($B$243, $B275), 'Airport Passengers'!$A$8:$M$3769, 10, FALSE))</f>
        <v>650077</v>
      </c>
      <c r="E275" s="67">
        <f>IF(ISNA(VLOOKUP(CONCATENATE($B$243, $B275), 'Airport Passengers'!$A$8:$M$3769, 13, FALSE)), "", VLOOKUP(CONCATENATE($B$243, $B275), 'Airport Passengers'!$A$8:$M$3769, 13, FALSE))</f>
        <v>7066892</v>
      </c>
      <c r="F275" s="67"/>
      <c r="G275" s="68">
        <f t="shared" si="143"/>
        <v>-3.3423242720865367E-3</v>
      </c>
      <c r="H275" s="68">
        <f t="shared" si="147"/>
        <v>0.11491528505007091</v>
      </c>
      <c r="I275" s="68">
        <f t="shared" si="147"/>
        <v>6.4780463516785165E-3</v>
      </c>
      <c r="J275" s="68"/>
      <c r="O275" s="76"/>
      <c r="P275" s="76"/>
      <c r="Q275" s="76"/>
    </row>
    <row r="276" spans="1:17" x14ac:dyDescent="0.25">
      <c r="A276" s="2"/>
      <c r="B276" s="46">
        <v>2013</v>
      </c>
      <c r="C276" s="71">
        <f>IF(ISNA(VLOOKUP(CONCATENATE($B$243, $B276), 'Airport Passengers'!$A$8:$M$3769, 7, FALSE)), "", VLOOKUP(CONCATENATE($B$243, $B276), 'Airport Passengers'!$A$8:$M$3769, 7, FALSE))</f>
        <v>6574289</v>
      </c>
      <c r="D276" s="71">
        <f>IF(ISNA(VLOOKUP(CONCATENATE($B$243, $B276), 'Airport Passengers'!$A$8:$M$3769, 10, FALSE)), "", VLOOKUP(CONCATENATE($B$243, $B276), 'Airport Passengers'!$A$8:$M$3769, 10, FALSE))</f>
        <v>799585</v>
      </c>
      <c r="E276" s="67">
        <f>IF(ISNA(VLOOKUP(CONCATENATE($B$243, $B276), 'Airport Passengers'!$A$8:$M$3769, 13, FALSE)), "", VLOOKUP(CONCATENATE($B$243, $B276), 'Airport Passengers'!$A$8:$M$3769, 13, FALSE))</f>
        <v>7373874</v>
      </c>
      <c r="F276" s="67"/>
      <c r="G276" s="68">
        <f t="shared" si="143"/>
        <v>2.4540835289781612E-2</v>
      </c>
      <c r="H276" s="68">
        <f t="shared" si="147"/>
        <v>0.22998506330788507</v>
      </c>
      <c r="I276" s="68">
        <f t="shared" si="147"/>
        <v>4.3439463911433766E-2</v>
      </c>
      <c r="J276" s="68"/>
      <c r="K276" s="52" t="s">
        <v>175</v>
      </c>
      <c r="O276" s="76">
        <f>C287/1000000</f>
        <v>7.3871929999999999</v>
      </c>
      <c r="P276" s="76">
        <f>D287/1000000</f>
        <v>0.96444300000000005</v>
      </c>
      <c r="Q276" s="76">
        <f>E287/1000000</f>
        <v>8.3516359999999992</v>
      </c>
    </row>
    <row r="277" spans="1:17" x14ac:dyDescent="0.25">
      <c r="A277" s="2"/>
      <c r="B277" s="46">
        <v>2014</v>
      </c>
      <c r="C277" s="71">
        <f>IF(ISNA(VLOOKUP(CONCATENATE($B$243, $B277), 'Airport Passengers'!$A$8:$M$3769, 7, FALSE)), "", VLOOKUP(CONCATENATE($B$243, $B277), 'Airport Passengers'!$A$8:$M$3769, 7, FALSE))</f>
        <v>6731599</v>
      </c>
      <c r="D277" s="71">
        <f>IF(ISNA(VLOOKUP(CONCATENATE($B$243, $B277), 'Airport Passengers'!$A$8:$M$3769, 10, FALSE)), "", VLOOKUP(CONCATENATE($B$243, $B277), 'Airport Passengers'!$A$8:$M$3769, 10, FALSE))</f>
        <v>967265</v>
      </c>
      <c r="E277" s="67">
        <f>IF(ISNA(VLOOKUP(CONCATENATE($B$243, $B277), 'Airport Passengers'!$A$8:$M$3769, 13, FALSE)), "", VLOOKUP(CONCATENATE($B$243, $B277), 'Airport Passengers'!$A$8:$M$3769, 13, FALSE))</f>
        <v>7698864</v>
      </c>
      <c r="F277" s="67"/>
      <c r="G277" s="68">
        <f t="shared" ref="G277:I278" si="148">IF(AND(ISNUMBER(C276),ISNUMBER(C277)), IF(OR(C276=0, C277=0), "..", (C277-C276)/C276), " ")</f>
        <v>2.3928062791276745E-2</v>
      </c>
      <c r="H277" s="68">
        <f t="shared" si="148"/>
        <v>0.20970878643296209</v>
      </c>
      <c r="I277" s="68">
        <f t="shared" si="148"/>
        <v>4.407316967987248E-2</v>
      </c>
      <c r="J277" s="68"/>
      <c r="K277" s="52" t="s">
        <v>171</v>
      </c>
      <c r="O277" s="75">
        <f>G287</f>
        <v>3.8056048784408686E-2</v>
      </c>
      <c r="P277" s="75">
        <f>H287</f>
        <v>9.4572325487961836E-2</v>
      </c>
      <c r="Q277" s="75">
        <f>I287</f>
        <v>4.4282665827736364E-2</v>
      </c>
    </row>
    <row r="278" spans="1:17" x14ac:dyDescent="0.25">
      <c r="A278" s="2"/>
      <c r="B278" s="46">
        <v>2015</v>
      </c>
      <c r="C278" s="71">
        <f>IF(ISNA(VLOOKUP(CONCATENATE($B$243, $B278), 'Airport Passengers'!$A$8:$M$3769, 7, FALSE)), "", VLOOKUP(CONCATENATE($B$243, $B278), 'Airport Passengers'!$A$8:$M$3769, 7, FALSE))</f>
        <v>6799781</v>
      </c>
      <c r="D278" s="71">
        <f>IF(ISNA(VLOOKUP(CONCATENATE($B$243, $B278), 'Airport Passengers'!$A$8:$M$3769, 10, FALSE)), "", VLOOKUP(CONCATENATE($B$243, $B278), 'Airport Passengers'!$A$8:$M$3769, 10, FALSE))</f>
        <v>871388</v>
      </c>
      <c r="E278" s="67">
        <f>IF(ISNA(VLOOKUP(CONCATENATE($B$243, $B278), 'Airport Passengers'!$A$8:$M$3769, 13, FALSE)), "", VLOOKUP(CONCATENATE($B$243, $B278), 'Airport Passengers'!$A$8:$M$3769, 13, FALSE))</f>
        <v>7671169</v>
      </c>
      <c r="F278" s="67"/>
      <c r="G278" s="68">
        <f t="shared" si="148"/>
        <v>1.0128648483072151E-2</v>
      </c>
      <c r="H278" s="68">
        <f t="shared" si="148"/>
        <v>-9.912175050270608E-2</v>
      </c>
      <c r="I278" s="68">
        <f t="shared" si="148"/>
        <v>-3.5972839629327133E-3</v>
      </c>
      <c r="J278" s="68"/>
      <c r="K278" s="52" t="s">
        <v>108</v>
      </c>
      <c r="O278" s="75">
        <f>C287/C$47</f>
        <v>6.2681332646173135E-2</v>
      </c>
      <c r="P278" s="75">
        <f>D287/D$47</f>
        <v>2.332169847520035E-2</v>
      </c>
      <c r="Q278" s="75">
        <f>E287/E$47</f>
        <v>5.2457702092966359E-2</v>
      </c>
    </row>
    <row r="279" spans="1:17" x14ac:dyDescent="0.25">
      <c r="A279" s="2"/>
      <c r="B279" s="46">
        <v>2016</v>
      </c>
      <c r="C279" s="71">
        <f>IF(ISNA(VLOOKUP(CONCATENATE($B$243, $B279), 'Airport Passengers'!$A$8:$M$3769, 7, FALSE)), "", VLOOKUP(CONCATENATE($B$243, $B279), 'Airport Passengers'!$A$8:$M$3769, 7, FALSE))</f>
        <v>6995994</v>
      </c>
      <c r="D279" s="71">
        <f>IF(ISNA(VLOOKUP(CONCATENATE($B$243, $B279), 'Airport Passengers'!$A$8:$M$3769, 10, FALSE)), "", VLOOKUP(CONCATENATE($B$243, $B279), 'Airport Passengers'!$A$8:$M$3769, 10, FALSE))</f>
        <v>924179</v>
      </c>
      <c r="E279" s="67">
        <f>IF(ISNA(VLOOKUP(CONCATENATE($B$243, $B279), 'Airport Passengers'!$A$8:$M$3769, 13, FALSE)), "", VLOOKUP(CONCATENATE($B$243, $B279), 'Airport Passengers'!$A$8:$M$3769, 13, FALSE))</f>
        <v>7920173</v>
      </c>
      <c r="F279" s="67"/>
      <c r="G279" s="68">
        <f t="shared" ref="G279:I280" si="149">IF(AND(ISNUMBER(C278),ISNUMBER(C279)), IF(OR(C278=0, C279=0), "..", (C279-C278)/C278), " ")</f>
        <v>2.8855782267105366E-2</v>
      </c>
      <c r="H279" s="68">
        <f t="shared" si="149"/>
        <v>6.0582656635161374E-2</v>
      </c>
      <c r="I279" s="68">
        <f t="shared" si="149"/>
        <v>3.2459720285135163E-2</v>
      </c>
      <c r="J279" s="68"/>
    </row>
    <row r="280" spans="1:17" x14ac:dyDescent="0.25">
      <c r="A280" s="2"/>
      <c r="B280" s="46">
        <v>2017</v>
      </c>
      <c r="C280" s="71">
        <f>IF(ISNA(VLOOKUP(CONCATENATE($B$243, $B280), 'Airport Passengers'!$A$8:$M$3769, 7, FALSE)), "", VLOOKUP(CONCATENATE($B$243, $B280), 'Airport Passengers'!$A$8:$M$3769, 7, FALSE))</f>
        <v>7148959</v>
      </c>
      <c r="D280" s="71">
        <f>IF(ISNA(VLOOKUP(CONCATENATE($B$243, $B280), 'Airport Passengers'!$A$8:$M$3769, 10, FALSE)), "", VLOOKUP(CONCATENATE($B$243, $B280), 'Airport Passengers'!$A$8:$M$3769, 10, FALSE))</f>
        <v>962975</v>
      </c>
      <c r="E280" s="67">
        <f>IF(ISNA(VLOOKUP(CONCATENATE($B$243, $B280), 'Airport Passengers'!$A$8:$M$3769, 13, FALSE)), "", VLOOKUP(CONCATENATE($B$243, $B280), 'Airport Passengers'!$A$8:$M$3769, 13, FALSE))</f>
        <v>8111934</v>
      </c>
      <c r="F280" s="67"/>
      <c r="G280" s="68">
        <f t="shared" si="149"/>
        <v>2.1864655687240442E-2</v>
      </c>
      <c r="H280" s="68">
        <f t="shared" si="149"/>
        <v>4.1978880714666746E-2</v>
      </c>
      <c r="I280" s="68">
        <f t="shared" si="149"/>
        <v>2.4211718607661727E-2</v>
      </c>
      <c r="J280" s="68"/>
      <c r="K280" s="77"/>
      <c r="L280" s="77"/>
      <c r="M280" s="77"/>
      <c r="N280" s="77"/>
      <c r="O280" s="67"/>
    </row>
    <row r="281" spans="1:17" x14ac:dyDescent="0.25">
      <c r="A281" s="2"/>
      <c r="B281" s="46">
        <v>2018</v>
      </c>
      <c r="C281" s="71">
        <f>IF(ISNA(VLOOKUP(CONCATENATE($B$243, $B281), 'Airport Passengers'!$A$8:$M$3769, 7, FALSE)), "", VLOOKUP(CONCATENATE($B$243, $B281), 'Airport Passengers'!$A$8:$M$3769, 7, FALSE))</f>
        <v>7320342</v>
      </c>
      <c r="D281" s="71">
        <f>IF(ISNA(VLOOKUP(CONCATENATE($B$243, $B281), 'Airport Passengers'!$A$8:$M$3769, 10, FALSE)), "", VLOOKUP(CONCATENATE($B$243, $B281), 'Airport Passengers'!$A$8:$M$3769, 10, FALSE))</f>
        <v>1025961</v>
      </c>
      <c r="E281" s="67">
        <f>IF(ISNA(VLOOKUP(CONCATENATE($B$243, $B281), 'Airport Passengers'!$A$8:$M$3769, 13, FALSE)), "", VLOOKUP(CONCATENATE($B$243, $B281), 'Airport Passengers'!$A$8:$M$3769, 13, FALSE))</f>
        <v>8346303</v>
      </c>
      <c r="F281" s="67"/>
      <c r="G281" s="68">
        <f t="shared" ref="G281" si="150">IF(AND(ISNUMBER(C280),ISNUMBER(C281)), IF(OR(C280=0, C281=0), "..", (C281-C280)/C280), " ")</f>
        <v>2.39731407048215E-2</v>
      </c>
      <c r="H281" s="68">
        <f t="shared" ref="H281" si="151">IF(AND(ISNUMBER(D280),ISNUMBER(D281)), IF(OR(D280=0, D281=0), "..", (D281-D280)/D280), " ")</f>
        <v>6.5407720865027649E-2</v>
      </c>
      <c r="I281" s="68">
        <f t="shared" ref="I281" si="152">IF(AND(ISNUMBER(E280),ISNUMBER(E281)), IF(OR(E280=0, E281=0), "..", (E281-E280)/E280), " ")</f>
        <v>2.8891877078881557E-2</v>
      </c>
      <c r="J281" s="68"/>
      <c r="K281" s="77" t="s">
        <v>99</v>
      </c>
      <c r="L281" s="77"/>
      <c r="M281" s="77"/>
      <c r="N281" s="77"/>
      <c r="O281" s="67"/>
    </row>
    <row r="282" spans="1:17" x14ac:dyDescent="0.25">
      <c r="A282" s="2"/>
      <c r="B282" s="46">
        <v>2019</v>
      </c>
      <c r="C282" s="71">
        <f>IF(ISNA(VLOOKUP(CONCATENATE($B$243, $B282), 'Airport Passengers'!$A$8:$M$3769, 7, FALSE)), "", VLOOKUP(CONCATENATE($B$243, $B282), 'Airport Passengers'!$A$8:$M$3769, 7, FALSE))</f>
        <v>7387579</v>
      </c>
      <c r="D282" s="71">
        <f>IF(ISNA(VLOOKUP(CONCATENATE($B$243, $B282), 'Airport Passengers'!$A$8:$M$3769, 10, FALSE)), "", VLOOKUP(CONCATENATE($B$243, $B282), 'Airport Passengers'!$A$8:$M$3769, 10, FALSE))</f>
        <v>1128592</v>
      </c>
      <c r="E282" s="67">
        <f>IF(ISNA(VLOOKUP(CONCATENATE($B$243, $B282), 'Airport Passengers'!$A$8:$M$3769, 13, FALSE)), "", VLOOKUP(CONCATENATE($B$243, $B282), 'Airport Passengers'!$A$8:$M$3769, 13, FALSE))</f>
        <v>8516171</v>
      </c>
      <c r="F282" s="67"/>
      <c r="G282" s="68">
        <f t="shared" ref="G282" si="153">IF(AND(ISNUMBER(C281),ISNUMBER(C282)), IF(OR(C281=0, C282=0), "..", (C282-C281)/C281), " ")</f>
        <v>9.1849533805934205E-3</v>
      </c>
      <c r="H282" s="68">
        <f t="shared" ref="H282" si="154">IF(AND(ISNUMBER(D281),ISNUMBER(D282)), IF(OR(D281=0, D282=0), "..", (D282-D281)/D281), " ")</f>
        <v>0.1000340168875815</v>
      </c>
      <c r="I282" s="68">
        <f t="shared" ref="I282" si="155">IF(AND(ISNUMBER(E281),ISNUMBER(E282)), IF(OR(E281=0, E282=0), "..", (E282-E281)/E281), " ")</f>
        <v>2.0352484207678538E-2</v>
      </c>
      <c r="J282" s="68"/>
      <c r="K282" s="49" t="s">
        <v>172</v>
      </c>
      <c r="O282" s="75">
        <f>IF(C282=0,"..",(C287/C282)^(1/5)-1)</f>
        <v>-1.0450191263777775E-5</v>
      </c>
      <c r="P282" s="75">
        <f t="shared" ref="P282" si="156">IF(D282=0,"..",(D287/D282)^(1/5)-1)</f>
        <v>-3.094613159965709E-2</v>
      </c>
      <c r="Q282" s="75">
        <f t="shared" ref="Q282" si="157">IF(E282=0,"..",(E287/E282)^(1/5)-1)</f>
        <v>-3.894273346701449E-3</v>
      </c>
    </row>
    <row r="283" spans="1:17" x14ac:dyDescent="0.25">
      <c r="A283" s="2"/>
      <c r="B283" s="46">
        <v>2020</v>
      </c>
      <c r="C283" s="71">
        <f>IF(ISNA(VLOOKUP(CONCATENATE($B$243, $B283), 'Airport Passengers'!$A$8:$M$3769, 7, FALSE)), "", VLOOKUP(CONCATENATE($B$243, $B283), 'Airport Passengers'!$A$8:$M$3769, 7, FALSE))</f>
        <v>2348454</v>
      </c>
      <c r="D283" s="71">
        <f>IF(ISNA(VLOOKUP(CONCATENATE($B$243, $B283), 'Airport Passengers'!$A$8:$M$3769, 10, FALSE)), "", VLOOKUP(CONCATENATE($B$243, $B283), 'Airport Passengers'!$A$8:$M$3769, 10, FALSE))</f>
        <v>240959</v>
      </c>
      <c r="E283" s="67">
        <f>IF(ISNA(VLOOKUP(CONCATENATE($B$243, $B283), 'Airport Passengers'!$A$8:$M$3769, 13, FALSE)), "", VLOOKUP(CONCATENATE($B$243, $B283), 'Airport Passengers'!$A$8:$M$3769, 13, FALSE))</f>
        <v>2589413</v>
      </c>
      <c r="F283" s="67"/>
      <c r="G283" s="68">
        <f t="shared" ref="G283" si="158">IF(AND(ISNUMBER(C282),ISNUMBER(C283)), IF(OR(C282=0, C283=0), "..", (C283-C282)/C282), " ")</f>
        <v>-0.68210776493896041</v>
      </c>
      <c r="H283" s="68">
        <f t="shared" ref="H283" si="159">IF(AND(ISNUMBER(D282),ISNUMBER(D283)), IF(OR(D282=0, D283=0), "..", (D283-D282)/D282), " ")</f>
        <v>-0.78649591703644894</v>
      </c>
      <c r="I283" s="68">
        <f t="shared" ref="I283" si="160">IF(AND(ISNUMBER(E282),ISNUMBER(E283)), IF(OR(E282=0, E283=0), "..", (E283-E282)/E282), " ")</f>
        <v>-0.6959416385603342</v>
      </c>
      <c r="J283" s="68"/>
      <c r="K283" s="49" t="s">
        <v>173</v>
      </c>
      <c r="O283" s="75">
        <f>IF(C277=0,"..",(C287/C277)^(1/10)-1)</f>
        <v>9.3368304584005024E-3</v>
      </c>
      <c r="P283" s="75">
        <f t="shared" ref="P283" si="161">IF(D277=0,"..",(D287/D277)^(1/10)-1)</f>
        <v>-2.9213419272922092E-4</v>
      </c>
      <c r="Q283" s="75">
        <f t="shared" ref="Q283" si="162">IF(E277=0,"..",(E287/E277)^(1/10)-1)</f>
        <v>8.171673571465865E-3</v>
      </c>
    </row>
    <row r="284" spans="1:17" x14ac:dyDescent="0.25">
      <c r="A284" s="2"/>
      <c r="B284" s="46">
        <v>2021</v>
      </c>
      <c r="C284" s="71">
        <f>IF(ISNA(VLOOKUP(CONCATENATE($B$243, $B284), 'Airport Passengers'!$A$8:$M$3769, 7, FALSE)), "", VLOOKUP(CONCATENATE($B$243, $B284), 'Airport Passengers'!$A$8:$M$3769, 7, FALSE))</f>
        <v>3031107</v>
      </c>
      <c r="D284" s="71">
        <f>IF(ISNA(VLOOKUP(CONCATENATE($B$243, $B284), 'Airport Passengers'!$A$8:$M$3769, 10, FALSE)), "", VLOOKUP(CONCATENATE($B$243, $B284), 'Airport Passengers'!$A$8:$M$3769, 10, FALSE))</f>
        <v>35688</v>
      </c>
      <c r="E284" s="67">
        <f>IF(ISNA(VLOOKUP(CONCATENATE($B$243, $B284), 'Airport Passengers'!$A$8:$M$3769, 13, FALSE)), "", VLOOKUP(CONCATENATE($B$243, $B284), 'Airport Passengers'!$A$8:$M$3769, 13, FALSE))</f>
        <v>3066795</v>
      </c>
      <c r="F284" s="67"/>
      <c r="G284" s="68">
        <f t="shared" ref="G284" si="163">IF(AND(ISNUMBER(C283),ISNUMBER(C284)), IF(OR(C283=0, C284=0), "..", (C284-C283)/C283), " ")</f>
        <v>0.29068186985991634</v>
      </c>
      <c r="H284" s="68">
        <f t="shared" ref="H284" si="164">IF(AND(ISNUMBER(D283),ISNUMBER(D284)), IF(OR(D283=0, D284=0), "..", (D284-D283)/D283), " ")</f>
        <v>-0.85189181562008476</v>
      </c>
      <c r="I284" s="68">
        <f t="shared" ref="I284" si="165">IF(AND(ISNUMBER(E283),ISNUMBER(E284)), IF(OR(E283=0, E284=0), "..", (E284-E283)/E283), " ")</f>
        <v>0.18435915784774387</v>
      </c>
      <c r="J284" s="68"/>
      <c r="K284" s="49" t="s">
        <v>174</v>
      </c>
      <c r="O284" s="75">
        <f>IF(C267=0,"..",(C287/C267)^(1/20)-1)</f>
        <v>2.1367936737005211E-2</v>
      </c>
      <c r="P284" s="75">
        <f t="shared" ref="P284" si="166">IF(D267=0,"..",(D287/D267)^(1/20)-1)</f>
        <v>6.2647502119918652E-2</v>
      </c>
      <c r="Q284" s="75">
        <f t="shared" ref="Q284" si="167">IF(E267=0,"..",(E287/E267)^(1/20)-1)</f>
        <v>2.470718963327978E-2</v>
      </c>
    </row>
    <row r="285" spans="1:17" x14ac:dyDescent="0.25">
      <c r="A285" s="2"/>
      <c r="B285" s="46">
        <v>2022</v>
      </c>
      <c r="C285" s="71">
        <f>IF(ISNA(VLOOKUP(CONCATENATE($B$243, $B285), 'Airport Passengers'!$A$8:$M$3769, 7, FALSE)), "", VLOOKUP(CONCATENATE($B$243, $B285), 'Airport Passengers'!$A$8:$M$3769, 7, FALSE))</f>
        <v>6006859</v>
      </c>
      <c r="D285" s="71">
        <f>IF(ISNA(VLOOKUP(CONCATENATE($B$243, $B285), 'Airport Passengers'!$A$8:$M$3769, 10, FALSE)), "", VLOOKUP(CONCATENATE($B$243, $B285), 'Airport Passengers'!$A$8:$M$3769, 10, FALSE))</f>
        <v>409977</v>
      </c>
      <c r="E285" s="67">
        <f>IF(ISNA(VLOOKUP(CONCATENATE($B$243, $B285), 'Airport Passengers'!$A$8:$M$3769, 13, FALSE)), "", VLOOKUP(CONCATENATE($B$243, $B285), 'Airport Passengers'!$A$8:$M$3769, 13, FALSE))</f>
        <v>6416836</v>
      </c>
      <c r="F285" s="67"/>
      <c r="G285" s="68">
        <f t="shared" ref="G285" si="168">IF(AND(ISNUMBER(C284),ISNUMBER(C285)), IF(OR(C284=0, C285=0), "..", (C285-C284)/C284), " ")</f>
        <v>0.98173769517209386</v>
      </c>
      <c r="H285" s="68">
        <f t="shared" ref="H285" si="169">IF(AND(ISNUMBER(D284),ISNUMBER(D285)), IF(OR(D284=0, D285=0), "..", (D285-D284)/D284), " ")</f>
        <v>10.487811028917283</v>
      </c>
      <c r="I285" s="68">
        <f t="shared" ref="I285" si="170">IF(AND(ISNUMBER(E284),ISNUMBER(E285)), IF(OR(E284=0, E285=0), "..", (E285-E284)/E284), " ")</f>
        <v>1.0923589610652162</v>
      </c>
      <c r="J285" s="68"/>
    </row>
    <row r="286" spans="1:17" x14ac:dyDescent="0.25">
      <c r="A286" s="2"/>
      <c r="B286" s="46">
        <v>2023</v>
      </c>
      <c r="C286" s="71">
        <f>IF(ISNA(VLOOKUP(CONCATENATE($B$243, $B286), 'Airport Passengers'!$A$8:$M$3769, 7, FALSE)), "", VLOOKUP(CONCATENATE($B$243, $B286), 'Airport Passengers'!$A$8:$M$3769, 7, FALSE))</f>
        <v>7116372</v>
      </c>
      <c r="D286" s="71">
        <f>IF(ISNA(VLOOKUP(CONCATENATE($B$243, $B286), 'Airport Passengers'!$A$8:$M$3769, 10, FALSE)), "", VLOOKUP(CONCATENATE($B$243, $B286), 'Airport Passengers'!$A$8:$M$3769, 10, FALSE))</f>
        <v>881114</v>
      </c>
      <c r="E286" s="67">
        <f>IF(ISNA(VLOOKUP(CONCATENATE($B$243, $B286), 'Airport Passengers'!$A$8:$M$3769, 13, FALSE)), "", VLOOKUP(CONCATENATE($B$243, $B286), 'Airport Passengers'!$A$8:$M$3769, 13, FALSE))</f>
        <v>7997486</v>
      </c>
      <c r="F286" s="67"/>
      <c r="G286" s="68">
        <f t="shared" ref="G286" si="171">IF(AND(ISNUMBER(C285),ISNUMBER(C286)), IF(OR(C285=0, C286=0), "..", (C286-C285)/C285), " ")</f>
        <v>0.18470768166857254</v>
      </c>
      <c r="H286" s="68">
        <f t="shared" ref="H286" si="172">IF(AND(ISNUMBER(D285),ISNUMBER(D286)), IF(OR(D285=0, D286=0), "..", (D286-D285)/D285), " ")</f>
        <v>1.1491791002909919</v>
      </c>
      <c r="I286" s="68">
        <f t="shared" ref="I286" si="173">IF(AND(ISNUMBER(E285),ISNUMBER(E286)), IF(OR(E285=0, E286=0), "..", (E286-E285)/E285), " ")</f>
        <v>0.24632856442022205</v>
      </c>
      <c r="J286" s="68"/>
    </row>
    <row r="287" spans="1:17" x14ac:dyDescent="0.25">
      <c r="A287" s="2"/>
      <c r="B287" s="46">
        <v>2024</v>
      </c>
      <c r="C287" s="71">
        <f>IF(ISNA(VLOOKUP(CONCATENATE($B$243, $B287), 'Airport Passengers'!$A$8:$M$3769, 7, FALSE)), "", VLOOKUP(CONCATENATE($B$243, $B287), 'Airport Passengers'!$A$8:$M$3769, 7, FALSE))</f>
        <v>7387193</v>
      </c>
      <c r="D287" s="71">
        <f>IF(ISNA(VLOOKUP(CONCATENATE($B$243, $B287), 'Airport Passengers'!$A$8:$M$3769, 10, FALSE)), "", VLOOKUP(CONCATENATE($B$243, $B287), 'Airport Passengers'!$A$8:$M$3769, 10, FALSE))</f>
        <v>964443</v>
      </c>
      <c r="E287" s="67">
        <f>IF(ISNA(VLOOKUP(CONCATENATE($B$243, $B287), 'Airport Passengers'!$A$8:$M$3769, 13, FALSE)), "", VLOOKUP(CONCATENATE($B$243, $B287), 'Airport Passengers'!$A$8:$M$3769, 13, FALSE))</f>
        <v>8351636</v>
      </c>
      <c r="F287" s="67"/>
      <c r="G287" s="68">
        <f t="shared" ref="G287" si="174">IF(AND(ISNUMBER(C286),ISNUMBER(C287)), IF(OR(C286=0, C287=0), "..", (C287-C286)/C286), " ")</f>
        <v>3.8056048784408686E-2</v>
      </c>
      <c r="H287" s="68">
        <f t="shared" ref="H287" si="175">IF(AND(ISNUMBER(D286),ISNUMBER(D287)), IF(OR(D286=0, D287=0), "..", (D287-D286)/D286), " ")</f>
        <v>9.4572325487961836E-2</v>
      </c>
      <c r="I287" s="68">
        <f t="shared" ref="I287" si="176">IF(AND(ISNUMBER(E286),ISNUMBER(E287)), IF(OR(E286=0, E287=0), "..", (E287-E286)/E286), " ")</f>
        <v>4.4282665827736364E-2</v>
      </c>
      <c r="J287" s="68"/>
    </row>
    <row r="288" spans="1:17" x14ac:dyDescent="0.25">
      <c r="A288" s="2"/>
      <c r="B288" s="72"/>
      <c r="C288" s="72"/>
      <c r="D288" s="72"/>
      <c r="E288" s="73"/>
      <c r="F288" s="73"/>
      <c r="G288" s="73"/>
      <c r="H288" s="73"/>
      <c r="I288" s="74"/>
      <c r="J288" s="68"/>
    </row>
    <row r="289" spans="1:22" x14ac:dyDescent="0.25">
      <c r="A289" s="2"/>
      <c r="B289" s="118"/>
      <c r="C289" s="118"/>
      <c r="D289" s="118"/>
      <c r="E289" s="119"/>
      <c r="F289" s="119"/>
      <c r="G289" s="119"/>
      <c r="H289" s="119"/>
      <c r="I289" s="69"/>
      <c r="J289" s="68"/>
    </row>
    <row r="290" spans="1:22" x14ac:dyDescent="0.25">
      <c r="A290" s="2"/>
      <c r="B290" s="118"/>
      <c r="C290" s="118"/>
      <c r="D290" s="118"/>
      <c r="E290" s="119"/>
      <c r="F290" s="119"/>
      <c r="G290" s="119"/>
      <c r="H290" s="119"/>
      <c r="I290" s="69"/>
      <c r="J290" s="68"/>
    </row>
    <row r="291" spans="1:22" s="36" customFormat="1" ht="18" thickBot="1" x14ac:dyDescent="0.35">
      <c r="A291" s="35">
        <v>6</v>
      </c>
      <c r="B291" s="54" t="s">
        <v>65</v>
      </c>
      <c r="C291" s="54"/>
      <c r="D291"/>
      <c r="E291"/>
      <c r="F291" s="55"/>
      <c r="G291" s="55"/>
      <c r="H291" s="55"/>
      <c r="I291" s="56"/>
      <c r="J291" s="57"/>
      <c r="K291" s="129" t="str">
        <f>CONCATENATE(B291," - PASSENGER MOVEMENTS (millions) - ",UPPER($B$6))</f>
        <v>GOLD COAST - PASSENGER MOVEMENTS (millions) - CALENDAR YEARS</v>
      </c>
      <c r="L291" s="129"/>
      <c r="M291" s="129"/>
      <c r="N291" s="129"/>
      <c r="O291" s="129"/>
      <c r="P291" s="129"/>
      <c r="Q291" s="129"/>
      <c r="R291" s="108"/>
      <c r="S291" s="37"/>
      <c r="T291" s="37"/>
      <c r="U291" s="37"/>
    </row>
    <row r="292" spans="1:22" x14ac:dyDescent="0.25">
      <c r="A292" s="1"/>
      <c r="B292" s="58"/>
      <c r="C292" s="58"/>
      <c r="D292" s="58"/>
      <c r="E292" s="59"/>
      <c r="F292" s="59"/>
      <c r="G292" s="59"/>
      <c r="H292" s="59"/>
      <c r="I292" s="60"/>
      <c r="J292" s="61"/>
    </row>
    <row r="293" spans="1:22" ht="20.100000000000001" customHeight="1" x14ac:dyDescent="0.25">
      <c r="A293" s="1"/>
      <c r="B293" s="62"/>
      <c r="C293" s="128" t="s">
        <v>103</v>
      </c>
      <c r="D293" s="128"/>
      <c r="E293" s="128"/>
      <c r="F293" s="63"/>
      <c r="G293" s="128" t="s">
        <v>107</v>
      </c>
      <c r="H293" s="128"/>
      <c r="I293" s="128"/>
      <c r="J293" s="64"/>
    </row>
    <row r="294" spans="1:22" ht="39.9" customHeight="1" x14ac:dyDescent="0.25">
      <c r="A294" s="1"/>
      <c r="B294" s="65" t="str">
        <f>B6</f>
        <v>Calendar Years</v>
      </c>
      <c r="C294" s="65" t="s">
        <v>140</v>
      </c>
      <c r="D294" s="65" t="s">
        <v>105</v>
      </c>
      <c r="E294" s="65" t="s">
        <v>106</v>
      </c>
      <c r="F294" s="65"/>
      <c r="G294" s="65" t="s">
        <v>104</v>
      </c>
      <c r="H294" s="65" t="s">
        <v>105</v>
      </c>
      <c r="I294" s="65" t="s">
        <v>106</v>
      </c>
      <c r="J294" s="66"/>
      <c r="L294" s="67"/>
      <c r="M294" s="68"/>
      <c r="N294" s="69"/>
      <c r="O294" s="68"/>
      <c r="P294" s="68"/>
      <c r="Q294" s="69"/>
    </row>
    <row r="295" spans="1:22" ht="12.75" customHeight="1" x14ac:dyDescent="0.25">
      <c r="A295" s="1"/>
      <c r="B295" s="70"/>
      <c r="C295" s="116" t="str">
        <f>C294</f>
        <v>Domestic (including Regional) Airlines</v>
      </c>
      <c r="D295" s="116" t="str">
        <f>D294</f>
        <v>International Airlines</v>
      </c>
      <c r="E295" s="70"/>
      <c r="F295" s="70"/>
      <c r="G295" s="70"/>
      <c r="H295" s="70"/>
      <c r="I295" s="70"/>
      <c r="J295" s="66"/>
      <c r="L295" s="67"/>
      <c r="M295" s="68"/>
      <c r="N295" s="69"/>
      <c r="O295" s="68"/>
      <c r="P295" s="68"/>
      <c r="Q295" s="69"/>
    </row>
    <row r="296" spans="1:22" x14ac:dyDescent="0.25">
      <c r="A296" s="1"/>
      <c r="B296" s="46">
        <v>1985</v>
      </c>
      <c r="C296" s="71">
        <f>IF(ISNA(VLOOKUP(CONCATENATE($B$291, $B296), 'Airport Passengers'!$A$8:$M$3769, 7, FALSE)), "", VLOOKUP(CONCATENATE($B$291, $B296), 'Airport Passengers'!$A$8:$M$3769, 7, FALSE))</f>
        <v>714140</v>
      </c>
      <c r="D296" s="71">
        <f>IF(ISNA(VLOOKUP(CONCATENATE($B$291, $B296), 'Airport Passengers'!$A$8:$M$3769, 10, FALSE)), "", VLOOKUP(CONCATENATE($B$291, $B296), 'Airport Passengers'!$A$8:$M$3769, 10, FALSE))</f>
        <v>0</v>
      </c>
      <c r="E296" s="67">
        <f>IF(ISNA(VLOOKUP(CONCATENATE($B$291, $B296), 'Airport Passengers'!$A$8:$M$3769, 13, FALSE)), "", VLOOKUP(CONCATENATE($B$291, $B296), 'Airport Passengers'!$A$8:$M$3769, 13, FALSE))</f>
        <v>714140</v>
      </c>
      <c r="F296" s="67"/>
      <c r="G296" s="67"/>
      <c r="H296" s="67"/>
      <c r="I296" s="68" t="str">
        <f>IF(AND(ISNUMBER(E294),ISNUMBER(E296)), IF(OR(E294=0, E296=0), "--", (E296-E294)/E294), " ")</f>
        <v xml:space="preserve"> </v>
      </c>
      <c r="J296" s="68"/>
      <c r="L296" s="67"/>
      <c r="M296" s="68"/>
      <c r="N296" s="69"/>
      <c r="O296" s="68"/>
      <c r="P296" s="68"/>
      <c r="Q296" s="69"/>
    </row>
    <row r="297" spans="1:22" x14ac:dyDescent="0.25">
      <c r="A297" s="1"/>
      <c r="B297" s="46">
        <v>1986</v>
      </c>
      <c r="C297" s="71">
        <f>IF(ISNA(VLOOKUP(CONCATENATE($B$291, $B297), 'Airport Passengers'!$A$8:$M$3769, 7, FALSE)), "", VLOOKUP(CONCATENATE($B$291, $B297), 'Airport Passengers'!$A$8:$M$3769, 7, FALSE))</f>
        <v>855938</v>
      </c>
      <c r="D297" s="71">
        <f>IF(ISNA(VLOOKUP(CONCATENATE($B$291, $B297), 'Airport Passengers'!$A$8:$M$3769, 10, FALSE)), "", VLOOKUP(CONCATENATE($B$291, $B297), 'Airport Passengers'!$A$8:$M$3769, 10, FALSE))</f>
        <v>0</v>
      </c>
      <c r="E297" s="67">
        <f>IF(ISNA(VLOOKUP(CONCATENATE($B$291, $B297), 'Airport Passengers'!$A$8:$M$3769, 13, FALSE)), "", VLOOKUP(CONCATENATE($B$291, $B297), 'Airport Passengers'!$A$8:$M$3769, 13, FALSE))</f>
        <v>855938</v>
      </c>
      <c r="F297" s="67"/>
      <c r="G297" s="68">
        <f t="shared" ref="G297:G324" si="177">IF(AND(ISNUMBER(C296),ISNUMBER(C297)), IF(OR(C296=0, C297=0), "..", (C297-C296)/C296), " ")</f>
        <v>0.19855770577197748</v>
      </c>
      <c r="H297" s="68" t="str">
        <f t="shared" ref="H297:H319" si="178">IF(AND(ISNUMBER(D296),ISNUMBER(D297)), IF(OR(D296=0, D297=0), "..", (D297-D296)/D296), " ")</f>
        <v>..</v>
      </c>
      <c r="I297" s="68">
        <f>IF(AND(ISNUMBER(E296),ISNUMBER(E297)), IF(OR(E296=0, E297=0), "..", (E297-E296)/E296), " ")</f>
        <v>0.19855770577197748</v>
      </c>
      <c r="J297" s="52"/>
      <c r="L297" s="67"/>
      <c r="M297" s="68"/>
      <c r="N297" s="69"/>
      <c r="O297" s="68"/>
      <c r="P297" s="68"/>
      <c r="Q297" s="69"/>
    </row>
    <row r="298" spans="1:22" x14ac:dyDescent="0.25">
      <c r="A298" s="1"/>
      <c r="B298" s="46">
        <v>1987</v>
      </c>
      <c r="C298" s="71">
        <f>IF(ISNA(VLOOKUP(CONCATENATE($B$291, $B298), 'Airport Passengers'!$A$8:$M$3769, 7, FALSE)), "", VLOOKUP(CONCATENATE($B$291, $B298), 'Airport Passengers'!$A$8:$M$3769, 7, FALSE))</f>
        <v>1015801</v>
      </c>
      <c r="D298" s="71">
        <f>IF(ISNA(VLOOKUP(CONCATENATE($B$291, $B298), 'Airport Passengers'!$A$8:$M$3769, 10, FALSE)), "", VLOOKUP(CONCATENATE($B$291, $B298), 'Airport Passengers'!$A$8:$M$3769, 10, FALSE))</f>
        <v>0</v>
      </c>
      <c r="E298" s="67">
        <f>IF(ISNA(VLOOKUP(CONCATENATE($B$291, $B298), 'Airport Passengers'!$A$8:$M$3769, 13, FALSE)), "", VLOOKUP(CONCATENATE($B$291, $B298), 'Airport Passengers'!$A$8:$M$3769, 13, FALSE))</f>
        <v>1015801</v>
      </c>
      <c r="F298" s="67"/>
      <c r="G298" s="68">
        <f t="shared" si="177"/>
        <v>0.1867693688094231</v>
      </c>
      <c r="H298" s="68" t="str">
        <f t="shared" si="178"/>
        <v>..</v>
      </c>
      <c r="I298" s="68">
        <f t="shared" ref="I298:I319" si="179">IF(AND(ISNUMBER(E297),ISNUMBER(E298)), IF(OR(E297=0, E298=0), "..", (E298-E297)/E297), " ")</f>
        <v>0.1867693688094231</v>
      </c>
      <c r="J298" s="52"/>
      <c r="L298" s="67"/>
      <c r="M298" s="68"/>
      <c r="N298" s="69"/>
      <c r="O298" s="68"/>
      <c r="P298" s="68"/>
      <c r="Q298" s="69"/>
      <c r="V298"/>
    </row>
    <row r="299" spans="1:22" x14ac:dyDescent="0.25">
      <c r="A299" s="1"/>
      <c r="B299" s="46">
        <v>1988</v>
      </c>
      <c r="C299" s="71">
        <f>IF(ISNA(VLOOKUP(CONCATENATE($B$291, $B299), 'Airport Passengers'!$A$8:$M$3769, 7, FALSE)), "", VLOOKUP(CONCATENATE($B$291, $B299), 'Airport Passengers'!$A$8:$M$3769, 7, FALSE))</f>
        <v>1287480</v>
      </c>
      <c r="D299" s="71">
        <f>IF(ISNA(VLOOKUP(CONCATENATE($B$291, $B299), 'Airport Passengers'!$A$8:$M$3769, 10, FALSE)), "", VLOOKUP(CONCATENATE($B$291, $B299), 'Airport Passengers'!$A$8:$M$3769, 10, FALSE))</f>
        <v>0</v>
      </c>
      <c r="E299" s="67">
        <f>IF(ISNA(VLOOKUP(CONCATENATE($B$291, $B299), 'Airport Passengers'!$A$8:$M$3769, 13, FALSE)), "", VLOOKUP(CONCATENATE($B$291, $B299), 'Airport Passengers'!$A$8:$M$3769, 13, FALSE))</f>
        <v>1287480</v>
      </c>
      <c r="F299" s="67"/>
      <c r="G299" s="68">
        <f t="shared" si="177"/>
        <v>0.26745297553359371</v>
      </c>
      <c r="H299" s="68" t="str">
        <f t="shared" si="178"/>
        <v>..</v>
      </c>
      <c r="I299" s="68">
        <f t="shared" si="179"/>
        <v>0.26745297553359371</v>
      </c>
      <c r="J299" s="52"/>
      <c r="L299" s="67"/>
      <c r="M299" s="68"/>
      <c r="N299" s="69"/>
      <c r="O299" s="68"/>
      <c r="P299" s="68"/>
      <c r="Q299" s="69"/>
      <c r="V299"/>
    </row>
    <row r="300" spans="1:22" x14ac:dyDescent="0.25">
      <c r="A300" s="1"/>
      <c r="B300" s="46">
        <v>1989</v>
      </c>
      <c r="C300" s="71">
        <f>IF(ISNA(VLOOKUP(CONCATENATE($B$291, $B300), 'Airport Passengers'!$A$8:$M$3769, 7, FALSE)), "", VLOOKUP(CONCATENATE($B$291, $B300), 'Airport Passengers'!$A$8:$M$3769, 7, FALSE))</f>
        <v>780234</v>
      </c>
      <c r="D300" s="71">
        <f>IF(ISNA(VLOOKUP(CONCATENATE($B$291, $B300), 'Airport Passengers'!$A$8:$M$3769, 10, FALSE)), "", VLOOKUP(CONCATENATE($B$291, $B300), 'Airport Passengers'!$A$8:$M$3769, 10, FALSE))</f>
        <v>0</v>
      </c>
      <c r="E300" s="67">
        <f>IF(ISNA(VLOOKUP(CONCATENATE($B$291, $B300), 'Airport Passengers'!$A$8:$M$3769, 13, FALSE)), "", VLOOKUP(CONCATENATE($B$291, $B300), 'Airport Passengers'!$A$8:$M$3769, 13, FALSE))</f>
        <v>780234</v>
      </c>
      <c r="F300" s="67"/>
      <c r="G300" s="68">
        <f t="shared" si="177"/>
        <v>-0.3939835958616833</v>
      </c>
      <c r="H300" s="68" t="str">
        <f t="shared" si="178"/>
        <v>..</v>
      </c>
      <c r="I300" s="68">
        <f t="shared" si="179"/>
        <v>-0.3939835958616833</v>
      </c>
      <c r="J300" s="52"/>
      <c r="L300" s="67"/>
      <c r="M300" s="68"/>
      <c r="N300" s="69"/>
      <c r="O300" s="68"/>
      <c r="P300" s="68"/>
      <c r="Q300" s="69"/>
      <c r="V300"/>
    </row>
    <row r="301" spans="1:22" x14ac:dyDescent="0.25">
      <c r="A301" s="1"/>
      <c r="B301" s="46">
        <v>1990</v>
      </c>
      <c r="C301" s="71">
        <f>IF(ISNA(VLOOKUP(CONCATENATE($B$291, $B301), 'Airport Passengers'!$A$8:$M$3769, 7, FALSE)), "", VLOOKUP(CONCATENATE($B$291, $B301), 'Airport Passengers'!$A$8:$M$3769, 7, FALSE))</f>
        <v>981916</v>
      </c>
      <c r="D301" s="71">
        <f>IF(ISNA(VLOOKUP(CONCATENATE($B$291, $B301), 'Airport Passengers'!$A$8:$M$3769, 10, FALSE)), "", VLOOKUP(CONCATENATE($B$291, $B301), 'Airport Passengers'!$A$8:$M$3769, 10, FALSE))</f>
        <v>0</v>
      </c>
      <c r="E301" s="67">
        <f>IF(ISNA(VLOOKUP(CONCATENATE($B$291, $B301), 'Airport Passengers'!$A$8:$M$3769, 13, FALSE)), "", VLOOKUP(CONCATENATE($B$291, $B301), 'Airport Passengers'!$A$8:$M$3769, 13, FALSE))</f>
        <v>981916</v>
      </c>
      <c r="F301" s="67"/>
      <c r="G301" s="68">
        <f t="shared" si="177"/>
        <v>0.25848911993068746</v>
      </c>
      <c r="H301" s="68" t="str">
        <f t="shared" si="178"/>
        <v>..</v>
      </c>
      <c r="I301" s="68">
        <f t="shared" si="179"/>
        <v>0.25848911993068746</v>
      </c>
      <c r="J301" s="52"/>
      <c r="L301" s="67"/>
      <c r="M301" s="68"/>
      <c r="N301" s="69"/>
      <c r="O301" s="68"/>
      <c r="P301" s="68"/>
      <c r="Q301" s="69"/>
    </row>
    <row r="302" spans="1:22" x14ac:dyDescent="0.25">
      <c r="A302" s="1"/>
      <c r="B302" s="46">
        <v>1991</v>
      </c>
      <c r="C302" s="71">
        <f>IF(ISNA(VLOOKUP(CONCATENATE($B$291, $B302), 'Airport Passengers'!$A$8:$M$3769, 7, FALSE)), "", VLOOKUP(CONCATENATE($B$291, $B302), 'Airport Passengers'!$A$8:$M$3769, 7, FALSE))</f>
        <v>1293392</v>
      </c>
      <c r="D302" s="71">
        <f>IF(ISNA(VLOOKUP(CONCATENATE($B$291, $B302), 'Airport Passengers'!$A$8:$M$3769, 10, FALSE)), "", VLOOKUP(CONCATENATE($B$291, $B302), 'Airport Passengers'!$A$8:$M$3769, 10, FALSE))</f>
        <v>0</v>
      </c>
      <c r="E302" s="67">
        <f>IF(ISNA(VLOOKUP(CONCATENATE($B$291, $B302), 'Airport Passengers'!$A$8:$M$3769, 13, FALSE)), "", VLOOKUP(CONCATENATE($B$291, $B302), 'Airport Passengers'!$A$8:$M$3769, 13, FALSE))</f>
        <v>1293392</v>
      </c>
      <c r="F302" s="67"/>
      <c r="G302" s="68">
        <f t="shared" si="177"/>
        <v>0.31721247031314287</v>
      </c>
      <c r="H302" s="68" t="str">
        <f t="shared" si="178"/>
        <v>..</v>
      </c>
      <c r="I302" s="68">
        <f t="shared" si="179"/>
        <v>0.31721247031314287</v>
      </c>
      <c r="J302" s="52"/>
      <c r="L302" s="67"/>
      <c r="M302" s="68"/>
      <c r="N302" s="69"/>
      <c r="O302" s="68"/>
      <c r="P302" s="68"/>
      <c r="Q302" s="69"/>
    </row>
    <row r="303" spans="1:22" x14ac:dyDescent="0.25">
      <c r="A303" s="1"/>
      <c r="B303" s="46">
        <v>1992</v>
      </c>
      <c r="C303" s="71">
        <f>IF(ISNA(VLOOKUP(CONCATENATE($B$291, $B303), 'Airport Passengers'!$A$8:$M$3769, 7, FALSE)), "", VLOOKUP(CONCATENATE($B$291, $B303), 'Airport Passengers'!$A$8:$M$3769, 7, FALSE))</f>
        <v>1527988</v>
      </c>
      <c r="D303" s="71">
        <f>IF(ISNA(VLOOKUP(CONCATENATE($B$291, $B303), 'Airport Passengers'!$A$8:$M$3769, 10, FALSE)), "", VLOOKUP(CONCATENATE($B$291, $B303), 'Airport Passengers'!$A$8:$M$3769, 10, FALSE))</f>
        <v>0</v>
      </c>
      <c r="E303" s="67">
        <f>IF(ISNA(VLOOKUP(CONCATENATE($B$291, $B303), 'Airport Passengers'!$A$8:$M$3769, 13, FALSE)), "", VLOOKUP(CONCATENATE($B$291, $B303), 'Airport Passengers'!$A$8:$M$3769, 13, FALSE))</f>
        <v>1527988</v>
      </c>
      <c r="F303" s="67"/>
      <c r="G303" s="68">
        <f t="shared" si="177"/>
        <v>0.18138043222781647</v>
      </c>
      <c r="H303" s="68" t="str">
        <f t="shared" si="178"/>
        <v>..</v>
      </c>
      <c r="I303" s="68">
        <f t="shared" si="179"/>
        <v>0.18138043222781647</v>
      </c>
      <c r="J303" s="52"/>
      <c r="L303" s="67"/>
      <c r="M303" s="68"/>
      <c r="N303" s="69"/>
      <c r="O303" s="68"/>
      <c r="P303" s="68"/>
      <c r="Q303" s="69"/>
    </row>
    <row r="304" spans="1:22" x14ac:dyDescent="0.25">
      <c r="A304" s="1"/>
      <c r="B304" s="46">
        <v>1993</v>
      </c>
      <c r="C304" s="71">
        <f>IF(ISNA(VLOOKUP(CONCATENATE($B$291, $B304), 'Airport Passengers'!$A$8:$M$3769, 7, FALSE)), "", VLOOKUP(CONCATENATE($B$291, $B304), 'Airport Passengers'!$A$8:$M$3769, 7, FALSE))</f>
        <v>1619307</v>
      </c>
      <c r="D304" s="71">
        <f>IF(ISNA(VLOOKUP(CONCATENATE($B$291, $B304), 'Airport Passengers'!$A$8:$M$3769, 10, FALSE)), "", VLOOKUP(CONCATENATE($B$291, $B304), 'Airport Passengers'!$A$8:$M$3769, 10, FALSE))</f>
        <v>0</v>
      </c>
      <c r="E304" s="67">
        <f>IF(ISNA(VLOOKUP(CONCATENATE($B$291, $B304), 'Airport Passengers'!$A$8:$M$3769, 13, FALSE)), "", VLOOKUP(CONCATENATE($B$291, $B304), 'Airport Passengers'!$A$8:$M$3769, 13, FALSE))</f>
        <v>1619307</v>
      </c>
      <c r="F304" s="67"/>
      <c r="G304" s="68">
        <f t="shared" si="177"/>
        <v>5.9764212807953992E-2</v>
      </c>
      <c r="H304" s="68" t="str">
        <f t="shared" si="178"/>
        <v>..</v>
      </c>
      <c r="I304" s="68">
        <f t="shared" si="179"/>
        <v>5.9764212807953992E-2</v>
      </c>
      <c r="J304" s="52"/>
      <c r="L304" s="67"/>
      <c r="M304" s="68"/>
      <c r="N304" s="69"/>
      <c r="O304" s="68"/>
      <c r="P304" s="68"/>
      <c r="Q304" s="69"/>
    </row>
    <row r="305" spans="1:17" x14ac:dyDescent="0.25">
      <c r="A305" s="1"/>
      <c r="B305" s="46">
        <v>1994</v>
      </c>
      <c r="C305" s="71">
        <f>IF(ISNA(VLOOKUP(CONCATENATE($B$291, $B305), 'Airport Passengers'!$A$8:$M$3769, 7, FALSE)), "", VLOOKUP(CONCATENATE($B$291, $B305), 'Airport Passengers'!$A$8:$M$3769, 7, FALSE))</f>
        <v>1818691</v>
      </c>
      <c r="D305" s="71">
        <f>IF(ISNA(VLOOKUP(CONCATENATE($B$291, $B305), 'Airport Passengers'!$A$8:$M$3769, 10, FALSE)), "", VLOOKUP(CONCATENATE($B$291, $B305), 'Airport Passengers'!$A$8:$M$3769, 10, FALSE))</f>
        <v>0</v>
      </c>
      <c r="E305" s="67">
        <f>IF(ISNA(VLOOKUP(CONCATENATE($B$291, $B305), 'Airport Passengers'!$A$8:$M$3769, 13, FALSE)), "", VLOOKUP(CONCATENATE($B$291, $B305), 'Airport Passengers'!$A$8:$M$3769, 13, FALSE))</f>
        <v>1818691</v>
      </c>
      <c r="F305" s="67"/>
      <c r="G305" s="68">
        <f t="shared" si="177"/>
        <v>0.12312921515191375</v>
      </c>
      <c r="H305" s="68" t="str">
        <f t="shared" si="178"/>
        <v>..</v>
      </c>
      <c r="I305" s="68">
        <f t="shared" si="179"/>
        <v>0.12312921515191375</v>
      </c>
      <c r="J305" s="52"/>
      <c r="L305" s="67"/>
      <c r="M305" s="68"/>
      <c r="N305" s="69"/>
      <c r="O305" s="68"/>
      <c r="P305" s="68"/>
      <c r="Q305" s="69"/>
    </row>
    <row r="306" spans="1:17" x14ac:dyDescent="0.25">
      <c r="A306" s="1"/>
      <c r="B306" s="46">
        <v>1995</v>
      </c>
      <c r="C306" s="71">
        <f>IF(ISNA(VLOOKUP(CONCATENATE($B$291, $B306), 'Airport Passengers'!$A$8:$M$3769, 7, FALSE)), "", VLOOKUP(CONCATENATE($B$291, $B306), 'Airport Passengers'!$A$8:$M$3769, 7, FALSE))</f>
        <v>1939819</v>
      </c>
      <c r="D306" s="71">
        <f>IF(ISNA(VLOOKUP(CONCATENATE($B$291, $B306), 'Airport Passengers'!$A$8:$M$3769, 10, FALSE)), "", VLOOKUP(CONCATENATE($B$291, $B306), 'Airport Passengers'!$A$8:$M$3769, 10, FALSE))</f>
        <v>0</v>
      </c>
      <c r="E306" s="67">
        <f>IF(ISNA(VLOOKUP(CONCATENATE($B$291, $B306), 'Airport Passengers'!$A$8:$M$3769, 13, FALSE)), "", VLOOKUP(CONCATENATE($B$291, $B306), 'Airport Passengers'!$A$8:$M$3769, 13, FALSE))</f>
        <v>1939819</v>
      </c>
      <c r="F306" s="67"/>
      <c r="G306" s="68">
        <f t="shared" si="177"/>
        <v>6.6601748180422068E-2</v>
      </c>
      <c r="H306" s="68" t="str">
        <f t="shared" si="178"/>
        <v>..</v>
      </c>
      <c r="I306" s="68">
        <f t="shared" si="179"/>
        <v>6.6601748180422068E-2</v>
      </c>
      <c r="J306" s="52"/>
      <c r="L306" s="67"/>
      <c r="M306" s="68"/>
      <c r="N306" s="69"/>
      <c r="O306" s="68"/>
      <c r="P306" s="68"/>
      <c r="Q306" s="69"/>
    </row>
    <row r="307" spans="1:17" x14ac:dyDescent="0.25">
      <c r="A307" s="1"/>
      <c r="B307" s="46">
        <v>1996</v>
      </c>
      <c r="C307" s="71">
        <f>IF(ISNA(VLOOKUP(CONCATENATE($B$291, $B307), 'Airport Passengers'!$A$8:$M$3769, 7, FALSE)), "", VLOOKUP(CONCATENATE($B$291, $B307), 'Airport Passengers'!$A$8:$M$3769, 7, FALSE))</f>
        <v>1989319</v>
      </c>
      <c r="D307" s="71">
        <f>IF(ISNA(VLOOKUP(CONCATENATE($B$291, $B307), 'Airport Passengers'!$A$8:$M$3769, 10, FALSE)), "", VLOOKUP(CONCATENATE($B$291, $B307), 'Airport Passengers'!$A$8:$M$3769, 10, FALSE))</f>
        <v>463</v>
      </c>
      <c r="E307" s="67">
        <f>IF(ISNA(VLOOKUP(CONCATENATE($B$291, $B307), 'Airport Passengers'!$A$8:$M$3769, 13, FALSE)), "", VLOOKUP(CONCATENATE($B$291, $B307), 'Airport Passengers'!$A$8:$M$3769, 13, FALSE))</f>
        <v>1989782</v>
      </c>
      <c r="F307" s="67"/>
      <c r="G307" s="68">
        <f t="shared" si="177"/>
        <v>2.5517844706129798E-2</v>
      </c>
      <c r="H307" s="68" t="str">
        <f t="shared" si="178"/>
        <v>..</v>
      </c>
      <c r="I307" s="68">
        <f t="shared" si="179"/>
        <v>2.5756526768734609E-2</v>
      </c>
      <c r="J307" s="52"/>
      <c r="L307" s="67"/>
      <c r="M307" s="68"/>
      <c r="N307" s="69"/>
      <c r="O307" s="68"/>
      <c r="P307" s="68"/>
      <c r="Q307" s="69"/>
    </row>
    <row r="308" spans="1:17" x14ac:dyDescent="0.25">
      <c r="A308" s="1"/>
      <c r="B308" s="46">
        <v>1997</v>
      </c>
      <c r="C308" s="71">
        <f>IF(ISNA(VLOOKUP(CONCATENATE($B$291, $B308), 'Airport Passengers'!$A$8:$M$3769, 7, FALSE)), "", VLOOKUP(CONCATENATE($B$291, $B308), 'Airport Passengers'!$A$8:$M$3769, 7, FALSE))</f>
        <v>1877801</v>
      </c>
      <c r="D308" s="71">
        <f>IF(ISNA(VLOOKUP(CONCATENATE($B$291, $B308), 'Airport Passengers'!$A$8:$M$3769, 10, FALSE)), "", VLOOKUP(CONCATENATE($B$291, $B308), 'Airport Passengers'!$A$8:$M$3769, 10, FALSE))</f>
        <v>13822</v>
      </c>
      <c r="E308" s="67">
        <f>IF(ISNA(VLOOKUP(CONCATENATE($B$291, $B308), 'Airport Passengers'!$A$8:$M$3769, 13, FALSE)), "", VLOOKUP(CONCATENATE($B$291, $B308), 'Airport Passengers'!$A$8:$M$3769, 13, FALSE))</f>
        <v>1891623</v>
      </c>
      <c r="F308" s="67"/>
      <c r="G308" s="68">
        <f t="shared" si="177"/>
        <v>-5.6058379777200136E-2</v>
      </c>
      <c r="H308" s="68">
        <f t="shared" si="178"/>
        <v>28.853131749460044</v>
      </c>
      <c r="I308" s="68">
        <f t="shared" si="179"/>
        <v>-4.9331534811351191E-2</v>
      </c>
      <c r="J308" s="52"/>
      <c r="L308" s="67"/>
      <c r="M308" s="68"/>
      <c r="N308" s="69"/>
      <c r="O308" s="68"/>
      <c r="P308" s="68"/>
      <c r="Q308" s="69"/>
    </row>
    <row r="309" spans="1:17" x14ac:dyDescent="0.25">
      <c r="A309" s="1"/>
      <c r="B309" s="46">
        <v>1998</v>
      </c>
      <c r="C309" s="71">
        <f>IF(ISNA(VLOOKUP(CONCATENATE($B$291, $B309), 'Airport Passengers'!$A$8:$M$3769, 7, FALSE)), "", VLOOKUP(CONCATENATE($B$291, $B309), 'Airport Passengers'!$A$8:$M$3769, 7, FALSE))</f>
        <v>1840196</v>
      </c>
      <c r="D309" s="71">
        <f>IF(ISNA(VLOOKUP(CONCATENATE($B$291, $B309), 'Airport Passengers'!$A$8:$M$3769, 10, FALSE)), "", VLOOKUP(CONCATENATE($B$291, $B309), 'Airport Passengers'!$A$8:$M$3769, 10, FALSE))</f>
        <v>14519</v>
      </c>
      <c r="E309" s="67">
        <f>IF(ISNA(VLOOKUP(CONCATENATE($B$291, $B309), 'Airport Passengers'!$A$8:$M$3769, 13, FALSE)), "", VLOOKUP(CONCATENATE($B$291, $B309), 'Airport Passengers'!$A$8:$M$3769, 13, FALSE))</f>
        <v>1854715</v>
      </c>
      <c r="F309" s="67"/>
      <c r="G309" s="68">
        <f t="shared" si="177"/>
        <v>-2.0026083701095057E-2</v>
      </c>
      <c r="H309" s="68">
        <f t="shared" si="178"/>
        <v>5.0426855737230505E-2</v>
      </c>
      <c r="I309" s="68">
        <f t="shared" si="179"/>
        <v>-1.9511287397118771E-2</v>
      </c>
      <c r="J309" s="52"/>
      <c r="L309" s="67"/>
      <c r="M309" s="68"/>
      <c r="N309" s="69"/>
      <c r="O309" s="68"/>
      <c r="P309" s="68"/>
      <c r="Q309" s="69"/>
    </row>
    <row r="310" spans="1:17" x14ac:dyDescent="0.25">
      <c r="A310" s="1"/>
      <c r="B310" s="46">
        <v>1999</v>
      </c>
      <c r="C310" s="71">
        <f>IF(ISNA(VLOOKUP(CONCATENATE($B$291, $B310), 'Airport Passengers'!$A$8:$M$3769, 7, FALSE)), "", VLOOKUP(CONCATENATE($B$291, $B310), 'Airport Passengers'!$A$8:$M$3769, 7, FALSE))</f>
        <v>1882696</v>
      </c>
      <c r="D310" s="71">
        <f>IF(ISNA(VLOOKUP(CONCATENATE($B$291, $B310), 'Airport Passengers'!$A$8:$M$3769, 10, FALSE)), "", VLOOKUP(CONCATENATE($B$291, $B310), 'Airport Passengers'!$A$8:$M$3769, 10, FALSE))</f>
        <v>16923</v>
      </c>
      <c r="E310" s="67">
        <f>IF(ISNA(VLOOKUP(CONCATENATE($B$291, $B310), 'Airport Passengers'!$A$8:$M$3769, 13, FALSE)), "", VLOOKUP(CONCATENATE($B$291, $B310), 'Airport Passengers'!$A$8:$M$3769, 13, FALSE))</f>
        <v>1899619</v>
      </c>
      <c r="F310" s="67"/>
      <c r="G310" s="68">
        <f t="shared" si="177"/>
        <v>2.3095365928411972E-2</v>
      </c>
      <c r="H310" s="68">
        <f t="shared" si="178"/>
        <v>0.16557614160754872</v>
      </c>
      <c r="I310" s="68">
        <f t="shared" si="179"/>
        <v>2.4210727793758071E-2</v>
      </c>
      <c r="J310" s="52"/>
      <c r="L310" s="67"/>
      <c r="M310" s="68"/>
      <c r="N310" s="69"/>
      <c r="O310" s="68"/>
      <c r="P310" s="68"/>
      <c r="Q310" s="69"/>
    </row>
    <row r="311" spans="1:17" x14ac:dyDescent="0.25">
      <c r="A311" s="1"/>
      <c r="B311" s="46">
        <v>2000</v>
      </c>
      <c r="C311" s="71">
        <f>IF(ISNA(VLOOKUP(CONCATENATE($B$291, $B311), 'Airport Passengers'!$A$8:$M$3769, 7, FALSE)), "", VLOOKUP(CONCATENATE($B$291, $B311), 'Airport Passengers'!$A$8:$M$3769, 7, FALSE))</f>
        <v>1857572</v>
      </c>
      <c r="D311" s="71">
        <f>IF(ISNA(VLOOKUP(CONCATENATE($B$291, $B311), 'Airport Passengers'!$A$8:$M$3769, 10, FALSE)), "", VLOOKUP(CONCATENATE($B$291, $B311), 'Airport Passengers'!$A$8:$M$3769, 10, FALSE))</f>
        <v>28138</v>
      </c>
      <c r="E311" s="67">
        <f>IF(ISNA(VLOOKUP(CONCATENATE($B$291, $B311), 'Airport Passengers'!$A$8:$M$3769, 13, FALSE)), "", VLOOKUP(CONCATENATE($B$291, $B311), 'Airport Passengers'!$A$8:$M$3769, 13, FALSE))</f>
        <v>1885710</v>
      </c>
      <c r="F311" s="67"/>
      <c r="G311" s="68">
        <f t="shared" si="177"/>
        <v>-1.334469292971356E-2</v>
      </c>
      <c r="H311" s="68">
        <f t="shared" si="178"/>
        <v>0.66270755776162615</v>
      </c>
      <c r="I311" s="68">
        <f t="shared" si="179"/>
        <v>-7.3219945683845027E-3</v>
      </c>
      <c r="J311" s="52"/>
      <c r="L311" s="67"/>
      <c r="M311" s="68"/>
      <c r="N311" s="69"/>
      <c r="O311" s="68"/>
      <c r="P311" s="68"/>
      <c r="Q311" s="69"/>
    </row>
    <row r="312" spans="1:17" x14ac:dyDescent="0.25">
      <c r="A312" s="1"/>
      <c r="B312" s="46">
        <v>2001</v>
      </c>
      <c r="C312" s="71">
        <f>IF(ISNA(VLOOKUP(CONCATENATE($B$291, $B312), 'Airport Passengers'!$A$8:$M$3769, 7, FALSE)), "", VLOOKUP(CONCATENATE($B$291, $B312), 'Airport Passengers'!$A$8:$M$3769, 7, FALSE))</f>
        <v>1792051</v>
      </c>
      <c r="D312" s="71">
        <f>IF(ISNA(VLOOKUP(CONCATENATE($B$291, $B312), 'Airport Passengers'!$A$8:$M$3769, 10, FALSE)), "", VLOOKUP(CONCATENATE($B$291, $B312), 'Airport Passengers'!$A$8:$M$3769, 10, FALSE))</f>
        <v>41581</v>
      </c>
      <c r="E312" s="67">
        <f>IF(ISNA(VLOOKUP(CONCATENATE($B$291, $B312), 'Airport Passengers'!$A$8:$M$3769, 13, FALSE)), "", VLOOKUP(CONCATENATE($B$291, $B312), 'Airport Passengers'!$A$8:$M$3769, 13, FALSE))</f>
        <v>1833632</v>
      </c>
      <c r="F312" s="67"/>
      <c r="G312" s="68">
        <f t="shared" si="177"/>
        <v>-3.5272387826689892E-2</v>
      </c>
      <c r="H312" s="68">
        <f t="shared" si="178"/>
        <v>0.47775250550856491</v>
      </c>
      <c r="I312" s="68">
        <f t="shared" si="179"/>
        <v>-2.7617183978448437E-2</v>
      </c>
      <c r="J312" s="52"/>
      <c r="L312" s="67"/>
      <c r="M312" s="68"/>
      <c r="N312" s="69"/>
      <c r="O312" s="68"/>
      <c r="P312" s="68"/>
      <c r="Q312" s="69"/>
    </row>
    <row r="313" spans="1:17" x14ac:dyDescent="0.25">
      <c r="A313" s="2"/>
      <c r="B313" s="46">
        <v>2002</v>
      </c>
      <c r="C313" s="71">
        <f>IF(ISNA(VLOOKUP(CONCATENATE($B$291, $B313), 'Airport Passengers'!$A$8:$M$3769, 7, FALSE)), "", VLOOKUP(CONCATENATE($B$291, $B313), 'Airport Passengers'!$A$8:$M$3769, 7, FALSE))</f>
        <v>1887834</v>
      </c>
      <c r="D313" s="71">
        <f>IF(ISNA(VLOOKUP(CONCATENATE($B$291, $B313), 'Airport Passengers'!$A$8:$M$3769, 10, FALSE)), "", VLOOKUP(CONCATENATE($B$291, $B313), 'Airport Passengers'!$A$8:$M$3769, 10, FALSE))</f>
        <v>113127</v>
      </c>
      <c r="E313" s="67">
        <f>IF(ISNA(VLOOKUP(CONCATENATE($B$291, $B313), 'Airport Passengers'!$A$8:$M$3769, 13, FALSE)), "", VLOOKUP(CONCATENATE($B$291, $B313), 'Airport Passengers'!$A$8:$M$3769, 13, FALSE))</f>
        <v>2000961</v>
      </c>
      <c r="F313" s="67"/>
      <c r="G313" s="68">
        <f t="shared" si="177"/>
        <v>5.3448813677735733E-2</v>
      </c>
      <c r="H313" s="68">
        <f t="shared" si="178"/>
        <v>1.7206416392102162</v>
      </c>
      <c r="I313" s="68">
        <f t="shared" si="179"/>
        <v>9.125549728626027E-2</v>
      </c>
      <c r="J313" s="52"/>
    </row>
    <row r="314" spans="1:17" x14ac:dyDescent="0.25">
      <c r="A314" s="2"/>
      <c r="B314" s="46">
        <v>2003</v>
      </c>
      <c r="C314" s="71">
        <f>IF(ISNA(VLOOKUP(CONCATENATE($B$291, $B314), 'Airport Passengers'!$A$8:$M$3769, 7, FALSE)), "", VLOOKUP(CONCATENATE($B$291, $B314), 'Airport Passengers'!$A$8:$M$3769, 7, FALSE))</f>
        <v>2116525</v>
      </c>
      <c r="D314" s="71">
        <f>IF(ISNA(VLOOKUP(CONCATENATE($B$291, $B314), 'Airport Passengers'!$A$8:$M$3769, 10, FALSE)), "", VLOOKUP(CONCATENATE($B$291, $B314), 'Airport Passengers'!$A$8:$M$3769, 10, FALSE))</f>
        <v>138938</v>
      </c>
      <c r="E314" s="67">
        <f>IF(ISNA(VLOOKUP(CONCATENATE($B$291, $B314), 'Airport Passengers'!$A$8:$M$3769, 13, FALSE)), "", VLOOKUP(CONCATENATE($B$291, $B314), 'Airport Passengers'!$A$8:$M$3769, 13, FALSE))</f>
        <v>2255463</v>
      </c>
      <c r="F314" s="67"/>
      <c r="G314" s="68">
        <f t="shared" si="177"/>
        <v>0.12113935865123734</v>
      </c>
      <c r="H314" s="68">
        <f t="shared" si="178"/>
        <v>0.22815950215244812</v>
      </c>
      <c r="I314" s="68">
        <f t="shared" si="179"/>
        <v>0.1271898852601325</v>
      </c>
      <c r="J314" s="52"/>
    </row>
    <row r="315" spans="1:17" x14ac:dyDescent="0.25">
      <c r="A315" s="2"/>
      <c r="B315" s="46">
        <v>2004</v>
      </c>
      <c r="C315" s="71">
        <f>IF(ISNA(VLOOKUP(CONCATENATE($B$291, $B315), 'Airport Passengers'!$A$8:$M$3769, 7, FALSE)), "", VLOOKUP(CONCATENATE($B$291, $B315), 'Airport Passengers'!$A$8:$M$3769, 7, FALSE))</f>
        <v>2677820</v>
      </c>
      <c r="D315" s="71">
        <f>IF(ISNA(VLOOKUP(CONCATENATE($B$291, $B315), 'Airport Passengers'!$A$8:$M$3769, 10, FALSE)), "", VLOOKUP(CONCATENATE($B$291, $B315), 'Airport Passengers'!$A$8:$M$3769, 10, FALSE))</f>
        <v>136408</v>
      </c>
      <c r="E315" s="67">
        <f>IF(ISNA(VLOOKUP(CONCATENATE($B$291, $B315), 'Airport Passengers'!$A$8:$M$3769, 13, FALSE)), "", VLOOKUP(CONCATENATE($B$291, $B315), 'Airport Passengers'!$A$8:$M$3769, 13, FALSE))</f>
        <v>2814228</v>
      </c>
      <c r="F315" s="67"/>
      <c r="G315" s="68">
        <f t="shared" si="177"/>
        <v>0.26519648952882674</v>
      </c>
      <c r="H315" s="68">
        <f t="shared" si="178"/>
        <v>-1.8209561099195325E-2</v>
      </c>
      <c r="I315" s="68">
        <f t="shared" si="179"/>
        <v>0.247738490943988</v>
      </c>
      <c r="J315" s="52"/>
    </row>
    <row r="316" spans="1:17" x14ac:dyDescent="0.25">
      <c r="A316" s="2"/>
      <c r="B316" s="46">
        <v>2005</v>
      </c>
      <c r="C316" s="71">
        <f>IF(ISNA(VLOOKUP(CONCATENATE($B$291, $B316), 'Airport Passengers'!$A$8:$M$3769, 7, FALSE)), "", VLOOKUP(CONCATENATE($B$291, $B316), 'Airport Passengers'!$A$8:$M$3769, 7, FALSE))</f>
        <v>3232944</v>
      </c>
      <c r="D316" s="71">
        <f>IF(ISNA(VLOOKUP(CONCATENATE($B$291, $B316), 'Airport Passengers'!$A$8:$M$3769, 10, FALSE)), "", VLOOKUP(CONCATENATE($B$291, $B316), 'Airport Passengers'!$A$8:$M$3769, 10, FALSE))</f>
        <v>203523</v>
      </c>
      <c r="E316" s="67">
        <f>IF(ISNA(VLOOKUP(CONCATENATE($B$291, $B316), 'Airport Passengers'!$A$8:$M$3769, 13, FALSE)), "", VLOOKUP(CONCATENATE($B$291, $B316), 'Airport Passengers'!$A$8:$M$3769, 13, FALSE))</f>
        <v>3436467</v>
      </c>
      <c r="F316" s="67"/>
      <c r="G316" s="68">
        <f t="shared" si="177"/>
        <v>0.20730444914146581</v>
      </c>
      <c r="H316" s="68">
        <f t="shared" si="178"/>
        <v>0.49201659726702246</v>
      </c>
      <c r="I316" s="68">
        <f t="shared" si="179"/>
        <v>0.22110468661387778</v>
      </c>
      <c r="J316" s="52"/>
    </row>
    <row r="317" spans="1:17" x14ac:dyDescent="0.25">
      <c r="A317" s="2"/>
      <c r="B317" s="46">
        <v>2006</v>
      </c>
      <c r="C317" s="71">
        <f>IF(ISNA(VLOOKUP(CONCATENATE($B$291, $B317), 'Airport Passengers'!$A$8:$M$3769, 7, FALSE)), "", VLOOKUP(CONCATENATE($B$291, $B317), 'Airport Passengers'!$A$8:$M$3769, 7, FALSE))</f>
        <v>3423358</v>
      </c>
      <c r="D317" s="71">
        <f>IF(ISNA(VLOOKUP(CONCATENATE($B$291, $B317), 'Airport Passengers'!$A$8:$M$3769, 10, FALSE)), "", VLOOKUP(CONCATENATE($B$291, $B317), 'Airport Passengers'!$A$8:$M$3769, 10, FALSE))</f>
        <v>193441</v>
      </c>
      <c r="E317" s="67">
        <f>IF(ISNA(VLOOKUP(CONCATENATE($B$291, $B317), 'Airport Passengers'!$A$8:$M$3769, 13, FALSE)), "", VLOOKUP(CONCATENATE($B$291, $B317), 'Airport Passengers'!$A$8:$M$3769, 13, FALSE))</f>
        <v>3616799</v>
      </c>
      <c r="F317" s="67"/>
      <c r="G317" s="68">
        <f t="shared" si="177"/>
        <v>5.8898019885281032E-2</v>
      </c>
      <c r="H317" s="68">
        <f t="shared" si="178"/>
        <v>-4.9537398721520416E-2</v>
      </c>
      <c r="I317" s="68">
        <f t="shared" si="179"/>
        <v>5.2475987693174415E-2</v>
      </c>
      <c r="J317" s="52"/>
    </row>
    <row r="318" spans="1:17" x14ac:dyDescent="0.25">
      <c r="A318" s="2"/>
      <c r="B318" s="46">
        <v>2007</v>
      </c>
      <c r="C318" s="71">
        <f>IF(ISNA(VLOOKUP(CONCATENATE($B$291, $B318), 'Airport Passengers'!$A$8:$M$3769, 7, FALSE)), "", VLOOKUP(CONCATENATE($B$291, $B318), 'Airport Passengers'!$A$8:$M$3769, 7, FALSE))</f>
        <v>3735826</v>
      </c>
      <c r="D318" s="71">
        <f>IF(ISNA(VLOOKUP(CONCATENATE($B$291, $B318), 'Airport Passengers'!$A$8:$M$3769, 10, FALSE)), "", VLOOKUP(CONCATENATE($B$291, $B318), 'Airport Passengers'!$A$8:$M$3769, 10, FALSE))</f>
        <v>210762</v>
      </c>
      <c r="E318" s="67">
        <f>IF(ISNA(VLOOKUP(CONCATENATE($B$291, $B318), 'Airport Passengers'!$A$8:$M$3769, 13, FALSE)), "", VLOOKUP(CONCATENATE($B$291, $B318), 'Airport Passengers'!$A$8:$M$3769, 13, FALSE))</f>
        <v>3946588</v>
      </c>
      <c r="F318" s="67"/>
      <c r="G318" s="68">
        <f t="shared" si="177"/>
        <v>9.1275291687284821E-2</v>
      </c>
      <c r="H318" s="68">
        <f t="shared" si="178"/>
        <v>8.9541513949989923E-2</v>
      </c>
      <c r="I318" s="68">
        <f t="shared" si="179"/>
        <v>9.1182562260164302E-2</v>
      </c>
      <c r="J318" s="52"/>
    </row>
    <row r="319" spans="1:17" x14ac:dyDescent="0.25">
      <c r="A319" s="2"/>
      <c r="B319" s="46">
        <v>2008</v>
      </c>
      <c r="C319" s="71">
        <f>IF(ISNA(VLOOKUP(CONCATENATE($B$291, $B319), 'Airport Passengers'!$A$8:$M$3769, 7, FALSE)), "", VLOOKUP(CONCATENATE($B$291, $B319), 'Airport Passengers'!$A$8:$M$3769, 7, FALSE))</f>
        <v>4183352</v>
      </c>
      <c r="D319" s="71">
        <f>IF(ISNA(VLOOKUP(CONCATENATE($B$291, $B319), 'Airport Passengers'!$A$8:$M$3769, 10, FALSE)), "", VLOOKUP(CONCATENATE($B$291, $B319), 'Airport Passengers'!$A$8:$M$3769, 10, FALSE))</f>
        <v>339144</v>
      </c>
      <c r="E319" s="67">
        <f>IF(ISNA(VLOOKUP(CONCATENATE($B$291, $B319), 'Airport Passengers'!$A$8:$M$3769, 13, FALSE)), "", VLOOKUP(CONCATENATE($B$291, $B319), 'Airport Passengers'!$A$8:$M$3769, 13, FALSE))</f>
        <v>4522496</v>
      </c>
      <c r="F319" s="67"/>
      <c r="G319" s="68">
        <f t="shared" si="177"/>
        <v>0.11979305246015205</v>
      </c>
      <c r="H319" s="68">
        <f t="shared" si="178"/>
        <v>0.60913257608107718</v>
      </c>
      <c r="I319" s="68">
        <f t="shared" si="179"/>
        <v>0.14592554378617681</v>
      </c>
      <c r="J319" s="68"/>
    </row>
    <row r="320" spans="1:17" ht="39.6" x14ac:dyDescent="0.25">
      <c r="A320" s="2"/>
      <c r="B320" s="46">
        <v>2009</v>
      </c>
      <c r="C320" s="71">
        <f>IF(ISNA(VLOOKUP(CONCATENATE($B$291, $B320), 'Airport Passengers'!$A$8:$M$3769, 7, FALSE)), "", VLOOKUP(CONCATENATE($B$291, $B320), 'Airport Passengers'!$A$8:$M$3769, 7, FALSE))</f>
        <v>4246436</v>
      </c>
      <c r="D320" s="71">
        <f>IF(ISNA(VLOOKUP(CONCATENATE($B$291, $B320), 'Airport Passengers'!$A$8:$M$3769, 10, FALSE)), "", VLOOKUP(CONCATENATE($B$291, $B320), 'Airport Passengers'!$A$8:$M$3769, 10, FALSE))</f>
        <v>636332</v>
      </c>
      <c r="E320" s="67">
        <f>IF(ISNA(VLOOKUP(CONCATENATE($B$291, $B320), 'Airport Passengers'!$A$8:$M$3769, 13, FALSE)), "", VLOOKUP(CONCATENATE($B$291, $B320), 'Airport Passengers'!$A$8:$M$3769, 13, FALSE))</f>
        <v>4882768</v>
      </c>
      <c r="F320" s="67"/>
      <c r="G320" s="68">
        <f t="shared" si="177"/>
        <v>1.5079773349218522E-2</v>
      </c>
      <c r="H320" s="68">
        <f t="shared" ref="H320:I324" si="180">IF(AND(ISNUMBER(D319),ISNUMBER(D320)), IF(OR(D319=0, D320=0), "..", (D320-D319)/D319), " ")</f>
        <v>0.87628853820206165</v>
      </c>
      <c r="I320" s="68">
        <f t="shared" si="180"/>
        <v>7.9662204234122042E-2</v>
      </c>
      <c r="J320" s="68"/>
      <c r="O320" s="65" t="s">
        <v>130</v>
      </c>
      <c r="P320" s="65" t="s">
        <v>105</v>
      </c>
      <c r="Q320" s="65" t="s">
        <v>106</v>
      </c>
    </row>
    <row r="321" spans="1:17" x14ac:dyDescent="0.25">
      <c r="A321" s="2"/>
      <c r="B321" s="46">
        <v>2010</v>
      </c>
      <c r="C321" s="71">
        <f>IF(ISNA(VLOOKUP(CONCATENATE($B$291, $B321), 'Airport Passengers'!$A$8:$M$3769, 7, FALSE)), "", VLOOKUP(CONCATENATE($B$291, $B321), 'Airport Passengers'!$A$8:$M$3769, 7, FALSE))</f>
        <v>4729951</v>
      </c>
      <c r="D321" s="71">
        <f>IF(ISNA(VLOOKUP(CONCATENATE($B$291, $B321), 'Airport Passengers'!$A$8:$M$3769, 10, FALSE)), "", VLOOKUP(CONCATENATE($B$291, $B321), 'Airport Passengers'!$A$8:$M$3769, 10, FALSE))</f>
        <v>786669</v>
      </c>
      <c r="E321" s="67">
        <f>IF(ISNA(VLOOKUP(CONCATENATE($B$291, $B321), 'Airport Passengers'!$A$8:$M$3769, 13, FALSE)), "", VLOOKUP(CONCATENATE($B$291, $B321), 'Airport Passengers'!$A$8:$M$3769, 13, FALSE))</f>
        <v>5516620</v>
      </c>
      <c r="F321" s="67"/>
      <c r="G321" s="68">
        <f t="shared" si="177"/>
        <v>0.11386372007019534</v>
      </c>
      <c r="H321" s="68">
        <f t="shared" si="180"/>
        <v>0.23625560242137753</v>
      </c>
      <c r="I321" s="68">
        <f t="shared" si="180"/>
        <v>0.1298140726735327</v>
      </c>
      <c r="J321" s="68"/>
    </row>
    <row r="322" spans="1:17" x14ac:dyDescent="0.25">
      <c r="A322" s="2"/>
      <c r="B322" s="46">
        <v>2011</v>
      </c>
      <c r="C322" s="71">
        <f>IF(ISNA(VLOOKUP(CONCATENATE($B$291, $B322), 'Airport Passengers'!$A$8:$M$3769, 7, FALSE)), "", VLOOKUP(CONCATENATE($B$291, $B322), 'Airport Passengers'!$A$8:$M$3769, 7, FALSE))</f>
        <v>4581300</v>
      </c>
      <c r="D322" s="71">
        <f>IF(ISNA(VLOOKUP(CONCATENATE($B$291, $B322), 'Airport Passengers'!$A$8:$M$3769, 10, FALSE)), "", VLOOKUP(CONCATENATE($B$291, $B322), 'Airport Passengers'!$A$8:$M$3769, 10, FALSE))</f>
        <v>715863</v>
      </c>
      <c r="E322" s="67">
        <f>IF(ISNA(VLOOKUP(CONCATENATE($B$291, $B322), 'Airport Passengers'!$A$8:$M$3769, 13, FALSE)), "", VLOOKUP(CONCATENATE($B$291, $B322), 'Airport Passengers'!$A$8:$M$3769, 13, FALSE))</f>
        <v>5297163</v>
      </c>
      <c r="F322" s="67"/>
      <c r="G322" s="68">
        <f t="shared" si="177"/>
        <v>-3.1427598298587024E-2</v>
      </c>
      <c r="H322" s="68">
        <f t="shared" si="180"/>
        <v>-9.0007360147660573E-2</v>
      </c>
      <c r="I322" s="68">
        <f t="shared" si="180"/>
        <v>-3.9781061592061809E-2</v>
      </c>
      <c r="J322" s="68"/>
      <c r="O322" s="76"/>
      <c r="P322" s="76"/>
      <c r="Q322" s="76"/>
    </row>
    <row r="323" spans="1:17" x14ac:dyDescent="0.25">
      <c r="A323" s="2"/>
      <c r="B323" s="46">
        <v>2012</v>
      </c>
      <c r="C323" s="71">
        <f>IF(ISNA(VLOOKUP(CONCATENATE($B$291, $B323), 'Airport Passengers'!$A$8:$M$3769, 7, FALSE)), "", VLOOKUP(CONCATENATE($B$291, $B323), 'Airport Passengers'!$A$8:$M$3769, 7, FALSE))</f>
        <v>4854885</v>
      </c>
      <c r="D323" s="71">
        <f>IF(ISNA(VLOOKUP(CONCATENATE($B$291, $B323), 'Airport Passengers'!$A$8:$M$3769, 10, FALSE)), "", VLOOKUP(CONCATENATE($B$291, $B323), 'Airport Passengers'!$A$8:$M$3769, 10, FALSE))</f>
        <v>824424</v>
      </c>
      <c r="E323" s="67">
        <f>IF(ISNA(VLOOKUP(CONCATENATE($B$291, $B323), 'Airport Passengers'!$A$8:$M$3769, 13, FALSE)), "", VLOOKUP(CONCATENATE($B$291, $B323), 'Airport Passengers'!$A$8:$M$3769, 13, FALSE))</f>
        <v>5679309</v>
      </c>
      <c r="F323" s="67"/>
      <c r="G323" s="68">
        <f t="shared" si="177"/>
        <v>5.9717765699692227E-2</v>
      </c>
      <c r="H323" s="68">
        <f t="shared" si="180"/>
        <v>0.15165052531001044</v>
      </c>
      <c r="I323" s="68">
        <f t="shared" si="180"/>
        <v>7.2141635060125581E-2</v>
      </c>
      <c r="J323" s="68"/>
      <c r="O323" s="76"/>
      <c r="P323" s="76"/>
      <c r="Q323" s="76"/>
    </row>
    <row r="324" spans="1:17" x14ac:dyDescent="0.25">
      <c r="A324" s="2"/>
      <c r="B324" s="46">
        <v>2013</v>
      </c>
      <c r="C324" s="71">
        <f>IF(ISNA(VLOOKUP(CONCATENATE($B$291, $B324), 'Airport Passengers'!$A$8:$M$3769, 7, FALSE)), "", VLOOKUP(CONCATENATE($B$291, $B324), 'Airport Passengers'!$A$8:$M$3769, 7, FALSE))</f>
        <v>4902269</v>
      </c>
      <c r="D324" s="71">
        <f>IF(ISNA(VLOOKUP(CONCATENATE($B$291, $B324), 'Airport Passengers'!$A$8:$M$3769, 10, FALSE)), "", VLOOKUP(CONCATENATE($B$291, $B324), 'Airport Passengers'!$A$8:$M$3769, 10, FALSE))</f>
        <v>864905</v>
      </c>
      <c r="E324" s="67">
        <f>IF(ISNA(VLOOKUP(CONCATENATE($B$291, $B324), 'Airport Passengers'!$A$8:$M$3769, 13, FALSE)), "", VLOOKUP(CONCATENATE($B$291, $B324), 'Airport Passengers'!$A$8:$M$3769, 13, FALSE))</f>
        <v>5767174</v>
      </c>
      <c r="F324" s="67"/>
      <c r="G324" s="68">
        <f t="shared" si="177"/>
        <v>9.7600664073402357E-3</v>
      </c>
      <c r="H324" s="68">
        <f t="shared" si="180"/>
        <v>4.9102161023939141E-2</v>
      </c>
      <c r="I324" s="68">
        <f t="shared" si="180"/>
        <v>1.5471072273052937E-2</v>
      </c>
      <c r="J324" s="68"/>
      <c r="K324" s="52" t="s">
        <v>175</v>
      </c>
      <c r="O324" s="76">
        <f>C335/1000000</f>
        <v>5.5778819999999998</v>
      </c>
      <c r="P324" s="76">
        <f>D335/1000000</f>
        <v>0.62833399999999995</v>
      </c>
      <c r="Q324" s="76">
        <f>E335/1000000</f>
        <v>6.2062160000000004</v>
      </c>
    </row>
    <row r="325" spans="1:17" x14ac:dyDescent="0.25">
      <c r="A325" s="2"/>
      <c r="B325" s="46">
        <v>2014</v>
      </c>
      <c r="C325" s="71">
        <f>IF(ISNA(VLOOKUP(CONCATENATE($B$291, $B325), 'Airport Passengers'!$A$8:$M$3769, 7, FALSE)), "", VLOOKUP(CONCATENATE($B$291, $B325), 'Airport Passengers'!$A$8:$M$3769, 7, FALSE))</f>
        <v>4947853</v>
      </c>
      <c r="D325" s="71">
        <f>IF(ISNA(VLOOKUP(CONCATENATE($B$291, $B325), 'Airport Passengers'!$A$8:$M$3769, 10, FALSE)), "", VLOOKUP(CONCATENATE($B$291, $B325), 'Airport Passengers'!$A$8:$M$3769, 10, FALSE))</f>
        <v>880971</v>
      </c>
      <c r="E325" s="67">
        <f>IF(ISNA(VLOOKUP(CONCATENATE($B$291, $B325), 'Airport Passengers'!$A$8:$M$3769, 13, FALSE)), "", VLOOKUP(CONCATENATE($B$291, $B325), 'Airport Passengers'!$A$8:$M$3769, 13, FALSE))</f>
        <v>5828824</v>
      </c>
      <c r="F325" s="67"/>
      <c r="G325" s="68">
        <f t="shared" ref="G325:I326" si="181">IF(AND(ISNUMBER(C324),ISNUMBER(C325)), IF(OR(C324=0, C325=0), "..", (C325-C324)/C324), " ")</f>
        <v>9.2985513442856767E-3</v>
      </c>
      <c r="H325" s="68">
        <f t="shared" si="181"/>
        <v>1.8575450483001025E-2</v>
      </c>
      <c r="I325" s="68">
        <f t="shared" si="181"/>
        <v>1.0689810988882944E-2</v>
      </c>
      <c r="J325" s="68"/>
      <c r="K325" s="52" t="s">
        <v>171</v>
      </c>
      <c r="O325" s="75">
        <f>G335</f>
        <v>2.5431534175830117E-2</v>
      </c>
      <c r="P325" s="75">
        <f>H335</f>
        <v>-0.20526824381754158</v>
      </c>
      <c r="Q325" s="75">
        <f>I335</f>
        <v>-3.844838904877395E-3</v>
      </c>
    </row>
    <row r="326" spans="1:17" x14ac:dyDescent="0.25">
      <c r="A326" s="2"/>
      <c r="B326" s="46">
        <v>2015</v>
      </c>
      <c r="C326" s="71">
        <f>IF(ISNA(VLOOKUP(CONCATENATE($B$291, $B326), 'Airport Passengers'!$A$8:$M$3769, 7, FALSE)), "", VLOOKUP(CONCATENATE($B$291, $B326), 'Airport Passengers'!$A$8:$M$3769, 7, FALSE))</f>
        <v>5081391</v>
      </c>
      <c r="D326" s="71">
        <f>IF(ISNA(VLOOKUP(CONCATENATE($B$291, $B326), 'Airport Passengers'!$A$8:$M$3769, 10, FALSE)), "", VLOOKUP(CONCATENATE($B$291, $B326), 'Airport Passengers'!$A$8:$M$3769, 10, FALSE))</f>
        <v>942967</v>
      </c>
      <c r="E326" s="67">
        <f>IF(ISNA(VLOOKUP(CONCATENATE($B$291, $B326), 'Airport Passengers'!$A$8:$M$3769, 13, FALSE)), "", VLOOKUP(CONCATENATE($B$291, $B326), 'Airport Passengers'!$A$8:$M$3769, 13, FALSE))</f>
        <v>6024358</v>
      </c>
      <c r="F326" s="67"/>
      <c r="G326" s="68">
        <f t="shared" si="181"/>
        <v>2.6989079910013494E-2</v>
      </c>
      <c r="H326" s="68">
        <f t="shared" si="181"/>
        <v>7.0372350508700054E-2</v>
      </c>
      <c r="I326" s="68">
        <f t="shared" si="181"/>
        <v>3.3546046337992019E-2</v>
      </c>
      <c r="J326" s="68"/>
      <c r="K326" s="52" t="s">
        <v>108</v>
      </c>
      <c r="O326" s="75">
        <f>C335/C$47</f>
        <v>4.7329083875715917E-2</v>
      </c>
      <c r="P326" s="75">
        <f>D335/D$47</f>
        <v>1.519407169704849E-2</v>
      </c>
      <c r="Q326" s="75">
        <f>E335/E$47</f>
        <v>3.8982042566582324E-2</v>
      </c>
    </row>
    <row r="327" spans="1:17" x14ac:dyDescent="0.25">
      <c r="A327" s="2"/>
      <c r="B327" s="46">
        <v>2016</v>
      </c>
      <c r="C327" s="71">
        <f>IF(ISNA(VLOOKUP(CONCATENATE($B$291, $B327), 'Airport Passengers'!$A$8:$M$3769, 7, FALSE)), "", VLOOKUP(CONCATENATE($B$291, $B327), 'Airport Passengers'!$A$8:$M$3769, 7, FALSE))</f>
        <v>5317757</v>
      </c>
      <c r="D327" s="71">
        <f>IF(ISNA(VLOOKUP(CONCATENATE($B$291, $B327), 'Airport Passengers'!$A$8:$M$3769, 10, FALSE)), "", VLOOKUP(CONCATENATE($B$291, $B327), 'Airport Passengers'!$A$8:$M$3769, 10, FALSE))</f>
        <v>1093558</v>
      </c>
      <c r="E327" s="67">
        <f>IF(ISNA(VLOOKUP(CONCATENATE($B$291, $B327), 'Airport Passengers'!$A$8:$M$3769, 13, FALSE)), "", VLOOKUP(CONCATENATE($B$291, $B327), 'Airport Passengers'!$A$8:$M$3769, 13, FALSE))</f>
        <v>6411315</v>
      </c>
      <c r="F327" s="67"/>
      <c r="G327" s="68">
        <f t="shared" ref="G327:I328" si="182">IF(AND(ISNUMBER(C326),ISNUMBER(C327)), IF(OR(C326=0, C327=0), "..", (C327-C326)/C326), " ")</f>
        <v>4.6516003196762461E-2</v>
      </c>
      <c r="H327" s="68">
        <f t="shared" si="182"/>
        <v>0.15969911990557464</v>
      </c>
      <c r="I327" s="68">
        <f t="shared" si="182"/>
        <v>6.4232072529554193E-2</v>
      </c>
      <c r="J327" s="68"/>
    </row>
    <row r="328" spans="1:17" x14ac:dyDescent="0.25">
      <c r="A328" s="2"/>
      <c r="B328" s="46">
        <v>2017</v>
      </c>
      <c r="C328" s="71">
        <f>IF(ISNA(VLOOKUP(CONCATENATE($B$291, $B328), 'Airport Passengers'!$A$8:$M$3769, 7, FALSE)), "", VLOOKUP(CONCATENATE($B$291, $B328), 'Airport Passengers'!$A$8:$M$3769, 7, FALSE))</f>
        <v>5398985</v>
      </c>
      <c r="D328" s="71">
        <f>IF(ISNA(VLOOKUP(CONCATENATE($B$291, $B328), 'Airport Passengers'!$A$8:$M$3769, 10, FALSE)), "", VLOOKUP(CONCATENATE($B$291, $B328), 'Airport Passengers'!$A$8:$M$3769, 10, FALSE))</f>
        <v>1080098</v>
      </c>
      <c r="E328" s="67">
        <f>IF(ISNA(VLOOKUP(CONCATENATE($B$291, $B328), 'Airport Passengers'!$A$8:$M$3769, 13, FALSE)), "", VLOOKUP(CONCATENATE($B$291, $B328), 'Airport Passengers'!$A$8:$M$3769, 13, FALSE))</f>
        <v>6479083</v>
      </c>
      <c r="F328" s="67"/>
      <c r="G328" s="68">
        <f t="shared" si="182"/>
        <v>1.5274861186774799E-2</v>
      </c>
      <c r="H328" s="68">
        <f t="shared" si="182"/>
        <v>-1.2308446374129218E-2</v>
      </c>
      <c r="I328" s="68">
        <f t="shared" si="182"/>
        <v>1.0570062459885374E-2</v>
      </c>
      <c r="J328" s="68"/>
      <c r="K328" s="77"/>
      <c r="L328" s="77"/>
      <c r="M328" s="77"/>
      <c r="N328" s="77"/>
      <c r="O328" s="67"/>
    </row>
    <row r="329" spans="1:17" x14ac:dyDescent="0.25">
      <c r="A329" s="2"/>
      <c r="B329" s="46">
        <v>2018</v>
      </c>
      <c r="C329" s="71">
        <f>IF(ISNA(VLOOKUP(CONCATENATE($B$291, $B329), 'Airport Passengers'!$A$8:$M$3769, 7, FALSE)), "", VLOOKUP(CONCATENATE($B$291, $B329), 'Airport Passengers'!$A$8:$M$3769, 7, FALSE))</f>
        <v>5461184</v>
      </c>
      <c r="D329" s="71">
        <f>IF(ISNA(VLOOKUP(CONCATENATE($B$291, $B329), 'Airport Passengers'!$A$8:$M$3769, 10, FALSE)), "", VLOOKUP(CONCATENATE($B$291, $B329), 'Airport Passengers'!$A$8:$M$3769, 10, FALSE))</f>
        <v>1025198</v>
      </c>
      <c r="E329" s="67">
        <f>IF(ISNA(VLOOKUP(CONCATENATE($B$291, $B329), 'Airport Passengers'!$A$8:$M$3769, 13, FALSE)), "", VLOOKUP(CONCATENATE($B$291, $B329), 'Airport Passengers'!$A$8:$M$3769, 13, FALSE))</f>
        <v>6486382</v>
      </c>
      <c r="F329" s="67"/>
      <c r="G329" s="68">
        <f t="shared" ref="G329" si="183">IF(AND(ISNUMBER(C328),ISNUMBER(C329)), IF(OR(C328=0, C329=0), "..", (C329-C328)/C328), " ")</f>
        <v>1.1520498760415152E-2</v>
      </c>
      <c r="H329" s="68">
        <f t="shared" ref="H329" si="184">IF(AND(ISNUMBER(D328),ISNUMBER(D329)), IF(OR(D328=0, D329=0), "..", (D329-D328)/D328), " ")</f>
        <v>-5.082872109753004E-2</v>
      </c>
      <c r="I329" s="68">
        <f t="shared" ref="I329" si="185">IF(AND(ISNUMBER(E328),ISNUMBER(E329)), IF(OR(E328=0, E329=0), "..", (E329-E328)/E328), " ")</f>
        <v>1.1265483093826703E-3</v>
      </c>
      <c r="J329" s="68"/>
      <c r="K329" s="77" t="s">
        <v>99</v>
      </c>
      <c r="L329" s="77"/>
      <c r="M329" s="77"/>
      <c r="N329" s="77"/>
      <c r="O329" s="67"/>
    </row>
    <row r="330" spans="1:17" x14ac:dyDescent="0.25">
      <c r="A330" s="2"/>
      <c r="B330" s="46">
        <v>2019</v>
      </c>
      <c r="C330" s="71">
        <f>IF(ISNA(VLOOKUP(CONCATENATE($B$291, $B330), 'Airport Passengers'!$A$8:$M$3769, 7, FALSE)), "", VLOOKUP(CONCATENATE($B$291, $B330), 'Airport Passengers'!$A$8:$M$3769, 7, FALSE))</f>
        <v>5543608</v>
      </c>
      <c r="D330" s="71">
        <f>IF(ISNA(VLOOKUP(CONCATENATE($B$291, $B330), 'Airport Passengers'!$A$8:$M$3769, 10, FALSE)), "", VLOOKUP(CONCATENATE($B$291, $B330), 'Airport Passengers'!$A$8:$M$3769, 10, FALSE))</f>
        <v>940995</v>
      </c>
      <c r="E330" s="67">
        <f>IF(ISNA(VLOOKUP(CONCATENATE($B$291, $B330), 'Airport Passengers'!$A$8:$M$3769, 13, FALSE)), "", VLOOKUP(CONCATENATE($B$291, $B330), 'Airport Passengers'!$A$8:$M$3769, 13, FALSE))</f>
        <v>6484603</v>
      </c>
      <c r="F330" s="67"/>
      <c r="G330" s="68">
        <f t="shared" ref="G330" si="186">IF(AND(ISNUMBER(C329),ISNUMBER(C330)), IF(OR(C329=0, C330=0), "..", (C330-C329)/C329), " ")</f>
        <v>1.509269784720676E-2</v>
      </c>
      <c r="H330" s="68">
        <f t="shared" ref="H330" si="187">IF(AND(ISNUMBER(D329),ISNUMBER(D330)), IF(OR(D329=0, D330=0), "..", (D330-D329)/D329), " ")</f>
        <v>-8.2133402523219906E-2</v>
      </c>
      <c r="I330" s="68">
        <f t="shared" ref="I330" si="188">IF(AND(ISNUMBER(E329),ISNUMBER(E330)), IF(OR(E329=0, E330=0), "..", (E330-E329)/E329), " ")</f>
        <v>-2.7426691798293718E-4</v>
      </c>
      <c r="J330" s="68"/>
      <c r="K330" s="49" t="s">
        <v>172</v>
      </c>
      <c r="O330" s="75">
        <f>IF(C330=0,"..",(C335/C330)^(1/5)-1)</f>
        <v>1.2334765329591324E-3</v>
      </c>
      <c r="P330" s="75">
        <f t="shared" ref="P330" si="189">IF(D330=0,"..",(D335/D330)^(1/5)-1)</f>
        <v>-7.7597122793251927E-2</v>
      </c>
      <c r="Q330" s="75">
        <f t="shared" ref="Q330" si="190">IF(E330=0,"..",(E335/E330)^(1/5)-1)</f>
        <v>-8.7374501177290842E-3</v>
      </c>
    </row>
    <row r="331" spans="1:17" x14ac:dyDescent="0.25">
      <c r="A331" s="2"/>
      <c r="B331" s="46">
        <v>2020</v>
      </c>
      <c r="C331" s="71">
        <f>IF(ISNA(VLOOKUP(CONCATENATE($B$291, $B331), 'Airport Passengers'!$A$8:$M$3769, 7, FALSE)), "", VLOOKUP(CONCATENATE($B$291, $B331), 'Airport Passengers'!$A$8:$M$3769, 7, FALSE))</f>
        <v>1514472</v>
      </c>
      <c r="D331" s="71">
        <f>IF(ISNA(VLOOKUP(CONCATENATE($B$291, $B331), 'Airport Passengers'!$A$8:$M$3769, 10, FALSE)), "", VLOOKUP(CONCATENATE($B$291, $B331), 'Airport Passengers'!$A$8:$M$3769, 10, FALSE))</f>
        <v>207744</v>
      </c>
      <c r="E331" s="67">
        <f>IF(ISNA(VLOOKUP(CONCATENATE($B$291, $B331), 'Airport Passengers'!$A$8:$M$3769, 13, FALSE)), "", VLOOKUP(CONCATENATE($B$291, $B331), 'Airport Passengers'!$A$8:$M$3769, 13, FALSE))</f>
        <v>1722216</v>
      </c>
      <c r="F331" s="67"/>
      <c r="G331" s="68">
        <f t="shared" ref="G331" si="191">IF(AND(ISNUMBER(C330),ISNUMBER(C331)), IF(OR(C330=0, C331=0), "..", (C331-C330)/C330), " ")</f>
        <v>-0.72680752318706521</v>
      </c>
      <c r="H331" s="68">
        <f t="shared" ref="H331" si="192">IF(AND(ISNUMBER(D330),ISNUMBER(D331)), IF(OR(D330=0, D331=0), "..", (D331-D330)/D330), " ")</f>
        <v>-0.77922943267498768</v>
      </c>
      <c r="I331" s="68">
        <f t="shared" ref="I331" si="193">IF(AND(ISNUMBER(E330),ISNUMBER(E331)), IF(OR(E330=0, E331=0), "..", (E331-E330)/E330), " ")</f>
        <v>-0.73441458174077889</v>
      </c>
      <c r="J331" s="68"/>
      <c r="K331" s="49" t="s">
        <v>173</v>
      </c>
      <c r="O331" s="75">
        <f>IF(C325=0,"..",(C335/C325)^(1/10)-1)</f>
        <v>1.2057653326749129E-2</v>
      </c>
      <c r="P331" s="75">
        <f t="shared" ref="P331" si="194">IF(D325=0,"..",(D335/D325)^(1/10)-1)</f>
        <v>-3.3230602071638971E-2</v>
      </c>
      <c r="Q331" s="75">
        <f t="shared" ref="Q331" si="195">IF(E325=0,"..",(E335/E325)^(1/10)-1)</f>
        <v>6.293330882271686E-3</v>
      </c>
    </row>
    <row r="332" spans="1:17" x14ac:dyDescent="0.25">
      <c r="A332" s="2"/>
      <c r="B332" s="46">
        <v>2021</v>
      </c>
      <c r="C332" s="71">
        <f>IF(ISNA(VLOOKUP(CONCATENATE($B$291, $B332), 'Airport Passengers'!$A$8:$M$3769, 7, FALSE)), "", VLOOKUP(CONCATENATE($B$291, $B332), 'Airport Passengers'!$A$8:$M$3769, 7, FALSE))</f>
        <v>2038812</v>
      </c>
      <c r="D332" s="71">
        <f>IF(ISNA(VLOOKUP(CONCATENATE($B$291, $B332), 'Airport Passengers'!$A$8:$M$3769, 10, FALSE)), "", VLOOKUP(CONCATENATE($B$291, $B332), 'Airport Passengers'!$A$8:$M$3769, 10, FALSE))</f>
        <v>44244</v>
      </c>
      <c r="E332" s="67">
        <f>IF(ISNA(VLOOKUP(CONCATENATE($B$291, $B332), 'Airport Passengers'!$A$8:$M$3769, 13, FALSE)), "", VLOOKUP(CONCATENATE($B$291, $B332), 'Airport Passengers'!$A$8:$M$3769, 13, FALSE))</f>
        <v>2083056</v>
      </c>
      <c r="F332" s="67"/>
      <c r="G332" s="68">
        <f t="shared" ref="G332" si="196">IF(AND(ISNUMBER(C331),ISNUMBER(C332)), IF(OR(C331=0, C332=0), "..", (C332-C331)/C331), " ")</f>
        <v>0.34621967259876707</v>
      </c>
      <c r="H332" s="68">
        <f t="shared" ref="H332" si="197">IF(AND(ISNUMBER(D331),ISNUMBER(D332)), IF(OR(D331=0, D332=0), "..", (D332-D331)/D331), " ")</f>
        <v>-0.78702634011090578</v>
      </c>
      <c r="I332" s="68">
        <f t="shared" ref="I332" si="198">IF(AND(ISNUMBER(E331),ISNUMBER(E332)), IF(OR(E331=0, E332=0), "..", (E332-E331)/E331), " ")</f>
        <v>0.20952075697821876</v>
      </c>
      <c r="J332" s="68"/>
      <c r="K332" s="49" t="s">
        <v>174</v>
      </c>
      <c r="O332" s="75">
        <f>IF(C315=0,"..",(C335/C315)^(1/20)-1)</f>
        <v>3.7371702451815869E-2</v>
      </c>
      <c r="P332" s="75">
        <f t="shared" ref="P332" si="199">IF(D315=0,"..",(D335/D315)^(1/20)-1)</f>
        <v>7.936302327446354E-2</v>
      </c>
      <c r="Q332" s="75">
        <f t="shared" ref="Q332" si="200">IF(E315=0,"..",(E335/E315)^(1/20)-1)</f>
        <v>4.0335408757391722E-2</v>
      </c>
    </row>
    <row r="333" spans="1:17" x14ac:dyDescent="0.25">
      <c r="A333" s="2"/>
      <c r="B333" s="46">
        <v>2022</v>
      </c>
      <c r="C333" s="71">
        <f>IF(ISNA(VLOOKUP(CONCATENATE($B$291, $B333), 'Airport Passengers'!$A$8:$M$3769, 7, FALSE)), "", VLOOKUP(CONCATENATE($B$291, $B333), 'Airport Passengers'!$A$8:$M$3769, 7, FALSE))</f>
        <v>5317495</v>
      </c>
      <c r="D333" s="71">
        <f>IF(ISNA(VLOOKUP(CONCATENATE($B$291, $B333), 'Airport Passengers'!$A$8:$M$3769, 10, FALSE)), "", VLOOKUP(CONCATENATE($B$291, $B333), 'Airport Passengers'!$A$8:$M$3769, 10, FALSE))</f>
        <v>391192</v>
      </c>
      <c r="E333" s="67">
        <f>IF(ISNA(VLOOKUP(CONCATENATE($B$291, $B333), 'Airport Passengers'!$A$8:$M$3769, 13, FALSE)), "", VLOOKUP(CONCATENATE($B$291, $B333), 'Airport Passengers'!$A$8:$M$3769, 13, FALSE))</f>
        <v>5708687</v>
      </c>
      <c r="F333" s="67"/>
      <c r="G333" s="68">
        <f t="shared" ref="G333:G334" si="201">IF(AND(ISNUMBER(C332),ISNUMBER(C333)), IF(OR(C332=0, C333=0), "..", (C333-C332)/C332), " ")</f>
        <v>1.6081340506137889</v>
      </c>
      <c r="H333" s="68">
        <f t="shared" ref="H333:H334" si="202">IF(AND(ISNUMBER(D332),ISNUMBER(D333)), IF(OR(D332=0, D333=0), "..", (D333-D332)/D332), " ")</f>
        <v>7.8416960491818104</v>
      </c>
      <c r="I333" s="68">
        <f t="shared" ref="I333:I334" si="203">IF(AND(ISNUMBER(E332),ISNUMBER(E333)), IF(OR(E332=0, E333=0), "..", (E333-E332)/E332), " ")</f>
        <v>1.7405345799632848</v>
      </c>
      <c r="J333" s="68"/>
    </row>
    <row r="334" spans="1:17" x14ac:dyDescent="0.25">
      <c r="A334" s="2"/>
      <c r="B334" s="46">
        <v>2023</v>
      </c>
      <c r="C334" s="71">
        <f>IF(ISNA(VLOOKUP(CONCATENATE($B$291, $B334), 'Airport Passengers'!$A$8:$M$3769, 7, FALSE)), "", VLOOKUP(CONCATENATE($B$291, $B334), 'Airport Passengers'!$A$8:$M$3769, 7, FALSE))</f>
        <v>5439546</v>
      </c>
      <c r="D334" s="71">
        <f>IF(ISNA(VLOOKUP(CONCATENATE($B$291, $B334), 'Airport Passengers'!$A$8:$M$3769, 10, FALSE)), "", VLOOKUP(CONCATENATE($B$291, $B334), 'Airport Passengers'!$A$8:$M$3769, 10, FALSE))</f>
        <v>790624</v>
      </c>
      <c r="E334" s="67">
        <f>IF(ISNA(VLOOKUP(CONCATENATE($B$291, $B334), 'Airport Passengers'!$A$8:$M$3769, 13, FALSE)), "", VLOOKUP(CONCATENATE($B$291, $B334), 'Airport Passengers'!$A$8:$M$3769, 13, FALSE))</f>
        <v>6230170</v>
      </c>
      <c r="F334" s="67"/>
      <c r="G334" s="68">
        <f t="shared" si="201"/>
        <v>2.2952724920286716E-2</v>
      </c>
      <c r="H334" s="68">
        <f t="shared" si="202"/>
        <v>1.0210638254361031</v>
      </c>
      <c r="I334" s="68">
        <f t="shared" si="203"/>
        <v>9.1349026492431623E-2</v>
      </c>
      <c r="J334" s="68"/>
    </row>
    <row r="335" spans="1:17" x14ac:dyDescent="0.25">
      <c r="A335" s="2"/>
      <c r="B335" s="46">
        <v>2024</v>
      </c>
      <c r="C335" s="71">
        <f>IF(ISNA(VLOOKUP(CONCATENATE($B$291, $B335), 'Airport Passengers'!$A$8:$M$3769, 7, FALSE)), "", VLOOKUP(CONCATENATE($B$291, $B335), 'Airport Passengers'!$A$8:$M$3769, 7, FALSE))</f>
        <v>5577882</v>
      </c>
      <c r="D335" s="71">
        <f>IF(ISNA(VLOOKUP(CONCATENATE($B$291, $B335), 'Airport Passengers'!$A$8:$M$3769, 10, FALSE)), "", VLOOKUP(CONCATENATE($B$291, $B335), 'Airport Passengers'!$A$8:$M$3769, 10, FALSE))</f>
        <v>628334</v>
      </c>
      <c r="E335" s="67">
        <f>IF(ISNA(VLOOKUP(CONCATENATE($B$291, $B335), 'Airport Passengers'!$A$8:$M$3769, 13, FALSE)), "", VLOOKUP(CONCATENATE($B$291, $B335), 'Airport Passengers'!$A$8:$M$3769, 13, FALSE))</f>
        <v>6206216</v>
      </c>
      <c r="F335" s="67"/>
      <c r="G335" s="68">
        <f t="shared" ref="G335" si="204">IF(AND(ISNUMBER(C334),ISNUMBER(C335)), IF(OR(C334=0, C335=0), "..", (C335-C334)/C334), " ")</f>
        <v>2.5431534175830117E-2</v>
      </c>
      <c r="H335" s="68">
        <f t="shared" ref="H335" si="205">IF(AND(ISNUMBER(D334),ISNUMBER(D335)), IF(OR(D334=0, D335=0), "..", (D335-D334)/D334), " ")</f>
        <v>-0.20526824381754158</v>
      </c>
      <c r="I335" s="68">
        <f t="shared" ref="I335" si="206">IF(AND(ISNUMBER(E334),ISNUMBER(E335)), IF(OR(E334=0, E335=0), "..", (E335-E334)/E334), " ")</f>
        <v>-3.844838904877395E-3</v>
      </c>
      <c r="J335" s="68"/>
    </row>
    <row r="336" spans="1:17" x14ac:dyDescent="0.25">
      <c r="A336" s="2"/>
      <c r="B336" s="72"/>
      <c r="C336" s="72"/>
      <c r="D336" s="72"/>
      <c r="E336" s="73"/>
      <c r="F336" s="73"/>
      <c r="G336" s="73"/>
      <c r="H336" s="73"/>
      <c r="I336" s="74"/>
      <c r="J336" s="68"/>
    </row>
    <row r="337" spans="1:21" x14ac:dyDescent="0.25">
      <c r="A337" s="2"/>
      <c r="B337" s="118"/>
      <c r="C337" s="118"/>
      <c r="D337" s="118"/>
      <c r="E337" s="119"/>
      <c r="F337" s="119"/>
      <c r="G337" s="119"/>
      <c r="H337" s="119"/>
      <c r="I337" s="69"/>
      <c r="J337" s="68"/>
    </row>
    <row r="338" spans="1:21" x14ac:dyDescent="0.25">
      <c r="A338" s="2"/>
      <c r="B338" s="118"/>
      <c r="C338" s="118"/>
      <c r="D338" s="118"/>
      <c r="E338" s="119"/>
      <c r="F338" s="119"/>
      <c r="G338" s="119"/>
      <c r="H338" s="119"/>
      <c r="I338" s="69"/>
      <c r="J338" s="68"/>
    </row>
    <row r="339" spans="1:21" s="36" customFormat="1" ht="18" thickBot="1" x14ac:dyDescent="0.35">
      <c r="A339" s="35">
        <v>7</v>
      </c>
      <c r="B339" s="54" t="s">
        <v>15</v>
      </c>
      <c r="C339" s="54"/>
      <c r="D339"/>
      <c r="E339"/>
      <c r="F339" s="55"/>
      <c r="G339" s="55"/>
      <c r="H339" s="55"/>
      <c r="I339" s="56"/>
      <c r="J339" s="57"/>
      <c r="K339" s="129" t="str">
        <f>CONCATENATE(B339," - PASSENGER MOVEMENTS (millions) - ",UPPER($B$6))</f>
        <v>CAIRNS - PASSENGER MOVEMENTS (millions) - CALENDAR YEARS</v>
      </c>
      <c r="L339" s="129"/>
      <c r="M339" s="129"/>
      <c r="N339" s="129"/>
      <c r="O339" s="129"/>
      <c r="P339" s="129"/>
      <c r="Q339" s="129"/>
      <c r="R339" s="108"/>
      <c r="S339" s="37"/>
      <c r="T339" s="37"/>
      <c r="U339" s="37"/>
    </row>
    <row r="340" spans="1:21" x14ac:dyDescent="0.25">
      <c r="A340" s="1"/>
      <c r="B340" s="58"/>
      <c r="C340" s="58"/>
      <c r="D340" s="58"/>
      <c r="E340" s="59"/>
      <c r="F340" s="59"/>
      <c r="G340" s="59"/>
      <c r="H340" s="59"/>
      <c r="I340" s="60"/>
      <c r="J340" s="61"/>
    </row>
    <row r="341" spans="1:21" ht="20.100000000000001" customHeight="1" x14ac:dyDescent="0.25">
      <c r="A341" s="1"/>
      <c r="B341" s="62"/>
      <c r="C341" s="128" t="s">
        <v>103</v>
      </c>
      <c r="D341" s="128"/>
      <c r="E341" s="128"/>
      <c r="F341" s="63"/>
      <c r="G341" s="128" t="s">
        <v>107</v>
      </c>
      <c r="H341" s="128"/>
      <c r="I341" s="128"/>
      <c r="J341" s="64"/>
    </row>
    <row r="342" spans="1:21" ht="39.9" customHeight="1" x14ac:dyDescent="0.25">
      <c r="A342" s="1"/>
      <c r="B342" s="65" t="str">
        <f>B6</f>
        <v>Calendar Years</v>
      </c>
      <c r="C342" s="65" t="s">
        <v>140</v>
      </c>
      <c r="D342" s="65" t="s">
        <v>105</v>
      </c>
      <c r="E342" s="65" t="s">
        <v>106</v>
      </c>
      <c r="F342" s="65"/>
      <c r="G342" s="65" t="s">
        <v>104</v>
      </c>
      <c r="H342" s="65" t="s">
        <v>105</v>
      </c>
      <c r="I342" s="65" t="s">
        <v>106</v>
      </c>
      <c r="J342" s="66"/>
      <c r="L342" s="67"/>
      <c r="M342" s="68"/>
      <c r="N342" s="69"/>
      <c r="O342" s="68"/>
      <c r="P342" s="68"/>
      <c r="Q342" s="69"/>
    </row>
    <row r="343" spans="1:21" ht="12.75" customHeight="1" x14ac:dyDescent="0.25">
      <c r="A343" s="1"/>
      <c r="B343" s="70"/>
      <c r="C343" s="116" t="str">
        <f>C342</f>
        <v>Domestic (including Regional) Airlines</v>
      </c>
      <c r="D343" s="116" t="str">
        <f>D342</f>
        <v>International Airlines</v>
      </c>
      <c r="E343" s="70"/>
      <c r="F343" s="70"/>
      <c r="G343" s="70"/>
      <c r="H343" s="70"/>
      <c r="I343" s="70"/>
      <c r="J343" s="66"/>
      <c r="L343" s="67"/>
      <c r="M343" s="68"/>
      <c r="N343" s="69"/>
      <c r="O343" s="68"/>
      <c r="P343" s="68"/>
      <c r="Q343" s="69"/>
    </row>
    <row r="344" spans="1:21" x14ac:dyDescent="0.25">
      <c r="A344" s="1"/>
      <c r="B344" s="46">
        <v>1985</v>
      </c>
      <c r="C344" s="71">
        <f>IF(ISNA(VLOOKUP(CONCATENATE($B$339, $B344), 'Airport Passengers'!$A$8:$M$3769, 7, FALSE)), "", VLOOKUP(CONCATENATE($B$339, $B344), 'Airport Passengers'!$A$8:$M$3769, 7, FALSE))</f>
        <v>481556</v>
      </c>
      <c r="D344" s="71">
        <f>IF(ISNA(VLOOKUP(CONCATENATE($B$339, $B344), 'Airport Passengers'!$A$8:$M$3769, 10, FALSE)), "", VLOOKUP(CONCATENATE($B$339, $B344), 'Airport Passengers'!$A$93:$M$3769, 10, FALSE))</f>
        <v>45522</v>
      </c>
      <c r="E344" s="67">
        <f>IF(ISNA(VLOOKUP(CONCATENATE($B$339, $B344), 'Airport Passengers'!$A$8:$M$3769, 13, FALSE)), "", VLOOKUP(CONCATENATE($B$339, $B344), 'Airport Passengers'!$A$8:$M$3769, 13, FALSE))</f>
        <v>527078</v>
      </c>
      <c r="F344" s="67"/>
      <c r="G344" s="67"/>
      <c r="H344" s="67"/>
      <c r="I344" s="68" t="str">
        <f>IF(AND(ISNUMBER(E342),ISNUMBER(E344)), IF(OR(E342=0, E344=0), "--", (E344-E342)/E342), " ")</f>
        <v xml:space="preserve"> </v>
      </c>
      <c r="J344" s="68"/>
      <c r="L344" s="67"/>
      <c r="M344" s="68"/>
      <c r="N344" s="69"/>
      <c r="O344" s="68"/>
      <c r="P344" s="68"/>
      <c r="Q344" s="69"/>
    </row>
    <row r="345" spans="1:21" x14ac:dyDescent="0.25">
      <c r="A345" s="1"/>
      <c r="B345" s="46">
        <v>1986</v>
      </c>
      <c r="C345" s="71">
        <f>IF(ISNA(VLOOKUP(CONCATENATE($B$339, $B345), 'Airport Passengers'!$A$8:$M$3769, 7, FALSE)), "", VLOOKUP(CONCATENATE($B$339, $B345), 'Airport Passengers'!$A$8:$M$3769, 7, FALSE))</f>
        <v>599153</v>
      </c>
      <c r="D345" s="71">
        <f>IF(ISNA(VLOOKUP(CONCATENATE($B$339, $B345), 'Airport Passengers'!$A$8:$M$3769, 10, FALSE)), "", VLOOKUP(CONCATENATE($B$339, $B345), 'Airport Passengers'!$A$93:$M$3769, 10, FALSE))</f>
        <v>63413</v>
      </c>
      <c r="E345" s="67">
        <f>IF(ISNA(VLOOKUP(CONCATENATE($B$339, $B345), 'Airport Passengers'!$A$8:$M$3769, 13, FALSE)), "", VLOOKUP(CONCATENATE($B$339, $B345), 'Airport Passengers'!$A$8:$M$3769, 13, FALSE))</f>
        <v>662566</v>
      </c>
      <c r="F345" s="67"/>
      <c r="G345" s="68">
        <f t="shared" ref="G345:G372" si="207">IF(AND(ISNUMBER(C344),ISNUMBER(C345)), IF(OR(C344=0, C345=0), "..", (C345-C344)/C344), " ")</f>
        <v>0.24420212810140463</v>
      </c>
      <c r="H345" s="68">
        <f t="shared" ref="H345:H367" si="208">IF(AND(ISNUMBER(D344),ISNUMBER(D345)), IF(OR(D344=0, D345=0), "..", (D345-D344)/D344), " ")</f>
        <v>0.39301876015992265</v>
      </c>
      <c r="I345" s="68">
        <f>IF(AND(ISNUMBER(E344),ISNUMBER(E345)), IF(OR(E344=0, E345=0), "..", (E345-E344)/E344), " ")</f>
        <v>0.25705493304596283</v>
      </c>
      <c r="J345" s="52"/>
      <c r="L345" s="67"/>
      <c r="M345" s="68"/>
      <c r="N345" s="69"/>
      <c r="O345" s="68"/>
      <c r="P345" s="68"/>
      <c r="Q345" s="69"/>
    </row>
    <row r="346" spans="1:21" x14ac:dyDescent="0.25">
      <c r="A346" s="1"/>
      <c r="B346" s="46">
        <v>1987</v>
      </c>
      <c r="C346" s="71">
        <f>IF(ISNA(VLOOKUP(CONCATENATE($B$339, $B346), 'Airport Passengers'!$A$8:$M$3769, 7, FALSE)), "", VLOOKUP(CONCATENATE($B$339, $B346), 'Airport Passengers'!$A$8:$M$3769, 7, FALSE))</f>
        <v>741502</v>
      </c>
      <c r="D346" s="71">
        <f>IF(ISNA(VLOOKUP(CONCATENATE($B$339, $B346), 'Airport Passengers'!$A$8:$M$3769, 10, FALSE)), "", VLOOKUP(CONCATENATE($B$339, $B346), 'Airport Passengers'!$A$93:$M$3769, 10, FALSE))</f>
        <v>110289</v>
      </c>
      <c r="E346" s="67">
        <f>IF(ISNA(VLOOKUP(CONCATENATE($B$339, $B346), 'Airport Passengers'!$A$8:$M$3769, 13, FALSE)), "", VLOOKUP(CONCATENATE($B$339, $B346), 'Airport Passengers'!$A$8:$M$3769, 13, FALSE))</f>
        <v>851791</v>
      </c>
      <c r="F346" s="67"/>
      <c r="G346" s="68">
        <f t="shared" si="207"/>
        <v>0.23758372235472408</v>
      </c>
      <c r="H346" s="68">
        <f t="shared" si="208"/>
        <v>0.73921751060508101</v>
      </c>
      <c r="I346" s="68">
        <f t="shared" ref="I346:I367" si="209">IF(AND(ISNUMBER(E345),ISNUMBER(E346)), IF(OR(E345=0, E346=0), "..", (E346-E345)/E345), " ")</f>
        <v>0.28559418986184015</v>
      </c>
      <c r="J346" s="52"/>
      <c r="L346" s="67"/>
      <c r="M346" s="68"/>
      <c r="N346" s="69"/>
      <c r="O346" s="68"/>
      <c r="P346" s="68"/>
      <c r="Q346" s="69"/>
    </row>
    <row r="347" spans="1:21" x14ac:dyDescent="0.25">
      <c r="A347" s="1"/>
      <c r="B347" s="46">
        <v>1988</v>
      </c>
      <c r="C347" s="71">
        <f>IF(ISNA(VLOOKUP(CONCATENATE($B$339, $B347), 'Airport Passengers'!$A$8:$M$3769, 7, FALSE)), "", VLOOKUP(CONCATENATE($B$339, $B347), 'Airport Passengers'!$A$8:$M$3769, 7, FALSE))</f>
        <v>867694</v>
      </c>
      <c r="D347" s="71">
        <f>IF(ISNA(VLOOKUP(CONCATENATE($B$339, $B347), 'Airport Passengers'!$A$8:$M$3769, 10, FALSE)), "", VLOOKUP(CONCATENATE($B$339, $B347), 'Airport Passengers'!$A$93:$M$3769, 10, FALSE))</f>
        <v>159795</v>
      </c>
      <c r="E347" s="67">
        <f>IF(ISNA(VLOOKUP(CONCATENATE($B$339, $B347), 'Airport Passengers'!$A$8:$M$3769, 13, FALSE)), "", VLOOKUP(CONCATENATE($B$339, $B347), 'Airport Passengers'!$A$8:$M$3769, 13, FALSE))</f>
        <v>1027489</v>
      </c>
      <c r="F347" s="67"/>
      <c r="G347" s="68">
        <f t="shared" si="207"/>
        <v>0.17018430159325262</v>
      </c>
      <c r="H347" s="68">
        <f t="shared" si="208"/>
        <v>0.44887522781057043</v>
      </c>
      <c r="I347" s="68">
        <f t="shared" si="209"/>
        <v>0.20626890868769451</v>
      </c>
      <c r="J347" s="52"/>
      <c r="L347" s="67"/>
      <c r="M347" s="68"/>
      <c r="N347" s="69"/>
      <c r="O347" s="68"/>
      <c r="P347" s="68"/>
      <c r="Q347" s="69"/>
    </row>
    <row r="348" spans="1:21" x14ac:dyDescent="0.25">
      <c r="A348" s="1"/>
      <c r="B348" s="46">
        <v>1989</v>
      </c>
      <c r="C348" s="71">
        <f>IF(ISNA(VLOOKUP(CONCATENATE($B$339, $B348), 'Airport Passengers'!$A$8:$M$3769, 7, FALSE)), "", VLOOKUP(CONCATENATE($B$339, $B348), 'Airport Passengers'!$A$8:$M$3769, 7, FALSE))</f>
        <v>651219</v>
      </c>
      <c r="D348" s="71">
        <f>IF(ISNA(VLOOKUP(CONCATENATE($B$339, $B348), 'Airport Passengers'!$A$8:$M$3769, 10, FALSE)), "", VLOOKUP(CONCATENATE($B$339, $B348), 'Airport Passengers'!$A$93:$M$3769, 10, FALSE))</f>
        <v>212648</v>
      </c>
      <c r="E348" s="67">
        <f>IF(ISNA(VLOOKUP(CONCATENATE($B$339, $B348), 'Airport Passengers'!$A$8:$M$3769, 13, FALSE)), "", VLOOKUP(CONCATENATE($B$339, $B348), 'Airport Passengers'!$A$8:$M$3769, 13, FALSE))</f>
        <v>863867</v>
      </c>
      <c r="F348" s="67"/>
      <c r="G348" s="68">
        <f t="shared" si="207"/>
        <v>-0.24948311271024118</v>
      </c>
      <c r="H348" s="68">
        <f t="shared" si="208"/>
        <v>0.33075502988203637</v>
      </c>
      <c r="I348" s="68">
        <f t="shared" si="209"/>
        <v>-0.15924452719201859</v>
      </c>
      <c r="J348" s="52"/>
      <c r="L348" s="67"/>
      <c r="M348" s="68"/>
      <c r="N348" s="69"/>
      <c r="O348" s="68"/>
      <c r="P348" s="68"/>
      <c r="Q348" s="69"/>
    </row>
    <row r="349" spans="1:21" x14ac:dyDescent="0.25">
      <c r="A349" s="1"/>
      <c r="B349" s="46">
        <v>1990</v>
      </c>
      <c r="C349" s="71">
        <f>IF(ISNA(VLOOKUP(CONCATENATE($B$339, $B349), 'Airport Passengers'!$A$8:$M$3769, 7, FALSE)), "", VLOOKUP(CONCATENATE($B$339, $B349), 'Airport Passengers'!$A$8:$M$3769, 7, FALSE))</f>
        <v>790640</v>
      </c>
      <c r="D349" s="71">
        <f>IF(ISNA(VLOOKUP(CONCATENATE($B$339, $B349), 'Airport Passengers'!$A$8:$M$3769, 10, FALSE)), "", VLOOKUP(CONCATENATE($B$339, $B349), 'Airport Passengers'!$A$93:$M$3769, 10, FALSE))</f>
        <v>279336</v>
      </c>
      <c r="E349" s="67">
        <f>IF(ISNA(VLOOKUP(CONCATENATE($B$339, $B349), 'Airport Passengers'!$A$8:$M$3769, 13, FALSE)), "", VLOOKUP(CONCATENATE($B$339, $B349), 'Airport Passengers'!$A$8:$M$3769, 13, FALSE))</f>
        <v>1069976</v>
      </c>
      <c r="F349" s="67"/>
      <c r="G349" s="68">
        <f t="shared" si="207"/>
        <v>0.21409234067187843</v>
      </c>
      <c r="H349" s="68">
        <f t="shared" si="208"/>
        <v>0.31360746397802941</v>
      </c>
      <c r="I349" s="68">
        <f t="shared" si="209"/>
        <v>0.23858881054606784</v>
      </c>
      <c r="J349" s="52"/>
      <c r="L349" s="67"/>
      <c r="M349" s="68"/>
      <c r="N349" s="69"/>
      <c r="O349" s="68"/>
      <c r="P349" s="68"/>
      <c r="Q349" s="69"/>
    </row>
    <row r="350" spans="1:21" x14ac:dyDescent="0.25">
      <c r="A350" s="1"/>
      <c r="B350" s="46">
        <v>1991</v>
      </c>
      <c r="C350" s="71">
        <f>IF(ISNA(VLOOKUP(CONCATENATE($B$339, $B350), 'Airport Passengers'!$A$8:$M$3769, 7, FALSE)), "", VLOOKUP(CONCATENATE($B$339, $B350), 'Airport Passengers'!$A$8:$M$3769, 7, FALSE))</f>
        <v>1257437</v>
      </c>
      <c r="D350" s="71">
        <f>IF(ISNA(VLOOKUP(CONCATENATE($B$339, $B350), 'Airport Passengers'!$A$8:$M$3769, 10, FALSE)), "", VLOOKUP(CONCATENATE($B$339, $B350), 'Airport Passengers'!$A$93:$M$3769, 10, FALSE))</f>
        <v>379974</v>
      </c>
      <c r="E350" s="67">
        <f>IF(ISNA(VLOOKUP(CONCATENATE($B$339, $B350), 'Airport Passengers'!$A$8:$M$3769, 13, FALSE)), "", VLOOKUP(CONCATENATE($B$339, $B350), 'Airport Passengers'!$A$8:$M$3769, 13, FALSE))</f>
        <v>1637411</v>
      </c>
      <c r="F350" s="67"/>
      <c r="G350" s="68">
        <f t="shared" si="207"/>
        <v>0.5904039765253466</v>
      </c>
      <c r="H350" s="68">
        <f t="shared" si="208"/>
        <v>0.36027579688976719</v>
      </c>
      <c r="I350" s="68">
        <f t="shared" si="209"/>
        <v>0.53032497925187105</v>
      </c>
      <c r="J350" s="52"/>
      <c r="L350" s="67"/>
      <c r="M350" s="68"/>
      <c r="N350" s="69"/>
      <c r="O350" s="68"/>
      <c r="P350" s="68"/>
      <c r="Q350" s="69"/>
    </row>
    <row r="351" spans="1:21" x14ac:dyDescent="0.25">
      <c r="A351" s="1"/>
      <c r="B351" s="46">
        <v>1992</v>
      </c>
      <c r="C351" s="71">
        <f>IF(ISNA(VLOOKUP(CONCATENATE($B$339, $B351), 'Airport Passengers'!$A$8:$M$3769, 7, FALSE)), "", VLOOKUP(CONCATENATE($B$339, $B351), 'Airport Passengers'!$A$8:$M$3769, 7, FALSE))</f>
        <v>1271683</v>
      </c>
      <c r="D351" s="71">
        <f>IF(ISNA(VLOOKUP(CONCATENATE($B$339, $B351), 'Airport Passengers'!$A$8:$M$3769, 10, FALSE)), "", VLOOKUP(CONCATENATE($B$339, $B351), 'Airport Passengers'!$A$93:$M$3769, 10, FALSE))</f>
        <v>526213</v>
      </c>
      <c r="E351" s="67">
        <f>IF(ISNA(VLOOKUP(CONCATENATE($B$339, $B351), 'Airport Passengers'!$A$8:$M$3769, 13, FALSE)), "", VLOOKUP(CONCATENATE($B$339, $B351), 'Airport Passengers'!$A$8:$M$3769, 13, FALSE))</f>
        <v>1797896</v>
      </c>
      <c r="F351" s="67"/>
      <c r="G351" s="68">
        <f t="shared" si="207"/>
        <v>1.1329394633687413E-2</v>
      </c>
      <c r="H351" s="68">
        <f t="shared" si="208"/>
        <v>0.38486580660782055</v>
      </c>
      <c r="I351" s="68">
        <f t="shared" si="209"/>
        <v>9.8011433903888515E-2</v>
      </c>
      <c r="J351" s="52"/>
      <c r="L351" s="67"/>
      <c r="M351" s="68"/>
      <c r="N351" s="69"/>
      <c r="O351" s="68"/>
      <c r="P351" s="68"/>
      <c r="Q351" s="69"/>
    </row>
    <row r="352" spans="1:21" x14ac:dyDescent="0.25">
      <c r="A352" s="1"/>
      <c r="B352" s="46">
        <v>1993</v>
      </c>
      <c r="C352" s="71">
        <f>IF(ISNA(VLOOKUP(CONCATENATE($B$339, $B352), 'Airport Passengers'!$A$8:$M$3769, 7, FALSE)), "", VLOOKUP(CONCATENATE($B$339, $B352), 'Airport Passengers'!$A$8:$M$3769, 7, FALSE))</f>
        <v>1440759</v>
      </c>
      <c r="D352" s="71">
        <f>IF(ISNA(VLOOKUP(CONCATENATE($B$339, $B352), 'Airport Passengers'!$A$8:$M$3769, 10, FALSE)), "", VLOOKUP(CONCATENATE($B$339, $B352), 'Airport Passengers'!$A$93:$M$3769, 10, FALSE))</f>
        <v>651437</v>
      </c>
      <c r="E352" s="67">
        <f>IF(ISNA(VLOOKUP(CONCATENATE($B$339, $B352), 'Airport Passengers'!$A$8:$M$3769, 13, FALSE)), "", VLOOKUP(CONCATENATE($B$339, $B352), 'Airport Passengers'!$A$8:$M$3769, 13, FALSE))</f>
        <v>2092196</v>
      </c>
      <c r="F352" s="67"/>
      <c r="G352" s="68">
        <f t="shared" si="207"/>
        <v>0.1329545177532451</v>
      </c>
      <c r="H352" s="68">
        <f t="shared" si="208"/>
        <v>0.23797207594643233</v>
      </c>
      <c r="I352" s="68">
        <f t="shared" si="209"/>
        <v>0.16369133698500915</v>
      </c>
      <c r="J352" s="52"/>
      <c r="L352" s="67"/>
      <c r="M352" s="68"/>
      <c r="N352" s="69"/>
      <c r="O352" s="68"/>
      <c r="P352" s="68"/>
      <c r="Q352" s="69"/>
    </row>
    <row r="353" spans="1:17" x14ac:dyDescent="0.25">
      <c r="A353" s="1"/>
      <c r="B353" s="46">
        <v>1994</v>
      </c>
      <c r="C353" s="71">
        <f>IF(ISNA(VLOOKUP(CONCATENATE($B$339, $B353), 'Airport Passengers'!$A$8:$M$3769, 7, FALSE)), "", VLOOKUP(CONCATENATE($B$339, $B353), 'Airport Passengers'!$A$8:$M$3769, 7, FALSE))</f>
        <v>1690467</v>
      </c>
      <c r="D353" s="71">
        <f>IF(ISNA(VLOOKUP(CONCATENATE($B$339, $B353), 'Airport Passengers'!$A$8:$M$3769, 10, FALSE)), "", VLOOKUP(CONCATENATE($B$339, $B353), 'Airport Passengers'!$A$93:$M$3769, 10, FALSE))</f>
        <v>679275</v>
      </c>
      <c r="E353" s="67">
        <f>IF(ISNA(VLOOKUP(CONCATENATE($B$339, $B353), 'Airport Passengers'!$A$8:$M$3769, 13, FALSE)), "", VLOOKUP(CONCATENATE($B$339, $B353), 'Airport Passengers'!$A$8:$M$3769, 13, FALSE))</f>
        <v>2369742</v>
      </c>
      <c r="F353" s="67"/>
      <c r="G353" s="68">
        <f t="shared" si="207"/>
        <v>0.17331698084134819</v>
      </c>
      <c r="H353" s="68">
        <f t="shared" si="208"/>
        <v>4.2733219021946864E-2</v>
      </c>
      <c r="I353" s="68">
        <f t="shared" si="209"/>
        <v>0.13265774334718161</v>
      </c>
      <c r="J353" s="52"/>
      <c r="L353" s="67"/>
      <c r="M353" s="68"/>
      <c r="N353" s="69"/>
      <c r="O353" s="68"/>
      <c r="P353" s="68"/>
      <c r="Q353" s="69"/>
    </row>
    <row r="354" spans="1:17" x14ac:dyDescent="0.25">
      <c r="A354" s="1"/>
      <c r="B354" s="46">
        <v>1995</v>
      </c>
      <c r="C354" s="71">
        <f>IF(ISNA(VLOOKUP(CONCATENATE($B$339, $B354), 'Airport Passengers'!$A$8:$M$3769, 7, FALSE)), "", VLOOKUP(CONCATENATE($B$339, $B354), 'Airport Passengers'!$A$8:$M$3769, 7, FALSE))</f>
        <v>1844027</v>
      </c>
      <c r="D354" s="71">
        <f>IF(ISNA(VLOOKUP(CONCATENATE($B$339, $B354), 'Airport Passengers'!$A$8:$M$3769, 10, FALSE)), "", VLOOKUP(CONCATENATE($B$339, $B354), 'Airport Passengers'!$A$93:$M$3769, 10, FALSE))</f>
        <v>658397</v>
      </c>
      <c r="E354" s="67">
        <f>IF(ISNA(VLOOKUP(CONCATENATE($B$339, $B354), 'Airport Passengers'!$A$8:$M$3769, 13, FALSE)), "", VLOOKUP(CONCATENATE($B$339, $B354), 'Airport Passengers'!$A$8:$M$3769, 13, FALSE))</f>
        <v>2502424</v>
      </c>
      <c r="F354" s="67"/>
      <c r="G354" s="68">
        <f t="shared" si="207"/>
        <v>9.0838803715186392E-2</v>
      </c>
      <c r="H354" s="68">
        <f t="shared" si="208"/>
        <v>-3.0735710868205073E-2</v>
      </c>
      <c r="I354" s="68">
        <f t="shared" si="209"/>
        <v>5.5990061365330066E-2</v>
      </c>
      <c r="J354" s="52"/>
      <c r="L354" s="67"/>
      <c r="M354" s="68"/>
      <c r="N354" s="69"/>
      <c r="O354" s="68"/>
      <c r="P354" s="68"/>
      <c r="Q354" s="69"/>
    </row>
    <row r="355" spans="1:17" x14ac:dyDescent="0.25">
      <c r="A355" s="1"/>
      <c r="B355" s="46">
        <v>1996</v>
      </c>
      <c r="C355" s="71">
        <f>IF(ISNA(VLOOKUP(CONCATENATE($B$339, $B355), 'Airport Passengers'!$A$8:$M$3769, 7, FALSE)), "", VLOOKUP(CONCATENATE($B$339, $B355), 'Airport Passengers'!$A$8:$M$3769, 7, FALSE))</f>
        <v>1926515</v>
      </c>
      <c r="D355" s="71">
        <f>IF(ISNA(VLOOKUP(CONCATENATE($B$339, $B355), 'Airport Passengers'!$A$8:$M$3769, 10, FALSE)), "", VLOOKUP(CONCATENATE($B$339, $B355), 'Airport Passengers'!$A$93:$M$3769, 10, FALSE))</f>
        <v>719396</v>
      </c>
      <c r="E355" s="67">
        <f>IF(ISNA(VLOOKUP(CONCATENATE($B$339, $B355), 'Airport Passengers'!$A$8:$M$3769, 13, FALSE)), "", VLOOKUP(CONCATENATE($B$339, $B355), 'Airport Passengers'!$A$8:$M$3769, 13, FALSE))</f>
        <v>2645911</v>
      </c>
      <c r="F355" s="67"/>
      <c r="G355" s="68">
        <f t="shared" si="207"/>
        <v>4.4732533742727197E-2</v>
      </c>
      <c r="H355" s="68">
        <f t="shared" si="208"/>
        <v>9.2647749002501528E-2</v>
      </c>
      <c r="I355" s="68">
        <f t="shared" si="209"/>
        <v>5.7339203907890907E-2</v>
      </c>
      <c r="J355" s="52"/>
      <c r="L355" s="67"/>
      <c r="M355" s="68"/>
      <c r="N355" s="69"/>
      <c r="O355" s="68"/>
      <c r="P355" s="68"/>
      <c r="Q355" s="69"/>
    </row>
    <row r="356" spans="1:17" x14ac:dyDescent="0.25">
      <c r="A356" s="1"/>
      <c r="B356" s="46">
        <v>1997</v>
      </c>
      <c r="C356" s="71">
        <f>IF(ISNA(VLOOKUP(CONCATENATE($B$339, $B356), 'Airport Passengers'!$A$8:$M$3769, 7, FALSE)), "", VLOOKUP(CONCATENATE($B$339, $B356), 'Airport Passengers'!$A$8:$M$3769, 7, FALSE))</f>
        <v>1918238</v>
      </c>
      <c r="D356" s="71">
        <f>IF(ISNA(VLOOKUP(CONCATENATE($B$339, $B356), 'Airport Passengers'!$A$8:$M$3769, 10, FALSE)), "", VLOOKUP(CONCATENATE($B$339, $B356), 'Airport Passengers'!$A$93:$M$3769, 10, FALSE))</f>
        <v>745110</v>
      </c>
      <c r="E356" s="67">
        <f>IF(ISNA(VLOOKUP(CONCATENATE($B$339, $B356), 'Airport Passengers'!$A$8:$M$3769, 13, FALSE)), "", VLOOKUP(CONCATENATE($B$339, $B356), 'Airport Passengers'!$A$8:$M$3769, 13, FALSE))</f>
        <v>2663348</v>
      </c>
      <c r="F356" s="67"/>
      <c r="G356" s="68">
        <f t="shared" si="207"/>
        <v>-4.2963589694344452E-3</v>
      </c>
      <c r="H356" s="68">
        <f t="shared" si="208"/>
        <v>3.5743874027656532E-2</v>
      </c>
      <c r="I356" s="68">
        <f t="shared" si="209"/>
        <v>6.5901687547313568E-3</v>
      </c>
      <c r="J356" s="52"/>
      <c r="L356" s="67"/>
      <c r="M356" s="68"/>
      <c r="N356" s="69"/>
      <c r="O356" s="68"/>
      <c r="P356" s="68"/>
      <c r="Q356" s="69"/>
    </row>
    <row r="357" spans="1:17" x14ac:dyDescent="0.25">
      <c r="A357" s="1"/>
      <c r="B357" s="46">
        <v>1998</v>
      </c>
      <c r="C357" s="71">
        <f>IF(ISNA(VLOOKUP(CONCATENATE($B$339, $B357), 'Airport Passengers'!$A$8:$M$3769, 7, FALSE)), "", VLOOKUP(CONCATENATE($B$339, $B357), 'Airport Passengers'!$A$8:$M$3769, 7, FALSE))</f>
        <v>1915717</v>
      </c>
      <c r="D357" s="71">
        <f>IF(ISNA(VLOOKUP(CONCATENATE($B$339, $B357), 'Airport Passengers'!$A$8:$M$3769, 10, FALSE)), "", VLOOKUP(CONCATENATE($B$339, $B357), 'Airport Passengers'!$A$93:$M$3769, 10, FALSE))</f>
        <v>688058</v>
      </c>
      <c r="E357" s="67">
        <f>IF(ISNA(VLOOKUP(CONCATENATE($B$339, $B357), 'Airport Passengers'!$A$8:$M$3769, 13, FALSE)), "", VLOOKUP(CONCATENATE($B$339, $B357), 'Airport Passengers'!$A$8:$M$3769, 13, FALSE))</f>
        <v>2603775</v>
      </c>
      <c r="F357" s="67"/>
      <c r="G357" s="68">
        <f t="shared" si="207"/>
        <v>-1.3142269103208256E-3</v>
      </c>
      <c r="H357" s="68">
        <f t="shared" si="208"/>
        <v>-7.6568560346794434E-2</v>
      </c>
      <c r="I357" s="68">
        <f t="shared" si="209"/>
        <v>-2.2367711617107489E-2</v>
      </c>
      <c r="J357" s="52"/>
      <c r="L357" s="67"/>
      <c r="M357" s="68"/>
      <c r="N357" s="69"/>
      <c r="O357" s="68"/>
      <c r="P357" s="68"/>
      <c r="Q357" s="69"/>
    </row>
    <row r="358" spans="1:17" x14ac:dyDescent="0.25">
      <c r="A358" s="1"/>
      <c r="B358" s="46">
        <v>1999</v>
      </c>
      <c r="C358" s="71">
        <f>IF(ISNA(VLOOKUP(CONCATENATE($B$339, $B358), 'Airport Passengers'!$A$8:$M$3769, 7, FALSE)), "", VLOOKUP(CONCATENATE($B$339, $B358), 'Airport Passengers'!$A$8:$M$3769, 7, FALSE))</f>
        <v>2022908</v>
      </c>
      <c r="D358" s="71">
        <f>IF(ISNA(VLOOKUP(CONCATENATE($B$339, $B358), 'Airport Passengers'!$A$8:$M$3769, 10, FALSE)), "", VLOOKUP(CONCATENATE($B$339, $B358), 'Airport Passengers'!$A$93:$M$3769, 10, FALSE))</f>
        <v>660659</v>
      </c>
      <c r="E358" s="67">
        <f>IF(ISNA(VLOOKUP(CONCATENATE($B$339, $B358), 'Airport Passengers'!$A$8:$M$3769, 13, FALSE)), "", VLOOKUP(CONCATENATE($B$339, $B358), 'Airport Passengers'!$A$8:$M$3769, 13, FALSE))</f>
        <v>2683567</v>
      </c>
      <c r="F358" s="67"/>
      <c r="G358" s="68">
        <f t="shared" si="207"/>
        <v>5.5953462854899758E-2</v>
      </c>
      <c r="H358" s="68">
        <f t="shared" si="208"/>
        <v>-3.982077092338146E-2</v>
      </c>
      <c r="I358" s="68">
        <f t="shared" si="209"/>
        <v>3.0644736968440053E-2</v>
      </c>
      <c r="J358" s="52"/>
      <c r="L358" s="67"/>
      <c r="M358" s="68"/>
      <c r="N358" s="69"/>
      <c r="O358" s="68"/>
      <c r="P358" s="68"/>
      <c r="Q358" s="69"/>
    </row>
    <row r="359" spans="1:17" x14ac:dyDescent="0.25">
      <c r="A359" s="1"/>
      <c r="B359" s="46">
        <v>2000</v>
      </c>
      <c r="C359" s="71">
        <f>IF(ISNA(VLOOKUP(CONCATENATE($B$339, $B359), 'Airport Passengers'!$A$8:$M$3769, 7, FALSE)), "", VLOOKUP(CONCATENATE($B$339, $B359), 'Airport Passengers'!$A$8:$M$3769, 7, FALSE))</f>
        <v>2132713</v>
      </c>
      <c r="D359" s="71">
        <f>IF(ISNA(VLOOKUP(CONCATENATE($B$339, $B359), 'Airport Passengers'!$A$8:$M$3769, 10, FALSE)), "", VLOOKUP(CONCATENATE($B$339, $B359), 'Airport Passengers'!$A$93:$M$3769, 10, FALSE))</f>
        <v>680133</v>
      </c>
      <c r="E359" s="67">
        <f>IF(ISNA(VLOOKUP(CONCATENATE($B$339, $B359), 'Airport Passengers'!$A$8:$M$3769, 13, FALSE)), "", VLOOKUP(CONCATENATE($B$339, $B359), 'Airport Passengers'!$A$8:$M$3769, 13, FALSE))</f>
        <v>2812846</v>
      </c>
      <c r="F359" s="67"/>
      <c r="G359" s="68">
        <f t="shared" si="207"/>
        <v>5.428076808238437E-2</v>
      </c>
      <c r="H359" s="68">
        <f t="shared" si="208"/>
        <v>2.9476628638980169E-2</v>
      </c>
      <c r="I359" s="68">
        <f t="shared" si="209"/>
        <v>4.8174314261577963E-2</v>
      </c>
      <c r="J359" s="52"/>
      <c r="L359" s="67"/>
      <c r="M359" s="68"/>
      <c r="N359" s="69"/>
      <c r="O359" s="68"/>
      <c r="P359" s="68"/>
      <c r="Q359" s="69"/>
    </row>
    <row r="360" spans="1:17" x14ac:dyDescent="0.25">
      <c r="A360" s="1"/>
      <c r="B360" s="46">
        <v>2001</v>
      </c>
      <c r="C360" s="71">
        <f>IF(ISNA(VLOOKUP(CONCATENATE($B$339, $B360), 'Airport Passengers'!$A$8:$M$3769, 7, FALSE)), "", VLOOKUP(CONCATENATE($B$339, $B360), 'Airport Passengers'!$A$8:$M$3769, 7, FALSE))</f>
        <v>2025193</v>
      </c>
      <c r="D360" s="71">
        <f>IF(ISNA(VLOOKUP(CONCATENATE($B$339, $B360), 'Airport Passengers'!$A$8:$M$3769, 10, FALSE)), "", VLOOKUP(CONCATENATE($B$339, $B360), 'Airport Passengers'!$A$93:$M$3769, 10, FALSE))</f>
        <v>665118</v>
      </c>
      <c r="E360" s="67">
        <f>IF(ISNA(VLOOKUP(CONCATENATE($B$339, $B360), 'Airport Passengers'!$A$8:$M$3769, 13, FALSE)), "", VLOOKUP(CONCATENATE($B$339, $B360), 'Airport Passengers'!$A$8:$M$3769, 13, FALSE))</f>
        <v>2690311</v>
      </c>
      <c r="F360" s="67"/>
      <c r="G360" s="68">
        <f t="shared" si="207"/>
        <v>-5.0414659637747786E-2</v>
      </c>
      <c r="H360" s="68">
        <f t="shared" si="208"/>
        <v>-2.2076564436661655E-2</v>
      </c>
      <c r="I360" s="68">
        <f t="shared" si="209"/>
        <v>-4.3562640827119581E-2</v>
      </c>
      <c r="J360" s="52"/>
      <c r="L360" s="67"/>
      <c r="M360" s="68"/>
      <c r="N360" s="69"/>
      <c r="O360" s="68"/>
      <c r="P360" s="68"/>
      <c r="Q360" s="69"/>
    </row>
    <row r="361" spans="1:17" x14ac:dyDescent="0.25">
      <c r="A361" s="2"/>
      <c r="B361" s="46">
        <v>2002</v>
      </c>
      <c r="C361" s="71">
        <f>IF(ISNA(VLOOKUP(CONCATENATE($B$339, $B361), 'Airport Passengers'!$A$8:$M$3769, 7, FALSE)), "", VLOOKUP(CONCATENATE($B$339, $B361), 'Airport Passengers'!$A$8:$M$3769, 7, FALSE))</f>
        <v>2087643</v>
      </c>
      <c r="D361" s="71">
        <f>IF(ISNA(VLOOKUP(CONCATENATE($B$339, $B361), 'Airport Passengers'!$A$8:$M$3769, 10, FALSE)), "", VLOOKUP(CONCATENATE($B$339, $B361), 'Airport Passengers'!$A$93:$M$3769, 10, FALSE))</f>
        <v>766256</v>
      </c>
      <c r="E361" s="67">
        <f>IF(ISNA(VLOOKUP(CONCATENATE($B$339, $B361), 'Airport Passengers'!$A$8:$M$3769, 13, FALSE)), "", VLOOKUP(CONCATENATE($B$339, $B361), 'Airport Passengers'!$A$8:$M$3769, 13, FALSE))</f>
        <v>2853899</v>
      </c>
      <c r="F361" s="67"/>
      <c r="G361" s="68">
        <f t="shared" si="207"/>
        <v>3.0836567181498256E-2</v>
      </c>
      <c r="H361" s="68">
        <f t="shared" si="208"/>
        <v>0.15206023592806089</v>
      </c>
      <c r="I361" s="68">
        <f t="shared" si="209"/>
        <v>6.0806352871470994E-2</v>
      </c>
      <c r="J361" s="52"/>
    </row>
    <row r="362" spans="1:17" x14ac:dyDescent="0.25">
      <c r="A362" s="2"/>
      <c r="B362" s="46">
        <v>2003</v>
      </c>
      <c r="C362" s="71">
        <f>IF(ISNA(VLOOKUP(CONCATENATE($B$339, $B362), 'Airport Passengers'!$A$8:$M$3769, 7, FALSE)), "", VLOOKUP(CONCATENATE($B$339, $B362), 'Airport Passengers'!$A$8:$M$3769, 7, FALSE))</f>
        <v>2246566</v>
      </c>
      <c r="D362" s="71">
        <f>IF(ISNA(VLOOKUP(CONCATENATE($B$339, $B362), 'Airport Passengers'!$A$8:$M$3769, 10, FALSE)), "", VLOOKUP(CONCATENATE($B$339, $B362), 'Airport Passengers'!$A$93:$M$3769, 10, FALSE))</f>
        <v>746561</v>
      </c>
      <c r="E362" s="67">
        <f>IF(ISNA(VLOOKUP(CONCATENATE($B$339, $B362), 'Airport Passengers'!$A$8:$M$3769, 13, FALSE)), "", VLOOKUP(CONCATENATE($B$339, $B362), 'Airport Passengers'!$A$8:$M$3769, 13, FALSE))</f>
        <v>2993127</v>
      </c>
      <c r="F362" s="67"/>
      <c r="G362" s="68">
        <f t="shared" si="207"/>
        <v>7.6125563614085359E-2</v>
      </c>
      <c r="H362" s="68">
        <f t="shared" si="208"/>
        <v>-2.5702898248105073E-2</v>
      </c>
      <c r="I362" s="68">
        <f t="shared" si="209"/>
        <v>4.8785188263494962E-2</v>
      </c>
      <c r="J362" s="52"/>
    </row>
    <row r="363" spans="1:17" x14ac:dyDescent="0.25">
      <c r="A363" s="2"/>
      <c r="B363" s="46">
        <v>2004</v>
      </c>
      <c r="C363" s="71">
        <f>IF(ISNA(VLOOKUP(CONCATENATE($B$339, $B363), 'Airport Passengers'!$A$8:$M$3769, 7, FALSE)), "", VLOOKUP(CONCATENATE($B$339, $B363), 'Airport Passengers'!$A$8:$M$3769, 7, FALSE))</f>
        <v>2582591</v>
      </c>
      <c r="D363" s="71">
        <f>IF(ISNA(VLOOKUP(CONCATENATE($B$339, $B363), 'Airport Passengers'!$A$8:$M$3769, 10, FALSE)), "", VLOOKUP(CONCATENATE($B$339, $B363), 'Airport Passengers'!$A$93:$M$3769, 10, FALSE))</f>
        <v>846846</v>
      </c>
      <c r="E363" s="67">
        <f>IF(ISNA(VLOOKUP(CONCATENATE($B$339, $B363), 'Airport Passengers'!$A$8:$M$3769, 13, FALSE)), "", VLOOKUP(CONCATENATE($B$339, $B363), 'Airport Passengers'!$A$8:$M$3769, 13, FALSE))</f>
        <v>3429437</v>
      </c>
      <c r="F363" s="67"/>
      <c r="G363" s="68">
        <f t="shared" si="207"/>
        <v>0.14957272566218843</v>
      </c>
      <c r="H363" s="68">
        <f t="shared" si="208"/>
        <v>0.13432927784869556</v>
      </c>
      <c r="I363" s="68">
        <f t="shared" si="209"/>
        <v>0.14577062717352121</v>
      </c>
      <c r="J363" s="52"/>
    </row>
    <row r="364" spans="1:17" x14ac:dyDescent="0.25">
      <c r="A364" s="2"/>
      <c r="B364" s="46">
        <v>2005</v>
      </c>
      <c r="C364" s="71">
        <f>IF(ISNA(VLOOKUP(CONCATENATE($B$339, $B364), 'Airport Passengers'!$A$8:$M$3769, 7, FALSE)), "", VLOOKUP(CONCATENATE($B$339, $B364), 'Airport Passengers'!$A$8:$M$3769, 7, FALSE))</f>
        <v>2842947</v>
      </c>
      <c r="D364" s="71">
        <f>IF(ISNA(VLOOKUP(CONCATENATE($B$339, $B364), 'Airport Passengers'!$A$8:$M$3769, 10, FALSE)), "", VLOOKUP(CONCATENATE($B$339, $B364), 'Airport Passengers'!$A$93:$M$3769, 10, FALSE))</f>
        <v>862184</v>
      </c>
      <c r="E364" s="67">
        <f>IF(ISNA(VLOOKUP(CONCATENATE($B$339, $B364), 'Airport Passengers'!$A$8:$M$3769, 13, FALSE)), "", VLOOKUP(CONCATENATE($B$339, $B364), 'Airport Passengers'!$A$8:$M$3769, 13, FALSE))</f>
        <v>3705131</v>
      </c>
      <c r="F364" s="67"/>
      <c r="G364" s="68">
        <f t="shared" si="207"/>
        <v>0.10081193653969986</v>
      </c>
      <c r="H364" s="68">
        <f t="shared" si="208"/>
        <v>1.8111911728933006E-2</v>
      </c>
      <c r="I364" s="68">
        <f t="shared" si="209"/>
        <v>8.0390454759775437E-2</v>
      </c>
      <c r="J364" s="52"/>
    </row>
    <row r="365" spans="1:17" x14ac:dyDescent="0.25">
      <c r="A365" s="2"/>
      <c r="B365" s="46">
        <v>2006</v>
      </c>
      <c r="C365" s="71">
        <f>IF(ISNA(VLOOKUP(CONCATENATE($B$339, $B365), 'Airport Passengers'!$A$8:$M$3769, 7, FALSE)), "", VLOOKUP(CONCATENATE($B$339, $B365), 'Airport Passengers'!$A$8:$M$3769, 7, FALSE))</f>
        <v>2967077</v>
      </c>
      <c r="D365" s="71">
        <f>IF(ISNA(VLOOKUP(CONCATENATE($B$339, $B365), 'Airport Passengers'!$A$8:$M$3769, 10, FALSE)), "", VLOOKUP(CONCATENATE($B$339, $B365), 'Airport Passengers'!$A$93:$M$3769, 10, FALSE))</f>
        <v>791709</v>
      </c>
      <c r="E365" s="67">
        <f>IF(ISNA(VLOOKUP(CONCATENATE($B$339, $B365), 'Airport Passengers'!$A$8:$M$3769, 13, FALSE)), "", VLOOKUP(CONCATENATE($B$339, $B365), 'Airport Passengers'!$A$8:$M$3769, 13, FALSE))</f>
        <v>3758786</v>
      </c>
      <c r="F365" s="67"/>
      <c r="G365" s="68">
        <f t="shared" si="207"/>
        <v>4.3662439011349842E-2</v>
      </c>
      <c r="H365" s="68">
        <f t="shared" si="208"/>
        <v>-8.174009260204318E-2</v>
      </c>
      <c r="I365" s="68">
        <f t="shared" si="209"/>
        <v>1.4481269353229347E-2</v>
      </c>
      <c r="J365" s="52"/>
    </row>
    <row r="366" spans="1:17" x14ac:dyDescent="0.25">
      <c r="A366" s="2"/>
      <c r="B366" s="46">
        <v>2007</v>
      </c>
      <c r="C366" s="71">
        <f>IF(ISNA(VLOOKUP(CONCATENATE($B$339, $B366), 'Airport Passengers'!$A$8:$M$3769, 7, FALSE)), "", VLOOKUP(CONCATENATE($B$339, $B366), 'Airport Passengers'!$A$8:$M$3769, 7, FALSE))</f>
        <v>3066414</v>
      </c>
      <c r="D366" s="71">
        <f>IF(ISNA(VLOOKUP(CONCATENATE($B$339, $B366), 'Airport Passengers'!$A$8:$M$3769, 10, FALSE)), "", VLOOKUP(CONCATENATE($B$339, $B366), 'Airport Passengers'!$A$93:$M$3769, 10, FALSE))</f>
        <v>702048</v>
      </c>
      <c r="E366" s="67">
        <f>IF(ISNA(VLOOKUP(CONCATENATE($B$339, $B366), 'Airport Passengers'!$A$8:$M$3769, 13, FALSE)), "", VLOOKUP(CONCATENATE($B$339, $B366), 'Airport Passengers'!$A$8:$M$3769, 13, FALSE))</f>
        <v>3768462</v>
      </c>
      <c r="F366" s="67"/>
      <c r="G366" s="68">
        <f t="shared" si="207"/>
        <v>3.3479751283839281E-2</v>
      </c>
      <c r="H366" s="68">
        <f t="shared" si="208"/>
        <v>-0.1132499441082519</v>
      </c>
      <c r="I366" s="68">
        <f t="shared" si="209"/>
        <v>2.5742354047290799E-3</v>
      </c>
      <c r="J366" s="52"/>
    </row>
    <row r="367" spans="1:17" x14ac:dyDescent="0.25">
      <c r="A367" s="2"/>
      <c r="B367" s="46">
        <v>2008</v>
      </c>
      <c r="C367" s="71">
        <f>IF(ISNA(VLOOKUP(CONCATENATE($B$339, $B367), 'Airport Passengers'!$A$8:$M$3769, 7, FALSE)), "", VLOOKUP(CONCATENATE($B$339, $B367), 'Airport Passengers'!$A$8:$M$3769, 7, FALSE))</f>
        <v>3153171</v>
      </c>
      <c r="D367" s="71">
        <f>IF(ISNA(VLOOKUP(CONCATENATE($B$339, $B367), 'Airport Passengers'!$A$8:$M$3769, 10, FALSE)), "", VLOOKUP(CONCATENATE($B$339, $B367), 'Airport Passengers'!$A$93:$M$3769, 10, FALSE))</f>
        <v>595461</v>
      </c>
      <c r="E367" s="67">
        <f>IF(ISNA(VLOOKUP(CONCATENATE($B$339, $B367), 'Airport Passengers'!$A$8:$M$3769, 13, FALSE)), "", VLOOKUP(CONCATENATE($B$339, $B367), 'Airport Passengers'!$A$8:$M$3769, 13, FALSE))</f>
        <v>3748632</v>
      </c>
      <c r="F367" s="67"/>
      <c r="G367" s="68">
        <f t="shared" si="207"/>
        <v>2.8292657155883062E-2</v>
      </c>
      <c r="H367" s="68">
        <f t="shared" si="208"/>
        <v>-0.1518229522767674</v>
      </c>
      <c r="I367" s="68">
        <f t="shared" si="209"/>
        <v>-5.2620936604906724E-3</v>
      </c>
      <c r="J367" s="68"/>
    </row>
    <row r="368" spans="1:17" ht="39.6" x14ac:dyDescent="0.25">
      <c r="A368" s="2"/>
      <c r="B368" s="46">
        <v>2009</v>
      </c>
      <c r="C368" s="71">
        <f>IF(ISNA(VLOOKUP(CONCATENATE($B$339, $B368), 'Airport Passengers'!$A$8:$M$3769, 7, FALSE)), "", VLOOKUP(CONCATENATE($B$339, $B368), 'Airport Passengers'!$A$8:$M$3769, 7, FALSE))</f>
        <v>3133393</v>
      </c>
      <c r="D368" s="71">
        <f>IF(ISNA(VLOOKUP(CONCATENATE($B$339, $B368), 'Airport Passengers'!$A$8:$M$3769, 10, FALSE)), "", VLOOKUP(CONCATENATE($B$339, $B368), 'Airport Passengers'!$A$93:$M$3769, 10, FALSE))</f>
        <v>404803</v>
      </c>
      <c r="E368" s="67">
        <f>IF(ISNA(VLOOKUP(CONCATENATE($B$339, $B368), 'Airport Passengers'!$A$8:$M$3769, 13, FALSE)), "", VLOOKUP(CONCATENATE($B$339, $B368), 'Airport Passengers'!$A$8:$M$3769, 13, FALSE))</f>
        <v>3538196</v>
      </c>
      <c r="F368" s="67"/>
      <c r="G368" s="68">
        <f t="shared" si="207"/>
        <v>-6.2724159266972831E-3</v>
      </c>
      <c r="H368" s="68">
        <f t="shared" ref="H368:I372" si="210">IF(AND(ISNUMBER(D367),ISNUMBER(D368)), IF(OR(D367=0, D368=0), "..", (D368-D367)/D367), " ")</f>
        <v>-0.32018553692013413</v>
      </c>
      <c r="I368" s="68">
        <f t="shared" si="210"/>
        <v>-5.6136745351370844E-2</v>
      </c>
      <c r="J368" s="68"/>
      <c r="O368" s="65" t="s">
        <v>130</v>
      </c>
      <c r="P368" s="65" t="s">
        <v>105</v>
      </c>
      <c r="Q368" s="65" t="s">
        <v>106</v>
      </c>
    </row>
    <row r="369" spans="1:17" x14ac:dyDescent="0.25">
      <c r="A369" s="2"/>
      <c r="B369" s="46">
        <v>2010</v>
      </c>
      <c r="C369" s="71">
        <f>IF(ISNA(VLOOKUP(CONCATENATE($B$339, $B369), 'Airport Passengers'!$A$8:$M$3769, 7, FALSE)), "", VLOOKUP(CONCATENATE($B$339, $B369), 'Airport Passengers'!$A$8:$M$3769, 7, FALSE))</f>
        <v>3254097</v>
      </c>
      <c r="D369" s="71">
        <f>IF(ISNA(VLOOKUP(CONCATENATE($B$339, $B369), 'Airport Passengers'!$A$8:$M$3769, 10, FALSE)), "", VLOOKUP(CONCATENATE($B$339, $B369), 'Airport Passengers'!$A$93:$M$3769, 10, FALSE))</f>
        <v>495873</v>
      </c>
      <c r="E369" s="67">
        <f>IF(ISNA(VLOOKUP(CONCATENATE($B$339, $B369), 'Airport Passengers'!$A$8:$M$3769, 13, FALSE)), "", VLOOKUP(CONCATENATE($B$339, $B369), 'Airport Passengers'!$A$8:$M$3769, 13, FALSE))</f>
        <v>3749970</v>
      </c>
      <c r="F369" s="67"/>
      <c r="G369" s="68">
        <f t="shared" si="207"/>
        <v>3.8521819637689879E-2</v>
      </c>
      <c r="H369" s="68">
        <f t="shared" si="210"/>
        <v>0.22497362914800534</v>
      </c>
      <c r="I369" s="68">
        <f t="shared" si="210"/>
        <v>5.9853665540292283E-2</v>
      </c>
      <c r="J369" s="68"/>
    </row>
    <row r="370" spans="1:17" x14ac:dyDescent="0.25">
      <c r="A370" s="2"/>
      <c r="B370" s="46">
        <v>2011</v>
      </c>
      <c r="C370" s="71">
        <f>IF(ISNA(VLOOKUP(CONCATENATE($B$339, $B370), 'Airport Passengers'!$A$8:$M$3769, 7, FALSE)), "", VLOOKUP(CONCATENATE($B$339, $B370), 'Airport Passengers'!$A$8:$M$3769, 7, FALSE))</f>
        <v>3361097</v>
      </c>
      <c r="D370" s="71">
        <f>IF(ISNA(VLOOKUP(CONCATENATE($B$339, $B370), 'Airport Passengers'!$A$8:$M$3769, 10, FALSE)), "", VLOOKUP(CONCATENATE($B$339, $B370), 'Airport Passengers'!$A$93:$M$3769, 10, FALSE))</f>
        <v>504072</v>
      </c>
      <c r="E370" s="67">
        <f>IF(ISNA(VLOOKUP(CONCATENATE($B$339, $B370), 'Airport Passengers'!$A$8:$M$3769, 13, FALSE)), "", VLOOKUP(CONCATENATE($B$339, $B370), 'Airport Passengers'!$A$8:$M$3769, 13, FALSE))</f>
        <v>3865169</v>
      </c>
      <c r="F370" s="67"/>
      <c r="G370" s="68">
        <f t="shared" si="207"/>
        <v>3.2881625839672267E-2</v>
      </c>
      <c r="H370" s="68">
        <f t="shared" si="210"/>
        <v>1.6534475561282829E-2</v>
      </c>
      <c r="I370" s="68">
        <f t="shared" si="210"/>
        <v>3.0719979093166077E-2</v>
      </c>
      <c r="J370" s="68"/>
      <c r="O370" s="76"/>
      <c r="P370" s="76"/>
      <c r="Q370" s="76"/>
    </row>
    <row r="371" spans="1:17" x14ac:dyDescent="0.25">
      <c r="A371" s="2"/>
      <c r="B371" s="46">
        <v>2012</v>
      </c>
      <c r="C371" s="71">
        <f>IF(ISNA(VLOOKUP(CONCATENATE($B$339, $B371), 'Airport Passengers'!$A$8:$M$3769, 7, FALSE)), "", VLOOKUP(CONCATENATE($B$339, $B371), 'Airport Passengers'!$A$8:$M$3769, 7, FALSE))</f>
        <v>3569195</v>
      </c>
      <c r="D371" s="71">
        <f>IF(ISNA(VLOOKUP(CONCATENATE($B$339, $B371), 'Airport Passengers'!$A$8:$M$3769, 10, FALSE)), "", VLOOKUP(CONCATENATE($B$339, $B371), 'Airport Passengers'!$A$93:$M$3769, 10, FALSE))</f>
        <v>511359</v>
      </c>
      <c r="E371" s="67">
        <f>IF(ISNA(VLOOKUP(CONCATENATE($B$339, $B371), 'Airport Passengers'!$A$8:$M$3769, 13, FALSE)), "", VLOOKUP(CONCATENATE($B$339, $B371), 'Airport Passengers'!$A$8:$M$3769, 13, FALSE))</f>
        <v>4080554</v>
      </c>
      <c r="F371" s="67"/>
      <c r="G371" s="68">
        <f t="shared" si="207"/>
        <v>6.1913714480718647E-2</v>
      </c>
      <c r="H371" s="68">
        <f t="shared" si="210"/>
        <v>1.4456268152168737E-2</v>
      </c>
      <c r="I371" s="68">
        <f t="shared" si="210"/>
        <v>5.5724600916544659E-2</v>
      </c>
      <c r="J371" s="68"/>
      <c r="O371" s="76"/>
      <c r="P371" s="76"/>
      <c r="Q371" s="76"/>
    </row>
    <row r="372" spans="1:17" x14ac:dyDescent="0.25">
      <c r="A372" s="2"/>
      <c r="B372" s="46">
        <v>2013</v>
      </c>
      <c r="C372" s="71">
        <f>IF(ISNA(VLOOKUP(CONCATENATE($B$339, $B372), 'Airport Passengers'!$A$8:$M$3769, 7, FALSE)), "", VLOOKUP(CONCATENATE($B$339, $B372), 'Airport Passengers'!$A$8:$M$3769, 7, FALSE))</f>
        <v>3754331</v>
      </c>
      <c r="D372" s="71">
        <f>IF(ISNA(VLOOKUP(CONCATENATE($B$339, $B372), 'Airport Passengers'!$A$8:$M$3769, 10, FALSE)), "", VLOOKUP(CONCATENATE($B$339, $B372), 'Airport Passengers'!$A$93:$M$3769, 10, FALSE))</f>
        <v>492091</v>
      </c>
      <c r="E372" s="67">
        <f>IF(ISNA(VLOOKUP(CONCATENATE($B$339, $B372), 'Airport Passengers'!$A$8:$M$3769, 13, FALSE)), "", VLOOKUP(CONCATENATE($B$339, $B372), 'Airport Passengers'!$A$8:$M$3769, 13, FALSE))</f>
        <v>4246422</v>
      </c>
      <c r="F372" s="67"/>
      <c r="G372" s="68">
        <f t="shared" si="207"/>
        <v>5.1870519823097365E-2</v>
      </c>
      <c r="H372" s="68">
        <f t="shared" si="210"/>
        <v>-3.76799860763182E-2</v>
      </c>
      <c r="I372" s="68">
        <f t="shared" si="210"/>
        <v>4.0648402153237034E-2</v>
      </c>
      <c r="J372" s="68"/>
      <c r="K372" s="52" t="s">
        <v>175</v>
      </c>
      <c r="O372" s="76">
        <f>C383/1000000</f>
        <v>4.0731599999999997</v>
      </c>
      <c r="P372" s="76">
        <f>D383/1000000</f>
        <v>0.62591399999999997</v>
      </c>
      <c r="Q372" s="76">
        <f>E383/1000000</f>
        <v>4.6990740000000004</v>
      </c>
    </row>
    <row r="373" spans="1:17" x14ac:dyDescent="0.25">
      <c r="A373" s="2"/>
      <c r="B373" s="46">
        <v>2014</v>
      </c>
      <c r="C373" s="71">
        <f>IF(ISNA(VLOOKUP(CONCATENATE($B$339, $B373), 'Airport Passengers'!$A$8:$M$3769, 7, FALSE)), "", VLOOKUP(CONCATENATE($B$339, $B373), 'Airport Passengers'!$A$8:$M$3769, 7, FALSE))</f>
        <v>3857399</v>
      </c>
      <c r="D373" s="71">
        <f>IF(ISNA(VLOOKUP(CONCATENATE($B$339, $B373), 'Airport Passengers'!$A$8:$M$3769, 10, FALSE)), "", VLOOKUP(CONCATENATE($B$339, $B373), 'Airport Passengers'!$A$93:$M$3769, 10, FALSE))</f>
        <v>460910</v>
      </c>
      <c r="E373" s="67">
        <f>IF(ISNA(VLOOKUP(CONCATENATE($B$339, $B373), 'Airport Passengers'!$A$8:$M$3769, 13, FALSE)), "", VLOOKUP(CONCATENATE($B$339, $B373), 'Airport Passengers'!$A$8:$M$3769, 13, FALSE))</f>
        <v>4318309</v>
      </c>
      <c r="F373" s="67"/>
      <c r="G373" s="68">
        <f t="shared" ref="G373:I374" si="211">IF(AND(ISNUMBER(C372),ISNUMBER(C373)), IF(OR(C372=0, C373=0), "..", (C373-C372)/C372), " ")</f>
        <v>2.7453093507205411E-2</v>
      </c>
      <c r="H373" s="68">
        <f t="shared" si="211"/>
        <v>-6.3364296441105403E-2</v>
      </c>
      <c r="I373" s="68">
        <f t="shared" si="211"/>
        <v>1.6928840327221365E-2</v>
      </c>
      <c r="J373" s="68"/>
      <c r="K373" s="52" t="s">
        <v>171</v>
      </c>
      <c r="O373" s="75">
        <f>G383</f>
        <v>3.0658155530909802E-2</v>
      </c>
      <c r="P373" s="75">
        <f>H383</f>
        <v>0.23504862932203088</v>
      </c>
      <c r="Q373" s="75">
        <f>I383</f>
        <v>5.3889483967854972E-2</v>
      </c>
    </row>
    <row r="374" spans="1:17" x14ac:dyDescent="0.25">
      <c r="A374" s="2"/>
      <c r="B374" s="46">
        <v>2015</v>
      </c>
      <c r="C374" s="71">
        <f>IF(ISNA(VLOOKUP(CONCATENATE($B$339, $B374), 'Airport Passengers'!$A$8:$M$3769, 7, FALSE)), "", VLOOKUP(CONCATENATE($B$339, $B374), 'Airport Passengers'!$A$8:$M$3769, 7, FALSE))</f>
        <v>3975309</v>
      </c>
      <c r="D374" s="71">
        <f>IF(ISNA(VLOOKUP(CONCATENATE($B$339, $B374), 'Airport Passengers'!$A$8:$M$3769, 10, FALSE)), "", VLOOKUP(CONCATENATE($B$339, $B374), 'Airport Passengers'!$A$93:$M$3769, 10, FALSE))</f>
        <v>545733</v>
      </c>
      <c r="E374" s="67">
        <f>IF(ISNA(VLOOKUP(CONCATENATE($B$339, $B374), 'Airport Passengers'!$A$8:$M$3769, 13, FALSE)), "", VLOOKUP(CONCATENATE($B$339, $B374), 'Airport Passengers'!$A$8:$M$3769, 13, FALSE))</f>
        <v>4521042</v>
      </c>
      <c r="F374" s="67"/>
      <c r="G374" s="68">
        <f t="shared" si="211"/>
        <v>3.0567229368805248E-2</v>
      </c>
      <c r="H374" s="68">
        <f t="shared" si="211"/>
        <v>0.18403375930224991</v>
      </c>
      <c r="I374" s="68">
        <f t="shared" si="211"/>
        <v>4.6947312014957707E-2</v>
      </c>
      <c r="J374" s="68"/>
      <c r="K374" s="52" t="s">
        <v>108</v>
      </c>
      <c r="O374" s="75">
        <f>C383/C$47</f>
        <v>3.4561314003991303E-2</v>
      </c>
      <c r="P374" s="75">
        <f>D383/D$47</f>
        <v>1.5135552416686682E-2</v>
      </c>
      <c r="Q374" s="75">
        <f>E383/E$47</f>
        <v>2.9515489420851651E-2</v>
      </c>
    </row>
    <row r="375" spans="1:17" x14ac:dyDescent="0.25">
      <c r="A375" s="2"/>
      <c r="B375" s="46">
        <v>2016</v>
      </c>
      <c r="C375" s="71">
        <f>IF(ISNA(VLOOKUP(CONCATENATE($B$339, $B375), 'Airport Passengers'!$A$8:$M$3769, 7, FALSE)), "", VLOOKUP(CONCATENATE($B$339, $B375), 'Airport Passengers'!$A$8:$M$3769, 7, FALSE))</f>
        <v>4208221</v>
      </c>
      <c r="D375" s="71">
        <f>IF(ISNA(VLOOKUP(CONCATENATE($B$339, $B375), 'Airport Passengers'!$A$8:$M$3769, 10, FALSE)), "", VLOOKUP(CONCATENATE($B$339, $B375), 'Airport Passengers'!$A$93:$M$3769, 10, FALSE))</f>
        <v>642293</v>
      </c>
      <c r="E375" s="67">
        <f>IF(ISNA(VLOOKUP(CONCATENATE($B$339, $B375), 'Airport Passengers'!$A$8:$M$3769, 13, FALSE)), "", VLOOKUP(CONCATENATE($B$339, $B375), 'Airport Passengers'!$A$8:$M$3769, 13, FALSE))</f>
        <v>4850514</v>
      </c>
      <c r="F375" s="67"/>
      <c r="G375" s="68">
        <f t="shared" ref="G375:I376" si="212">IF(AND(ISNUMBER(C374),ISNUMBER(C375)), IF(OR(C374=0, C375=0), "..", (C375-C374)/C374), " ")</f>
        <v>5.8589659319564842E-2</v>
      </c>
      <c r="H375" s="68">
        <f t="shared" si="212"/>
        <v>0.1769363406647573</v>
      </c>
      <c r="I375" s="68">
        <f t="shared" si="212"/>
        <v>7.2875235399273E-2</v>
      </c>
      <c r="J375" s="68"/>
    </row>
    <row r="376" spans="1:17" x14ac:dyDescent="0.25">
      <c r="A376" s="2"/>
      <c r="B376" s="46">
        <v>2017</v>
      </c>
      <c r="C376" s="71">
        <f>IF(ISNA(VLOOKUP(CONCATENATE($B$339, $B376), 'Airport Passengers'!$A$8:$M$3769, 7, FALSE)), "", VLOOKUP(CONCATENATE($B$339, $B376), 'Airport Passengers'!$A$8:$M$3769, 7, FALSE))</f>
        <v>4278311</v>
      </c>
      <c r="D376" s="71">
        <f>IF(ISNA(VLOOKUP(CONCATENATE($B$339, $B376), 'Airport Passengers'!$A$8:$M$3769, 10, FALSE)), "", VLOOKUP(CONCATENATE($B$339, $B376), 'Airport Passengers'!$A$93:$M$3769, 10, FALSE))</f>
        <v>662173</v>
      </c>
      <c r="E376" s="67">
        <f>IF(ISNA(VLOOKUP(CONCATENATE($B$339, $B376), 'Airport Passengers'!$A$8:$M$3769, 13, FALSE)), "", VLOOKUP(CONCATENATE($B$339, $B376), 'Airport Passengers'!$A$8:$M$3769, 13, FALSE))</f>
        <v>4940484</v>
      </c>
      <c r="F376" s="67"/>
      <c r="G376" s="68">
        <f t="shared" si="212"/>
        <v>1.6655494091208613E-2</v>
      </c>
      <c r="H376" s="68">
        <f t="shared" si="212"/>
        <v>3.0951606198417234E-2</v>
      </c>
      <c r="I376" s="68">
        <f t="shared" si="212"/>
        <v>1.854854970009364E-2</v>
      </c>
      <c r="J376" s="68"/>
      <c r="K376" s="77"/>
      <c r="L376" s="77"/>
      <c r="M376" s="77"/>
      <c r="N376" s="77"/>
      <c r="O376" s="67"/>
    </row>
    <row r="377" spans="1:17" x14ac:dyDescent="0.25">
      <c r="A377" s="2"/>
      <c r="B377" s="46">
        <v>2018</v>
      </c>
      <c r="C377" s="71">
        <f>IF(ISNA(VLOOKUP(CONCATENATE($B$339, $B377), 'Airport Passengers'!$A$8:$M$3769, 7, FALSE)), "", VLOOKUP(CONCATENATE($B$339, $B377), 'Airport Passengers'!$A$8:$M$3769, 7, FALSE))</f>
        <v>4283247</v>
      </c>
      <c r="D377" s="71">
        <f>IF(ISNA(VLOOKUP(CONCATENATE($B$339, $B377), 'Airport Passengers'!$A$8:$M$3769, 10, FALSE)), "", VLOOKUP(CONCATENATE($B$339, $B377), 'Airport Passengers'!$A$93:$M$3769, 10, FALSE))</f>
        <v>662551</v>
      </c>
      <c r="E377" s="67">
        <f>IF(ISNA(VLOOKUP(CONCATENATE($B$339, $B377), 'Airport Passengers'!$A$8:$M$3769, 13, FALSE)), "", VLOOKUP(CONCATENATE($B$339, $B377), 'Airport Passengers'!$A$8:$M$3769, 13, FALSE))</f>
        <v>4945798</v>
      </c>
      <c r="F377" s="67"/>
      <c r="G377" s="68">
        <f t="shared" ref="G377" si="213">IF(AND(ISNUMBER(C376),ISNUMBER(C377)), IF(OR(C376=0, C377=0), "..", (C377-C376)/C376), " ")</f>
        <v>1.1537263186336851E-3</v>
      </c>
      <c r="H377" s="68">
        <f t="shared" ref="H377" si="214">IF(AND(ISNUMBER(D376),ISNUMBER(D377)), IF(OR(D376=0, D377=0), "..", (D377-D376)/D376), " ")</f>
        <v>5.7084779959315772E-4</v>
      </c>
      <c r="I377" s="68">
        <f t="shared" ref="I377" si="215">IF(AND(ISNUMBER(E376),ISNUMBER(E377)), IF(OR(E376=0, E377=0), "..", (E377-E376)/E376), " ")</f>
        <v>1.0756031190466359E-3</v>
      </c>
      <c r="J377" s="68"/>
      <c r="K377" s="77" t="s">
        <v>99</v>
      </c>
      <c r="L377" s="77"/>
      <c r="M377" s="77"/>
      <c r="N377" s="77"/>
      <c r="O377" s="67"/>
    </row>
    <row r="378" spans="1:17" x14ac:dyDescent="0.25">
      <c r="A378" s="2"/>
      <c r="B378" s="46">
        <v>2019</v>
      </c>
      <c r="C378" s="71">
        <f>IF(ISNA(VLOOKUP(CONCATENATE($B$339, $B378), 'Airport Passengers'!$A$8:$M$3769, 7, FALSE)), "", VLOOKUP(CONCATENATE($B$339, $B378), 'Airport Passengers'!$A$8:$M$3769, 7, FALSE))</f>
        <v>4126357</v>
      </c>
      <c r="D378" s="71">
        <f>IF(ISNA(VLOOKUP(CONCATENATE($B$339, $B378), 'Airport Passengers'!$A$8:$M$3769, 10, FALSE)), "", VLOOKUP(CONCATENATE($B$339, $B378), 'Airport Passengers'!$A$93:$M$3769, 10, FALSE))</f>
        <v>651824</v>
      </c>
      <c r="E378" s="67">
        <f>IF(ISNA(VLOOKUP(CONCATENATE($B$339, $B378), 'Airport Passengers'!$A$8:$M$3769, 13, FALSE)), "", VLOOKUP(CONCATENATE($B$339, $B378), 'Airport Passengers'!$A$8:$M$3769, 13, FALSE))</f>
        <v>4778181</v>
      </c>
      <c r="F378" s="67"/>
      <c r="G378" s="68">
        <f t="shared" ref="G378" si="216">IF(AND(ISNUMBER(C377),ISNUMBER(C378)), IF(OR(C377=0, C378=0), "..", (C378-C377)/C377), " ")</f>
        <v>-3.66287538402525E-2</v>
      </c>
      <c r="H378" s="68">
        <f t="shared" ref="H378" si="217">IF(AND(ISNUMBER(D377),ISNUMBER(D378)), IF(OR(D377=0, D378=0), "..", (D378-D377)/D377), " ")</f>
        <v>-1.619045175390272E-2</v>
      </c>
      <c r="I378" s="68">
        <f t="shared" ref="I378" si="218">IF(AND(ISNUMBER(E377),ISNUMBER(E378)), IF(OR(E377=0, E378=0), "..", (E378-E377)/E377), " ")</f>
        <v>-3.3890789716846503E-2</v>
      </c>
      <c r="J378" s="68"/>
      <c r="K378" s="49" t="s">
        <v>172</v>
      </c>
      <c r="O378" s="75">
        <f>IF(C378=0,"..",(C383/C378)^(1/5)-1)</f>
        <v>-2.5918003520535304E-3</v>
      </c>
      <c r="P378" s="75">
        <f t="shared" ref="P378" si="219">IF(D378=0,"..",(D383/D378)^(1/5)-1)</f>
        <v>-8.0795049946423836E-3</v>
      </c>
      <c r="Q378" s="75">
        <f t="shared" ref="Q378" si="220">IF(E378=0,"..",(E383/E378)^(1/5)-1)</f>
        <v>-3.3333245206759177E-3</v>
      </c>
    </row>
    <row r="379" spans="1:17" x14ac:dyDescent="0.25">
      <c r="A379" s="2"/>
      <c r="B379" s="46">
        <v>2020</v>
      </c>
      <c r="C379" s="71">
        <f>IF(ISNA(VLOOKUP(CONCATENATE($B$339, $B379), 'Airport Passengers'!$A$8:$M$3769, 7, FALSE)), "", VLOOKUP(CONCATENATE($B$339, $B379), 'Airport Passengers'!$A$8:$M$3769, 7, FALSE))</f>
        <v>1587304</v>
      </c>
      <c r="D379" s="71">
        <f>IF(ISNA(VLOOKUP(CONCATENATE($B$339, $B379), 'Airport Passengers'!$A$8:$M$3769, 10, FALSE)), "", VLOOKUP(CONCATENATE($B$339, $B379), 'Airport Passengers'!$A$93:$M$3769, 10, FALSE))</f>
        <v>119221</v>
      </c>
      <c r="E379" s="67">
        <f>IF(ISNA(VLOOKUP(CONCATENATE($B$339, $B379), 'Airport Passengers'!$A$8:$M$3769, 13, FALSE)), "", VLOOKUP(CONCATENATE($B$339, $B379), 'Airport Passengers'!$A$8:$M$3769, 13, FALSE))</f>
        <v>1706525</v>
      </c>
      <c r="F379" s="67"/>
      <c r="G379" s="68">
        <f t="shared" ref="G379" si="221">IF(AND(ISNUMBER(C378),ISNUMBER(C379)), IF(OR(C378=0, C379=0), "..", (C379-C378)/C378), " ")</f>
        <v>-0.61532557653155073</v>
      </c>
      <c r="H379" s="68">
        <f t="shared" ref="H379" si="222">IF(AND(ISNUMBER(D378),ISNUMBER(D379)), IF(OR(D378=0, D379=0), "..", (D379-D378)/D378), " ")</f>
        <v>-0.81709633275239946</v>
      </c>
      <c r="I379" s="68">
        <f t="shared" ref="I379" si="223">IF(AND(ISNUMBER(E378),ISNUMBER(E379)), IF(OR(E378=0, E379=0), "..", (E379-E378)/E378), " ")</f>
        <v>-0.64285049059464261</v>
      </c>
      <c r="J379" s="68"/>
      <c r="K379" s="49" t="s">
        <v>173</v>
      </c>
      <c r="O379" s="75">
        <f>IF(C373=0,"..",(C383/C373)^(1/10)-1)</f>
        <v>5.4574367305924021E-3</v>
      </c>
      <c r="P379" s="75">
        <f t="shared" ref="P379" si="224">IF(D373=0,"..",(D383/D373)^(1/10)-1)</f>
        <v>3.1074042372052801E-2</v>
      </c>
      <c r="Q379" s="75">
        <f t="shared" ref="Q379" si="225">IF(E373=0,"..",(E383/E373)^(1/10)-1)</f>
        <v>8.4859611188419226E-3</v>
      </c>
    </row>
    <row r="380" spans="1:17" x14ac:dyDescent="0.25">
      <c r="A380" s="2"/>
      <c r="B380" s="46">
        <v>2021</v>
      </c>
      <c r="C380" s="71">
        <f>IF(ISNA(VLOOKUP(CONCATENATE($B$339, $B380), 'Airport Passengers'!$A$8:$M$3769, 7, FALSE)), "", VLOOKUP(CONCATENATE($B$339, $B380), 'Airport Passengers'!$A$8:$M$3769, 7, FALSE))</f>
        <v>2312189</v>
      </c>
      <c r="D380" s="71">
        <f>IF(ISNA(VLOOKUP(CONCATENATE($B$339, $B380), 'Airport Passengers'!$A$8:$M$3769, 10, FALSE)), "", VLOOKUP(CONCATENATE($B$339, $B380), 'Airport Passengers'!$A$93:$M$3769, 10, FALSE))</f>
        <v>2490</v>
      </c>
      <c r="E380" s="67">
        <f>IF(ISNA(VLOOKUP(CONCATENATE($B$339, $B380), 'Airport Passengers'!$A$8:$M$3769, 13, FALSE)), "", VLOOKUP(CONCATENATE($B$339, $B380), 'Airport Passengers'!$A$8:$M$3769, 13, FALSE))</f>
        <v>2314679</v>
      </c>
      <c r="F380" s="67"/>
      <c r="G380" s="68">
        <f t="shared" ref="G380" si="226">IF(AND(ISNUMBER(C379),ISNUMBER(C380)), IF(OR(C379=0, C380=0), "..", (C380-C379)/C379), " ")</f>
        <v>0.45667685585117912</v>
      </c>
      <c r="H380" s="68">
        <f t="shared" ref="H380" si="227">IF(AND(ISNUMBER(D379),ISNUMBER(D380)), IF(OR(D379=0, D380=0), "..", (D380-D379)/D379), " ")</f>
        <v>-0.9791144177619715</v>
      </c>
      <c r="I380" s="68">
        <f t="shared" ref="I380" si="228">IF(AND(ISNUMBER(E379),ISNUMBER(E380)), IF(OR(E379=0, E380=0), "..", (E380-E379)/E379), " ")</f>
        <v>0.35636981585385508</v>
      </c>
      <c r="J380" s="68"/>
      <c r="K380" s="49" t="s">
        <v>174</v>
      </c>
      <c r="O380" s="75">
        <f>IF(C363=0,"..",(C383/C363)^(1/20)-1)</f>
        <v>2.3042773190385724E-2</v>
      </c>
      <c r="P380" s="75">
        <f t="shared" ref="P380" si="229">IF(D363=0,"..",(D383/D363)^(1/20)-1)</f>
        <v>-1.5001631270321725E-2</v>
      </c>
      <c r="Q380" s="75">
        <f t="shared" ref="Q380" si="230">IF(E363=0,"..",(E383/E363)^(1/20)-1)</f>
        <v>1.5873128680725879E-2</v>
      </c>
    </row>
    <row r="381" spans="1:17" x14ac:dyDescent="0.25">
      <c r="A381" s="2"/>
      <c r="B381" s="46">
        <v>2022</v>
      </c>
      <c r="C381" s="71">
        <f>IF(ISNA(VLOOKUP(CONCATENATE($B$339, $B381), 'Airport Passengers'!$A$8:$M$3769, 7, FALSE)), "", VLOOKUP(CONCATENATE($B$339, $B381), 'Airport Passengers'!$A$8:$M$3769, 7, FALSE))</f>
        <v>3672627</v>
      </c>
      <c r="D381" s="71">
        <f>IF(ISNA(VLOOKUP(CONCATENATE($B$339, $B381), 'Airport Passengers'!$A$8:$M$3769, 10, FALSE)), "", VLOOKUP(CONCATENATE($B$339, $B381), 'Airport Passengers'!$A$93:$M$3769, 10, FALSE))</f>
        <v>135262</v>
      </c>
      <c r="E381" s="67">
        <f>IF(ISNA(VLOOKUP(CONCATENATE($B$339, $B381), 'Airport Passengers'!$A$8:$M$3769, 13, FALSE)), "", VLOOKUP(CONCATENATE($B$339, $B381), 'Airport Passengers'!$A$8:$M$3769, 13, FALSE))</f>
        <v>3807889</v>
      </c>
      <c r="F381" s="67"/>
      <c r="G381" s="68">
        <f t="shared" ref="G381:G382" si="231">IF(AND(ISNUMBER(C380),ISNUMBER(C381)), IF(OR(C380=0, C381=0), "..", (C381-C380)/C380), " ")</f>
        <v>0.58837664222085651</v>
      </c>
      <c r="H381" s="68">
        <f t="shared" ref="H381:H382" si="232">IF(AND(ISNUMBER(D380),ISNUMBER(D381)), IF(OR(D380=0, D381=0), "..", (D381-D380)/D380), " ")</f>
        <v>53.322088353413655</v>
      </c>
      <c r="I381" s="68">
        <f t="shared" ref="I381:I382" si="233">IF(AND(ISNUMBER(E380),ISNUMBER(E381)), IF(OR(E380=0, E381=0), "..", (E381-E380)/E380), " ")</f>
        <v>0.64510456957530615</v>
      </c>
      <c r="J381" s="68"/>
    </row>
    <row r="382" spans="1:17" x14ac:dyDescent="0.25">
      <c r="A382" s="2"/>
      <c r="B382" s="46">
        <v>2023</v>
      </c>
      <c r="C382" s="71">
        <f>IF(ISNA(VLOOKUP(CONCATENATE($B$339, $B382), 'Airport Passengers'!$A$8:$M$3769, 7, FALSE)), "", VLOOKUP(CONCATENATE($B$339, $B382), 'Airport Passengers'!$A$8:$M$3769, 7, FALSE))</f>
        <v>3951999</v>
      </c>
      <c r="D382" s="71">
        <f>IF(ISNA(VLOOKUP(CONCATENATE($B$339, $B382), 'Airport Passengers'!$A$8:$M$3769, 10, FALSE)), "", VLOOKUP(CONCATENATE($B$339, $B382), 'Airport Passengers'!$A$93:$M$3769, 10, FALSE))</f>
        <v>506793</v>
      </c>
      <c r="E382" s="67">
        <f>IF(ISNA(VLOOKUP(CONCATENATE($B$339, $B382), 'Airport Passengers'!$A$8:$M$3769, 13, FALSE)), "", VLOOKUP(CONCATENATE($B$339, $B382), 'Airport Passengers'!$A$8:$M$3769, 13, FALSE))</f>
        <v>4458792</v>
      </c>
      <c r="F382" s="67"/>
      <c r="G382" s="68">
        <f t="shared" si="231"/>
        <v>7.6068710489793814E-2</v>
      </c>
      <c r="H382" s="68">
        <f t="shared" si="232"/>
        <v>2.7467507503955289</v>
      </c>
      <c r="I382" s="68">
        <f t="shared" si="233"/>
        <v>0.17093539228690752</v>
      </c>
      <c r="J382" s="68"/>
    </row>
    <row r="383" spans="1:17" x14ac:dyDescent="0.25">
      <c r="A383" s="2"/>
      <c r="B383" s="46">
        <v>2024</v>
      </c>
      <c r="C383" s="71">
        <f>IF(ISNA(VLOOKUP(CONCATENATE($B$339, $B383), 'Airport Passengers'!$A$8:$M$3769, 7, FALSE)), "", VLOOKUP(CONCATENATE($B$339, $B383), 'Airport Passengers'!$A$8:$M$3769, 7, FALSE))</f>
        <v>4073160</v>
      </c>
      <c r="D383" s="71">
        <f>IF(ISNA(VLOOKUP(CONCATENATE($B$339, $B383), 'Airport Passengers'!$A$8:$M$3769, 10, FALSE)), "", VLOOKUP(CONCATENATE($B$339, $B383), 'Airport Passengers'!$A$93:$M$3769, 10, FALSE))</f>
        <v>625914</v>
      </c>
      <c r="E383" s="67">
        <f>IF(ISNA(VLOOKUP(CONCATENATE($B$339, $B383), 'Airport Passengers'!$A$8:$M$3769, 13, FALSE)), "", VLOOKUP(CONCATENATE($B$339, $B383), 'Airport Passengers'!$A$8:$M$3769, 13, FALSE))</f>
        <v>4699074</v>
      </c>
      <c r="F383" s="67"/>
      <c r="G383" s="68">
        <f t="shared" ref="G383" si="234">IF(AND(ISNUMBER(C382),ISNUMBER(C383)), IF(OR(C382=0, C383=0), "..", (C383-C382)/C382), " ")</f>
        <v>3.0658155530909802E-2</v>
      </c>
      <c r="H383" s="68">
        <f t="shared" ref="H383" si="235">IF(AND(ISNUMBER(D382),ISNUMBER(D383)), IF(OR(D382=0, D383=0), "..", (D383-D382)/D382), " ")</f>
        <v>0.23504862932203088</v>
      </c>
      <c r="I383" s="68">
        <f t="shared" ref="I383" si="236">IF(AND(ISNUMBER(E382),ISNUMBER(E383)), IF(OR(E382=0, E383=0), "..", (E383-E382)/E382), " ")</f>
        <v>5.3889483967854972E-2</v>
      </c>
      <c r="J383" s="68"/>
    </row>
    <row r="384" spans="1:17" x14ac:dyDescent="0.25">
      <c r="A384" s="2"/>
      <c r="B384" s="72"/>
      <c r="C384" s="72"/>
      <c r="D384" s="72"/>
      <c r="E384" s="73"/>
      <c r="F384" s="73"/>
      <c r="G384" s="73"/>
      <c r="H384" s="73"/>
      <c r="I384" s="74"/>
      <c r="J384" s="68"/>
    </row>
    <row r="385" spans="1:21" ht="15" customHeight="1" x14ac:dyDescent="0.25">
      <c r="A385" s="2"/>
      <c r="F385" s="67"/>
      <c r="G385" s="67"/>
      <c r="H385" s="67"/>
      <c r="I385" s="68"/>
      <c r="J385" s="68"/>
    </row>
    <row r="386" spans="1:21" x14ac:dyDescent="0.25">
      <c r="A386" s="2"/>
      <c r="F386" s="75"/>
      <c r="G386" s="75"/>
      <c r="H386" s="75"/>
      <c r="I386" s="52"/>
      <c r="J386" s="68"/>
    </row>
    <row r="387" spans="1:21" s="36" customFormat="1" ht="18" thickBot="1" x14ac:dyDescent="0.35">
      <c r="A387" s="35">
        <v>8</v>
      </c>
      <c r="B387" s="54" t="s">
        <v>25</v>
      </c>
      <c r="C387" s="54"/>
      <c r="D387"/>
      <c r="E387"/>
      <c r="F387" s="55"/>
      <c r="G387" s="55"/>
      <c r="H387" s="55"/>
      <c r="I387" s="56"/>
      <c r="J387" s="57"/>
      <c r="K387" s="129" t="str">
        <f>CONCATENATE(B387," - PASSENGER MOVEMENTS (millions) - ",UPPER($B$6))</f>
        <v>CANBERRA - PASSENGER MOVEMENTS (millions) - CALENDAR YEARS</v>
      </c>
      <c r="L387" s="129"/>
      <c r="M387" s="129"/>
      <c r="N387" s="129"/>
      <c r="O387" s="129"/>
      <c r="P387" s="129"/>
      <c r="Q387" s="129"/>
      <c r="R387" s="108"/>
      <c r="S387" s="37"/>
      <c r="T387" s="37"/>
      <c r="U387" s="37"/>
    </row>
    <row r="388" spans="1:21" x14ac:dyDescent="0.25">
      <c r="A388" s="1"/>
      <c r="B388" s="58"/>
      <c r="C388" s="58"/>
      <c r="D388" s="58"/>
      <c r="E388" s="59"/>
      <c r="F388" s="59"/>
      <c r="G388" s="59"/>
      <c r="H388" s="59"/>
      <c r="I388" s="60"/>
      <c r="J388" s="61"/>
    </row>
    <row r="389" spans="1:21" ht="20.100000000000001" customHeight="1" x14ac:dyDescent="0.25">
      <c r="A389" s="1"/>
      <c r="B389" s="62"/>
      <c r="C389" s="128" t="s">
        <v>103</v>
      </c>
      <c r="D389" s="128"/>
      <c r="E389" s="128"/>
      <c r="F389" s="63"/>
      <c r="G389" s="128" t="s">
        <v>107</v>
      </c>
      <c r="H389" s="128"/>
      <c r="I389" s="128"/>
      <c r="J389" s="64"/>
    </row>
    <row r="390" spans="1:21" ht="39.9" customHeight="1" x14ac:dyDescent="0.25">
      <c r="A390" s="1"/>
      <c r="B390" s="65" t="str">
        <f>B6</f>
        <v>Calendar Years</v>
      </c>
      <c r="C390" s="65" t="s">
        <v>140</v>
      </c>
      <c r="D390" s="65" t="s">
        <v>105</v>
      </c>
      <c r="E390" s="65" t="s">
        <v>106</v>
      </c>
      <c r="F390" s="65"/>
      <c r="G390" s="65" t="s">
        <v>104</v>
      </c>
      <c r="H390" s="65" t="s">
        <v>105</v>
      </c>
      <c r="I390" s="65" t="s">
        <v>106</v>
      </c>
      <c r="J390" s="66"/>
      <c r="L390" s="67"/>
      <c r="M390" s="68"/>
      <c r="N390" s="69"/>
      <c r="O390" s="68"/>
      <c r="P390" s="68"/>
      <c r="Q390" s="69"/>
    </row>
    <row r="391" spans="1:21" ht="12.75" customHeight="1" x14ac:dyDescent="0.25">
      <c r="A391" s="1"/>
      <c r="B391" s="70"/>
      <c r="C391" s="116" t="str">
        <f>C390</f>
        <v>Domestic (including Regional) Airlines</v>
      </c>
      <c r="D391" s="116" t="str">
        <f>D390</f>
        <v>International Airlines</v>
      </c>
      <c r="E391" s="70"/>
      <c r="F391" s="70"/>
      <c r="G391" s="70"/>
      <c r="H391" s="70"/>
      <c r="I391" s="70"/>
      <c r="J391" s="66"/>
      <c r="L391" s="67"/>
      <c r="M391" s="68"/>
      <c r="N391" s="69"/>
      <c r="O391" s="68"/>
      <c r="P391" s="68"/>
      <c r="Q391" s="69"/>
    </row>
    <row r="392" spans="1:21" x14ac:dyDescent="0.25">
      <c r="A392" s="1"/>
      <c r="B392" s="46">
        <v>1985</v>
      </c>
      <c r="C392" s="71">
        <f>IF(ISNA(VLOOKUP(CONCATENATE($B$387, $B392), 'Airport Passengers'!$A$8:$M$3769, 7, FALSE)), "", VLOOKUP(CONCATENATE($B$387, $B392), 'Airport Passengers'!$A$8:$M$3769, 7, FALSE))</f>
        <v>986482</v>
      </c>
      <c r="D392" s="71">
        <f>IF(ISNA(VLOOKUP(CONCATENATE($B$387, $B392), 'Airport Passengers'!$A$8:$M$3769, 10, FALSE)), "", VLOOKUP(CONCATENATE($B$387, $B392), 'Airport Passengers'!$A$8:$M$3769, 10, FALSE))</f>
        <v>0</v>
      </c>
      <c r="E392" s="67">
        <f>IF(ISNA(VLOOKUP(CONCATENATE($B$387, $B392), 'Airport Passengers'!$A$8:$M$3769, 13, FALSE)), "", VLOOKUP(CONCATENATE($B$387, $B392), 'Airport Passengers'!$A$8:$M$37699, 13, FALSE))</f>
        <v>986482</v>
      </c>
      <c r="F392" s="67"/>
      <c r="G392" s="67"/>
      <c r="H392" s="67"/>
      <c r="I392" s="68" t="str">
        <f>IF(AND(ISNUMBER(E390),ISNUMBER(E392)), IF(OR(E390=0, E392=0), "--", (E392-E390)/E390), " ")</f>
        <v xml:space="preserve"> </v>
      </c>
      <c r="J392" s="68"/>
      <c r="L392" s="67"/>
      <c r="M392" s="68"/>
      <c r="N392" s="69"/>
      <c r="O392" s="68"/>
      <c r="P392" s="68"/>
      <c r="Q392" s="69"/>
    </row>
    <row r="393" spans="1:21" x14ac:dyDescent="0.25">
      <c r="A393" s="1"/>
      <c r="B393" s="46">
        <v>1986</v>
      </c>
      <c r="C393" s="71">
        <f>IF(ISNA(VLOOKUP(CONCATENATE($B$387, $B393), 'Airport Passengers'!$A$8:$M$3769, 7, FALSE)), "", VLOOKUP(CONCATENATE($B$387, $B393), 'Airport Passengers'!$A$8:$M$3769, 7, FALSE))</f>
        <v>1027954</v>
      </c>
      <c r="D393" s="71">
        <f>IF(ISNA(VLOOKUP(CONCATENATE($B$387, $B393), 'Airport Passengers'!$A$8:$M$3769, 10, FALSE)), "", VLOOKUP(CONCATENATE($B$387, $B393), 'Airport Passengers'!$A$8:$M$3769, 10, FALSE))</f>
        <v>0</v>
      </c>
      <c r="E393" s="67">
        <f>IF(ISNA(VLOOKUP(CONCATENATE($B$387, $B393), 'Airport Passengers'!$A$8:$M$3769, 13, FALSE)), "", VLOOKUP(CONCATENATE($B$387, $B393), 'Airport Passengers'!$A$8:$M$37699, 13, FALSE))</f>
        <v>1027954</v>
      </c>
      <c r="F393" s="67"/>
      <c r="G393" s="68">
        <f t="shared" ref="G393:G420" si="237">IF(AND(ISNUMBER(C392),ISNUMBER(C393)), IF(OR(C392=0, C393=0), "..", (C393-C392)/C392), " ")</f>
        <v>4.204030078602549E-2</v>
      </c>
      <c r="H393" s="68" t="str">
        <f t="shared" ref="H393:H428" si="238">IF(AND(ISNUMBER(D392),ISNUMBER(D393)), IF(OR(D392=0, D393=0), "..", (D393-D392)/D392), " ")</f>
        <v>..</v>
      </c>
      <c r="I393" s="68">
        <f>IF(AND(ISNUMBER(E392),ISNUMBER(E393)), IF(OR(E392=0, E393=0), "..", (E393-E392)/E392), " ")</f>
        <v>4.204030078602549E-2</v>
      </c>
      <c r="J393" s="52"/>
      <c r="L393" s="67"/>
      <c r="M393" s="68"/>
      <c r="N393" s="69"/>
      <c r="O393" s="68"/>
      <c r="P393" s="68"/>
      <c r="Q393" s="69"/>
    </row>
    <row r="394" spans="1:21" x14ac:dyDescent="0.25">
      <c r="A394" s="1"/>
      <c r="B394" s="46">
        <v>1987</v>
      </c>
      <c r="C394" s="71">
        <f>IF(ISNA(VLOOKUP(CONCATENATE($B$387, $B394), 'Airport Passengers'!$A$8:$M$3769, 7, FALSE)), "", VLOOKUP(CONCATENATE($B$387, $B394), 'Airport Passengers'!$A$8:$M$3769, 7, FALSE))</f>
        <v>1083112</v>
      </c>
      <c r="D394" s="71">
        <f>IF(ISNA(VLOOKUP(CONCATENATE($B$387, $B394), 'Airport Passengers'!$A$8:$M$3769, 10, FALSE)), "", VLOOKUP(CONCATENATE($B$387, $B394), 'Airport Passengers'!$A$8:$M$3769, 10, FALSE))</f>
        <v>0</v>
      </c>
      <c r="E394" s="67">
        <f>IF(ISNA(VLOOKUP(CONCATENATE($B$387, $B394), 'Airport Passengers'!$A$8:$M$3769, 13, FALSE)), "", VLOOKUP(CONCATENATE($B$387, $B394), 'Airport Passengers'!$A$8:$M$37699, 13, FALSE))</f>
        <v>1083112</v>
      </c>
      <c r="F394" s="67"/>
      <c r="G394" s="68">
        <f t="shared" si="237"/>
        <v>5.3658043064183807E-2</v>
      </c>
      <c r="H394" s="68" t="str">
        <f t="shared" si="238"/>
        <v>..</v>
      </c>
      <c r="I394" s="68">
        <f t="shared" ref="I394:I415" si="239">IF(AND(ISNUMBER(E393),ISNUMBER(E394)), IF(OR(E393=0, E394=0), "..", (E394-E393)/E393), " ")</f>
        <v>5.3658043064183807E-2</v>
      </c>
      <c r="J394" s="52"/>
      <c r="L394" s="67"/>
      <c r="M394" s="68"/>
      <c r="N394" s="69"/>
      <c r="O394" s="68"/>
      <c r="P394" s="68"/>
      <c r="Q394" s="69"/>
    </row>
    <row r="395" spans="1:21" x14ac:dyDescent="0.25">
      <c r="A395" s="1"/>
      <c r="B395" s="46">
        <v>1988</v>
      </c>
      <c r="C395" s="71">
        <f>IF(ISNA(VLOOKUP(CONCATENATE($B$387, $B395), 'Airport Passengers'!$A$8:$M$3769, 7, FALSE)), "", VLOOKUP(CONCATENATE($B$387, $B395), 'Airport Passengers'!$A$8:$M$3769, 7, FALSE))</f>
        <v>1127565</v>
      </c>
      <c r="D395" s="71">
        <f>IF(ISNA(VLOOKUP(CONCATENATE($B$387, $B395), 'Airport Passengers'!$A$8:$M$3769, 10, FALSE)), "", VLOOKUP(CONCATENATE($B$387, $B395), 'Airport Passengers'!$A$8:$M$3769, 10, FALSE))</f>
        <v>0</v>
      </c>
      <c r="E395" s="67">
        <f>IF(ISNA(VLOOKUP(CONCATENATE($B$387, $B395), 'Airport Passengers'!$A$8:$M$3769, 13, FALSE)), "", VLOOKUP(CONCATENATE($B$387, $B395), 'Airport Passengers'!$A$8:$M$37699, 13, FALSE))</f>
        <v>1127565</v>
      </c>
      <c r="F395" s="67"/>
      <c r="G395" s="68">
        <f t="shared" si="237"/>
        <v>4.1041923642245674E-2</v>
      </c>
      <c r="H395" s="68" t="str">
        <f t="shared" si="238"/>
        <v>..</v>
      </c>
      <c r="I395" s="68">
        <f t="shared" si="239"/>
        <v>4.1041923642245674E-2</v>
      </c>
      <c r="J395" s="52"/>
      <c r="L395" s="67"/>
      <c r="M395" s="68"/>
      <c r="N395" s="69"/>
      <c r="O395" s="68"/>
      <c r="P395" s="68"/>
      <c r="Q395" s="69"/>
    </row>
    <row r="396" spans="1:21" x14ac:dyDescent="0.25">
      <c r="A396" s="1"/>
      <c r="B396" s="46">
        <v>1989</v>
      </c>
      <c r="C396" s="71">
        <f>IF(ISNA(VLOOKUP(CONCATENATE($B$387, $B396), 'Airport Passengers'!$A$8:$M$3769, 7, FALSE)), "", VLOOKUP(CONCATENATE($B$387, $B396), 'Airport Passengers'!$A$8:$M$3769, 7, FALSE))</f>
        <v>779536</v>
      </c>
      <c r="D396" s="71">
        <f>IF(ISNA(VLOOKUP(CONCATENATE($B$387, $B396), 'Airport Passengers'!$A$8:$M$3769, 10, FALSE)), "", VLOOKUP(CONCATENATE($B$387, $B396), 'Airport Passengers'!$A$8:$M$3769, 10, FALSE))</f>
        <v>0</v>
      </c>
      <c r="E396" s="67">
        <f>IF(ISNA(VLOOKUP(CONCATENATE($B$387, $B396), 'Airport Passengers'!$A$8:$M$3769, 13, FALSE)), "", VLOOKUP(CONCATENATE($B$387, $B396), 'Airport Passengers'!$A$8:$M$37699, 13, FALSE))</f>
        <v>779536</v>
      </c>
      <c r="F396" s="67"/>
      <c r="G396" s="68">
        <f t="shared" si="237"/>
        <v>-0.30865537685188882</v>
      </c>
      <c r="H396" s="68" t="str">
        <f t="shared" si="238"/>
        <v>..</v>
      </c>
      <c r="I396" s="68">
        <f t="shared" si="239"/>
        <v>-0.30865537685188882</v>
      </c>
      <c r="J396" s="52"/>
      <c r="L396" s="67"/>
      <c r="M396" s="68"/>
      <c r="N396" s="69"/>
      <c r="O396" s="68"/>
      <c r="P396" s="68"/>
      <c r="Q396" s="69"/>
    </row>
    <row r="397" spans="1:21" x14ac:dyDescent="0.25">
      <c r="A397" s="1"/>
      <c r="B397" s="46">
        <v>1990</v>
      </c>
      <c r="C397" s="71">
        <f>IF(ISNA(VLOOKUP(CONCATENATE($B$387, $B397), 'Airport Passengers'!$A$8:$M$3769, 7, FALSE)), "", VLOOKUP(CONCATENATE($B$387, $B397), 'Airport Passengers'!$A$8:$M$3769, 7, FALSE))</f>
        <v>1020620</v>
      </c>
      <c r="D397" s="71">
        <f>IF(ISNA(VLOOKUP(CONCATENATE($B$387, $B397), 'Airport Passengers'!$A$8:$M$3769, 10, FALSE)), "", VLOOKUP(CONCATENATE($B$387, $B397), 'Airport Passengers'!$A$8:$M$3769, 10, FALSE))</f>
        <v>0</v>
      </c>
      <c r="E397" s="67">
        <f>IF(ISNA(VLOOKUP(CONCATENATE($B$387, $B397), 'Airport Passengers'!$A$8:$M$3769, 13, FALSE)), "", VLOOKUP(CONCATENATE($B$387, $B397), 'Airport Passengers'!$A$8:$M$37699, 13, FALSE))</f>
        <v>1020620</v>
      </c>
      <c r="F397" s="67"/>
      <c r="G397" s="68">
        <f t="shared" si="237"/>
        <v>0.30926602491738675</v>
      </c>
      <c r="H397" s="68" t="str">
        <f t="shared" si="238"/>
        <v>..</v>
      </c>
      <c r="I397" s="68">
        <f t="shared" si="239"/>
        <v>0.30926602491738675</v>
      </c>
      <c r="J397" s="52"/>
      <c r="L397" s="67"/>
      <c r="M397" s="68"/>
      <c r="N397" s="69"/>
      <c r="O397" s="68"/>
      <c r="P397" s="68"/>
      <c r="Q397" s="69"/>
    </row>
    <row r="398" spans="1:21" x14ac:dyDescent="0.25">
      <c r="A398" s="1"/>
      <c r="B398" s="46">
        <v>1991</v>
      </c>
      <c r="C398" s="71">
        <f>IF(ISNA(VLOOKUP(CONCATENATE($B$387, $B398), 'Airport Passengers'!$A$8:$M$3769, 7, FALSE)), "", VLOOKUP(CONCATENATE($B$387, $B398), 'Airport Passengers'!$A$8:$M$3769, 7, FALSE))</f>
        <v>1261479</v>
      </c>
      <c r="D398" s="71">
        <f>IF(ISNA(VLOOKUP(CONCATENATE($B$387, $B398), 'Airport Passengers'!$A$8:$M$3769, 10, FALSE)), "", VLOOKUP(CONCATENATE($B$387, $B398), 'Airport Passengers'!$A$8:$M$3769, 10, FALSE))</f>
        <v>0</v>
      </c>
      <c r="E398" s="67">
        <f>IF(ISNA(VLOOKUP(CONCATENATE($B$387, $B398), 'Airport Passengers'!$A$8:$M$3769, 13, FALSE)), "", VLOOKUP(CONCATENATE($B$387, $B398), 'Airport Passengers'!$A$8:$M$37699, 13, FALSE))</f>
        <v>1261479</v>
      </c>
      <c r="F398" s="67"/>
      <c r="G398" s="68">
        <f t="shared" si="237"/>
        <v>0.23599282788893025</v>
      </c>
      <c r="H398" s="68" t="str">
        <f t="shared" si="238"/>
        <v>..</v>
      </c>
      <c r="I398" s="68">
        <f t="shared" si="239"/>
        <v>0.23599282788893025</v>
      </c>
      <c r="J398" s="52"/>
      <c r="L398" s="67"/>
      <c r="M398" s="68"/>
      <c r="N398" s="69"/>
      <c r="O398" s="68"/>
      <c r="P398" s="68"/>
      <c r="Q398" s="69"/>
    </row>
    <row r="399" spans="1:21" x14ac:dyDescent="0.25">
      <c r="A399" s="1"/>
      <c r="B399" s="46">
        <v>1992</v>
      </c>
      <c r="C399" s="71">
        <f>IF(ISNA(VLOOKUP(CONCATENATE($B$387, $B399), 'Airport Passengers'!$A$8:$M$3769, 7, FALSE)), "", VLOOKUP(CONCATENATE($B$387, $B399), 'Airport Passengers'!$A$8:$M$3769, 7, FALSE))</f>
        <v>1367154</v>
      </c>
      <c r="D399" s="71">
        <f>IF(ISNA(VLOOKUP(CONCATENATE($B$387, $B399), 'Airport Passengers'!$A$8:$M$3769, 10, FALSE)), "", VLOOKUP(CONCATENATE($B$387, $B399), 'Airport Passengers'!$A$8:$M$3769, 10, FALSE))</f>
        <v>0</v>
      </c>
      <c r="E399" s="67">
        <f>IF(ISNA(VLOOKUP(CONCATENATE($B$387, $B399), 'Airport Passengers'!$A$8:$M$3769, 13, FALSE)), "", VLOOKUP(CONCATENATE($B$387, $B399), 'Airport Passengers'!$A$8:$M$37699, 13, FALSE))</f>
        <v>1367154</v>
      </c>
      <c r="F399" s="67"/>
      <c r="G399" s="68">
        <f t="shared" si="237"/>
        <v>8.377071675390553E-2</v>
      </c>
      <c r="H399" s="68" t="str">
        <f t="shared" si="238"/>
        <v>..</v>
      </c>
      <c r="I399" s="68">
        <f t="shared" si="239"/>
        <v>8.377071675390553E-2</v>
      </c>
      <c r="J399" s="52"/>
      <c r="L399" s="67"/>
      <c r="M399" s="68"/>
      <c r="N399" s="69"/>
      <c r="O399" s="68"/>
      <c r="P399" s="68"/>
      <c r="Q399" s="69"/>
    </row>
    <row r="400" spans="1:21" x14ac:dyDescent="0.25">
      <c r="A400" s="1"/>
      <c r="B400" s="46">
        <v>1993</v>
      </c>
      <c r="C400" s="71">
        <f>IF(ISNA(VLOOKUP(CONCATENATE($B$387, $B400), 'Airport Passengers'!$A$8:$M$3769, 7, FALSE)), "", VLOOKUP(CONCATENATE($B$387, $B400), 'Airport Passengers'!$A$8:$M$3769, 7, FALSE))</f>
        <v>1431091</v>
      </c>
      <c r="D400" s="71">
        <f>IF(ISNA(VLOOKUP(CONCATENATE($B$387, $B400), 'Airport Passengers'!$A$8:$M$3769, 10, FALSE)), "", VLOOKUP(CONCATENATE($B$387, $B400), 'Airport Passengers'!$A$8:$M$3769, 10, FALSE))</f>
        <v>0</v>
      </c>
      <c r="E400" s="67">
        <f>IF(ISNA(VLOOKUP(CONCATENATE($B$387, $B400), 'Airport Passengers'!$A$8:$M$3769, 13, FALSE)), "", VLOOKUP(CONCATENATE($B$387, $B400), 'Airport Passengers'!$A$8:$M$37699, 13, FALSE))</f>
        <v>1431091</v>
      </c>
      <c r="F400" s="67"/>
      <c r="G400" s="68">
        <f t="shared" si="237"/>
        <v>4.6766494484161987E-2</v>
      </c>
      <c r="H400" s="68" t="str">
        <f t="shared" si="238"/>
        <v>..</v>
      </c>
      <c r="I400" s="68">
        <f t="shared" si="239"/>
        <v>4.6766494484161987E-2</v>
      </c>
      <c r="J400" s="52"/>
      <c r="L400" s="67"/>
      <c r="M400" s="68"/>
      <c r="N400" s="69"/>
      <c r="O400" s="68"/>
      <c r="P400" s="68"/>
      <c r="Q400" s="69"/>
    </row>
    <row r="401" spans="1:17" x14ac:dyDescent="0.25">
      <c r="A401" s="1"/>
      <c r="B401" s="46">
        <v>1994</v>
      </c>
      <c r="C401" s="71">
        <f>IF(ISNA(VLOOKUP(CONCATENATE($B$387, $B401), 'Airport Passengers'!$A$8:$M$3769, 7, FALSE)), "", VLOOKUP(CONCATENATE($B$387, $B401), 'Airport Passengers'!$A$8:$M$3769, 7, FALSE))</f>
        <v>1591868</v>
      </c>
      <c r="D401" s="71">
        <f>IF(ISNA(VLOOKUP(CONCATENATE($B$387, $B401), 'Airport Passengers'!$A$8:$M$3769, 10, FALSE)), "", VLOOKUP(CONCATENATE($B$387, $B401), 'Airport Passengers'!$A$8:$M$3769, 10, FALSE))</f>
        <v>0</v>
      </c>
      <c r="E401" s="67">
        <f>IF(ISNA(VLOOKUP(CONCATENATE($B$387, $B401), 'Airport Passengers'!$A$8:$M$3769, 13, FALSE)), "", VLOOKUP(CONCATENATE($B$387, $B401), 'Airport Passengers'!$A$8:$M$37699, 13, FALSE))</f>
        <v>1591868</v>
      </c>
      <c r="F401" s="67"/>
      <c r="G401" s="68">
        <f t="shared" si="237"/>
        <v>0.11234575579051227</v>
      </c>
      <c r="H401" s="68" t="str">
        <f t="shared" si="238"/>
        <v>..</v>
      </c>
      <c r="I401" s="68">
        <f t="shared" si="239"/>
        <v>0.11234575579051227</v>
      </c>
      <c r="J401" s="52"/>
      <c r="L401" s="67"/>
      <c r="M401" s="68"/>
      <c r="N401" s="69"/>
      <c r="O401" s="68"/>
      <c r="P401" s="68"/>
      <c r="Q401" s="69"/>
    </row>
    <row r="402" spans="1:17" x14ac:dyDescent="0.25">
      <c r="A402" s="1"/>
      <c r="B402" s="46">
        <v>1995</v>
      </c>
      <c r="C402" s="71">
        <f>IF(ISNA(VLOOKUP(CONCATENATE($B$387, $B402), 'Airport Passengers'!$A$8:$M$3769, 7, FALSE)), "", VLOOKUP(CONCATENATE($B$387, $B402), 'Airport Passengers'!$A$8:$M$3769, 7, FALSE))</f>
        <v>1739064</v>
      </c>
      <c r="D402" s="71">
        <f>IF(ISNA(VLOOKUP(CONCATENATE($B$387, $B402), 'Airport Passengers'!$A$8:$M$3769, 10, FALSE)), "", VLOOKUP(CONCATENATE($B$387, $B402), 'Airport Passengers'!$A$8:$M$3769, 10, FALSE))</f>
        <v>0</v>
      </c>
      <c r="E402" s="67">
        <f>IF(ISNA(VLOOKUP(CONCATENATE($B$387, $B402), 'Airport Passengers'!$A$8:$M$3769, 13, FALSE)), "", VLOOKUP(CONCATENATE($B$387, $B402), 'Airport Passengers'!$A$8:$M$37699, 13, FALSE))</f>
        <v>1739064</v>
      </c>
      <c r="F402" s="67"/>
      <c r="G402" s="68">
        <f t="shared" si="237"/>
        <v>9.2467465895413437E-2</v>
      </c>
      <c r="H402" s="68" t="str">
        <f t="shared" si="238"/>
        <v>..</v>
      </c>
      <c r="I402" s="68">
        <f t="shared" si="239"/>
        <v>9.2467465895413437E-2</v>
      </c>
      <c r="J402" s="52"/>
      <c r="L402" s="67"/>
      <c r="M402" s="68"/>
      <c r="N402" s="69"/>
      <c r="O402" s="68"/>
      <c r="P402" s="68"/>
      <c r="Q402" s="69"/>
    </row>
    <row r="403" spans="1:17" x14ac:dyDescent="0.25">
      <c r="A403" s="1"/>
      <c r="B403" s="46">
        <v>1996</v>
      </c>
      <c r="C403" s="71">
        <f>IF(ISNA(VLOOKUP(CONCATENATE($B$387, $B403), 'Airport Passengers'!$A$8:$M$3769, 7, FALSE)), "", VLOOKUP(CONCATENATE($B$387, $B403), 'Airport Passengers'!$A$8:$M$3769, 7, FALSE))</f>
        <v>1735758</v>
      </c>
      <c r="D403" s="71">
        <f>IF(ISNA(VLOOKUP(CONCATENATE($B$387, $B403), 'Airport Passengers'!$A$8:$M$3769, 10, FALSE)), "", VLOOKUP(CONCATENATE($B$387, $B403), 'Airport Passengers'!$A$8:$M$3769, 10, FALSE))</f>
        <v>0</v>
      </c>
      <c r="E403" s="67">
        <f>IF(ISNA(VLOOKUP(CONCATENATE($B$387, $B403), 'Airport Passengers'!$A$8:$M$3769, 13, FALSE)), "", VLOOKUP(CONCATENATE($B$387, $B403), 'Airport Passengers'!$A$8:$M$37699, 13, FALSE))</f>
        <v>1735758</v>
      </c>
      <c r="F403" s="67"/>
      <c r="G403" s="68">
        <f t="shared" si="237"/>
        <v>-1.9010226190640483E-3</v>
      </c>
      <c r="H403" s="68" t="str">
        <f t="shared" si="238"/>
        <v>..</v>
      </c>
      <c r="I403" s="68">
        <f t="shared" si="239"/>
        <v>-1.9010226190640483E-3</v>
      </c>
      <c r="J403" s="52"/>
      <c r="L403" s="67"/>
      <c r="M403" s="68"/>
      <c r="N403" s="69"/>
      <c r="O403" s="68"/>
      <c r="P403" s="68"/>
      <c r="Q403" s="69"/>
    </row>
    <row r="404" spans="1:17" x14ac:dyDescent="0.25">
      <c r="A404" s="1"/>
      <c r="B404" s="46">
        <v>1997</v>
      </c>
      <c r="C404" s="71">
        <f>IF(ISNA(VLOOKUP(CONCATENATE($B$387, $B404), 'Airport Passengers'!$A$8:$M$3769, 7, FALSE)), "", VLOOKUP(CONCATENATE($B$387, $B404), 'Airport Passengers'!$A$8:$M$3769, 7, FALSE))</f>
        <v>1788030</v>
      </c>
      <c r="D404" s="71">
        <f>IF(ISNA(VLOOKUP(CONCATENATE($B$387, $B404), 'Airport Passengers'!$A$8:$M$3769, 10, FALSE)), "", VLOOKUP(CONCATENATE($B$387, $B404), 'Airport Passengers'!$A$8:$M$3769, 10, FALSE))</f>
        <v>0</v>
      </c>
      <c r="E404" s="67">
        <f>IF(ISNA(VLOOKUP(CONCATENATE($B$387, $B404), 'Airport Passengers'!$A$8:$M$3769, 13, FALSE)), "", VLOOKUP(CONCATENATE($B$387, $B404), 'Airport Passengers'!$A$8:$M$37699, 13, FALSE))</f>
        <v>1788030</v>
      </c>
      <c r="F404" s="67"/>
      <c r="G404" s="68">
        <f t="shared" si="237"/>
        <v>3.0114797108813554E-2</v>
      </c>
      <c r="H404" s="68" t="str">
        <f t="shared" si="238"/>
        <v>..</v>
      </c>
      <c r="I404" s="68">
        <f t="shared" si="239"/>
        <v>3.0114797108813554E-2</v>
      </c>
      <c r="J404" s="52"/>
      <c r="L404" s="67"/>
      <c r="M404" s="68"/>
      <c r="N404" s="69"/>
      <c r="O404" s="68"/>
      <c r="P404" s="68"/>
      <c r="Q404" s="69"/>
    </row>
    <row r="405" spans="1:17" x14ac:dyDescent="0.25">
      <c r="A405" s="1"/>
      <c r="B405" s="46">
        <v>1998</v>
      </c>
      <c r="C405" s="71">
        <f>IF(ISNA(VLOOKUP(CONCATENATE($B$387, $B405), 'Airport Passengers'!$A$8:$M$3769, 7, FALSE)), "", VLOOKUP(CONCATENATE($B$387, $B405), 'Airport Passengers'!$A$8:$M$3769, 7, FALSE))</f>
        <v>1805091</v>
      </c>
      <c r="D405" s="71">
        <f>IF(ISNA(VLOOKUP(CONCATENATE($B$387, $B405), 'Airport Passengers'!$A$8:$M$3769, 10, FALSE)), "", VLOOKUP(CONCATENATE($B$387, $B405), 'Airport Passengers'!$A$8:$M$3769, 10, FALSE))</f>
        <v>0</v>
      </c>
      <c r="E405" s="67">
        <f>IF(ISNA(VLOOKUP(CONCATENATE($B$387, $B405), 'Airport Passengers'!$A$8:$M$3769, 13, FALSE)), "", VLOOKUP(CONCATENATE($B$387, $B405), 'Airport Passengers'!$A$8:$M$37699, 13, FALSE))</f>
        <v>1805091</v>
      </c>
      <c r="F405" s="67"/>
      <c r="G405" s="68">
        <f t="shared" si="237"/>
        <v>9.5417862116407449E-3</v>
      </c>
      <c r="H405" s="68" t="str">
        <f t="shared" si="238"/>
        <v>..</v>
      </c>
      <c r="I405" s="68">
        <f t="shared" si="239"/>
        <v>9.5417862116407449E-3</v>
      </c>
      <c r="J405" s="52"/>
      <c r="L405" s="67"/>
      <c r="M405" s="68"/>
      <c r="N405" s="69"/>
      <c r="O405" s="68"/>
      <c r="P405" s="68"/>
      <c r="Q405" s="69"/>
    </row>
    <row r="406" spans="1:17" x14ac:dyDescent="0.25">
      <c r="A406" s="1"/>
      <c r="B406" s="46">
        <v>1999</v>
      </c>
      <c r="C406" s="71">
        <f>IF(ISNA(VLOOKUP(CONCATENATE($B$387, $B406), 'Airport Passengers'!$A$8:$M$3769, 7, FALSE)), "", VLOOKUP(CONCATENATE($B$387, $B406), 'Airport Passengers'!$A$8:$M$3769, 7, FALSE))</f>
        <v>1899694</v>
      </c>
      <c r="D406" s="71">
        <f>IF(ISNA(VLOOKUP(CONCATENATE($B$387, $B406), 'Airport Passengers'!$A$8:$M$3769, 10, FALSE)), "", VLOOKUP(CONCATENATE($B$387, $B406), 'Airport Passengers'!$A$8:$M$3769, 10, FALSE))</f>
        <v>0</v>
      </c>
      <c r="E406" s="67">
        <f>IF(ISNA(VLOOKUP(CONCATENATE($B$387, $B406), 'Airport Passengers'!$A$8:$M$3769, 13, FALSE)), "", VLOOKUP(CONCATENATE($B$387, $B406), 'Airport Passengers'!$A$8:$M$37699, 13, FALSE))</f>
        <v>1899694</v>
      </c>
      <c r="F406" s="67"/>
      <c r="G406" s="68">
        <f t="shared" si="237"/>
        <v>5.2408992122834806E-2</v>
      </c>
      <c r="H406" s="68" t="str">
        <f t="shared" si="238"/>
        <v>..</v>
      </c>
      <c r="I406" s="68">
        <f t="shared" si="239"/>
        <v>5.2408992122834806E-2</v>
      </c>
      <c r="J406" s="52"/>
      <c r="L406" s="67"/>
      <c r="M406" s="68"/>
      <c r="N406" s="69"/>
      <c r="O406" s="68"/>
      <c r="P406" s="68"/>
      <c r="Q406" s="69"/>
    </row>
    <row r="407" spans="1:17" x14ac:dyDescent="0.25">
      <c r="A407" s="1"/>
      <c r="B407" s="46">
        <v>2000</v>
      </c>
      <c r="C407" s="71">
        <f>IF(ISNA(VLOOKUP(CONCATENATE($B$387, $B407), 'Airport Passengers'!$A$8:$M$3769, 7, FALSE)), "", VLOOKUP(CONCATENATE($B$387, $B407), 'Airport Passengers'!$A$8:$M$3769, 7, FALSE))</f>
        <v>2039304</v>
      </c>
      <c r="D407" s="71">
        <f>IF(ISNA(VLOOKUP(CONCATENATE($B$387, $B407), 'Airport Passengers'!$A$8:$M$3769, 10, FALSE)), "", VLOOKUP(CONCATENATE($B$387, $B407), 'Airport Passengers'!$A$8:$M$3769, 10, FALSE))</f>
        <v>0</v>
      </c>
      <c r="E407" s="67">
        <f>IF(ISNA(VLOOKUP(CONCATENATE($B$387, $B407), 'Airport Passengers'!$A$8:$M$3769, 13, FALSE)), "", VLOOKUP(CONCATENATE($B$387, $B407), 'Airport Passengers'!$A$8:$M$37699, 13, FALSE))</f>
        <v>2039304</v>
      </c>
      <c r="F407" s="67"/>
      <c r="G407" s="68">
        <f t="shared" si="237"/>
        <v>7.3490783252460654E-2</v>
      </c>
      <c r="H407" s="68" t="str">
        <f t="shared" si="238"/>
        <v>..</v>
      </c>
      <c r="I407" s="68">
        <f t="shared" si="239"/>
        <v>7.3490783252460654E-2</v>
      </c>
      <c r="J407" s="52"/>
      <c r="L407" s="67"/>
      <c r="M407" s="68"/>
      <c r="N407" s="69"/>
      <c r="O407" s="68"/>
      <c r="P407" s="68"/>
      <c r="Q407" s="69"/>
    </row>
    <row r="408" spans="1:17" x14ac:dyDescent="0.25">
      <c r="A408" s="1"/>
      <c r="B408" s="46">
        <v>2001</v>
      </c>
      <c r="C408" s="71">
        <f>IF(ISNA(VLOOKUP(CONCATENATE($B$387, $B408), 'Airport Passengers'!$A$8:$M$3769, 7, FALSE)), "", VLOOKUP(CONCATENATE($B$387, $B408), 'Airport Passengers'!$A$8:$M$3769, 7, FALSE))</f>
        <v>1972202</v>
      </c>
      <c r="D408" s="71">
        <f>IF(ISNA(VLOOKUP(CONCATENATE($B$387, $B408), 'Airport Passengers'!$A$8:$M$3769, 10, FALSE)), "", VLOOKUP(CONCATENATE($B$387, $B408), 'Airport Passengers'!$A$8:$M$3769, 10, FALSE))</f>
        <v>0</v>
      </c>
      <c r="E408" s="67">
        <f>IF(ISNA(VLOOKUP(CONCATENATE($B$387, $B408), 'Airport Passengers'!$A$8:$M$3769, 13, FALSE)), "", VLOOKUP(CONCATENATE($B$387, $B408), 'Airport Passengers'!$A$8:$M$37699, 13, FALSE))</f>
        <v>1972202</v>
      </c>
      <c r="F408" s="67"/>
      <c r="G408" s="68">
        <f t="shared" si="237"/>
        <v>-3.290436344949061E-2</v>
      </c>
      <c r="H408" s="68" t="str">
        <f t="shared" si="238"/>
        <v>..</v>
      </c>
      <c r="I408" s="68">
        <f t="shared" si="239"/>
        <v>-3.290436344949061E-2</v>
      </c>
      <c r="J408" s="52"/>
      <c r="L408" s="67"/>
      <c r="M408" s="68"/>
      <c r="N408" s="69"/>
      <c r="O408" s="68"/>
      <c r="P408" s="68"/>
      <c r="Q408" s="69"/>
    </row>
    <row r="409" spans="1:17" x14ac:dyDescent="0.25">
      <c r="A409" s="2"/>
      <c r="B409" s="46">
        <v>2002</v>
      </c>
      <c r="C409" s="71">
        <f>IF(ISNA(VLOOKUP(CONCATENATE($B$387, $B409), 'Airport Passengers'!$A$8:$M$3769, 7, FALSE)), "", VLOOKUP(CONCATENATE($B$387, $B409), 'Airport Passengers'!$A$8:$M$3769, 7, FALSE))</f>
        <v>1884766</v>
      </c>
      <c r="D409" s="71">
        <f>IF(ISNA(VLOOKUP(CONCATENATE($B$387, $B409), 'Airport Passengers'!$A$8:$M$3769, 10, FALSE)), "", VLOOKUP(CONCATENATE($B$387, $B409), 'Airport Passengers'!$A$8:$M$3769, 10, FALSE))</f>
        <v>0</v>
      </c>
      <c r="E409" s="67">
        <f>IF(ISNA(VLOOKUP(CONCATENATE($B$387, $B409), 'Airport Passengers'!$A$8:$M$3769, 13, FALSE)), "", VLOOKUP(CONCATENATE($B$387, $B409), 'Airport Passengers'!$A$8:$M$37699, 13, FALSE))</f>
        <v>1884766</v>
      </c>
      <c r="F409" s="67"/>
      <c r="G409" s="68">
        <f t="shared" si="237"/>
        <v>-4.4334201060540451E-2</v>
      </c>
      <c r="H409" s="68" t="str">
        <f t="shared" si="238"/>
        <v>..</v>
      </c>
      <c r="I409" s="68">
        <f t="shared" si="239"/>
        <v>-4.4334201060540451E-2</v>
      </c>
      <c r="J409" s="52"/>
    </row>
    <row r="410" spans="1:17" x14ac:dyDescent="0.25">
      <c r="A410" s="2"/>
      <c r="B410" s="46">
        <v>2003</v>
      </c>
      <c r="C410" s="71">
        <f>IF(ISNA(VLOOKUP(CONCATENATE($B$387, $B410), 'Airport Passengers'!$A$8:$M$3769, 7, FALSE)), "", VLOOKUP(CONCATENATE($B$387, $B410), 'Airport Passengers'!$A$8:$M$3769, 7, FALSE))</f>
        <v>2074167</v>
      </c>
      <c r="D410" s="71">
        <f>IF(ISNA(VLOOKUP(CONCATENATE($B$387, $B410), 'Airport Passengers'!$A$8:$M$3769, 10, FALSE)), "", VLOOKUP(CONCATENATE($B$387, $B410), 'Airport Passengers'!$A$8:$M$3769, 10, FALSE))</f>
        <v>0</v>
      </c>
      <c r="E410" s="67">
        <f>IF(ISNA(VLOOKUP(CONCATENATE($B$387, $B410), 'Airport Passengers'!$A$8:$M$3769, 13, FALSE)), "", VLOOKUP(CONCATENATE($B$387, $B410), 'Airport Passengers'!$A$8:$M$37699, 13, FALSE))</f>
        <v>2074167</v>
      </c>
      <c r="F410" s="67"/>
      <c r="G410" s="68">
        <f t="shared" si="237"/>
        <v>0.10049045876252012</v>
      </c>
      <c r="H410" s="68" t="str">
        <f t="shared" si="238"/>
        <v>..</v>
      </c>
      <c r="I410" s="68">
        <f t="shared" si="239"/>
        <v>0.10049045876252012</v>
      </c>
      <c r="J410" s="52"/>
    </row>
    <row r="411" spans="1:17" x14ac:dyDescent="0.25">
      <c r="A411" s="2"/>
      <c r="B411" s="46">
        <v>2004</v>
      </c>
      <c r="C411" s="71">
        <f>IF(ISNA(VLOOKUP(CONCATENATE($B$387, $B411), 'Airport Passengers'!$A$8:$M$3769, 7, FALSE)), "", VLOOKUP(CONCATENATE($B$387, $B411), 'Airport Passengers'!$A$8:$M$3769, 7, FALSE))</f>
        <v>2434463</v>
      </c>
      <c r="D411" s="71">
        <f>IF(ISNA(VLOOKUP(CONCATENATE($B$387, $B411), 'Airport Passengers'!$A$8:$M$3769, 10, FALSE)), "", VLOOKUP(CONCATENATE($B$387, $B411), 'Airport Passengers'!$A$8:$M$3769, 10, FALSE))</f>
        <v>1996</v>
      </c>
      <c r="E411" s="67">
        <f>IF(ISNA(VLOOKUP(CONCATENATE($B$387, $B411), 'Airport Passengers'!$A$8:$M$3769, 13, FALSE)), "", VLOOKUP(CONCATENATE($B$387, $B411), 'Airport Passengers'!$A$8:$M$37699, 13, FALSE))</f>
        <v>2436459</v>
      </c>
      <c r="F411" s="67"/>
      <c r="G411" s="68">
        <f t="shared" si="237"/>
        <v>0.17370636019182639</v>
      </c>
      <c r="H411" s="68" t="str">
        <f t="shared" si="238"/>
        <v>..</v>
      </c>
      <c r="I411" s="68">
        <f t="shared" si="239"/>
        <v>0.17466867421957827</v>
      </c>
      <c r="J411" s="52"/>
    </row>
    <row r="412" spans="1:17" x14ac:dyDescent="0.25">
      <c r="A412" s="2"/>
      <c r="B412" s="46">
        <v>2005</v>
      </c>
      <c r="C412" s="71">
        <f>IF(ISNA(VLOOKUP(CONCATENATE($B$387, $B412), 'Airport Passengers'!$A$8:$M$3769, 7, FALSE)), "", VLOOKUP(CONCATENATE($B$387, $B412), 'Airport Passengers'!$A$8:$M$3769, 7, FALSE))</f>
        <v>2524753</v>
      </c>
      <c r="D412" s="71">
        <f>IF(ISNA(VLOOKUP(CONCATENATE($B$387, $B412), 'Airport Passengers'!$A$8:$M$3769, 10, FALSE)), "", VLOOKUP(CONCATENATE($B$387, $B412), 'Airport Passengers'!$A$8:$M$3769, 10, FALSE))</f>
        <v>0</v>
      </c>
      <c r="E412" s="67">
        <f>IF(ISNA(VLOOKUP(CONCATENATE($B$387, $B412), 'Airport Passengers'!$A$8:$M$3769, 13, FALSE)), "", VLOOKUP(CONCATENATE($B$387, $B412), 'Airport Passengers'!$A$8:$M$37699, 13, FALSE))</f>
        <v>2524753</v>
      </c>
      <c r="F412" s="67"/>
      <c r="G412" s="68">
        <f t="shared" si="237"/>
        <v>3.7088261353735913E-2</v>
      </c>
      <c r="H412" s="68" t="str">
        <f t="shared" si="238"/>
        <v>..</v>
      </c>
      <c r="I412" s="68">
        <f t="shared" si="239"/>
        <v>3.6238656180957694E-2</v>
      </c>
      <c r="J412" s="52"/>
    </row>
    <row r="413" spans="1:17" x14ac:dyDescent="0.25">
      <c r="A413" s="2"/>
      <c r="B413" s="46">
        <v>2006</v>
      </c>
      <c r="C413" s="71">
        <f>IF(ISNA(VLOOKUP(CONCATENATE($B$387, $B413), 'Airport Passengers'!$A$8:$M$3769, 7, FALSE)), "", VLOOKUP(CONCATENATE($B$387, $B413), 'Airport Passengers'!$A$8:$M$3769, 7, FALSE))</f>
        <v>2612679</v>
      </c>
      <c r="D413" s="71">
        <f>IF(ISNA(VLOOKUP(CONCATENATE($B$387, $B413), 'Airport Passengers'!$A$8:$M$3769, 10, FALSE)), "", VLOOKUP(CONCATENATE($B$387, $B413), 'Airport Passengers'!$A$8:$M$3769, 10, FALSE))</f>
        <v>0</v>
      </c>
      <c r="E413" s="67">
        <f>IF(ISNA(VLOOKUP(CONCATENATE($B$387, $B413), 'Airport Passengers'!$A$8:$M$3769, 13, FALSE)), "", VLOOKUP(CONCATENATE($B$387, $B413), 'Airport Passengers'!$A$8:$M$37699, 13, FALSE))</f>
        <v>2612679</v>
      </c>
      <c r="F413" s="67"/>
      <c r="G413" s="68">
        <f t="shared" si="237"/>
        <v>3.4825584918603922E-2</v>
      </c>
      <c r="H413" s="68" t="str">
        <f t="shared" si="238"/>
        <v>..</v>
      </c>
      <c r="I413" s="68">
        <f t="shared" si="239"/>
        <v>3.4825584918603922E-2</v>
      </c>
      <c r="J413" s="52"/>
    </row>
    <row r="414" spans="1:17" x14ac:dyDescent="0.25">
      <c r="A414" s="2"/>
      <c r="B414" s="46">
        <v>2007</v>
      </c>
      <c r="C414" s="71">
        <f>IF(ISNA(VLOOKUP(CONCATENATE($B$387, $B414), 'Airport Passengers'!$A$8:$M$3769, 7, FALSE)), "", VLOOKUP(CONCATENATE($B$387, $B414), 'Airport Passengers'!$A$8:$M$3769, 7, FALSE))</f>
        <v>2734875</v>
      </c>
      <c r="D414" s="71">
        <f>IF(ISNA(VLOOKUP(CONCATENATE($B$387, $B414), 'Airport Passengers'!$A$8:$M$3769, 10, FALSE)), "", VLOOKUP(CONCATENATE($B$387, $B414), 'Airport Passengers'!$A$8:$M$3769, 10, FALSE))</f>
        <v>0</v>
      </c>
      <c r="E414" s="67">
        <f>IF(ISNA(VLOOKUP(CONCATENATE($B$387, $B414), 'Airport Passengers'!$A$8:$M$3769, 13, FALSE)), "", VLOOKUP(CONCATENATE($B$387, $B414), 'Airport Passengers'!$A$8:$M$37699, 13, FALSE))</f>
        <v>2734875</v>
      </c>
      <c r="F414" s="67"/>
      <c r="G414" s="68">
        <f t="shared" si="237"/>
        <v>4.6770383962208908E-2</v>
      </c>
      <c r="H414" s="68" t="str">
        <f t="shared" si="238"/>
        <v>..</v>
      </c>
      <c r="I414" s="68">
        <f t="shared" si="239"/>
        <v>4.6770383962208908E-2</v>
      </c>
      <c r="J414" s="52"/>
    </row>
    <row r="415" spans="1:17" x14ac:dyDescent="0.25">
      <c r="A415" s="2"/>
      <c r="B415" s="46">
        <v>2008</v>
      </c>
      <c r="C415" s="71">
        <f>IF(ISNA(VLOOKUP(CONCATENATE($B$387, $B415), 'Airport Passengers'!$A$8:$M$3769, 7, FALSE)), "", VLOOKUP(CONCATENATE($B$387, $B415), 'Airport Passengers'!$A$8:$M$3769, 7, FALSE))</f>
        <v>2983488</v>
      </c>
      <c r="D415" s="71">
        <f>IF(ISNA(VLOOKUP(CONCATENATE($B$387, $B415), 'Airport Passengers'!$A$8:$M$3769, 10, FALSE)), "", VLOOKUP(CONCATENATE($B$387, $B415), 'Airport Passengers'!$A$8:$M$3769, 10, FALSE))</f>
        <v>0</v>
      </c>
      <c r="E415" s="67">
        <f>IF(ISNA(VLOOKUP(CONCATENATE($B$387, $B415), 'Airport Passengers'!$A$8:$M$3769, 13, FALSE)), "", VLOOKUP(CONCATENATE($B$387, $B415), 'Airport Passengers'!$A$8:$M$37699, 13, FALSE))</f>
        <v>2983488</v>
      </c>
      <c r="F415" s="67"/>
      <c r="G415" s="68">
        <f t="shared" si="237"/>
        <v>9.0904703139997253E-2</v>
      </c>
      <c r="H415" s="68" t="str">
        <f t="shared" si="238"/>
        <v>..</v>
      </c>
      <c r="I415" s="68">
        <f t="shared" si="239"/>
        <v>9.0904703139997253E-2</v>
      </c>
      <c r="J415" s="68"/>
    </row>
    <row r="416" spans="1:17" ht="39.6" x14ac:dyDescent="0.25">
      <c r="A416" s="2"/>
      <c r="B416" s="46">
        <v>2009</v>
      </c>
      <c r="C416" s="71">
        <f>IF(ISNA(VLOOKUP(CONCATENATE($B$387, $B416), 'Airport Passengers'!$A$8:$M$3769, 7, FALSE)), "", VLOOKUP(CONCATENATE($B$387, $B416), 'Airport Passengers'!$A$8:$M$3769, 7, FALSE))</f>
        <v>3148420</v>
      </c>
      <c r="D416" s="71">
        <f>IF(ISNA(VLOOKUP(CONCATENATE($B$387, $B416), 'Airport Passengers'!$A$8:$M$3769, 10, FALSE)), "", VLOOKUP(CONCATENATE($B$387, $B416), 'Airport Passengers'!$A$8:$M$3769, 10, FALSE))</f>
        <v>0</v>
      </c>
      <c r="E416" s="67">
        <f>IF(ISNA(VLOOKUP(CONCATENATE($B$387, $B416), 'Airport Passengers'!$A$8:$M$3769, 13, FALSE)), "", VLOOKUP(CONCATENATE($B$387, $B416), 'Airport Passengers'!$A$8:$M$37699, 13, FALSE))</f>
        <v>3148420</v>
      </c>
      <c r="F416" s="67"/>
      <c r="G416" s="68">
        <f t="shared" si="237"/>
        <v>5.5281603277774205E-2</v>
      </c>
      <c r="H416" s="68" t="str">
        <f t="shared" si="238"/>
        <v>..</v>
      </c>
      <c r="I416" s="68">
        <f t="shared" ref="I416:I420" si="240">IF(AND(ISNUMBER(E415),ISNUMBER(E416)), IF(OR(E415=0, E416=0), "..", (E416-E415)/E415), " ")</f>
        <v>5.5281603277774205E-2</v>
      </c>
      <c r="J416" s="68"/>
      <c r="O416" s="65" t="s">
        <v>130</v>
      </c>
      <c r="P416" s="65" t="s">
        <v>105</v>
      </c>
      <c r="Q416" s="65" t="s">
        <v>106</v>
      </c>
    </row>
    <row r="417" spans="1:17" x14ac:dyDescent="0.25">
      <c r="A417" s="2"/>
      <c r="B417" s="46">
        <v>2010</v>
      </c>
      <c r="C417" s="71">
        <f>IF(ISNA(VLOOKUP(CONCATENATE($B$387, $B417), 'Airport Passengers'!$A$8:$M$3769, 7, FALSE)), "", VLOOKUP(CONCATENATE($B$387, $B417), 'Airport Passengers'!$A$8:$M$3769, 7, FALSE))</f>
        <v>3304010</v>
      </c>
      <c r="D417" s="71">
        <f>IF(ISNA(VLOOKUP(CONCATENATE($B$387, $B417), 'Airport Passengers'!$A$8:$M$3769, 10, FALSE)), "", VLOOKUP(CONCATENATE($B$387, $B417), 'Airport Passengers'!$A$8:$M$3769, 10, FALSE))</f>
        <v>0</v>
      </c>
      <c r="E417" s="67">
        <f>IF(ISNA(VLOOKUP(CONCATENATE($B$387, $B417), 'Airport Passengers'!$A$8:$M$3769, 13, FALSE)), "", VLOOKUP(CONCATENATE($B$387, $B417), 'Airport Passengers'!$A$8:$M$37699, 13, FALSE))</f>
        <v>3304010</v>
      </c>
      <c r="F417" s="67"/>
      <c r="G417" s="68">
        <f t="shared" si="237"/>
        <v>4.9418438454844019E-2</v>
      </c>
      <c r="H417" s="68" t="str">
        <f t="shared" si="238"/>
        <v>..</v>
      </c>
      <c r="I417" s="68">
        <f t="shared" si="240"/>
        <v>4.9418438454844019E-2</v>
      </c>
      <c r="J417" s="68"/>
    </row>
    <row r="418" spans="1:17" x14ac:dyDescent="0.25">
      <c r="A418" s="2"/>
      <c r="B418" s="46">
        <v>2011</v>
      </c>
      <c r="C418" s="71">
        <f>IF(ISNA(VLOOKUP(CONCATENATE($B$387, $B418), 'Airport Passengers'!$A$8:$M$3769, 7, FALSE)), "", VLOOKUP(CONCATENATE($B$387, $B418), 'Airport Passengers'!$A$8:$M$3769, 7, FALSE))</f>
        <v>3208225</v>
      </c>
      <c r="D418" s="71">
        <f>IF(ISNA(VLOOKUP(CONCATENATE($B$387, $B418), 'Airport Passengers'!$A$8:$M$3769, 10, FALSE)), "", VLOOKUP(CONCATENATE($B$387, $B418), 'Airport Passengers'!$A$8:$M$3769, 10, FALSE))</f>
        <v>0</v>
      </c>
      <c r="E418" s="67">
        <f>IF(ISNA(VLOOKUP(CONCATENATE($B$387, $B418), 'Airport Passengers'!$A$8:$M$3769, 13, FALSE)), "", VLOOKUP(CONCATENATE($B$387, $B418), 'Airport Passengers'!$A$8:$M$37699, 13, FALSE))</f>
        <v>3208225</v>
      </c>
      <c r="F418" s="67"/>
      <c r="G418" s="68">
        <f t="shared" si="237"/>
        <v>-2.8990529689680116E-2</v>
      </c>
      <c r="H418" s="68" t="str">
        <f t="shared" si="238"/>
        <v>..</v>
      </c>
      <c r="I418" s="68">
        <f t="shared" si="240"/>
        <v>-2.8990529689680116E-2</v>
      </c>
      <c r="J418" s="68"/>
      <c r="O418" s="76"/>
      <c r="P418" s="76"/>
      <c r="Q418" s="76"/>
    </row>
    <row r="419" spans="1:17" x14ac:dyDescent="0.25">
      <c r="A419" s="2"/>
      <c r="B419" s="46">
        <v>2012</v>
      </c>
      <c r="C419" s="71">
        <f>IF(ISNA(VLOOKUP(CONCATENATE($B$387, $B419), 'Airport Passengers'!$A$8:$M$3769, 7, FALSE)), "", VLOOKUP(CONCATENATE($B$387, $B419), 'Airport Passengers'!$A$8:$M$3769, 7, FALSE))</f>
        <v>3065893</v>
      </c>
      <c r="D419" s="71">
        <f>IF(ISNA(VLOOKUP(CONCATENATE($B$387, $B419), 'Airport Passengers'!$A$8:$M$3769, 10, FALSE)), "", VLOOKUP(CONCATENATE($B$387, $B419), 'Airport Passengers'!$A$8:$M$3769, 10, FALSE))</f>
        <v>0</v>
      </c>
      <c r="E419" s="67">
        <f>IF(ISNA(VLOOKUP(CONCATENATE($B$387, $B419), 'Airport Passengers'!$A$8:$M$3769, 13, FALSE)), "", VLOOKUP(CONCATENATE($B$387, $B419), 'Airport Passengers'!$A$8:$M$37699, 13, FALSE))</f>
        <v>3065893</v>
      </c>
      <c r="F419" s="67"/>
      <c r="G419" s="68">
        <f t="shared" si="237"/>
        <v>-4.4364718808687045E-2</v>
      </c>
      <c r="H419" s="68" t="str">
        <f t="shared" si="238"/>
        <v>..</v>
      </c>
      <c r="I419" s="68">
        <f t="shared" si="240"/>
        <v>-4.4364718808687045E-2</v>
      </c>
      <c r="J419" s="68"/>
      <c r="O419" s="76"/>
      <c r="P419" s="76"/>
      <c r="Q419" s="76"/>
    </row>
    <row r="420" spans="1:17" x14ac:dyDescent="0.25">
      <c r="A420" s="2"/>
      <c r="B420" s="46">
        <v>2013</v>
      </c>
      <c r="C420" s="71">
        <f>IF(ISNA(VLOOKUP(CONCATENATE($B$387, $B420), 'Airport Passengers'!$A$8:$M$3769, 7, FALSE)), "", VLOOKUP(CONCATENATE($B$387, $B420), 'Airport Passengers'!$A$8:$M$3769, 7, FALSE))</f>
        <v>2956448</v>
      </c>
      <c r="D420" s="71">
        <f>IF(ISNA(VLOOKUP(CONCATENATE($B$387, $B420), 'Airport Passengers'!$A$8:$M$3769, 10, FALSE)), "", VLOOKUP(CONCATENATE($B$387, $B420), 'Airport Passengers'!$A$8:$M$3769, 10, FALSE))</f>
        <v>0</v>
      </c>
      <c r="E420" s="67">
        <f>IF(ISNA(VLOOKUP(CONCATENATE($B$387, $B420), 'Airport Passengers'!$A$8:$M$3769, 13, FALSE)), "", VLOOKUP(CONCATENATE($B$387, $B420), 'Airport Passengers'!$A$8:$M$37699, 13, FALSE))</f>
        <v>2956448</v>
      </c>
      <c r="F420" s="67"/>
      <c r="G420" s="68">
        <f t="shared" si="237"/>
        <v>-3.5697592838367161E-2</v>
      </c>
      <c r="H420" s="68" t="str">
        <f t="shared" si="238"/>
        <v>..</v>
      </c>
      <c r="I420" s="68">
        <f t="shared" si="240"/>
        <v>-3.5697592838367161E-2</v>
      </c>
      <c r="J420" s="68"/>
      <c r="K420" s="52" t="s">
        <v>175</v>
      </c>
      <c r="O420" s="76">
        <f>C431/1000000</f>
        <v>2.7958289999999999</v>
      </c>
      <c r="P420" s="76">
        <f>D431/1000000</f>
        <v>3.7289999999999997E-2</v>
      </c>
      <c r="Q420" s="76">
        <f>E431/1000000</f>
        <v>2.8331189999999999</v>
      </c>
    </row>
    <row r="421" spans="1:17" x14ac:dyDescent="0.25">
      <c r="A421" s="2"/>
      <c r="B421" s="46">
        <v>2014</v>
      </c>
      <c r="C421" s="71">
        <f>IF(ISNA(VLOOKUP(CONCATENATE($B$387, $B421), 'Airport Passengers'!$A$8:$M$3769, 7, FALSE)), "", VLOOKUP(CONCATENATE($B$387, $B421), 'Airport Passengers'!$A$8:$M$3769, 7, FALSE))</f>
        <v>2811822</v>
      </c>
      <c r="D421" s="71">
        <f>IF(ISNA(VLOOKUP(CONCATENATE($B$387, $B421), 'Airport Passengers'!$A$8:$M$3769, 10, FALSE)), "", VLOOKUP(CONCATENATE($B$387, $B421), 'Airport Passengers'!$A$8:$M$3769, 10, FALSE))</f>
        <v>0</v>
      </c>
      <c r="E421" s="67">
        <f>IF(ISNA(VLOOKUP(CONCATENATE($B$387, $B421), 'Airport Passengers'!$A$8:$M$3769, 13, FALSE)), "", VLOOKUP(CONCATENATE($B$387, $B421), 'Airport Passengers'!$A$8:$M$37699, 13, FALSE))</f>
        <v>2811822</v>
      </c>
      <c r="F421" s="67"/>
      <c r="G421" s="68">
        <f t="shared" ref="G421:I422" si="241">IF(AND(ISNUMBER(C420),ISNUMBER(C421)), IF(OR(C420=0, C421=0), "..", (C421-C420)/C420), " ")</f>
        <v>-4.8918837740423646E-2</v>
      </c>
      <c r="H421" s="68" t="str">
        <f t="shared" si="238"/>
        <v>..</v>
      </c>
      <c r="I421" s="68">
        <f t="shared" si="241"/>
        <v>-4.8918837740423646E-2</v>
      </c>
      <c r="J421" s="68"/>
      <c r="K421" s="52" t="s">
        <v>171</v>
      </c>
      <c r="O421" s="75">
        <f>G431</f>
        <v>1.3955065552069922E-2</v>
      </c>
      <c r="P421" s="75">
        <f>H431</f>
        <v>2.0869205298013247</v>
      </c>
      <c r="Q421" s="75">
        <f>I431</f>
        <v>2.2997151038300301E-2</v>
      </c>
    </row>
    <row r="422" spans="1:17" x14ac:dyDescent="0.25">
      <c r="A422" s="2"/>
      <c r="B422" s="46">
        <v>2015</v>
      </c>
      <c r="C422" s="71">
        <f>IF(ISNA(VLOOKUP(CONCATENATE($B$387, $B422), 'Airport Passengers'!$A$8:$M$3769, 7, FALSE)), "", VLOOKUP(CONCATENATE($B$387, $B422), 'Airport Passengers'!$A$8:$M$3769, 7, FALSE))</f>
        <v>2805306</v>
      </c>
      <c r="D422" s="71">
        <f>IF(ISNA(VLOOKUP(CONCATENATE($B$387, $B422), 'Airport Passengers'!$A$8:$M$3769, 10, FALSE)), "", VLOOKUP(CONCATENATE($B$387, $B422), 'Airport Passengers'!$A$8:$M$3769, 10, FALSE))</f>
        <v>0</v>
      </c>
      <c r="E422" s="67">
        <f>IF(ISNA(VLOOKUP(CONCATENATE($B$387, $B422), 'Airport Passengers'!$A$8:$M$3769, 13, FALSE)), "", VLOOKUP(CONCATENATE($B$387, $B422), 'Airport Passengers'!$A$8:$M$37699, 13, FALSE))</f>
        <v>2805306</v>
      </c>
      <c r="F422" s="67"/>
      <c r="G422" s="68">
        <f t="shared" si="241"/>
        <v>-2.3173586379223151E-3</v>
      </c>
      <c r="H422" s="68" t="str">
        <f t="shared" si="238"/>
        <v>..</v>
      </c>
      <c r="I422" s="68">
        <f t="shared" si="241"/>
        <v>-2.3173586379223151E-3</v>
      </c>
      <c r="J422" s="68"/>
      <c r="K422" s="52" t="s">
        <v>108</v>
      </c>
      <c r="O422" s="75">
        <f>C431/C$47</f>
        <v>2.3722987550320884E-2</v>
      </c>
      <c r="P422" s="75">
        <f>D431/D$47</f>
        <v>9.0172891102970434E-4</v>
      </c>
      <c r="Q422" s="75">
        <f>E431/E$47</f>
        <v>1.7795185577523107E-2</v>
      </c>
    </row>
    <row r="423" spans="1:17" x14ac:dyDescent="0.25">
      <c r="A423" s="2"/>
      <c r="B423" s="46">
        <v>2016</v>
      </c>
      <c r="C423" s="71">
        <f>IF(ISNA(VLOOKUP(CONCATENATE($B$387, $B423), 'Airport Passengers'!$A$8:$M$3769, 7, FALSE)), "", VLOOKUP(CONCATENATE($B$387, $B423), 'Airport Passengers'!$A$8:$M$3769, 7, FALSE))</f>
        <v>2885793</v>
      </c>
      <c r="D423" s="71">
        <f>IF(ISNA(VLOOKUP(CONCATENATE($B$387, $B423), 'Airport Passengers'!$A$8:$M$3769, 10, FALSE)), "", VLOOKUP(CONCATENATE($B$387, $B423), 'Airport Passengers'!$A$8:$M$3769, 10, FALSE))</f>
        <v>23771</v>
      </c>
      <c r="E423" s="67">
        <f>IF(ISNA(VLOOKUP(CONCATENATE($B$387, $B423), 'Airport Passengers'!$A$8:$M$3769, 13, FALSE)), "", VLOOKUP(CONCATENATE($B$387, $B423), 'Airport Passengers'!$A$8:$M$37699, 13, FALSE))</f>
        <v>2909564</v>
      </c>
      <c r="F423" s="67"/>
      <c r="G423" s="68">
        <f t="shared" ref="G423:I424" si="242">IF(AND(ISNUMBER(C422),ISNUMBER(C423)), IF(OR(C422=0, C423=0), "..", (C423-C422)/C422), " ")</f>
        <v>2.8690987721125608E-2</v>
      </c>
      <c r="H423" s="68" t="str">
        <f t="shared" si="238"/>
        <v>..</v>
      </c>
      <c r="I423" s="68">
        <f t="shared" si="242"/>
        <v>3.7164573133911236E-2</v>
      </c>
      <c r="J423" s="68"/>
    </row>
    <row r="424" spans="1:17" x14ac:dyDescent="0.25">
      <c r="A424" s="2"/>
      <c r="B424" s="46">
        <v>2017</v>
      </c>
      <c r="C424" s="71">
        <f>IF(ISNA(VLOOKUP(CONCATENATE($B$387, $B424), 'Airport Passengers'!$A$8:$M$3769, 7, FALSE)), "", VLOOKUP(CONCATENATE($B$387, $B424), 'Airport Passengers'!$A$8:$M$3769, 7, FALSE))</f>
        <v>3021340</v>
      </c>
      <c r="D424" s="71">
        <f>IF(ISNA(VLOOKUP(CONCATENATE($B$387, $B424), 'Airport Passengers'!$A$8:$M$3769, 10, FALSE)), "", VLOOKUP(CONCATENATE($B$387, $B424), 'Airport Passengers'!$A$8:$M$3769, 10, FALSE))</f>
        <v>84435</v>
      </c>
      <c r="E424" s="67">
        <f>IF(ISNA(VLOOKUP(CONCATENATE($B$387, $B424), 'Airport Passengers'!$A$8:$M$3769, 13, FALSE)), "", VLOOKUP(CONCATENATE($B$387, $B424), 'Airport Passengers'!$A$8:$M$37699, 13, FALSE))</f>
        <v>3105775</v>
      </c>
      <c r="F424" s="67"/>
      <c r="G424" s="68">
        <f t="shared" si="242"/>
        <v>4.6970451449566894E-2</v>
      </c>
      <c r="H424" s="68">
        <f t="shared" si="238"/>
        <v>2.5520171637709814</v>
      </c>
      <c r="I424" s="68">
        <f t="shared" si="242"/>
        <v>6.7436564378717909E-2</v>
      </c>
      <c r="J424" s="68"/>
      <c r="K424" s="77"/>
      <c r="L424" s="77"/>
      <c r="M424" s="77"/>
      <c r="N424" s="77"/>
      <c r="O424" s="67"/>
    </row>
    <row r="425" spans="1:17" x14ac:dyDescent="0.25">
      <c r="A425" s="2"/>
      <c r="B425" s="46">
        <v>2018</v>
      </c>
      <c r="C425" s="71">
        <f>IF(ISNA(VLOOKUP(CONCATENATE($B$387, $B425), 'Airport Passengers'!$A$8:$M$3769, 7, FALSE)), "", VLOOKUP(CONCATENATE($B$387, $B425), 'Airport Passengers'!$A$8:$M$3769, 7, FALSE))</f>
        <v>3153143</v>
      </c>
      <c r="D425" s="71">
        <f>IF(ISNA(VLOOKUP(CONCATENATE($B$387, $B425), 'Airport Passengers'!$A$8:$M$3769, 10, FALSE)), "", VLOOKUP(CONCATENATE($B$387, $B425), 'Airport Passengers'!$A$8:$M$3769, 10, FALSE))</f>
        <v>94922</v>
      </c>
      <c r="E425" s="67">
        <f>IF(ISNA(VLOOKUP(CONCATENATE($B$387, $B425), 'Airport Passengers'!$A$8:$M$3769, 13, FALSE)), "", VLOOKUP(CONCATENATE($B$387, $B425), 'Airport Passengers'!$A$8:$M$37699, 13, FALSE))</f>
        <v>3248065</v>
      </c>
      <c r="F425" s="67"/>
      <c r="G425" s="68">
        <f t="shared" ref="G425" si="243">IF(AND(ISNUMBER(C424),ISNUMBER(C425)), IF(OR(C424=0, C425=0), "..", (C425-C424)/C424), " ")</f>
        <v>4.3624021129697418E-2</v>
      </c>
      <c r="H425" s="68">
        <f t="shared" si="238"/>
        <v>0.12420204891336531</v>
      </c>
      <c r="I425" s="68">
        <f t="shared" ref="I425" si="244">IF(AND(ISNUMBER(E424),ISNUMBER(E425)), IF(OR(E424=0, E425=0), "..", (E425-E424)/E424), " ")</f>
        <v>4.5814651737489033E-2</v>
      </c>
      <c r="J425" s="68"/>
      <c r="K425" s="77" t="s">
        <v>99</v>
      </c>
      <c r="L425" s="77"/>
      <c r="M425" s="77"/>
      <c r="N425" s="77"/>
      <c r="O425" s="67"/>
    </row>
    <row r="426" spans="1:17" x14ac:dyDescent="0.25">
      <c r="A426" s="2"/>
      <c r="B426" s="46">
        <v>2019</v>
      </c>
      <c r="C426" s="71">
        <f>IF(ISNA(VLOOKUP(CONCATENATE($B$387, $B426), 'Airport Passengers'!$A$8:$M$3769, 7, FALSE)), "", VLOOKUP(CONCATENATE($B$387, $B426), 'Airport Passengers'!$A$8:$M$3769, 7, FALSE))</f>
        <v>3153043</v>
      </c>
      <c r="D426" s="71">
        <f>IF(ISNA(VLOOKUP(CONCATENATE($B$387, $B426), 'Airport Passengers'!$A$8:$M$3769, 10, FALSE)), "", VLOOKUP(CONCATENATE($B$387, $B426), 'Airport Passengers'!$A$8:$M$3769, 10, FALSE))</f>
        <v>85069</v>
      </c>
      <c r="E426" s="67">
        <f>IF(ISNA(VLOOKUP(CONCATENATE($B$387, $B426), 'Airport Passengers'!$A$8:$M$3769, 13, FALSE)), "", VLOOKUP(CONCATENATE($B$387, $B426), 'Airport Passengers'!$A$8:$M$37699, 13, FALSE))</f>
        <v>3238112</v>
      </c>
      <c r="F426" s="67"/>
      <c r="G426" s="68">
        <f t="shared" ref="G426" si="245">IF(AND(ISNUMBER(C425),ISNUMBER(C426)), IF(OR(C425=0, C426=0), "..", (C426-C425)/C425), " ")</f>
        <v>-3.1714387834614543E-5</v>
      </c>
      <c r="H426" s="68">
        <f t="shared" si="238"/>
        <v>-0.10380101557067908</v>
      </c>
      <c r="I426" s="68">
        <f t="shared" ref="I426" si="246">IF(AND(ISNUMBER(E425),ISNUMBER(E426)), IF(OR(E425=0, E426=0), "..", (E426-E425)/E425), " ")</f>
        <v>-3.0642859671835385E-3</v>
      </c>
      <c r="J426" s="68"/>
      <c r="K426" s="49" t="s">
        <v>172</v>
      </c>
      <c r="O426" s="75">
        <f>IF(C426=0,"..",(C431/C426)^(1/5)-1)</f>
        <v>-2.3761024813147236E-2</v>
      </c>
      <c r="P426" s="75">
        <f t="shared" ref="P426" si="247">IF(D426=0,"..",(D431/D426)^(1/5)-1)</f>
        <v>-0.15206177993450176</v>
      </c>
      <c r="Q426" s="75">
        <f t="shared" ref="Q426" si="248">IF(E426=0,"..",(E431/E426)^(1/5)-1)</f>
        <v>-2.6368558532512076E-2</v>
      </c>
    </row>
    <row r="427" spans="1:17" x14ac:dyDescent="0.25">
      <c r="A427" s="2"/>
      <c r="B427" s="46">
        <v>2020</v>
      </c>
      <c r="C427" s="71">
        <f>IF(ISNA(VLOOKUP(CONCATENATE($B$387, $B427), 'Airport Passengers'!$A$8:$M$3769, 7, FALSE)), "", VLOOKUP(CONCATENATE($B$387, $B427), 'Airport Passengers'!$A$8:$M$3769, 7, FALSE))</f>
        <v>895979</v>
      </c>
      <c r="D427" s="71">
        <f>IF(ISNA(VLOOKUP(CONCATENATE($B$387, $B427), 'Airport Passengers'!$A$8:$M$3769, 10, FALSE)), "", VLOOKUP(CONCATENATE($B$387, $B427), 'Airport Passengers'!$A$8:$M$3769, 10, FALSE))</f>
        <v>13011</v>
      </c>
      <c r="E427" s="67">
        <f>IF(ISNA(VLOOKUP(CONCATENATE($B$387, $B427), 'Airport Passengers'!$A$8:$M$3769, 13, FALSE)), "", VLOOKUP(CONCATENATE($B$387, $B427), 'Airport Passengers'!$A$8:$M$37699, 13, FALSE))</f>
        <v>908990</v>
      </c>
      <c r="F427" s="67"/>
      <c r="G427" s="68">
        <f t="shared" ref="G427" si="249">IF(AND(ISNUMBER(C426),ISNUMBER(C427)), IF(OR(C426=0, C427=0), "..", (C427-C426)/C426), " ")</f>
        <v>-0.71583673295923966</v>
      </c>
      <c r="H427" s="68">
        <f t="shared" si="238"/>
        <v>-0.84705356827986689</v>
      </c>
      <c r="I427" s="68">
        <f t="shared" ref="I427" si="250">IF(AND(ISNUMBER(E426),ISNUMBER(E427)), IF(OR(E426=0, E427=0), "..", (E427-E426)/E426), " ")</f>
        <v>-0.71928395311836035</v>
      </c>
      <c r="J427" s="68"/>
      <c r="K427" s="49" t="s">
        <v>173</v>
      </c>
      <c r="O427" s="75">
        <f>IF(C421=0,"..",(C431/C421)^(1/10)-1)</f>
        <v>-5.702381623470254E-4</v>
      </c>
      <c r="P427" s="75" t="str">
        <f t="shared" ref="P427" si="251">IF(D421=0,"..",(D431/D421)^(1/10)-1)</f>
        <v>..</v>
      </c>
      <c r="Q427" s="75">
        <f t="shared" ref="Q427" si="252">IF(E421=0,"..",(E431/E421)^(1/10)-1)</f>
        <v>7.5484005900561257E-4</v>
      </c>
    </row>
    <row r="428" spans="1:17" x14ac:dyDescent="0.25">
      <c r="A428" s="2"/>
      <c r="B428" s="46">
        <v>2021</v>
      </c>
      <c r="C428" s="71">
        <f>IF(ISNA(VLOOKUP(CONCATENATE($B$387, $B428), 'Airport Passengers'!$A$8:$M$3769, 7, FALSE)), "", VLOOKUP(CONCATENATE($B$387, $B428), 'Airport Passengers'!$A$8:$M$3769, 7, FALSE))</f>
        <v>1023882</v>
      </c>
      <c r="D428" s="71">
        <f>IF(ISNA(VLOOKUP(CONCATENATE($B$387, $B428), 'Airport Passengers'!$A$8:$M$3769, 10, FALSE)), "", VLOOKUP(CONCATENATE($B$387, $B428), 'Airport Passengers'!$A$8:$M$3769, 10, FALSE))</f>
        <v>137</v>
      </c>
      <c r="E428" s="67">
        <f>IF(ISNA(VLOOKUP(CONCATENATE($B$387, $B428), 'Airport Passengers'!$A$8:$M$3769, 13, FALSE)), "", VLOOKUP(CONCATENATE($B$387, $B428), 'Airport Passengers'!$A$8:$M$37699, 13, FALSE))</f>
        <v>1024019</v>
      </c>
      <c r="F428" s="67"/>
      <c r="G428" s="68">
        <f t="shared" ref="G428" si="253">IF(AND(ISNUMBER(C427),ISNUMBER(C428)), IF(OR(C427=0, C428=0), "..", (C428-C427)/C427), " ")</f>
        <v>0.14275222968395465</v>
      </c>
      <c r="H428" s="68">
        <f t="shared" si="238"/>
        <v>-0.98947044808239182</v>
      </c>
      <c r="I428" s="68">
        <f t="shared" ref="I428" si="254">IF(AND(ISNUMBER(E427),ISNUMBER(E428)), IF(OR(E427=0, E428=0), "..", (E428-E427)/E427), " ")</f>
        <v>0.1265459466000726</v>
      </c>
      <c r="J428" s="68"/>
      <c r="K428" s="49" t="s">
        <v>174</v>
      </c>
      <c r="O428" s="75">
        <f>IF(C411=0,"..",(C431/C411)^(1/20)-1)</f>
        <v>6.9441226491704366E-3</v>
      </c>
      <c r="P428" s="75">
        <f t="shared" ref="P428" si="255">IF(D411=0,"..",(D431/D411)^(1/20)-1)</f>
        <v>0.15763484947053374</v>
      </c>
      <c r="Q428" s="75">
        <f t="shared" ref="Q428" si="256">IF(E411=0,"..",(E431/E411)^(1/20)-1)</f>
        <v>7.5701331250765946E-3</v>
      </c>
    </row>
    <row r="429" spans="1:17" x14ac:dyDescent="0.25">
      <c r="A429" s="2"/>
      <c r="B429" s="46">
        <v>2022</v>
      </c>
      <c r="C429" s="71">
        <f>IF(ISNA(VLOOKUP(CONCATENATE($B$387, $B429), 'Airport Passengers'!$A$8:$M$3769, 7, FALSE)), "", VLOOKUP(CONCATENATE($B$387, $B429), 'Airport Passengers'!$A$8:$M$3769, 7, FALSE))</f>
        <v>2437607</v>
      </c>
      <c r="D429" s="71">
        <f>IF(ISNA(VLOOKUP(CONCATENATE($B$387, $B429), 'Airport Passengers'!$A$8:$M$3769, 10, FALSE)), "", VLOOKUP(CONCATENATE($B$387, $B429), 'Airport Passengers'!$A$8:$M$3769, 10, FALSE))</f>
        <v>0</v>
      </c>
      <c r="E429" s="67">
        <f>IF(ISNA(VLOOKUP(CONCATENATE($B$387, $B429), 'Airport Passengers'!$A$8:$M$3769, 13, FALSE)), "", VLOOKUP(CONCATENATE($B$387, $B429), 'Airport Passengers'!$A$8:$M$37699, 13, FALSE))</f>
        <v>2437607</v>
      </c>
      <c r="F429" s="67"/>
      <c r="G429" s="68">
        <f t="shared" ref="G429:G431" si="257">IF(AND(ISNUMBER(C428),ISNUMBER(C429)), IF(OR(C428=0, C429=0), "..", (C429-C428)/C428), " ")</f>
        <v>1.3807499301677342</v>
      </c>
      <c r="H429" s="68" t="str">
        <f t="shared" ref="H429:H431" si="258">IF(AND(ISNUMBER(D428),ISNUMBER(D429)), IF(OR(D428=0, D429=0), "..", (D429-D428)/D428), " ")</f>
        <v>..</v>
      </c>
      <c r="I429" s="68">
        <f t="shared" ref="I429:I431" si="259">IF(AND(ISNUMBER(E428),ISNUMBER(E429)), IF(OR(E428=0, E429=0), "..", (E429-E428)/E428), " ")</f>
        <v>1.3804314177764281</v>
      </c>
      <c r="J429" s="68"/>
    </row>
    <row r="430" spans="1:17" x14ac:dyDescent="0.25">
      <c r="A430" s="2"/>
      <c r="B430" s="46">
        <v>2023</v>
      </c>
      <c r="C430" s="71">
        <f>IF(ISNA(VLOOKUP(CONCATENATE($B$387, $B430), 'Airport Passengers'!$A$8:$M$3769, 7, FALSE)), "", VLOOKUP(CONCATENATE($B$387, $B430), 'Airport Passengers'!$A$8:$M$3769, 7, FALSE))</f>
        <v>2757350</v>
      </c>
      <c r="D430" s="71">
        <f>IF(ISNA(VLOOKUP(CONCATENATE($B$387, $B430), 'Airport Passengers'!$A$8:$M$3769, 10, FALSE)), "", VLOOKUP(CONCATENATE($B$387, $B430), 'Airport Passengers'!$A$8:$M$3769, 10, FALSE))</f>
        <v>12080</v>
      </c>
      <c r="E430" s="67">
        <f>IF(ISNA(VLOOKUP(CONCATENATE($B$387, $B430), 'Airport Passengers'!$A$8:$M$3769, 13, FALSE)), "", VLOOKUP(CONCATENATE($B$387, $B430), 'Airport Passengers'!$A$8:$M$37699, 13, FALSE))</f>
        <v>2769430</v>
      </c>
      <c r="F430" s="67"/>
      <c r="G430" s="68">
        <f t="shared" si="257"/>
        <v>0.13117085732031455</v>
      </c>
      <c r="H430" s="68" t="str">
        <f t="shared" si="258"/>
        <v>..</v>
      </c>
      <c r="I430" s="68">
        <f t="shared" si="259"/>
        <v>0.13612653721457149</v>
      </c>
      <c r="J430" s="68"/>
    </row>
    <row r="431" spans="1:17" x14ac:dyDescent="0.25">
      <c r="A431" s="2"/>
      <c r="B431" s="46">
        <v>2024</v>
      </c>
      <c r="C431" s="71">
        <f>IF(ISNA(VLOOKUP(CONCATENATE($B$387, $B431), 'Airport Passengers'!$A$8:$M$3769, 7, FALSE)), "", VLOOKUP(CONCATENATE($B$387, $B431), 'Airport Passengers'!$A$8:$M$3769, 7, FALSE))</f>
        <v>2795829</v>
      </c>
      <c r="D431" s="71">
        <f>IF(ISNA(VLOOKUP(CONCATENATE($B$387, $B431), 'Airport Passengers'!$A$8:$M$3769, 10, FALSE)), "", VLOOKUP(CONCATENATE($B$387, $B431), 'Airport Passengers'!$A$8:$M$3769, 10, FALSE))</f>
        <v>37290</v>
      </c>
      <c r="E431" s="67">
        <f>IF(ISNA(VLOOKUP(CONCATENATE($B$387, $B431), 'Airport Passengers'!$A$8:$M$3769, 13, FALSE)), "", VLOOKUP(CONCATENATE($B$387, $B431), 'Airport Passengers'!$A$8:$M$37699, 13, FALSE))</f>
        <v>2833119</v>
      </c>
      <c r="F431" s="67"/>
      <c r="G431" s="68">
        <f t="shared" si="257"/>
        <v>1.3955065552069922E-2</v>
      </c>
      <c r="H431" s="68">
        <f t="shared" si="258"/>
        <v>2.0869205298013247</v>
      </c>
      <c r="I431" s="68">
        <f t="shared" si="259"/>
        <v>2.2997151038300301E-2</v>
      </c>
      <c r="J431" s="68"/>
    </row>
    <row r="432" spans="1:17" x14ac:dyDescent="0.25">
      <c r="A432" s="2"/>
      <c r="B432" s="72"/>
      <c r="C432" s="72"/>
      <c r="D432" s="72"/>
      <c r="E432" s="73"/>
      <c r="F432" s="73"/>
      <c r="G432" s="73"/>
      <c r="H432" s="73"/>
      <c r="I432" s="74"/>
      <c r="J432" s="68"/>
    </row>
    <row r="433" spans="1:22" ht="15" customHeight="1" x14ac:dyDescent="0.25">
      <c r="A433" s="2"/>
      <c r="F433" s="67"/>
      <c r="G433" s="67"/>
      <c r="H433" s="67"/>
      <c r="I433" s="68"/>
      <c r="J433" s="68"/>
    </row>
    <row r="434" spans="1:22" x14ac:dyDescent="0.25">
      <c r="A434" s="2"/>
      <c r="F434" s="75"/>
      <c r="G434" s="75"/>
      <c r="H434" s="75"/>
      <c r="I434" s="52"/>
      <c r="J434" s="68"/>
    </row>
    <row r="435" spans="1:22" s="36" customFormat="1" ht="18" thickBot="1" x14ac:dyDescent="0.35">
      <c r="A435" s="35">
        <v>9</v>
      </c>
      <c r="B435" s="54" t="s">
        <v>61</v>
      </c>
      <c r="C435" s="54"/>
      <c r="D435"/>
      <c r="E435"/>
      <c r="F435" s="55"/>
      <c r="G435" s="55"/>
      <c r="H435" s="55"/>
      <c r="I435" s="56"/>
      <c r="J435" s="57"/>
      <c r="K435" s="129" t="str">
        <f>CONCATENATE(B435," - PASSENGER MOVEMENTS (millions) - ",UPPER($B$6))</f>
        <v>HOBART - PASSENGER MOVEMENTS (millions) - CALENDAR YEARS</v>
      </c>
      <c r="L435" s="129"/>
      <c r="M435" s="129"/>
      <c r="N435" s="129"/>
      <c r="O435" s="129"/>
      <c r="P435" s="129"/>
      <c r="Q435" s="129"/>
      <c r="R435" s="108"/>
      <c r="S435" s="37"/>
      <c r="T435" s="37"/>
      <c r="U435" s="37"/>
    </row>
    <row r="436" spans="1:22" x14ac:dyDescent="0.25">
      <c r="A436" s="1"/>
      <c r="B436" s="58"/>
      <c r="C436" s="58"/>
      <c r="D436" s="58"/>
      <c r="E436" s="59"/>
      <c r="F436" s="59"/>
      <c r="G436" s="59"/>
      <c r="H436" s="59"/>
      <c r="I436" s="60"/>
      <c r="J436" s="61"/>
    </row>
    <row r="437" spans="1:22" ht="20.100000000000001" customHeight="1" x14ac:dyDescent="0.25">
      <c r="A437" s="1"/>
      <c r="B437" s="62"/>
      <c r="C437" s="128" t="s">
        <v>103</v>
      </c>
      <c r="D437" s="128"/>
      <c r="E437" s="128"/>
      <c r="F437" s="63"/>
      <c r="G437" s="128" t="s">
        <v>107</v>
      </c>
      <c r="H437" s="128"/>
      <c r="I437" s="128"/>
      <c r="J437" s="64"/>
    </row>
    <row r="438" spans="1:22" ht="39.9" customHeight="1" x14ac:dyDescent="0.25">
      <c r="A438" s="1"/>
      <c r="B438" s="65" t="str">
        <f>B6</f>
        <v>Calendar Years</v>
      </c>
      <c r="C438" s="65" t="s">
        <v>140</v>
      </c>
      <c r="D438" s="65" t="s">
        <v>105</v>
      </c>
      <c r="E438" s="65" t="s">
        <v>106</v>
      </c>
      <c r="F438" s="65"/>
      <c r="G438" s="65" t="s">
        <v>104</v>
      </c>
      <c r="H438" s="65" t="s">
        <v>105</v>
      </c>
      <c r="I438" s="65" t="s">
        <v>106</v>
      </c>
      <c r="J438" s="66"/>
      <c r="L438" s="67"/>
      <c r="M438" s="68"/>
      <c r="N438" s="69"/>
      <c r="O438" s="68"/>
      <c r="P438" s="68"/>
      <c r="Q438" s="69"/>
    </row>
    <row r="439" spans="1:22" ht="12.75" customHeight="1" x14ac:dyDescent="0.25">
      <c r="A439" s="1"/>
      <c r="B439" s="70"/>
      <c r="C439" s="116" t="str">
        <f>C438</f>
        <v>Domestic (including Regional) Airlines</v>
      </c>
      <c r="D439" s="116" t="str">
        <f>D438</f>
        <v>International Airlines</v>
      </c>
      <c r="E439" s="70"/>
      <c r="F439" s="70"/>
      <c r="G439" s="70"/>
      <c r="H439" s="70"/>
      <c r="I439" s="70"/>
      <c r="J439" s="66"/>
      <c r="L439" s="67"/>
      <c r="M439" s="68"/>
      <c r="N439" s="69"/>
      <c r="O439" s="68"/>
      <c r="P439" s="68"/>
      <c r="Q439" s="69"/>
    </row>
    <row r="440" spans="1:22" x14ac:dyDescent="0.25">
      <c r="A440" s="1"/>
      <c r="B440" s="46">
        <v>1985</v>
      </c>
      <c r="C440" s="71">
        <f>IF(ISNA(VLOOKUP(CONCATENATE($B$435, $B440), 'Airport Passengers'!$A$8:$M$3769, 7, FALSE)), "", VLOOKUP(CONCATENATE($B$435, $B440), 'Airport Passengers'!$A$8:$M$3769, 7, FALSE))</f>
        <v>493997</v>
      </c>
      <c r="D440" s="71">
        <f>IF(ISNA(VLOOKUP(CONCATENATE($B$435, $B440), 'Airport Passengers'!$A$8:$M$3769, 10, FALSE)), "", VLOOKUP(CONCATENATE($B$435, $B440), 'Airport Passengers'!$A$8:$M$3769, 10, FALSE))</f>
        <v>15306</v>
      </c>
      <c r="E440" s="67">
        <f>IF(ISNA(VLOOKUP(CONCATENATE($B$435, $B440), 'Airport Passengers'!$A$8:$M$3769, 13, FALSE)), "", VLOOKUP(CONCATENATE($B$435, $B440), 'Airport Passengers'!$A$8:$M$3769, 13, FALSE))</f>
        <v>509303</v>
      </c>
      <c r="F440" s="67"/>
      <c r="G440" s="67"/>
      <c r="H440" s="67"/>
      <c r="I440" s="68" t="str">
        <f>IF(AND(ISNUMBER(E438),ISNUMBER(E440)), IF(OR(E438=0, E440=0), "--", (E440-E438)/E438), " ")</f>
        <v xml:space="preserve"> </v>
      </c>
      <c r="J440" s="68"/>
      <c r="L440" s="67"/>
      <c r="M440" s="68"/>
      <c r="N440" s="69"/>
      <c r="O440" s="68"/>
      <c r="P440" s="68"/>
      <c r="Q440" s="69"/>
    </row>
    <row r="441" spans="1:22" x14ac:dyDescent="0.25">
      <c r="A441" s="1"/>
      <c r="B441" s="46">
        <v>1986</v>
      </c>
      <c r="C441" s="71">
        <f>IF(ISNA(VLOOKUP(CONCATENATE($B$435, $B441), 'Airport Passengers'!$A$8:$M$3769, 7, FALSE)), "", VLOOKUP(CONCATENATE($B$435, $B441), 'Airport Passengers'!$A$8:$M$3769, 7, FALSE))</f>
        <v>481281</v>
      </c>
      <c r="D441" s="71">
        <f>IF(ISNA(VLOOKUP(CONCATENATE($B$435, $B441), 'Airport Passengers'!$A$8:$M$3769, 10, FALSE)), "", VLOOKUP(CONCATENATE($B$435, $B441), 'Airport Passengers'!$A$8:$M$3769, 10, FALSE))</f>
        <v>14144</v>
      </c>
      <c r="E441" s="67">
        <f>IF(ISNA(VLOOKUP(CONCATENATE($B$435, $B441), 'Airport Passengers'!$A$8:$M$3769, 13, FALSE)), "", VLOOKUP(CONCATENATE($B$435, $B441), 'Airport Passengers'!$A$8:$M$3769, 13, FALSE))</f>
        <v>495425</v>
      </c>
      <c r="F441" s="67"/>
      <c r="G441" s="68">
        <f t="shared" ref="G441:G468" si="260">IF(AND(ISNUMBER(C440),ISNUMBER(C441)), IF(OR(C440=0, C441=0), "..", (C441-C440)/C440), " ")</f>
        <v>-2.5741047010406946E-2</v>
      </c>
      <c r="H441" s="68">
        <f t="shared" ref="H441:H463" si="261">IF(AND(ISNUMBER(D440),ISNUMBER(D441)), IF(OR(D440=0, D441=0), "..", (D441-D440)/D440), " ")</f>
        <v>-7.5917940676858753E-2</v>
      </c>
      <c r="I441" s="68">
        <f>IF(AND(ISNUMBER(E440),ISNUMBER(E441)), IF(OR(E440=0, E441=0), "..", (E441-E440)/E440), " ")</f>
        <v>-2.7249005012733089E-2</v>
      </c>
      <c r="J441" s="52"/>
      <c r="L441" s="67"/>
      <c r="M441" s="68"/>
      <c r="N441" s="69"/>
      <c r="O441" s="68"/>
      <c r="P441" s="68"/>
      <c r="Q441" s="69"/>
      <c r="V441"/>
    </row>
    <row r="442" spans="1:22" x14ac:dyDescent="0.25">
      <c r="A442" s="1"/>
      <c r="B442" s="46">
        <v>1987</v>
      </c>
      <c r="C442" s="71">
        <f>IF(ISNA(VLOOKUP(CONCATENATE($B$435, $B442), 'Airport Passengers'!$A$8:$M$3769, 7, FALSE)), "", VLOOKUP(CONCATENATE($B$435, $B442), 'Airport Passengers'!$A$8:$M$3769, 7, FALSE))</f>
        <v>504775</v>
      </c>
      <c r="D442" s="71">
        <f>IF(ISNA(VLOOKUP(CONCATENATE($B$435, $B442), 'Airport Passengers'!$A$8:$M$3769, 10, FALSE)), "", VLOOKUP(CONCATENATE($B$435, $B442), 'Airport Passengers'!$A$8:$M$3769, 10, FALSE))</f>
        <v>17422</v>
      </c>
      <c r="E442" s="67">
        <f>IF(ISNA(VLOOKUP(CONCATENATE($B$435, $B442), 'Airport Passengers'!$A$8:$M$3769, 13, FALSE)), "", VLOOKUP(CONCATENATE($B$435, $B442), 'Airport Passengers'!$A$8:$M$3769, 13, FALSE))</f>
        <v>522197</v>
      </c>
      <c r="F442" s="67"/>
      <c r="G442" s="68">
        <f t="shared" si="260"/>
        <v>4.8815556816080422E-2</v>
      </c>
      <c r="H442" s="68">
        <f t="shared" si="261"/>
        <v>0.23175904977375567</v>
      </c>
      <c r="I442" s="68">
        <f t="shared" ref="I442:I463" si="262">IF(AND(ISNUMBER(E441),ISNUMBER(E442)), IF(OR(E441=0, E442=0), "..", (E442-E441)/E441), " ")</f>
        <v>5.4038451834283699E-2</v>
      </c>
      <c r="J442" s="52"/>
      <c r="L442" s="67"/>
      <c r="M442" s="68"/>
      <c r="N442" s="69"/>
      <c r="O442" s="68"/>
      <c r="P442" s="68"/>
      <c r="Q442" s="69"/>
      <c r="V442"/>
    </row>
    <row r="443" spans="1:22" x14ac:dyDescent="0.25">
      <c r="A443" s="1"/>
      <c r="B443" s="46">
        <v>1988</v>
      </c>
      <c r="C443" s="71">
        <f>IF(ISNA(VLOOKUP(CONCATENATE($B$435, $B443), 'Airport Passengers'!$A$8:$M$3769, 7, FALSE)), "", VLOOKUP(CONCATENATE($B$435, $B443), 'Airport Passengers'!$A$8:$M$3769, 7, FALSE))</f>
        <v>529813</v>
      </c>
      <c r="D443" s="71">
        <f>IF(ISNA(VLOOKUP(CONCATENATE($B$435, $B443), 'Airport Passengers'!$A$8:$M$3769, 10, FALSE)), "", VLOOKUP(CONCATENATE($B$435, $B443), 'Airport Passengers'!$A$8:$M$3769, 10, FALSE))</f>
        <v>15363</v>
      </c>
      <c r="E443" s="67">
        <f>IF(ISNA(VLOOKUP(CONCATENATE($B$435, $B443), 'Airport Passengers'!$A$8:$M$3769, 13, FALSE)), "", VLOOKUP(CONCATENATE($B$435, $B443), 'Airport Passengers'!$A$8:$M$3769, 13, FALSE))</f>
        <v>545176</v>
      </c>
      <c r="F443" s="67"/>
      <c r="G443" s="68">
        <f t="shared" si="260"/>
        <v>4.9602298053588234E-2</v>
      </c>
      <c r="H443" s="68">
        <f t="shared" si="261"/>
        <v>-0.11818390540695672</v>
      </c>
      <c r="I443" s="68">
        <f t="shared" si="262"/>
        <v>4.4004465747601001E-2</v>
      </c>
      <c r="J443" s="52"/>
      <c r="L443" s="67"/>
      <c r="M443" s="68"/>
      <c r="N443" s="69"/>
      <c r="O443" s="68"/>
      <c r="P443" s="68"/>
      <c r="Q443" s="69"/>
      <c r="V443"/>
    </row>
    <row r="444" spans="1:22" x14ac:dyDescent="0.25">
      <c r="A444" s="1"/>
      <c r="B444" s="46">
        <v>1989</v>
      </c>
      <c r="C444" s="71">
        <f>IF(ISNA(VLOOKUP(CONCATENATE($B$435, $B444), 'Airport Passengers'!$A$8:$M$3769, 7, FALSE)), "", VLOOKUP(CONCATENATE($B$435, $B444), 'Airport Passengers'!$A$8:$M$3769, 7, FALSE))</f>
        <v>444367</v>
      </c>
      <c r="D444" s="71">
        <f>IF(ISNA(VLOOKUP(CONCATENATE($B$435, $B444), 'Airport Passengers'!$A$8:$M$3769, 10, FALSE)), "", VLOOKUP(CONCATENATE($B$435, $B444), 'Airport Passengers'!$A$8:$M$3769, 10, FALSE))</f>
        <v>15735</v>
      </c>
      <c r="E444" s="67">
        <f>IF(ISNA(VLOOKUP(CONCATENATE($B$435, $B444), 'Airport Passengers'!$A$8:$M$3769, 13, FALSE)), "", VLOOKUP(CONCATENATE($B$435, $B444), 'Airport Passengers'!$A$8:$M$3769, 13, FALSE))</f>
        <v>460102</v>
      </c>
      <c r="F444" s="67"/>
      <c r="G444" s="68">
        <f t="shared" si="260"/>
        <v>-0.16127577088519912</v>
      </c>
      <c r="H444" s="68">
        <f t="shared" si="261"/>
        <v>2.4214020699082212E-2</v>
      </c>
      <c r="I444" s="68">
        <f t="shared" si="262"/>
        <v>-0.15604868886377976</v>
      </c>
      <c r="J444" s="52"/>
      <c r="L444" s="67"/>
      <c r="M444" s="68"/>
      <c r="N444" s="69"/>
      <c r="O444" s="68"/>
      <c r="P444" s="68"/>
      <c r="Q444" s="69"/>
    </row>
    <row r="445" spans="1:22" x14ac:dyDescent="0.25">
      <c r="A445" s="1"/>
      <c r="B445" s="46">
        <v>1990</v>
      </c>
      <c r="C445" s="71">
        <f>IF(ISNA(VLOOKUP(CONCATENATE($B$435, $B445), 'Airport Passengers'!$A$8:$M$3769, 7, FALSE)), "", VLOOKUP(CONCATENATE($B$435, $B445), 'Airport Passengers'!$A$8:$M$3769, 7, FALSE))</f>
        <v>536077</v>
      </c>
      <c r="D445" s="71">
        <f>IF(ISNA(VLOOKUP(CONCATENATE($B$435, $B445), 'Airport Passengers'!$A$8:$M$3769, 10, FALSE)), "", VLOOKUP(CONCATENATE($B$435, $B445), 'Airport Passengers'!$A$8:$M$3769, 10, FALSE))</f>
        <v>17095</v>
      </c>
      <c r="E445" s="67">
        <f>IF(ISNA(VLOOKUP(CONCATENATE($B$435, $B445), 'Airport Passengers'!$A$8:$M$3769, 13, FALSE)), "", VLOOKUP(CONCATENATE($B$435, $B445), 'Airport Passengers'!$A$8:$M$3769, 13, FALSE))</f>
        <v>553172</v>
      </c>
      <c r="F445" s="67"/>
      <c r="G445" s="68">
        <f t="shared" si="260"/>
        <v>0.20638346231830895</v>
      </c>
      <c r="H445" s="68">
        <f t="shared" si="261"/>
        <v>8.6431522084524939E-2</v>
      </c>
      <c r="I445" s="68">
        <f t="shared" si="262"/>
        <v>0.20228123329174835</v>
      </c>
      <c r="J445" s="52"/>
      <c r="L445" s="67"/>
      <c r="M445" s="68"/>
      <c r="N445" s="69"/>
      <c r="O445" s="68"/>
      <c r="P445" s="68"/>
      <c r="Q445" s="69"/>
    </row>
    <row r="446" spans="1:22" x14ac:dyDescent="0.25">
      <c r="A446" s="1"/>
      <c r="B446" s="46">
        <v>1991</v>
      </c>
      <c r="C446" s="71">
        <f>IF(ISNA(VLOOKUP(CONCATENATE($B$435, $B446), 'Airport Passengers'!$A$8:$M$3769, 7, FALSE)), "", VLOOKUP(CONCATENATE($B$435, $B446), 'Airport Passengers'!$A$8:$M$3769, 7, FALSE))</f>
        <v>631437</v>
      </c>
      <c r="D446" s="71">
        <f>IF(ISNA(VLOOKUP(CONCATENATE($B$435, $B446), 'Airport Passengers'!$A$8:$M$3769, 10, FALSE)), "", VLOOKUP(CONCATENATE($B$435, $B446), 'Airport Passengers'!$A$8:$M$3769, 10, FALSE))</f>
        <v>11765</v>
      </c>
      <c r="E446" s="67">
        <f>IF(ISNA(VLOOKUP(CONCATENATE($B$435, $B446), 'Airport Passengers'!$A$8:$M$3769, 13, FALSE)), "", VLOOKUP(CONCATENATE($B$435, $B446), 'Airport Passengers'!$A$8:$M$3769, 13, FALSE))</f>
        <v>643202</v>
      </c>
      <c r="F446" s="67"/>
      <c r="G446" s="68">
        <f t="shared" si="260"/>
        <v>0.17788489340150762</v>
      </c>
      <c r="H446" s="68">
        <f t="shared" si="261"/>
        <v>-0.31178707224334601</v>
      </c>
      <c r="I446" s="68">
        <f t="shared" si="262"/>
        <v>0.16275227234928738</v>
      </c>
      <c r="J446" s="52"/>
      <c r="L446" s="67"/>
      <c r="M446" s="68"/>
      <c r="N446" s="69"/>
      <c r="O446" s="68"/>
      <c r="P446" s="68"/>
      <c r="Q446" s="69"/>
    </row>
    <row r="447" spans="1:22" x14ac:dyDescent="0.25">
      <c r="A447" s="1"/>
      <c r="B447" s="46">
        <v>1992</v>
      </c>
      <c r="C447" s="71">
        <f>IF(ISNA(VLOOKUP(CONCATENATE($B$435, $B447), 'Airport Passengers'!$A$8:$M$3769, 7, FALSE)), "", VLOOKUP(CONCATENATE($B$435, $B447), 'Airport Passengers'!$A$8:$M$3769, 7, FALSE))</f>
        <v>674416</v>
      </c>
      <c r="D447" s="71">
        <f>IF(ISNA(VLOOKUP(CONCATENATE($B$435, $B447), 'Airport Passengers'!$A$8:$M$3769, 10, FALSE)), "", VLOOKUP(CONCATENATE($B$435, $B447), 'Airport Passengers'!$A$8:$M$3769, 10, FALSE))</f>
        <v>8659</v>
      </c>
      <c r="E447" s="67">
        <f>IF(ISNA(VLOOKUP(CONCATENATE($B$435, $B447), 'Airport Passengers'!$A$8:$M$3769, 13, FALSE)), "", VLOOKUP(CONCATENATE($B$435, $B447), 'Airport Passengers'!$A$8:$M$3769, 13, FALSE))</f>
        <v>683075</v>
      </c>
      <c r="F447" s="67"/>
      <c r="G447" s="68">
        <f t="shared" si="260"/>
        <v>6.8065381027719307E-2</v>
      </c>
      <c r="H447" s="68">
        <f t="shared" si="261"/>
        <v>-0.2640033999150021</v>
      </c>
      <c r="I447" s="68">
        <f t="shared" si="262"/>
        <v>6.1991411718247146E-2</v>
      </c>
      <c r="J447" s="52"/>
      <c r="L447" s="67"/>
      <c r="M447" s="68"/>
      <c r="N447" s="69"/>
      <c r="O447" s="68"/>
      <c r="P447" s="68"/>
      <c r="Q447" s="69"/>
    </row>
    <row r="448" spans="1:22" x14ac:dyDescent="0.25">
      <c r="A448" s="1"/>
      <c r="B448" s="46">
        <v>1993</v>
      </c>
      <c r="C448" s="71">
        <f>IF(ISNA(VLOOKUP(CONCATENATE($B$435, $B448), 'Airport Passengers'!$A$8:$M$3769, 7, FALSE)), "", VLOOKUP(CONCATENATE($B$435, $B448), 'Airport Passengers'!$A$8:$M$3769, 7, FALSE))</f>
        <v>717083</v>
      </c>
      <c r="D448" s="71">
        <f>IF(ISNA(VLOOKUP(CONCATENATE($B$435, $B448), 'Airport Passengers'!$A$8:$M$3769, 10, FALSE)), "", VLOOKUP(CONCATENATE($B$435, $B448), 'Airport Passengers'!$A$8:$M$3769, 10, FALSE))</f>
        <v>8867</v>
      </c>
      <c r="E448" s="67">
        <f>IF(ISNA(VLOOKUP(CONCATENATE($B$435, $B448), 'Airport Passengers'!$A$8:$M$3769, 13, FALSE)), "", VLOOKUP(CONCATENATE($B$435, $B448), 'Airport Passengers'!$A$8:$M$3769, 13, FALSE))</f>
        <v>725950</v>
      </c>
      <c r="F448" s="67"/>
      <c r="G448" s="68">
        <f t="shared" si="260"/>
        <v>6.3265106403169555E-2</v>
      </c>
      <c r="H448" s="68">
        <f t="shared" si="261"/>
        <v>2.4021249566924589E-2</v>
      </c>
      <c r="I448" s="68">
        <f t="shared" si="262"/>
        <v>6.2767631665629695E-2</v>
      </c>
      <c r="J448" s="52"/>
      <c r="L448" s="67"/>
      <c r="M448" s="68"/>
      <c r="N448" s="69"/>
      <c r="O448" s="68"/>
      <c r="P448" s="68"/>
      <c r="Q448" s="69"/>
    </row>
    <row r="449" spans="1:17" x14ac:dyDescent="0.25">
      <c r="A449" s="1"/>
      <c r="B449" s="46">
        <v>1994</v>
      </c>
      <c r="C449" s="71">
        <f>IF(ISNA(VLOOKUP(CONCATENATE($B$435, $B449), 'Airport Passengers'!$A$8:$M$3769, 7, FALSE)), "", VLOOKUP(CONCATENATE($B$435, $B449), 'Airport Passengers'!$A$8:$M$3769, 7, FALSE))</f>
        <v>770259</v>
      </c>
      <c r="D449" s="71">
        <f>IF(ISNA(VLOOKUP(CONCATENATE($B$435, $B449), 'Airport Passengers'!$A$8:$M$3769, 10, FALSE)), "", VLOOKUP(CONCATENATE($B$435, $B449), 'Airport Passengers'!$A$8:$M$3769, 10, FALSE))</f>
        <v>7976</v>
      </c>
      <c r="E449" s="67">
        <f>IF(ISNA(VLOOKUP(CONCATENATE($B$435, $B449), 'Airport Passengers'!$A$8:$M$3769, 13, FALSE)), "", VLOOKUP(CONCATENATE($B$435, $B449), 'Airport Passengers'!$A$8:$M$3769, 13, FALSE))</f>
        <v>778235</v>
      </c>
      <c r="F449" s="67"/>
      <c r="G449" s="68">
        <f t="shared" si="260"/>
        <v>7.415599031074506E-2</v>
      </c>
      <c r="H449" s="68">
        <f t="shared" si="261"/>
        <v>-0.10048494417503101</v>
      </c>
      <c r="I449" s="68">
        <f t="shared" si="262"/>
        <v>7.2022866588608028E-2</v>
      </c>
      <c r="J449" s="52"/>
      <c r="L449" s="67"/>
      <c r="M449" s="68"/>
      <c r="N449" s="69"/>
      <c r="O449" s="68"/>
      <c r="P449" s="68"/>
      <c r="Q449" s="69"/>
    </row>
    <row r="450" spans="1:17" x14ac:dyDescent="0.25">
      <c r="A450" s="1"/>
      <c r="B450" s="46">
        <v>1995</v>
      </c>
      <c r="C450" s="71">
        <f>IF(ISNA(VLOOKUP(CONCATENATE($B$435, $B450), 'Airport Passengers'!$A$8:$M$3769, 7, FALSE)), "", VLOOKUP(CONCATENATE($B$435, $B450), 'Airport Passengers'!$A$8:$M$3769, 7, FALSE))</f>
        <v>828986</v>
      </c>
      <c r="D450" s="71">
        <f>IF(ISNA(VLOOKUP(CONCATENATE($B$435, $B450), 'Airport Passengers'!$A$8:$M$3769, 10, FALSE)), "", VLOOKUP(CONCATENATE($B$435, $B450), 'Airport Passengers'!$A$8:$M$3769, 10, FALSE))</f>
        <v>7362</v>
      </c>
      <c r="E450" s="67">
        <f>IF(ISNA(VLOOKUP(CONCATENATE($B$435, $B450), 'Airport Passengers'!$A$8:$M$3769, 13, FALSE)), "", VLOOKUP(CONCATENATE($B$435, $B450), 'Airport Passengers'!$A$8:$M$3769, 13, FALSE))</f>
        <v>836348</v>
      </c>
      <c r="F450" s="67"/>
      <c r="G450" s="68">
        <f t="shared" si="260"/>
        <v>7.6243185733629856E-2</v>
      </c>
      <c r="H450" s="68">
        <f t="shared" si="261"/>
        <v>-7.6980942828485457E-2</v>
      </c>
      <c r="I450" s="68">
        <f t="shared" si="262"/>
        <v>7.4672817336665656E-2</v>
      </c>
      <c r="J450" s="52"/>
      <c r="L450" s="67"/>
      <c r="M450" s="68"/>
      <c r="N450" s="69"/>
      <c r="O450" s="68"/>
      <c r="P450" s="68"/>
      <c r="Q450" s="69"/>
    </row>
    <row r="451" spans="1:17" x14ac:dyDescent="0.25">
      <c r="A451" s="1"/>
      <c r="B451" s="46">
        <v>1996</v>
      </c>
      <c r="C451" s="71">
        <f>IF(ISNA(VLOOKUP(CONCATENATE($B$435, $B451), 'Airport Passengers'!$A$8:$M$3769, 7, FALSE)), "", VLOOKUP(CONCATENATE($B$435, $B451), 'Airport Passengers'!$A$8:$M$3769, 7, FALSE))</f>
        <v>852506</v>
      </c>
      <c r="D451" s="71">
        <f>IF(ISNA(VLOOKUP(CONCATENATE($B$435, $B451), 'Airport Passengers'!$A$8:$M$3769, 10, FALSE)), "", VLOOKUP(CONCATENATE($B$435, $B451), 'Airport Passengers'!$A$8:$M$3769, 10, FALSE))</f>
        <v>5103</v>
      </c>
      <c r="E451" s="67">
        <f>IF(ISNA(VLOOKUP(CONCATENATE($B$435, $B451), 'Airport Passengers'!$A$8:$M$3769, 13, FALSE)), "", VLOOKUP(CONCATENATE($B$435, $B451), 'Airport Passengers'!$A$8:$M$3769, 13, FALSE))</f>
        <v>857609</v>
      </c>
      <c r="F451" s="67"/>
      <c r="G451" s="68">
        <f t="shared" si="260"/>
        <v>2.8372011107545846E-2</v>
      </c>
      <c r="H451" s="68">
        <f t="shared" si="261"/>
        <v>-0.30684596577017115</v>
      </c>
      <c r="I451" s="68">
        <f t="shared" si="262"/>
        <v>2.5421236136153848E-2</v>
      </c>
      <c r="J451" s="52"/>
      <c r="L451" s="67"/>
      <c r="M451" s="68"/>
      <c r="N451" s="69"/>
      <c r="O451" s="68"/>
      <c r="P451" s="68"/>
      <c r="Q451" s="69"/>
    </row>
    <row r="452" spans="1:17" x14ac:dyDescent="0.25">
      <c r="A452" s="1"/>
      <c r="B452" s="46">
        <v>1997</v>
      </c>
      <c r="C452" s="71">
        <f>IF(ISNA(VLOOKUP(CONCATENATE($B$435, $B452), 'Airport Passengers'!$A$8:$M$3769, 7, FALSE)), "", VLOOKUP(CONCATENATE($B$435, $B452), 'Airport Passengers'!$A$8:$M$3769, 7, FALSE))</f>
        <v>832207</v>
      </c>
      <c r="D452" s="71">
        <f>IF(ISNA(VLOOKUP(CONCATENATE($B$435, $B452), 'Airport Passengers'!$A$8:$M$3769, 10, FALSE)), "", VLOOKUP(CONCATENATE($B$435, $B452), 'Airport Passengers'!$A$8:$M$3769, 10, FALSE))</f>
        <v>3689</v>
      </c>
      <c r="E452" s="67">
        <f>IF(ISNA(VLOOKUP(CONCATENATE($B$435, $B452), 'Airport Passengers'!$A$8:$M$3769, 13, FALSE)), "", VLOOKUP(CONCATENATE($B$435, $B452), 'Airport Passengers'!$A$8:$M$3769, 13, FALSE))</f>
        <v>835896</v>
      </c>
      <c r="F452" s="67"/>
      <c r="G452" s="68">
        <f t="shared" si="260"/>
        <v>-2.3810976110432067E-2</v>
      </c>
      <c r="H452" s="68">
        <f t="shared" si="261"/>
        <v>-0.27709190672153633</v>
      </c>
      <c r="I452" s="68">
        <f t="shared" si="262"/>
        <v>-2.5318064525908662E-2</v>
      </c>
      <c r="J452" s="52"/>
      <c r="L452" s="67"/>
      <c r="M452" s="68"/>
      <c r="N452" s="69"/>
      <c r="O452" s="68"/>
      <c r="P452" s="68"/>
      <c r="Q452" s="69"/>
    </row>
    <row r="453" spans="1:17" x14ac:dyDescent="0.25">
      <c r="A453" s="1"/>
      <c r="B453" s="46">
        <v>1998</v>
      </c>
      <c r="C453" s="71">
        <f>IF(ISNA(VLOOKUP(CONCATENATE($B$435, $B453), 'Airport Passengers'!$A$8:$M$3769, 7, FALSE)), "", VLOOKUP(CONCATENATE($B$435, $B453), 'Airport Passengers'!$A$8:$M$3769, 7, FALSE))</f>
        <v>855934</v>
      </c>
      <c r="D453" s="71">
        <f>IF(ISNA(VLOOKUP(CONCATENATE($B$435, $B453), 'Airport Passengers'!$A$8:$M$3769, 10, FALSE)), "", VLOOKUP(CONCATENATE($B$435, $B453), 'Airport Passengers'!$A$8:$M$3769, 10, FALSE))</f>
        <v>2690</v>
      </c>
      <c r="E453" s="67">
        <f>IF(ISNA(VLOOKUP(CONCATENATE($B$435, $B453), 'Airport Passengers'!$A$8:$M$3769, 13, FALSE)), "", VLOOKUP(CONCATENATE($B$435, $B453), 'Airport Passengers'!$A$8:$M$3769, 13, FALSE))</f>
        <v>858624</v>
      </c>
      <c r="F453" s="67"/>
      <c r="G453" s="68">
        <f t="shared" si="260"/>
        <v>2.851093538025996E-2</v>
      </c>
      <c r="H453" s="68">
        <f t="shared" si="261"/>
        <v>-0.27080509623204119</v>
      </c>
      <c r="I453" s="68">
        <f t="shared" si="262"/>
        <v>2.7189985357030062E-2</v>
      </c>
      <c r="J453" s="52"/>
      <c r="L453" s="67"/>
      <c r="M453" s="68"/>
      <c r="N453" s="69"/>
      <c r="O453" s="68"/>
      <c r="P453" s="68"/>
      <c r="Q453" s="69"/>
    </row>
    <row r="454" spans="1:17" x14ac:dyDescent="0.25">
      <c r="A454" s="1"/>
      <c r="B454" s="46">
        <v>1999</v>
      </c>
      <c r="C454" s="71">
        <f>IF(ISNA(VLOOKUP(CONCATENATE($B$435, $B454), 'Airport Passengers'!$A$8:$M$3769, 7, FALSE)), "", VLOOKUP(CONCATENATE($B$435, $B454), 'Airport Passengers'!$A$8:$M$3769, 7, FALSE))</f>
        <v>877992</v>
      </c>
      <c r="D454" s="71">
        <f>IF(ISNA(VLOOKUP(CONCATENATE($B$435, $B454), 'Airport Passengers'!$A$8:$M$3769, 10, FALSE)), "", VLOOKUP(CONCATENATE($B$435, $B454), 'Airport Passengers'!$A$8:$M$3769, 10, FALSE))</f>
        <v>0</v>
      </c>
      <c r="E454" s="67">
        <f>IF(ISNA(VLOOKUP(CONCATENATE($B$435, $B454), 'Airport Passengers'!$A$8:$M$3769, 13, FALSE)), "", VLOOKUP(CONCATENATE($B$435, $B454), 'Airport Passengers'!$A$8:$M$3769, 13, FALSE))</f>
        <v>877992</v>
      </c>
      <c r="F454" s="67"/>
      <c r="G454" s="68">
        <f t="shared" si="260"/>
        <v>2.5770678580357833E-2</v>
      </c>
      <c r="H454" s="68" t="str">
        <f t="shared" si="261"/>
        <v>..</v>
      </c>
      <c r="I454" s="68">
        <f t="shared" si="262"/>
        <v>2.2557021466905188E-2</v>
      </c>
      <c r="J454" s="52"/>
      <c r="L454" s="67"/>
      <c r="M454" s="68"/>
      <c r="N454" s="69"/>
      <c r="O454" s="68"/>
      <c r="P454" s="68"/>
      <c r="Q454" s="69"/>
    </row>
    <row r="455" spans="1:17" x14ac:dyDescent="0.25">
      <c r="A455" s="1"/>
      <c r="B455" s="46">
        <v>2000</v>
      </c>
      <c r="C455" s="71">
        <f>IF(ISNA(VLOOKUP(CONCATENATE($B$435, $B455), 'Airport Passengers'!$A$8:$M$3769, 7, FALSE)), "", VLOOKUP(CONCATENATE($B$435, $B455), 'Airport Passengers'!$A$8:$M$3769, 7, FALSE))</f>
        <v>927957</v>
      </c>
      <c r="D455" s="71">
        <f>IF(ISNA(VLOOKUP(CONCATENATE($B$435, $B455), 'Airport Passengers'!$A$8:$M$3769, 10, FALSE)), "", VLOOKUP(CONCATENATE($B$435, $B455), 'Airport Passengers'!$A$8:$M$3769, 10, FALSE))</f>
        <v>0</v>
      </c>
      <c r="E455" s="67">
        <f>IF(ISNA(VLOOKUP(CONCATENATE($B$435, $B455), 'Airport Passengers'!$A$8:$M$3769, 13, FALSE)), "", VLOOKUP(CONCATENATE($B$435, $B455), 'Airport Passengers'!$A$8:$M$3769, 13, FALSE))</f>
        <v>927957</v>
      </c>
      <c r="F455" s="67"/>
      <c r="G455" s="68">
        <f t="shared" si="260"/>
        <v>5.690826340103327E-2</v>
      </c>
      <c r="H455" s="68" t="str">
        <f t="shared" si="261"/>
        <v>..</v>
      </c>
      <c r="I455" s="68">
        <f t="shared" si="262"/>
        <v>5.690826340103327E-2</v>
      </c>
      <c r="J455" s="52"/>
      <c r="L455" s="67"/>
      <c r="M455" s="68"/>
      <c r="N455" s="69"/>
      <c r="O455" s="68"/>
      <c r="P455" s="68"/>
      <c r="Q455" s="69"/>
    </row>
    <row r="456" spans="1:17" x14ac:dyDescent="0.25">
      <c r="A456" s="1"/>
      <c r="B456" s="46">
        <v>2001</v>
      </c>
      <c r="C456" s="71">
        <f>IF(ISNA(VLOOKUP(CONCATENATE($B$435, $B456), 'Airport Passengers'!$A$8:$M$3769, 7, FALSE)), "", VLOOKUP(CONCATENATE($B$435, $B456), 'Airport Passengers'!$A$8:$M$3769, 7, FALSE))</f>
        <v>996179</v>
      </c>
      <c r="D456" s="71">
        <f>IF(ISNA(VLOOKUP(CONCATENATE($B$435, $B456), 'Airport Passengers'!$A$8:$M$3769, 10, FALSE)), "", VLOOKUP(CONCATENATE($B$435, $B456), 'Airport Passengers'!$A$8:$M$3769, 10, FALSE))</f>
        <v>0</v>
      </c>
      <c r="E456" s="67">
        <f>IF(ISNA(VLOOKUP(CONCATENATE($B$435, $B456), 'Airport Passengers'!$A$8:$M$3769, 13, FALSE)), "", VLOOKUP(CONCATENATE($B$435, $B456), 'Airport Passengers'!$A$8:$M$3769, 13, FALSE))</f>
        <v>996179</v>
      </c>
      <c r="F456" s="67"/>
      <c r="G456" s="68">
        <f t="shared" si="260"/>
        <v>7.3518492774988495E-2</v>
      </c>
      <c r="H456" s="68" t="str">
        <f t="shared" si="261"/>
        <v>..</v>
      </c>
      <c r="I456" s="68">
        <f t="shared" si="262"/>
        <v>7.3518492774988495E-2</v>
      </c>
      <c r="J456" s="52"/>
      <c r="L456" s="67"/>
      <c r="M456" s="68"/>
      <c r="N456" s="69"/>
      <c r="O456" s="68"/>
      <c r="P456" s="68"/>
      <c r="Q456" s="69"/>
    </row>
    <row r="457" spans="1:17" x14ac:dyDescent="0.25">
      <c r="A457" s="2"/>
      <c r="B457" s="46">
        <v>2002</v>
      </c>
      <c r="C457" s="71">
        <f>IF(ISNA(VLOOKUP(CONCATENATE($B$435, $B457), 'Airport Passengers'!$A$8:$M$3769, 7, FALSE)), "", VLOOKUP(CONCATENATE($B$435, $B457), 'Airport Passengers'!$A$8:$M$3769, 7, FALSE))</f>
        <v>947682</v>
      </c>
      <c r="D457" s="71">
        <f>IF(ISNA(VLOOKUP(CONCATENATE($B$435, $B457), 'Airport Passengers'!$A$8:$M$3769, 10, FALSE)), "", VLOOKUP(CONCATENATE($B$435, $B457), 'Airport Passengers'!$A$8:$M$3769, 10, FALSE))</f>
        <v>0</v>
      </c>
      <c r="E457" s="67">
        <f>IF(ISNA(VLOOKUP(CONCATENATE($B$435, $B457), 'Airport Passengers'!$A$8:$M$3769, 13, FALSE)), "", VLOOKUP(CONCATENATE($B$435, $B457), 'Airport Passengers'!$A$8:$M$3769, 13, FALSE))</f>
        <v>947682</v>
      </c>
      <c r="F457" s="67"/>
      <c r="G457" s="68">
        <f t="shared" si="260"/>
        <v>-4.8683017811056044E-2</v>
      </c>
      <c r="H457" s="68" t="str">
        <f t="shared" si="261"/>
        <v>..</v>
      </c>
      <c r="I457" s="68">
        <f t="shared" si="262"/>
        <v>-4.8683017811056044E-2</v>
      </c>
      <c r="J457" s="52"/>
    </row>
    <row r="458" spans="1:17" x14ac:dyDescent="0.25">
      <c r="A458" s="2"/>
      <c r="B458" s="46">
        <v>2003</v>
      </c>
      <c r="C458" s="71">
        <f>IF(ISNA(VLOOKUP(CONCATENATE($B$435, $B458), 'Airport Passengers'!$A$8:$M$3769, 7, FALSE)), "", VLOOKUP(CONCATENATE($B$435, $B458), 'Airport Passengers'!$A$8:$M$3769, 7, FALSE))</f>
        <v>1101555</v>
      </c>
      <c r="D458" s="71">
        <f>IF(ISNA(VLOOKUP(CONCATENATE($B$435, $B458), 'Airport Passengers'!$A$8:$M$3769, 10, FALSE)), "", VLOOKUP(CONCATENATE($B$435, $B458), 'Airport Passengers'!$A$8:$M$3769, 10, FALSE))</f>
        <v>0</v>
      </c>
      <c r="E458" s="67">
        <f>IF(ISNA(VLOOKUP(CONCATENATE($B$435, $B458), 'Airport Passengers'!$A$8:$M$3769, 13, FALSE)), "", VLOOKUP(CONCATENATE($B$435, $B458), 'Airport Passengers'!$A$8:$M$3769, 13, FALSE))</f>
        <v>1101555</v>
      </c>
      <c r="F458" s="67"/>
      <c r="G458" s="68">
        <f t="shared" si="260"/>
        <v>0.16236775627267375</v>
      </c>
      <c r="H458" s="68" t="str">
        <f t="shared" si="261"/>
        <v>..</v>
      </c>
      <c r="I458" s="68">
        <f t="shared" si="262"/>
        <v>0.16236775627267375</v>
      </c>
      <c r="J458" s="52"/>
    </row>
    <row r="459" spans="1:17" x14ac:dyDescent="0.25">
      <c r="A459" s="2"/>
      <c r="B459" s="46">
        <v>2004</v>
      </c>
      <c r="C459" s="71">
        <f>IF(ISNA(VLOOKUP(CONCATENATE($B$435, $B459), 'Airport Passengers'!$A$8:$M$3769, 7, FALSE)), "", VLOOKUP(CONCATENATE($B$435, $B459), 'Airport Passengers'!$A$8:$M$3769, 7, FALSE))</f>
        <v>1380849</v>
      </c>
      <c r="D459" s="71">
        <f>IF(ISNA(VLOOKUP(CONCATENATE($B$435, $B459), 'Airport Passengers'!$A$8:$M$3769, 10, FALSE)), "", VLOOKUP(CONCATENATE($B$435, $B459), 'Airport Passengers'!$A$8:$M$3769, 10, FALSE))</f>
        <v>0</v>
      </c>
      <c r="E459" s="67">
        <f>IF(ISNA(VLOOKUP(CONCATENATE($B$435, $B459), 'Airport Passengers'!$A$8:$M$3769, 13, FALSE)), "", VLOOKUP(CONCATENATE($B$435, $B459), 'Airport Passengers'!$A$8:$M$3769, 13, FALSE))</f>
        <v>1380849</v>
      </c>
      <c r="F459" s="67"/>
      <c r="G459" s="68">
        <f t="shared" si="260"/>
        <v>0.253545215627</v>
      </c>
      <c r="H459" s="68" t="str">
        <f t="shared" si="261"/>
        <v>..</v>
      </c>
      <c r="I459" s="68">
        <f t="shared" si="262"/>
        <v>0.253545215627</v>
      </c>
      <c r="J459" s="52"/>
    </row>
    <row r="460" spans="1:17" x14ac:dyDescent="0.25">
      <c r="A460" s="2"/>
      <c r="B460" s="46">
        <v>2005</v>
      </c>
      <c r="C460" s="71">
        <f>IF(ISNA(VLOOKUP(CONCATENATE($B$435, $B460), 'Airport Passengers'!$A$8:$M$3769, 7, FALSE)), "", VLOOKUP(CONCATENATE($B$435, $B460), 'Airport Passengers'!$A$8:$M$3769, 7, FALSE))</f>
        <v>1600185</v>
      </c>
      <c r="D460" s="71">
        <f>IF(ISNA(VLOOKUP(CONCATENATE($B$435, $B460), 'Airport Passengers'!$A$8:$M$3769, 10, FALSE)), "", VLOOKUP(CONCATENATE($B$435, $B460), 'Airport Passengers'!$A$8:$M$3769, 10, FALSE))</f>
        <v>0</v>
      </c>
      <c r="E460" s="67">
        <f>IF(ISNA(VLOOKUP(CONCATENATE($B$435, $B460), 'Airport Passengers'!$A$8:$M$3769, 13, FALSE)), "", VLOOKUP(CONCATENATE($B$435, $B460), 'Airport Passengers'!$A$8:$M$3769, 13, FALSE))</f>
        <v>1600185</v>
      </c>
      <c r="F460" s="67"/>
      <c r="G460" s="68">
        <f t="shared" si="260"/>
        <v>0.15884140843785235</v>
      </c>
      <c r="H460" s="68" t="str">
        <f t="shared" si="261"/>
        <v>..</v>
      </c>
      <c r="I460" s="68">
        <f t="shared" si="262"/>
        <v>0.15884140843785235</v>
      </c>
      <c r="J460" s="52"/>
    </row>
    <row r="461" spans="1:17" x14ac:dyDescent="0.25">
      <c r="A461" s="2"/>
      <c r="B461" s="46">
        <v>2006</v>
      </c>
      <c r="C461" s="71">
        <f>IF(ISNA(VLOOKUP(CONCATENATE($B$435, $B461), 'Airport Passengers'!$A$8:$M$3769, 7, FALSE)), "", VLOOKUP(CONCATENATE($B$435, $B461), 'Airport Passengers'!$A$8:$M$3769, 7, FALSE))</f>
        <v>1617810</v>
      </c>
      <c r="D461" s="71">
        <f>IF(ISNA(VLOOKUP(CONCATENATE($B$435, $B461), 'Airport Passengers'!$A$8:$M$3769, 10, FALSE)), "", VLOOKUP(CONCATENATE($B$435, $B461), 'Airport Passengers'!$A$8:$M$3769, 10, FALSE))</f>
        <v>0</v>
      </c>
      <c r="E461" s="67">
        <f>IF(ISNA(VLOOKUP(CONCATENATE($B$435, $B461), 'Airport Passengers'!$A$8:$M$3769, 13, FALSE)), "", VLOOKUP(CONCATENATE($B$435, $B461), 'Airport Passengers'!$A$8:$M$3769, 13, FALSE))</f>
        <v>1617810</v>
      </c>
      <c r="F461" s="67"/>
      <c r="G461" s="68">
        <f t="shared" si="260"/>
        <v>1.1014351465611789E-2</v>
      </c>
      <c r="H461" s="68" t="str">
        <f t="shared" si="261"/>
        <v>..</v>
      </c>
      <c r="I461" s="68">
        <f t="shared" si="262"/>
        <v>1.1014351465611789E-2</v>
      </c>
      <c r="J461" s="52"/>
    </row>
    <row r="462" spans="1:17" x14ac:dyDescent="0.25">
      <c r="A462" s="2"/>
      <c r="B462" s="46">
        <v>2007</v>
      </c>
      <c r="C462" s="71">
        <f>IF(ISNA(VLOOKUP(CONCATENATE($B$435, $B462), 'Airport Passengers'!$A$8:$M$3769, 7, FALSE)), "", VLOOKUP(CONCATENATE($B$435, $B462), 'Airport Passengers'!$A$8:$M$3769, 7, FALSE))</f>
        <v>1663596</v>
      </c>
      <c r="D462" s="71">
        <f>IF(ISNA(VLOOKUP(CONCATENATE($B$435, $B462), 'Airport Passengers'!$A$8:$M$3769, 10, FALSE)), "", VLOOKUP(CONCATENATE($B$435, $B462), 'Airport Passengers'!$A$8:$M$3769, 10, FALSE))</f>
        <v>0</v>
      </c>
      <c r="E462" s="67">
        <f>IF(ISNA(VLOOKUP(CONCATENATE($B$435, $B462), 'Airport Passengers'!$A$8:$M$3769, 13, FALSE)), "", VLOOKUP(CONCATENATE($B$435, $B462), 'Airport Passengers'!$A$8:$M$3769, 13, FALSE))</f>
        <v>1663596</v>
      </c>
      <c r="F462" s="67"/>
      <c r="G462" s="68">
        <f t="shared" si="260"/>
        <v>2.8301222022363567E-2</v>
      </c>
      <c r="H462" s="68" t="str">
        <f t="shared" si="261"/>
        <v>..</v>
      </c>
      <c r="I462" s="68">
        <f t="shared" si="262"/>
        <v>2.8301222022363567E-2</v>
      </c>
      <c r="J462" s="52"/>
    </row>
    <row r="463" spans="1:17" x14ac:dyDescent="0.25">
      <c r="A463" s="2"/>
      <c r="B463" s="46">
        <v>2008</v>
      </c>
      <c r="C463" s="71">
        <f>IF(ISNA(VLOOKUP(CONCATENATE($B$435, $B463), 'Airport Passengers'!$A$8:$M$3769, 7, FALSE)), "", VLOOKUP(CONCATENATE($B$435, $B463), 'Airport Passengers'!$A$8:$M$3769, 7, FALSE))</f>
        <v>1830870</v>
      </c>
      <c r="D463" s="71">
        <f>IF(ISNA(VLOOKUP(CONCATENATE($B$435, $B463), 'Airport Passengers'!$A$8:$M$3769, 10, FALSE)), "", VLOOKUP(CONCATENATE($B$435, $B463), 'Airport Passengers'!$A$8:$M$3769, 10, FALSE))</f>
        <v>0</v>
      </c>
      <c r="E463" s="67">
        <f>IF(ISNA(VLOOKUP(CONCATENATE($B$435, $B463), 'Airport Passengers'!$A$8:$M$3769, 13, FALSE)), "", VLOOKUP(CONCATENATE($B$435, $B463), 'Airport Passengers'!$A$8:$M$3769, 13, FALSE))</f>
        <v>1830870</v>
      </c>
      <c r="F463" s="67"/>
      <c r="G463" s="68">
        <f t="shared" si="260"/>
        <v>0.10054965268009781</v>
      </c>
      <c r="H463" s="68" t="str">
        <f t="shared" si="261"/>
        <v>..</v>
      </c>
      <c r="I463" s="68">
        <f t="shared" si="262"/>
        <v>0.10054965268009781</v>
      </c>
      <c r="J463" s="68"/>
    </row>
    <row r="464" spans="1:17" ht="39.6" x14ac:dyDescent="0.25">
      <c r="A464" s="2"/>
      <c r="B464" s="46">
        <v>2009</v>
      </c>
      <c r="C464" s="71">
        <f>IF(ISNA(VLOOKUP(CONCATENATE($B$435, $B464), 'Airport Passengers'!$A$8:$M$3769, 7, FALSE)), "", VLOOKUP(CONCATENATE($B$435, $B464), 'Airport Passengers'!$A$8:$M$3769, 7, FALSE))</f>
        <v>1874459</v>
      </c>
      <c r="D464" s="71">
        <f>IF(ISNA(VLOOKUP(CONCATENATE($B$435, $B464), 'Airport Passengers'!$A$8:$M$3769, 10, FALSE)), "", VLOOKUP(CONCATENATE($B$435, $B464), 'Airport Passengers'!$A$8:$M$3769, 10, FALSE))</f>
        <v>0</v>
      </c>
      <c r="E464" s="67">
        <f>IF(ISNA(VLOOKUP(CONCATENATE($B$435, $B464), 'Airport Passengers'!$A$8:$M$3769, 13, FALSE)), "", VLOOKUP(CONCATENATE($B$435, $B464), 'Airport Passengers'!$A$8:$M$3769, 13, FALSE))</f>
        <v>1874459</v>
      </c>
      <c r="F464" s="67"/>
      <c r="G464" s="68">
        <f t="shared" si="260"/>
        <v>2.3807807217333835E-2</v>
      </c>
      <c r="H464" s="68" t="str">
        <f t="shared" ref="H464:I468" si="263">IF(AND(ISNUMBER(D463),ISNUMBER(D464)), IF(OR(D463=0, D464=0), "..", (D464-D463)/D463), " ")</f>
        <v>..</v>
      </c>
      <c r="I464" s="68">
        <f t="shared" si="263"/>
        <v>2.3807807217333835E-2</v>
      </c>
      <c r="J464" s="68"/>
      <c r="O464" s="65" t="s">
        <v>130</v>
      </c>
      <c r="P464" s="65" t="s">
        <v>105</v>
      </c>
      <c r="Q464" s="65" t="s">
        <v>106</v>
      </c>
    </row>
    <row r="465" spans="1:17" x14ac:dyDescent="0.25">
      <c r="A465" s="2"/>
      <c r="B465" s="46">
        <v>2010</v>
      </c>
      <c r="C465" s="71">
        <f>IF(ISNA(VLOOKUP(CONCATENATE($B$435, $B465), 'Airport Passengers'!$A$8:$M$3769, 7, FALSE)), "", VLOOKUP(CONCATENATE($B$435, $B465), 'Airport Passengers'!$A$8:$M$3769, 7, FALSE))</f>
        <v>1882092</v>
      </c>
      <c r="D465" s="71">
        <f>IF(ISNA(VLOOKUP(CONCATENATE($B$435, $B465), 'Airport Passengers'!$A$8:$M$3769, 10, FALSE)), "", VLOOKUP(CONCATENATE($B$435, $B465), 'Airport Passengers'!$A$8:$M$3769, 10, FALSE))</f>
        <v>0</v>
      </c>
      <c r="E465" s="67">
        <f>IF(ISNA(VLOOKUP(CONCATENATE($B$435, $B465), 'Airport Passengers'!$A$8:$M$3769, 13, FALSE)), "", VLOOKUP(CONCATENATE($B$435, $B465), 'Airport Passengers'!$A$8:$M$3769, 13, FALSE))</f>
        <v>1882092</v>
      </c>
      <c r="F465" s="67"/>
      <c r="G465" s="68">
        <f t="shared" si="260"/>
        <v>4.0721082723068364E-3</v>
      </c>
      <c r="H465" s="68" t="str">
        <f t="shared" si="263"/>
        <v>..</v>
      </c>
      <c r="I465" s="68">
        <f t="shared" si="263"/>
        <v>4.0721082723068364E-3</v>
      </c>
      <c r="J465" s="68"/>
    </row>
    <row r="466" spans="1:17" x14ac:dyDescent="0.25">
      <c r="A466" s="2"/>
      <c r="B466" s="46">
        <v>2011</v>
      </c>
      <c r="C466" s="71">
        <f>IF(ISNA(VLOOKUP(CONCATENATE($B$435, $B466), 'Airport Passengers'!$A$8:$M$3769, 7, FALSE)), "", VLOOKUP(CONCATENATE($B$435, $B466), 'Airport Passengers'!$A$8:$M$3769, 7, FALSE))</f>
        <v>1844681</v>
      </c>
      <c r="D466" s="71">
        <f>IF(ISNA(VLOOKUP(CONCATENATE($B$435, $B466), 'Airport Passengers'!$A$8:$M$3769, 10, FALSE)), "", VLOOKUP(CONCATENATE($B$435, $B466), 'Airport Passengers'!$A$8:$M$3769, 10, FALSE))</f>
        <v>0</v>
      </c>
      <c r="E466" s="67">
        <f>IF(ISNA(VLOOKUP(CONCATENATE($B$435, $B466), 'Airport Passengers'!$A$8:$M$3769, 13, FALSE)), "", VLOOKUP(CONCATENATE($B$435, $B466), 'Airport Passengers'!$A$8:$M$3769, 13, FALSE))</f>
        <v>1844681</v>
      </c>
      <c r="F466" s="67"/>
      <c r="G466" s="68">
        <f t="shared" si="260"/>
        <v>-1.9877349247539439E-2</v>
      </c>
      <c r="H466" s="68" t="str">
        <f t="shared" si="263"/>
        <v>..</v>
      </c>
      <c r="I466" s="68">
        <f t="shared" si="263"/>
        <v>-1.9877349247539439E-2</v>
      </c>
      <c r="J466" s="68"/>
      <c r="O466" s="76"/>
      <c r="P466" s="76"/>
      <c r="Q466" s="76"/>
    </row>
    <row r="467" spans="1:17" x14ac:dyDescent="0.25">
      <c r="A467" s="2"/>
      <c r="B467" s="46">
        <v>2012</v>
      </c>
      <c r="C467" s="71">
        <f>IF(ISNA(VLOOKUP(CONCATENATE($B$435, $B467), 'Airport Passengers'!$A$8:$M$3769, 7, FALSE)), "", VLOOKUP(CONCATENATE($B$435, $B467), 'Airport Passengers'!$A$8:$M$3769, 7, FALSE))</f>
        <v>1919026</v>
      </c>
      <c r="D467" s="71">
        <f>IF(ISNA(VLOOKUP(CONCATENATE($B$435, $B467), 'Airport Passengers'!$A$8:$M$3769, 10, FALSE)), "", VLOOKUP(CONCATENATE($B$435, $B467), 'Airport Passengers'!$A$8:$M$3769, 10, FALSE))</f>
        <v>0</v>
      </c>
      <c r="E467" s="67">
        <f>IF(ISNA(VLOOKUP(CONCATENATE($B$435, $B467), 'Airport Passengers'!$A$8:$M$3769, 13, FALSE)), "", VLOOKUP(CONCATENATE($B$435, $B467), 'Airport Passengers'!$A$8:$M$3769, 13, FALSE))</f>
        <v>1919026</v>
      </c>
      <c r="F467" s="67"/>
      <c r="G467" s="68">
        <f t="shared" si="260"/>
        <v>4.0302361221262649E-2</v>
      </c>
      <c r="H467" s="68" t="str">
        <f t="shared" si="263"/>
        <v>..</v>
      </c>
      <c r="I467" s="68">
        <f t="shared" si="263"/>
        <v>4.0302361221262649E-2</v>
      </c>
      <c r="J467" s="68"/>
      <c r="O467" s="76"/>
      <c r="P467" s="76"/>
      <c r="Q467" s="76"/>
    </row>
    <row r="468" spans="1:17" x14ac:dyDescent="0.25">
      <c r="A468" s="2"/>
      <c r="B468" s="46">
        <v>2013</v>
      </c>
      <c r="C468" s="71">
        <f>IF(ISNA(VLOOKUP(CONCATENATE($B$435, $B468), 'Airport Passengers'!$A$8:$M$3769, 7, FALSE)), "", VLOOKUP(CONCATENATE($B$435, $B468), 'Airport Passengers'!$A$8:$M$3769, 7, FALSE))</f>
        <v>2091706</v>
      </c>
      <c r="D468" s="71">
        <f>IF(ISNA(VLOOKUP(CONCATENATE($B$435, $B468), 'Airport Passengers'!$A$8:$M$3769, 10, FALSE)), "", VLOOKUP(CONCATENATE($B$435, $B468), 'Airport Passengers'!$A$8:$M$3769, 10, FALSE))</f>
        <v>0</v>
      </c>
      <c r="E468" s="67">
        <f>IF(ISNA(VLOOKUP(CONCATENATE($B$435, $B468), 'Airport Passengers'!$A$8:$M$3769, 13, FALSE)), "", VLOOKUP(CONCATENATE($B$435, $B468), 'Airport Passengers'!$A$8:$M$3769, 13, FALSE))</f>
        <v>2091706</v>
      </c>
      <c r="F468" s="67"/>
      <c r="G468" s="68">
        <f t="shared" si="260"/>
        <v>8.9983147700969143E-2</v>
      </c>
      <c r="H468" s="68" t="str">
        <f t="shared" si="263"/>
        <v>..</v>
      </c>
      <c r="I468" s="68">
        <f t="shared" si="263"/>
        <v>8.9983147700969143E-2</v>
      </c>
      <c r="J468" s="68"/>
      <c r="K468" s="52" t="s">
        <v>175</v>
      </c>
      <c r="O468" s="76">
        <f>C479/1000000</f>
        <v>2.7292860000000001</v>
      </c>
      <c r="P468" s="76">
        <f>D479/1000000</f>
        <v>2.0292000000000001E-2</v>
      </c>
      <c r="Q468" s="76">
        <f>E479/1000000</f>
        <v>2.7495780000000001</v>
      </c>
    </row>
    <row r="469" spans="1:17" x14ac:dyDescent="0.25">
      <c r="A469" s="2"/>
      <c r="B469" s="46">
        <v>2014</v>
      </c>
      <c r="C469" s="71">
        <f>IF(ISNA(VLOOKUP(CONCATENATE($B$435, $B469), 'Airport Passengers'!$A$8:$M$3769, 7, FALSE)), "", VLOOKUP(CONCATENATE($B$435, $B469), 'Airport Passengers'!$A$8:$M$3769, 7, FALSE))</f>
        <v>2127981</v>
      </c>
      <c r="D469" s="71">
        <f>IF(ISNA(VLOOKUP(CONCATENATE($B$435, $B469), 'Airport Passengers'!$A$8:$M$3769, 10, FALSE)), "", VLOOKUP(CONCATENATE($B$435, $B469), 'Airport Passengers'!$A$8:$M$3769, 10, FALSE))</f>
        <v>0</v>
      </c>
      <c r="E469" s="67">
        <f>IF(ISNA(VLOOKUP(CONCATENATE($B$435, $B469), 'Airport Passengers'!$A$8:$M$3769, 13, FALSE)), "", VLOOKUP(CONCATENATE($B$435, $B469), 'Airport Passengers'!$A$8:$M$3769, 13, FALSE))</f>
        <v>2127981</v>
      </c>
      <c r="F469" s="67"/>
      <c r="G469" s="68">
        <f t="shared" ref="G469:I470" si="264">IF(AND(ISNUMBER(C468),ISNUMBER(C469)), IF(OR(C468=0, C469=0), "..", (C469-C468)/C468), " ")</f>
        <v>1.7342303363857062E-2</v>
      </c>
      <c r="H469" s="68" t="str">
        <f t="shared" si="264"/>
        <v>..</v>
      </c>
      <c r="I469" s="68">
        <f t="shared" si="264"/>
        <v>1.7342303363857062E-2</v>
      </c>
      <c r="J469" s="68"/>
      <c r="K469" s="52" t="s">
        <v>171</v>
      </c>
      <c r="O469" s="75">
        <f>G479</f>
        <v>5.8062100070013188E-2</v>
      </c>
      <c r="P469" s="75">
        <f>H479</f>
        <v>-0.36418611937960205</v>
      </c>
      <c r="Q469" s="75">
        <f>I479</f>
        <v>5.2901687160554621E-2</v>
      </c>
    </row>
    <row r="470" spans="1:17" x14ac:dyDescent="0.25">
      <c r="A470" s="2"/>
      <c r="B470" s="46">
        <v>2015</v>
      </c>
      <c r="C470" s="71">
        <f>IF(ISNA(VLOOKUP(CONCATENATE($B$435, $B470), 'Airport Passengers'!$A$8:$M$3769, 7, FALSE)), "", VLOOKUP(CONCATENATE($B$435, $B470), 'Airport Passengers'!$A$8:$M$3769, 7, FALSE))</f>
        <v>2238432</v>
      </c>
      <c r="D470" s="71">
        <f>IF(ISNA(VLOOKUP(CONCATENATE($B$435, $B470), 'Airport Passengers'!$A$8:$M$3769, 10, FALSE)), "", VLOOKUP(CONCATENATE($B$435, $B470), 'Airport Passengers'!$A$8:$M$3769, 10, FALSE))</f>
        <v>0</v>
      </c>
      <c r="E470" s="67">
        <f>IF(ISNA(VLOOKUP(CONCATENATE($B$435, $B470), 'Airport Passengers'!$A$8:$M$3769, 13, FALSE)), "", VLOOKUP(CONCATENATE($B$435, $B470), 'Airport Passengers'!$A$8:$M$3769, 13, FALSE))</f>
        <v>2238432</v>
      </c>
      <c r="F470" s="67"/>
      <c r="G470" s="68">
        <f t="shared" si="264"/>
        <v>5.1904128843255647E-2</v>
      </c>
      <c r="H470" s="68" t="str">
        <f t="shared" si="264"/>
        <v>..</v>
      </c>
      <c r="I470" s="68">
        <f t="shared" si="264"/>
        <v>5.1904128843255647E-2</v>
      </c>
      <c r="J470" s="68"/>
      <c r="K470" s="52" t="s">
        <v>108</v>
      </c>
      <c r="O470" s="75">
        <f>C479/C$47</f>
        <v>2.3158361187062972E-2</v>
      </c>
      <c r="P470" s="75">
        <f>D479/D$47</f>
        <v>4.9069142029001765E-4</v>
      </c>
      <c r="Q470" s="75">
        <f>E479/E$47</f>
        <v>1.7270453789577787E-2</v>
      </c>
    </row>
    <row r="471" spans="1:17" x14ac:dyDescent="0.25">
      <c r="A471" s="2"/>
      <c r="B471" s="46">
        <v>2016</v>
      </c>
      <c r="C471" s="71">
        <f>IF(ISNA(VLOOKUP(CONCATENATE($B$435, $B471), 'Airport Passengers'!$A$8:$M$3769, 7, FALSE)), "", VLOOKUP(CONCATENATE($B$435, $B471), 'Airport Passengers'!$A$8:$M$3769, 7, FALSE))</f>
        <v>2378137</v>
      </c>
      <c r="D471" s="71">
        <f>IF(ISNA(VLOOKUP(CONCATENATE($B$435, $B471), 'Airport Passengers'!$A$8:$M$3769, 10, FALSE)), "", VLOOKUP(CONCATENATE($B$435, $B471), 'Airport Passengers'!$A$8:$M$3769, 10, FALSE))</f>
        <v>0</v>
      </c>
      <c r="E471" s="67">
        <f>IF(ISNA(VLOOKUP(CONCATENATE($B$435, $B471), 'Airport Passengers'!$A$8:$M$3769, 13, FALSE)), "", VLOOKUP(CONCATENATE($B$435, $B471), 'Airport Passengers'!$A$8:$M$3769, 13, FALSE))</f>
        <v>2378137</v>
      </c>
      <c r="F471" s="67"/>
      <c r="G471" s="68">
        <f t="shared" ref="G471:I472" si="265">IF(AND(ISNUMBER(C470),ISNUMBER(C471)), IF(OR(C470=0, C471=0), "..", (C471-C470)/C470), " ")</f>
        <v>6.2411991965804638E-2</v>
      </c>
      <c r="H471" s="68" t="str">
        <f t="shared" si="265"/>
        <v>..</v>
      </c>
      <c r="I471" s="68">
        <f t="shared" si="265"/>
        <v>6.2411991965804638E-2</v>
      </c>
      <c r="J471" s="68"/>
    </row>
    <row r="472" spans="1:17" x14ac:dyDescent="0.25">
      <c r="A472" s="2"/>
      <c r="B472" s="46">
        <v>2017</v>
      </c>
      <c r="C472" s="71">
        <f>IF(ISNA(VLOOKUP(CONCATENATE($B$435, $B472), 'Airport Passengers'!$A$8:$M$3769, 7, FALSE)), "", VLOOKUP(CONCATENATE($B$435, $B472), 'Airport Passengers'!$A$8:$M$3769, 7, FALSE))</f>
        <v>2510343</v>
      </c>
      <c r="D472" s="71">
        <f>IF(ISNA(VLOOKUP(CONCATENATE($B$435, $B472), 'Airport Passengers'!$A$8:$M$3769, 10, FALSE)), "", VLOOKUP(CONCATENATE($B$435, $B472), 'Airport Passengers'!$A$8:$M$3769, 10, FALSE))</f>
        <v>0</v>
      </c>
      <c r="E472" s="67">
        <f>IF(ISNA(VLOOKUP(CONCATENATE($B$435, $B472), 'Airport Passengers'!$A$8:$M$3769, 13, FALSE)), "", VLOOKUP(CONCATENATE($B$435, $B472), 'Airport Passengers'!$A$8:$M$3769, 13, FALSE))</f>
        <v>2510343</v>
      </c>
      <c r="F472" s="67"/>
      <c r="G472" s="68">
        <f t="shared" si="265"/>
        <v>5.5592255618578744E-2</v>
      </c>
      <c r="H472" s="68" t="str">
        <f t="shared" si="265"/>
        <v>..</v>
      </c>
      <c r="I472" s="68">
        <f t="shared" si="265"/>
        <v>5.5592255618578744E-2</v>
      </c>
      <c r="J472" s="68"/>
      <c r="K472" s="77"/>
      <c r="L472" s="77"/>
      <c r="M472" s="77"/>
      <c r="N472" s="77"/>
      <c r="O472" s="67"/>
    </row>
    <row r="473" spans="1:17" x14ac:dyDescent="0.25">
      <c r="A473" s="2"/>
      <c r="B473" s="46">
        <v>2018</v>
      </c>
      <c r="C473" s="71">
        <f>IF(ISNA(VLOOKUP(CONCATENATE($B$435, $B473), 'Airport Passengers'!$A$8:$M$3769, 7, FALSE)), "", VLOOKUP(CONCATENATE($B$435, $B473), 'Airport Passengers'!$A$8:$M$3769, 7, FALSE))</f>
        <v>2676628</v>
      </c>
      <c r="D473" s="71">
        <f>IF(ISNA(VLOOKUP(CONCATENATE($B$435, $B473), 'Airport Passengers'!$A$8:$M$3769, 10, FALSE)), "", VLOOKUP(CONCATENATE($B$435, $B473), 'Airport Passengers'!$A$8:$M$3769, 10, FALSE))</f>
        <v>0</v>
      </c>
      <c r="E473" s="67">
        <f>IF(ISNA(VLOOKUP(CONCATENATE($B$435, $B473), 'Airport Passengers'!$A$8:$M$3769, 13, FALSE)), "", VLOOKUP(CONCATENATE($B$435, $B473), 'Airport Passengers'!$A$8:$M$3769, 13, FALSE))</f>
        <v>2676628</v>
      </c>
      <c r="F473" s="67"/>
      <c r="G473" s="68">
        <f t="shared" ref="G473" si="266">IF(AND(ISNUMBER(C472),ISNUMBER(C473)), IF(OR(C472=0, C473=0), "..", (C473-C472)/C472), " ")</f>
        <v>6.6239952070294775E-2</v>
      </c>
      <c r="H473" s="68" t="str">
        <f t="shared" ref="H473" si="267">IF(AND(ISNUMBER(D472),ISNUMBER(D473)), IF(OR(D472=0, D473=0), "..", (D473-D472)/D472), " ")</f>
        <v>..</v>
      </c>
      <c r="I473" s="68">
        <f t="shared" ref="I473" si="268">IF(AND(ISNUMBER(E472),ISNUMBER(E473)), IF(OR(E472=0, E473=0), "..", (E473-E472)/E472), " ")</f>
        <v>6.6239952070294775E-2</v>
      </c>
      <c r="J473" s="68"/>
      <c r="K473" s="77" t="s">
        <v>99</v>
      </c>
      <c r="L473" s="77"/>
      <c r="M473" s="77"/>
      <c r="N473" s="77"/>
      <c r="O473" s="67"/>
    </row>
    <row r="474" spans="1:17" x14ac:dyDescent="0.25">
      <c r="A474" s="2"/>
      <c r="B474" s="46">
        <v>2019</v>
      </c>
      <c r="C474" s="71">
        <f>IF(ISNA(VLOOKUP(CONCATENATE($B$435, $B474), 'Airport Passengers'!$A$8:$M$3769, 7, FALSE)), "", VLOOKUP(CONCATENATE($B$435, $B474), 'Airport Passengers'!$A$8:$M$3769, 7, FALSE))</f>
        <v>2781739</v>
      </c>
      <c r="D474" s="71">
        <f>IF(ISNA(VLOOKUP(CONCATENATE($B$435, $B474), 'Airport Passengers'!$A$8:$M$3769, 10, FALSE)), "", VLOOKUP(CONCATENATE($B$435, $B474), 'Airport Passengers'!$A$8:$M$3769, 10, FALSE))</f>
        <v>0</v>
      </c>
      <c r="E474" s="67">
        <f>IF(ISNA(VLOOKUP(CONCATENATE($B$435, $B474), 'Airport Passengers'!$A$8:$M$3769, 13, FALSE)), "", VLOOKUP(CONCATENATE($B$435, $B474), 'Airport Passengers'!$A$8:$M$3769, 13, FALSE))</f>
        <v>2781739</v>
      </c>
      <c r="F474" s="67"/>
      <c r="G474" s="68">
        <f t="shared" ref="G474" si="269">IF(AND(ISNUMBER(C473),ISNUMBER(C474)), IF(OR(C473=0, C474=0), "..", (C474-C473)/C473), " ")</f>
        <v>3.9269932168385001E-2</v>
      </c>
      <c r="H474" s="68" t="str">
        <f t="shared" ref="H474" si="270">IF(AND(ISNUMBER(D473),ISNUMBER(D474)), IF(OR(D473=0, D474=0), "..", (D474-D473)/D473), " ")</f>
        <v>..</v>
      </c>
      <c r="I474" s="68">
        <f t="shared" ref="I474" si="271">IF(AND(ISNUMBER(E473),ISNUMBER(E474)), IF(OR(E473=0, E474=0), "..", (E474-E473)/E473), " ")</f>
        <v>3.9269932168385001E-2</v>
      </c>
      <c r="J474" s="68"/>
      <c r="K474" s="49" t="s">
        <v>172</v>
      </c>
      <c r="O474" s="75">
        <f>IF(C474=0,"..",(C479/C474)^(1/5)-1)</f>
        <v>-3.8000086588938498E-3</v>
      </c>
      <c r="P474" s="75" t="str">
        <f t="shared" ref="P474" si="272">IF(D474=0,"..",(D479/D474)^(1/5)-1)</f>
        <v>..</v>
      </c>
      <c r="Q474" s="75">
        <f t="shared" ref="Q474" si="273">IF(E474=0,"..",(E479/E474)^(1/5)-1)</f>
        <v>-2.323062772466189E-3</v>
      </c>
    </row>
    <row r="475" spans="1:17" x14ac:dyDescent="0.25">
      <c r="A475" s="2"/>
      <c r="B475" s="46">
        <v>2020</v>
      </c>
      <c r="C475" s="71">
        <f>IF(ISNA(VLOOKUP(CONCATENATE($B$435, $B475), 'Airport Passengers'!$A$8:$M$3769, 7, FALSE)), "", VLOOKUP(CONCATENATE($B$435, $B475), 'Airport Passengers'!$A$8:$M$3769, 7, FALSE))</f>
        <v>879663</v>
      </c>
      <c r="D475" s="71">
        <f>IF(ISNA(VLOOKUP(CONCATENATE($B$435, $B475), 'Airport Passengers'!$A$8:$M$3769, 10, FALSE)), "", VLOOKUP(CONCATENATE($B$435, $B475), 'Airport Passengers'!$A$8:$M$3769, 10, FALSE))</f>
        <v>0</v>
      </c>
      <c r="E475" s="67">
        <f>IF(ISNA(VLOOKUP(CONCATENATE($B$435, $B475), 'Airport Passengers'!$A$8:$M$3769, 13, FALSE)), "", VLOOKUP(CONCATENATE($B$435, $B475), 'Airport Passengers'!$A$8:$M$3769, 13, FALSE))</f>
        <v>879663</v>
      </c>
      <c r="F475" s="67"/>
      <c r="G475" s="68">
        <f t="shared" ref="G475" si="274">IF(AND(ISNUMBER(C474),ISNUMBER(C475)), IF(OR(C474=0, C475=0), "..", (C475-C474)/C474), " ")</f>
        <v>-0.68377227338725888</v>
      </c>
      <c r="H475" s="68" t="str">
        <f t="shared" ref="H475" si="275">IF(AND(ISNUMBER(D474),ISNUMBER(D475)), IF(OR(D474=0, D475=0), "..", (D475-D474)/D474), " ")</f>
        <v>..</v>
      </c>
      <c r="I475" s="68">
        <f t="shared" ref="I475" si="276">IF(AND(ISNUMBER(E474),ISNUMBER(E475)), IF(OR(E474=0, E475=0), "..", (E475-E474)/E474), " ")</f>
        <v>-0.68377227338725888</v>
      </c>
      <c r="J475" s="68"/>
      <c r="K475" s="49" t="s">
        <v>173</v>
      </c>
      <c r="O475" s="75">
        <f>IF(C469=0,"..",(C479/C469)^(1/10)-1)</f>
        <v>2.5198896740049159E-2</v>
      </c>
      <c r="P475" s="75" t="str">
        <f t="shared" ref="P475" si="277">IF(D469=0,"..",(D479/D469)^(1/10)-1)</f>
        <v>..</v>
      </c>
      <c r="Q475" s="75">
        <f t="shared" ref="Q475" si="278">IF(E469=0,"..",(E479/E469)^(1/10)-1)</f>
        <v>2.5958584807287188E-2</v>
      </c>
    </row>
    <row r="476" spans="1:17" x14ac:dyDescent="0.25">
      <c r="A476" s="2"/>
      <c r="B476" s="46">
        <v>2021</v>
      </c>
      <c r="C476" s="71">
        <f>IF(ISNA(VLOOKUP(CONCATENATE($B$435, $B476), 'Airport Passengers'!$A$8:$M$3769, 7, FALSE)), "", VLOOKUP(CONCATENATE($B$435, $B476), 'Airport Passengers'!$A$8:$M$3769, 7, FALSE))</f>
        <v>1261289</v>
      </c>
      <c r="D476" s="71">
        <f>IF(ISNA(VLOOKUP(CONCATENATE($B$435, $B476), 'Airport Passengers'!$A$8:$M$3769, 10, FALSE)), "", VLOOKUP(CONCATENATE($B$435, $B476), 'Airport Passengers'!$A$8:$M$3769, 10, FALSE))</f>
        <v>4480</v>
      </c>
      <c r="E476" s="67">
        <f>IF(ISNA(VLOOKUP(CONCATENATE($B$435, $B476), 'Airport Passengers'!$A$8:$M$3769, 13, FALSE)), "", VLOOKUP(CONCATENATE($B$435, $B476), 'Airport Passengers'!$A$8:$M$3769, 13, FALSE))</f>
        <v>1265769</v>
      </c>
      <c r="F476" s="67"/>
      <c r="G476" s="68">
        <f t="shared" ref="G476" si="279">IF(AND(ISNUMBER(C475),ISNUMBER(C476)), IF(OR(C475=0, C476=0), "..", (C476-C475)/C475), " ")</f>
        <v>0.43383204704528894</v>
      </c>
      <c r="H476" s="68" t="str">
        <f t="shared" ref="H476" si="280">IF(AND(ISNUMBER(D475),ISNUMBER(D476)), IF(OR(D475=0, D476=0), "..", (D476-D475)/D475), " ")</f>
        <v>..</v>
      </c>
      <c r="I476" s="68">
        <f t="shared" ref="I476" si="281">IF(AND(ISNUMBER(E475),ISNUMBER(E476)), IF(OR(E475=0, E476=0), "..", (E476-E475)/E475), " ")</f>
        <v>0.43892490646986404</v>
      </c>
      <c r="J476" s="68"/>
      <c r="K476" s="49" t="s">
        <v>174</v>
      </c>
      <c r="O476" s="75">
        <f>IF(C459=0,"..",(C479/C459)^(1/20)-1)</f>
        <v>3.4654004290643803E-2</v>
      </c>
      <c r="P476" s="75" t="str">
        <f t="shared" ref="P476" si="282">IF(D459=0,"..",(D479/D459)^(1/20)-1)</f>
        <v>..</v>
      </c>
      <c r="Q476" s="75">
        <f t="shared" ref="Q476" si="283">IF(E459=0,"..",(E479/E459)^(1/20)-1)</f>
        <v>3.5037280523698699E-2</v>
      </c>
    </row>
    <row r="477" spans="1:17" x14ac:dyDescent="0.25">
      <c r="A477" s="2"/>
      <c r="B477" s="46">
        <v>2022</v>
      </c>
      <c r="C477" s="71">
        <f>IF(ISNA(VLOOKUP(CONCATENATE($B$435, $B477), 'Airport Passengers'!$A$8:$M$3769, 7, FALSE)), "", VLOOKUP(CONCATENATE($B$435, $B477), 'Airport Passengers'!$A$8:$M$3769, 7, FALSE))</f>
        <v>2289011</v>
      </c>
      <c r="D477" s="71">
        <f>IF(ISNA(VLOOKUP(CONCATENATE($B$435, $B477), 'Airport Passengers'!$A$8:$M$3769, 10, FALSE)), "", VLOOKUP(CONCATENATE($B$435, $B477), 'Airport Passengers'!$A$8:$M$3769, 10, FALSE))</f>
        <v>14527</v>
      </c>
      <c r="E477" s="67">
        <f>IF(ISNA(VLOOKUP(CONCATENATE($B$435, $B477), 'Airport Passengers'!$A$8:$M$3769, 13, FALSE)), "", VLOOKUP(CONCATENATE($B$435, $B477), 'Airport Passengers'!$A$8:$M$3769, 13, FALSE))</f>
        <v>2303538</v>
      </c>
      <c r="F477" s="67"/>
      <c r="G477" s="68">
        <f t="shared" ref="G477:G478" si="284">IF(AND(ISNUMBER(C476),ISNUMBER(C477)), IF(OR(C476=0, C477=0), "..", (C477-C476)/C476), " ")</f>
        <v>0.81481880837777865</v>
      </c>
      <c r="H477" s="68">
        <f t="shared" ref="H477:H478" si="285">IF(AND(ISNUMBER(D476),ISNUMBER(D477)), IF(OR(D476=0, D477=0), "..", (D477-D476)/D476), " ")</f>
        <v>2.2426339285714287</v>
      </c>
      <c r="I477" s="68">
        <f t="shared" ref="I477:I478" si="286">IF(AND(ISNUMBER(E476),ISNUMBER(E477)), IF(OR(E476=0, E477=0), "..", (E477-E476)/E476), " ")</f>
        <v>0.81987234637599748</v>
      </c>
      <c r="J477" s="68"/>
      <c r="K477" s="10"/>
    </row>
    <row r="478" spans="1:17" x14ac:dyDescent="0.25">
      <c r="A478" s="2"/>
      <c r="B478" s="46">
        <v>2023</v>
      </c>
      <c r="C478" s="71">
        <f>IF(ISNA(VLOOKUP(CONCATENATE($B$435, $B478), 'Airport Passengers'!$A$8:$M$3769, 7, FALSE)), "", VLOOKUP(CONCATENATE($B$435, $B478), 'Airport Passengers'!$A$8:$M$3769, 7, FALSE))</f>
        <v>2579514</v>
      </c>
      <c r="D478" s="71">
        <f>IF(ISNA(VLOOKUP(CONCATENATE($B$435, $B478), 'Airport Passengers'!$A$8:$M$3769, 10, FALSE)), "", VLOOKUP(CONCATENATE($B$435, $B478), 'Airport Passengers'!$A$8:$M$3769, 10, FALSE))</f>
        <v>31915</v>
      </c>
      <c r="E478" s="67">
        <f>IF(ISNA(VLOOKUP(CONCATENATE($B$435, $B478), 'Airport Passengers'!$A$8:$M$3769, 13, FALSE)), "", VLOOKUP(CONCATENATE($B$435, $B478), 'Airport Passengers'!$A$8:$M$3769, 13, FALSE))</f>
        <v>2611429</v>
      </c>
      <c r="F478" s="67"/>
      <c r="G478" s="68">
        <f t="shared" si="284"/>
        <v>0.12691201571333646</v>
      </c>
      <c r="H478" s="68">
        <f t="shared" si="285"/>
        <v>1.1969436222206924</v>
      </c>
      <c r="I478" s="68">
        <f t="shared" si="286"/>
        <v>0.1336600481520166</v>
      </c>
      <c r="J478" s="68"/>
      <c r="K478" s="10"/>
    </row>
    <row r="479" spans="1:17" x14ac:dyDescent="0.25">
      <c r="A479" s="2"/>
      <c r="B479" s="46">
        <v>2024</v>
      </c>
      <c r="C479" s="71">
        <f>IF(ISNA(VLOOKUP(CONCATENATE($B$435, $B479), 'Airport Passengers'!$A$8:$M$3769, 7, FALSE)), "", VLOOKUP(CONCATENATE($B$435, $B479), 'Airport Passengers'!$A$8:$M$3769, 7, FALSE))</f>
        <v>2729286</v>
      </c>
      <c r="D479" s="71">
        <f>IF(ISNA(VLOOKUP(CONCATENATE($B$435, $B479), 'Airport Passengers'!$A$8:$M$3769, 10, FALSE)), "", VLOOKUP(CONCATENATE($B$435, $B479), 'Airport Passengers'!$A$8:$M$3769, 10, FALSE))</f>
        <v>20292</v>
      </c>
      <c r="E479" s="67">
        <f>IF(ISNA(VLOOKUP(CONCATENATE($B$435, $B479), 'Airport Passengers'!$A$8:$M$3769, 13, FALSE)), "", VLOOKUP(CONCATENATE($B$435, $B479), 'Airport Passengers'!$A$8:$M$3769, 13, FALSE))</f>
        <v>2749578</v>
      </c>
      <c r="F479" s="67"/>
      <c r="G479" s="68">
        <f t="shared" ref="G479" si="287">IF(AND(ISNUMBER(C478),ISNUMBER(C479)), IF(OR(C478=0, C479=0), "..", (C479-C478)/C478), " ")</f>
        <v>5.8062100070013188E-2</v>
      </c>
      <c r="H479" s="68">
        <f t="shared" ref="H479" si="288">IF(AND(ISNUMBER(D478),ISNUMBER(D479)), IF(OR(D478=0, D479=0), "..", (D479-D478)/D478), " ")</f>
        <v>-0.36418611937960205</v>
      </c>
      <c r="I479" s="68">
        <f t="shared" ref="I479" si="289">IF(AND(ISNUMBER(E478),ISNUMBER(E479)), IF(OR(E478=0, E479=0), "..", (E479-E478)/E478), " ")</f>
        <v>5.2901687160554621E-2</v>
      </c>
      <c r="J479" s="68"/>
      <c r="K479" s="10"/>
    </row>
    <row r="480" spans="1:17" x14ac:dyDescent="0.25">
      <c r="A480" s="2"/>
      <c r="B480" s="72"/>
      <c r="C480" s="72"/>
      <c r="D480" s="72"/>
      <c r="E480" s="73"/>
      <c r="F480" s="73"/>
      <c r="G480" s="73"/>
      <c r="H480" s="73"/>
      <c r="I480" s="74"/>
      <c r="J480" s="68"/>
    </row>
    <row r="481" spans="1:21" ht="15" customHeight="1" x14ac:dyDescent="0.25">
      <c r="A481" s="2"/>
      <c r="F481" s="67"/>
      <c r="G481" s="67"/>
      <c r="H481" s="67"/>
      <c r="I481" s="68"/>
      <c r="J481" s="68"/>
    </row>
    <row r="482" spans="1:21" x14ac:dyDescent="0.25">
      <c r="A482" s="2"/>
      <c r="F482" s="75"/>
      <c r="G482" s="75"/>
      <c r="H482" s="75"/>
      <c r="I482" s="52"/>
      <c r="J482" s="68"/>
    </row>
    <row r="483" spans="1:21" s="36" customFormat="1" ht="18" thickBot="1" x14ac:dyDescent="0.35">
      <c r="A483" s="35">
        <v>10</v>
      </c>
      <c r="B483" s="54" t="s">
        <v>8</v>
      </c>
      <c r="C483" s="54"/>
      <c r="D483"/>
      <c r="E483"/>
      <c r="F483" s="55"/>
      <c r="G483" s="55"/>
      <c r="H483" s="55"/>
      <c r="I483" s="56"/>
      <c r="J483" s="57"/>
      <c r="K483" s="129" t="str">
        <f>CONCATENATE(B483," - PASSENGER MOVEMENTS (millions) - ",UPPER($B$6))</f>
        <v>DARWIN - PASSENGER MOVEMENTS (millions) - CALENDAR YEARS</v>
      </c>
      <c r="L483" s="129"/>
      <c r="M483" s="129"/>
      <c r="N483" s="129"/>
      <c r="O483" s="129"/>
      <c r="P483" s="129"/>
      <c r="Q483" s="129"/>
      <c r="R483" s="108"/>
      <c r="S483" s="37"/>
      <c r="T483" s="37"/>
      <c r="U483" s="37"/>
    </row>
    <row r="484" spans="1:21" x14ac:dyDescent="0.25">
      <c r="A484" s="1"/>
      <c r="B484" s="58"/>
      <c r="C484" s="58"/>
      <c r="D484" s="58"/>
      <c r="E484" s="59"/>
      <c r="F484" s="59"/>
      <c r="G484" s="59"/>
      <c r="H484" s="59"/>
      <c r="I484" s="60"/>
      <c r="J484" s="61"/>
    </row>
    <row r="485" spans="1:21" ht="20.100000000000001" customHeight="1" x14ac:dyDescent="0.25">
      <c r="A485" s="1"/>
      <c r="B485" s="62"/>
      <c r="C485" s="128" t="s">
        <v>103</v>
      </c>
      <c r="D485" s="128"/>
      <c r="E485" s="128"/>
      <c r="F485" s="63"/>
      <c r="G485" s="128" t="s">
        <v>107</v>
      </c>
      <c r="H485" s="128"/>
      <c r="I485" s="128"/>
      <c r="J485" s="64"/>
    </row>
    <row r="486" spans="1:21" ht="39.9" customHeight="1" x14ac:dyDescent="0.25">
      <c r="A486" s="1"/>
      <c r="B486" s="65" t="str">
        <f>B6</f>
        <v>Calendar Years</v>
      </c>
      <c r="C486" s="65" t="s">
        <v>140</v>
      </c>
      <c r="D486" s="65" t="s">
        <v>105</v>
      </c>
      <c r="E486" s="65" t="s">
        <v>106</v>
      </c>
      <c r="F486" s="65"/>
      <c r="G486" s="65" t="s">
        <v>104</v>
      </c>
      <c r="H486" s="65" t="s">
        <v>105</v>
      </c>
      <c r="I486" s="65" t="s">
        <v>106</v>
      </c>
      <c r="J486" s="66"/>
      <c r="L486" s="67"/>
      <c r="M486" s="68"/>
      <c r="N486" s="69"/>
      <c r="O486" s="68"/>
      <c r="P486" s="68"/>
      <c r="Q486" s="69"/>
    </row>
    <row r="487" spans="1:21" ht="12.75" customHeight="1" x14ac:dyDescent="0.25">
      <c r="A487" s="1"/>
      <c r="B487" s="70"/>
      <c r="C487" s="116" t="str">
        <f>C486</f>
        <v>Domestic (including Regional) Airlines</v>
      </c>
      <c r="D487" s="116" t="str">
        <f>D486</f>
        <v>International Airlines</v>
      </c>
      <c r="E487" s="70"/>
      <c r="F487" s="70"/>
      <c r="G487" s="70"/>
      <c r="H487" s="70"/>
      <c r="I487" s="70"/>
      <c r="J487" s="66"/>
      <c r="L487" s="67"/>
      <c r="M487" s="68"/>
      <c r="N487" s="69"/>
      <c r="O487" s="68"/>
      <c r="P487" s="68"/>
      <c r="Q487" s="69"/>
    </row>
    <row r="488" spans="1:21" x14ac:dyDescent="0.25">
      <c r="A488" s="1"/>
      <c r="B488" s="46">
        <v>1985</v>
      </c>
      <c r="C488" s="71">
        <f>IF(ISNA(VLOOKUP(CONCATENATE($B$483, $B488), 'Airport Passengers'!$A$8:$M$3759, 7, FALSE)), "", VLOOKUP(CONCATENATE($B$483, $B488), 'Airport Passengers'!$A$8:$M$3759, 7, FALSE))</f>
        <v>351209</v>
      </c>
      <c r="D488" s="71">
        <f>IF(ISNA(VLOOKUP(CONCATENATE($B$483, $B488), 'Airport Passengers'!$A$8:$M$3759, 10, FALSE)), "", VLOOKUP(CONCATENATE($B$483, $B488), 'Airport Passengers'!$A$8:$M$3759, 10, FALSE))</f>
        <v>46839</v>
      </c>
      <c r="E488" s="67">
        <f>IF(ISNA(VLOOKUP(CONCATENATE($B$483, $B488), 'Airport Passengers'!$A$8:$M$3769, 13, FALSE)), "", VLOOKUP(CONCATENATE($B$483, $B488), 'Airport Passengers'!$A$8:$M$3769, 13, FALSE))</f>
        <v>398048</v>
      </c>
      <c r="F488" s="67"/>
      <c r="G488" s="68" t="str">
        <f t="shared" ref="G488" si="290">IF(AND(ISNUMBER(C487),ISNUMBER(C488)), IF(OR(C487=0, C488=0), "..", (C488-C487)/C487), " ")</f>
        <v xml:space="preserve"> </v>
      </c>
      <c r="H488" s="68" t="str">
        <f t="shared" ref="H488" si="291">IF(AND(ISNUMBER(D487),ISNUMBER(D488)), IF(OR(D487=0, D488=0), "..", (D488-D487)/D487), " ")</f>
        <v xml:space="preserve"> </v>
      </c>
      <c r="I488" s="68" t="str">
        <f t="shared" ref="I488" si="292">IF(AND(ISNUMBER(E487),ISNUMBER(E488)), IF(OR(E487=0, E488=0), "..", (E488-E487)/E487), " ")</f>
        <v xml:space="preserve"> </v>
      </c>
      <c r="J488" s="68"/>
      <c r="L488" s="67"/>
      <c r="M488" s="68"/>
      <c r="N488" s="69"/>
      <c r="O488" s="68"/>
      <c r="P488" s="68"/>
      <c r="Q488" s="69"/>
    </row>
    <row r="489" spans="1:21" x14ac:dyDescent="0.25">
      <c r="A489" s="1"/>
      <c r="B489" s="46">
        <v>1986</v>
      </c>
      <c r="C489" s="71">
        <f>IF(ISNA(VLOOKUP(CONCATENATE($B$483, $B489), 'Airport Passengers'!$A$8:$M$3759, 7, FALSE)), "", VLOOKUP(CONCATENATE($B$483, $B489), 'Airport Passengers'!$A$8:$M$3759, 7, FALSE))</f>
        <v>363831</v>
      </c>
      <c r="D489" s="71">
        <f>IF(ISNA(VLOOKUP(CONCATENATE($B$483, $B489), 'Airport Passengers'!$A$8:$M$3759, 10, FALSE)), "", VLOOKUP(CONCATENATE($B$483, $B489), 'Airport Passengers'!$A$8:$M$3759, 10, FALSE))</f>
        <v>48711</v>
      </c>
      <c r="E489" s="67">
        <f>IF(ISNA(VLOOKUP(CONCATENATE($B$483, $B489), 'Airport Passengers'!$A$8:$M$3769, 13, FALSE)), "", VLOOKUP(CONCATENATE($B$483, $B489), 'Airport Passengers'!$A$8:$M$3769, 13, FALSE))</f>
        <v>412542</v>
      </c>
      <c r="F489" s="67"/>
      <c r="G489" s="68">
        <f t="shared" ref="G489:G490" si="293">IF(AND(ISNUMBER(C488),ISNUMBER(C489)), IF(OR(C488=0, C489=0), "..", (C489-C488)/C488), " ")</f>
        <v>3.5938714554581461E-2</v>
      </c>
      <c r="H489" s="68">
        <f t="shared" ref="H489:H490" si="294">IF(AND(ISNUMBER(D488),ISNUMBER(D489)), IF(OR(D488=0, D489=0), "..", (D489-D488)/D488), " ")</f>
        <v>3.996669442131557E-2</v>
      </c>
      <c r="I489" s="68">
        <f t="shared" ref="I489:I490" si="295">IF(AND(ISNUMBER(E488),ISNUMBER(E489)), IF(OR(E488=0, E489=0), "..", (E489-E488)/E488), " ")</f>
        <v>3.641269394645872E-2</v>
      </c>
      <c r="J489" s="52"/>
      <c r="L489" s="67"/>
      <c r="M489" s="68"/>
      <c r="N489" s="69"/>
      <c r="O489" s="68"/>
      <c r="P489" s="68"/>
      <c r="Q489" s="69"/>
    </row>
    <row r="490" spans="1:21" x14ac:dyDescent="0.25">
      <c r="A490" s="1"/>
      <c r="B490" s="46">
        <v>1987</v>
      </c>
      <c r="C490" s="71">
        <f>IF(ISNA(VLOOKUP(CONCATENATE($B$483, $B490), 'Airport Passengers'!$A$8:$M$3759, 7, FALSE)), "", VLOOKUP(CONCATENATE($B$483, $B490), 'Airport Passengers'!$A$8:$M$3759, 7, FALSE))</f>
        <v>386981</v>
      </c>
      <c r="D490" s="71">
        <f>IF(ISNA(VLOOKUP(CONCATENATE($B$483, $B490), 'Airport Passengers'!$A$8:$M$3759, 10, FALSE)), "", VLOOKUP(CONCATENATE($B$483, $B490), 'Airport Passengers'!$A$8:$M$3759, 10, FALSE))</f>
        <v>61986</v>
      </c>
      <c r="E490" s="67">
        <f>IF(ISNA(VLOOKUP(CONCATENATE($B$483, $B490), 'Airport Passengers'!$A$8:$M$3769, 13, FALSE)), "", VLOOKUP(CONCATENATE($B$483, $B490), 'Airport Passengers'!$A$8:$M$3769, 13, FALSE))</f>
        <v>448967</v>
      </c>
      <c r="F490" s="67"/>
      <c r="G490" s="68">
        <f t="shared" si="293"/>
        <v>6.3628442875950653E-2</v>
      </c>
      <c r="H490" s="68">
        <f t="shared" si="294"/>
        <v>0.27252571287799471</v>
      </c>
      <c r="I490" s="68">
        <f t="shared" si="295"/>
        <v>8.829404036437502E-2</v>
      </c>
      <c r="J490" s="52"/>
      <c r="L490" s="67"/>
      <c r="M490" s="68"/>
      <c r="N490" s="69"/>
      <c r="O490" s="68"/>
      <c r="P490" s="68"/>
      <c r="Q490" s="69"/>
    </row>
    <row r="491" spans="1:21" x14ac:dyDescent="0.25">
      <c r="A491" s="1"/>
      <c r="B491" s="46">
        <v>1988</v>
      </c>
      <c r="C491" s="71">
        <f>IF(ISNA(VLOOKUP(CONCATENATE($B$483, $B491), 'Airport Passengers'!$A$8:$M$3759, 7, FALSE)), "", VLOOKUP(CONCATENATE($B$483, $B491), 'Airport Passengers'!$A$8:$M$3759, 7, FALSE))</f>
        <v>411420</v>
      </c>
      <c r="D491" s="71">
        <f>IF(ISNA(VLOOKUP(CONCATENATE($B$483, $B491), 'Airport Passengers'!$A$8:$M$3759, 10, FALSE)), "", VLOOKUP(CONCATENATE($B$483, $B491), 'Airport Passengers'!$A$8:$M$3759, 10, FALSE))</f>
        <v>79325</v>
      </c>
      <c r="E491" s="67">
        <f>IF(ISNA(VLOOKUP(CONCATENATE($B$483, $B491), 'Airport Passengers'!$A$8:$M$3769, 13, FALSE)), "", VLOOKUP(CONCATENATE($B$483, $B491), 'Airport Passengers'!$A$8:$M$3769, 13, FALSE))</f>
        <v>490745</v>
      </c>
      <c r="F491" s="67"/>
      <c r="G491" s="68">
        <f t="shared" ref="G491:G525" si="296">IF(AND(ISNUMBER(C490),ISNUMBER(C491)), IF(OR(C490=0, C491=0), "..", (C491-C490)/C490), " ")</f>
        <v>6.3152971334509964E-2</v>
      </c>
      <c r="H491" s="68">
        <f t="shared" ref="H491:H525" si="297">IF(AND(ISNUMBER(D490),ISNUMBER(D491)), IF(OR(D490=0, D491=0), "..", (D491-D490)/D490), " ")</f>
        <v>0.27972445390894718</v>
      </c>
      <c r="I491" s="68">
        <f t="shared" ref="I491:I525" si="298">IF(AND(ISNUMBER(E490),ISNUMBER(E491)), IF(OR(E490=0, E491=0), "..", (E491-E490)/E490), " ")</f>
        <v>9.3053609730782E-2</v>
      </c>
      <c r="J491" s="52"/>
      <c r="L491" s="67"/>
      <c r="M491" s="68"/>
      <c r="N491" s="69"/>
      <c r="O491" s="68"/>
      <c r="P491" s="68"/>
      <c r="Q491" s="69"/>
    </row>
    <row r="492" spans="1:21" x14ac:dyDescent="0.25">
      <c r="A492" s="1"/>
      <c r="B492" s="46">
        <v>1989</v>
      </c>
      <c r="C492" s="71">
        <f>IF(ISNA(VLOOKUP(CONCATENATE($B$483, $B492), 'Airport Passengers'!$A$8:$M$3759, 7, FALSE)), "", VLOOKUP(CONCATENATE($B$483, $B492), 'Airport Passengers'!$A$8:$M$3759, 7, FALSE))</f>
        <v>313053</v>
      </c>
      <c r="D492" s="71">
        <f>IF(ISNA(VLOOKUP(CONCATENATE($B$483, $B492), 'Airport Passengers'!$A$8:$M$3759, 10, FALSE)), "", VLOOKUP(CONCATENATE($B$483, $B492), 'Airport Passengers'!$A$8:$M$3759, 10, FALSE))</f>
        <v>92769</v>
      </c>
      <c r="E492" s="67">
        <f>IF(ISNA(VLOOKUP(CONCATENATE($B$483, $B492), 'Airport Passengers'!$A$8:$M$3769, 13, FALSE)), "", VLOOKUP(CONCATENATE($B$483, $B492), 'Airport Passengers'!$A$8:$M$3769, 13, FALSE))</f>
        <v>405822</v>
      </c>
      <c r="F492" s="67"/>
      <c r="G492" s="68">
        <f t="shared" si="296"/>
        <v>-0.23909143940498762</v>
      </c>
      <c r="H492" s="68">
        <f t="shared" si="297"/>
        <v>0.16947998739363379</v>
      </c>
      <c r="I492" s="68">
        <f t="shared" si="298"/>
        <v>-0.17304913957350559</v>
      </c>
      <c r="J492" s="52"/>
      <c r="L492" s="67"/>
      <c r="M492" s="68"/>
      <c r="N492" s="69"/>
      <c r="O492" s="68"/>
      <c r="P492" s="68"/>
      <c r="Q492" s="69"/>
    </row>
    <row r="493" spans="1:21" x14ac:dyDescent="0.25">
      <c r="A493" s="1"/>
      <c r="B493" s="46">
        <v>1990</v>
      </c>
      <c r="C493" s="71">
        <f>IF(ISNA(VLOOKUP(CONCATENATE($B$483, $B493), 'Airport Passengers'!$A$8:$M$3759, 7, FALSE)), "", VLOOKUP(CONCATENATE($B$483, $B493), 'Airport Passengers'!$A$8:$M$3759, 7, FALSE))</f>
        <v>390817</v>
      </c>
      <c r="D493" s="71">
        <f>IF(ISNA(VLOOKUP(CONCATENATE($B$483, $B493), 'Airport Passengers'!$A$8:$M$3759, 10, FALSE)), "", VLOOKUP(CONCATENATE($B$483, $B493), 'Airport Passengers'!$A$8:$M$3759, 10, FALSE))</f>
        <v>94289</v>
      </c>
      <c r="E493" s="67">
        <f>IF(ISNA(VLOOKUP(CONCATENATE($B$483, $B493), 'Airport Passengers'!$A$8:$M$3769, 13, FALSE)), "", VLOOKUP(CONCATENATE($B$483, $B493), 'Airport Passengers'!$A$8:$M$3769, 13, FALSE))</f>
        <v>485106</v>
      </c>
      <c r="F493" s="67"/>
      <c r="G493" s="68">
        <f t="shared" si="296"/>
        <v>0.24840522211893834</v>
      </c>
      <c r="H493" s="68">
        <f t="shared" si="297"/>
        <v>1.6384783710075564E-2</v>
      </c>
      <c r="I493" s="68">
        <f t="shared" si="298"/>
        <v>0.19536644144477136</v>
      </c>
      <c r="J493" s="52"/>
      <c r="L493" s="67"/>
      <c r="M493" s="68"/>
      <c r="N493" s="69"/>
      <c r="O493" s="68"/>
      <c r="P493" s="68"/>
      <c r="Q493" s="69"/>
    </row>
    <row r="494" spans="1:21" x14ac:dyDescent="0.25">
      <c r="A494" s="1"/>
      <c r="B494" s="46">
        <v>1991</v>
      </c>
      <c r="C494" s="71">
        <f>IF(ISNA(VLOOKUP(CONCATENATE($B$483, $B494), 'Airport Passengers'!$A$8:$M$3759, 7, FALSE)), "", VLOOKUP(CONCATENATE($B$483, $B494), 'Airport Passengers'!$A$8:$M$3759, 7, FALSE))</f>
        <v>432760</v>
      </c>
      <c r="D494" s="71">
        <f>IF(ISNA(VLOOKUP(CONCATENATE($B$483, $B494), 'Airport Passengers'!$A$8:$M$3759, 10, FALSE)), "", VLOOKUP(CONCATENATE($B$483, $B494), 'Airport Passengers'!$A$8:$M$3759, 10, FALSE))</f>
        <v>89225</v>
      </c>
      <c r="E494" s="67">
        <f>IF(ISNA(VLOOKUP(CONCATENATE($B$483, $B494), 'Airport Passengers'!$A$8:$M$3769, 13, FALSE)), "", VLOOKUP(CONCATENATE($B$483, $B494), 'Airport Passengers'!$A$8:$M$3769, 13, FALSE))</f>
        <v>521985</v>
      </c>
      <c r="F494" s="67"/>
      <c r="G494" s="68">
        <f t="shared" si="296"/>
        <v>0.1073213294201634</v>
      </c>
      <c r="H494" s="68">
        <f t="shared" si="297"/>
        <v>-5.3707219293873093E-2</v>
      </c>
      <c r="I494" s="68">
        <f t="shared" si="298"/>
        <v>7.6022560017810534E-2</v>
      </c>
      <c r="J494" s="52"/>
      <c r="L494" s="67"/>
      <c r="M494" s="68"/>
      <c r="N494" s="69"/>
      <c r="O494" s="68"/>
      <c r="P494" s="68"/>
      <c r="Q494" s="69"/>
    </row>
    <row r="495" spans="1:21" x14ac:dyDescent="0.25">
      <c r="A495" s="1"/>
      <c r="B495" s="46">
        <v>1992</v>
      </c>
      <c r="C495" s="71">
        <f>IF(ISNA(VLOOKUP(CONCATENATE($B$483, $B495), 'Airport Passengers'!$A$8:$M$3759, 7, FALSE)), "", VLOOKUP(CONCATENATE($B$483, $B495), 'Airport Passengers'!$A$8:$M$3759, 7, FALSE))</f>
        <v>493426</v>
      </c>
      <c r="D495" s="71">
        <f>IF(ISNA(VLOOKUP(CONCATENATE($B$483, $B495), 'Airport Passengers'!$A$8:$M$3759, 10, FALSE)), "", VLOOKUP(CONCATENATE($B$483, $B495), 'Airport Passengers'!$A$8:$M$3759, 10, FALSE))</f>
        <v>90808</v>
      </c>
      <c r="E495" s="67">
        <f>IF(ISNA(VLOOKUP(CONCATENATE($B$483, $B495), 'Airport Passengers'!$A$8:$M$3769, 13, FALSE)), "", VLOOKUP(CONCATENATE($B$483, $B495), 'Airport Passengers'!$A$8:$M$3769, 13, FALSE))</f>
        <v>584234</v>
      </c>
      <c r="F495" s="67"/>
      <c r="G495" s="68">
        <f t="shared" si="296"/>
        <v>0.14018393566873094</v>
      </c>
      <c r="H495" s="68">
        <f t="shared" si="297"/>
        <v>1.7741664331745587E-2</v>
      </c>
      <c r="I495" s="68">
        <f t="shared" si="298"/>
        <v>0.11925438470454132</v>
      </c>
      <c r="J495" s="52"/>
      <c r="L495" s="67"/>
      <c r="M495" s="68"/>
      <c r="N495" s="69"/>
      <c r="O495" s="68"/>
      <c r="P495" s="68"/>
      <c r="Q495" s="69"/>
    </row>
    <row r="496" spans="1:21" x14ac:dyDescent="0.25">
      <c r="A496" s="1"/>
      <c r="B496" s="46">
        <v>1993</v>
      </c>
      <c r="C496" s="71">
        <f>IF(ISNA(VLOOKUP(CONCATENATE($B$483, $B496), 'Airport Passengers'!$A$8:$M$3759, 7, FALSE)), "", VLOOKUP(CONCATENATE($B$483, $B496), 'Airport Passengers'!$A$8:$M$3759, 7, FALSE))</f>
        <v>552069</v>
      </c>
      <c r="D496" s="71">
        <f>IF(ISNA(VLOOKUP(CONCATENATE($B$483, $B496), 'Airport Passengers'!$A$8:$M$3759, 10, FALSE)), "", VLOOKUP(CONCATENATE($B$483, $B496), 'Airport Passengers'!$A$8:$M$3759, 10, FALSE))</f>
        <v>103062</v>
      </c>
      <c r="E496" s="67">
        <f>IF(ISNA(VLOOKUP(CONCATENATE($B$483, $B496), 'Airport Passengers'!$A$8:$M$3769, 13, FALSE)), "", VLOOKUP(CONCATENATE($B$483, $B496), 'Airport Passengers'!$A$8:$M$3769, 13, FALSE))</f>
        <v>655131</v>
      </c>
      <c r="F496" s="67"/>
      <c r="G496" s="68">
        <f t="shared" si="296"/>
        <v>0.11884862167781998</v>
      </c>
      <c r="H496" s="68">
        <f t="shared" si="297"/>
        <v>0.13494405779226501</v>
      </c>
      <c r="I496" s="68">
        <f t="shared" si="298"/>
        <v>0.12135034934632356</v>
      </c>
      <c r="J496" s="52"/>
      <c r="L496" s="67"/>
      <c r="M496" s="68"/>
      <c r="N496" s="69"/>
      <c r="O496" s="68"/>
      <c r="P496" s="68"/>
      <c r="Q496" s="69"/>
    </row>
    <row r="497" spans="1:17" x14ac:dyDescent="0.25">
      <c r="A497" s="1"/>
      <c r="B497" s="46">
        <v>1994</v>
      </c>
      <c r="C497" s="71">
        <f>IF(ISNA(VLOOKUP(CONCATENATE($B$483, $B497), 'Airport Passengers'!$A$8:$M$3759, 7, FALSE)), "", VLOOKUP(CONCATENATE($B$483, $B497), 'Airport Passengers'!$A$8:$M$3759, 7, FALSE))</f>
        <v>646932</v>
      </c>
      <c r="D497" s="71">
        <f>IF(ISNA(VLOOKUP(CONCATENATE($B$483, $B497), 'Airport Passengers'!$A$8:$M$3759, 10, FALSE)), "", VLOOKUP(CONCATENATE($B$483, $B497), 'Airport Passengers'!$A$8:$M$3759, 10, FALSE))</f>
        <v>131981</v>
      </c>
      <c r="E497" s="67">
        <f>IF(ISNA(VLOOKUP(CONCATENATE($B$483, $B497), 'Airport Passengers'!$A$8:$M$3769, 13, FALSE)), "", VLOOKUP(CONCATENATE($B$483, $B497), 'Airport Passengers'!$A$8:$M$3769, 13, FALSE))</f>
        <v>778913</v>
      </c>
      <c r="F497" s="67"/>
      <c r="G497" s="68">
        <f t="shared" si="296"/>
        <v>0.1718317818968281</v>
      </c>
      <c r="H497" s="68">
        <f t="shared" si="297"/>
        <v>0.28059808658865537</v>
      </c>
      <c r="I497" s="68">
        <f t="shared" si="298"/>
        <v>0.18894236419891594</v>
      </c>
      <c r="J497" s="52"/>
      <c r="L497" s="67"/>
      <c r="M497" s="68"/>
      <c r="N497" s="69"/>
      <c r="O497" s="68"/>
      <c r="P497" s="68"/>
      <c r="Q497" s="69"/>
    </row>
    <row r="498" spans="1:17" x14ac:dyDescent="0.25">
      <c r="A498" s="1"/>
      <c r="B498" s="46">
        <v>1995</v>
      </c>
      <c r="C498" s="71">
        <f>IF(ISNA(VLOOKUP(CONCATENATE($B$483, $B498), 'Airport Passengers'!$A$8:$M$3759, 7, FALSE)), "", VLOOKUP(CONCATENATE($B$483, $B498), 'Airport Passengers'!$A$8:$M$3759, 7, FALSE))</f>
        <v>743291</v>
      </c>
      <c r="D498" s="71">
        <f>IF(ISNA(VLOOKUP(CONCATENATE($B$483, $B498), 'Airport Passengers'!$A$8:$M$3759, 10, FALSE)), "", VLOOKUP(CONCATENATE($B$483, $B498), 'Airport Passengers'!$A$8:$M$3759, 10, FALSE))</f>
        <v>139637</v>
      </c>
      <c r="E498" s="67">
        <f>IF(ISNA(VLOOKUP(CONCATENATE($B$483, $B498), 'Airport Passengers'!$A$8:$M$3769, 13, FALSE)), "", VLOOKUP(CONCATENATE($B$483, $B498), 'Airport Passengers'!$A$8:$M$3769, 13, FALSE))</f>
        <v>882928</v>
      </c>
      <c r="F498" s="67"/>
      <c r="G498" s="68">
        <f t="shared" si="296"/>
        <v>0.14894764828451831</v>
      </c>
      <c r="H498" s="68">
        <f t="shared" si="297"/>
        <v>5.8008349686697325E-2</v>
      </c>
      <c r="I498" s="68">
        <f t="shared" si="298"/>
        <v>0.13353866221259628</v>
      </c>
      <c r="J498" s="52"/>
      <c r="L498" s="67"/>
      <c r="M498" s="68"/>
      <c r="N498" s="69"/>
      <c r="O498" s="68"/>
      <c r="P498" s="68"/>
      <c r="Q498" s="69"/>
    </row>
    <row r="499" spans="1:17" x14ac:dyDescent="0.25">
      <c r="A499" s="1"/>
      <c r="B499" s="46">
        <v>1996</v>
      </c>
      <c r="C499" s="71">
        <f>IF(ISNA(VLOOKUP(CONCATENATE($B$483, $B499), 'Airport Passengers'!$A$8:$M$3759, 7, FALSE)), "", VLOOKUP(CONCATENATE($B$483, $B499), 'Airport Passengers'!$A$8:$M$3759, 7, FALSE))</f>
        <v>821584</v>
      </c>
      <c r="D499" s="71">
        <f>IF(ISNA(VLOOKUP(CONCATENATE($B$483, $B499), 'Airport Passengers'!$A$8:$M$3759, 10, FALSE)), "", VLOOKUP(CONCATENATE($B$483, $B499), 'Airport Passengers'!$A$8:$M$3759, 10, FALSE))</f>
        <v>147888</v>
      </c>
      <c r="E499" s="67">
        <f>IF(ISNA(VLOOKUP(CONCATENATE($B$483, $B499), 'Airport Passengers'!$A$8:$M$3769, 13, FALSE)), "", VLOOKUP(CONCATENATE($B$483, $B499), 'Airport Passengers'!$A$8:$M$3769, 13, FALSE))</f>
        <v>969472</v>
      </c>
      <c r="F499" s="67"/>
      <c r="G499" s="68">
        <f t="shared" si="296"/>
        <v>0.10533290460936565</v>
      </c>
      <c r="H499" s="68">
        <f t="shared" si="297"/>
        <v>5.9088923422875028E-2</v>
      </c>
      <c r="I499" s="68">
        <f t="shared" si="298"/>
        <v>9.8019317543446352E-2</v>
      </c>
      <c r="J499" s="52"/>
      <c r="L499" s="67"/>
      <c r="M499" s="68"/>
      <c r="N499" s="69"/>
      <c r="O499" s="68"/>
      <c r="P499" s="68"/>
      <c r="Q499" s="69"/>
    </row>
    <row r="500" spans="1:17" x14ac:dyDescent="0.25">
      <c r="A500" s="1"/>
      <c r="B500" s="46">
        <v>1997</v>
      </c>
      <c r="C500" s="71">
        <f>IF(ISNA(VLOOKUP(CONCATENATE($B$483, $B500), 'Airport Passengers'!$A$8:$M$3759, 7, FALSE)), "", VLOOKUP(CONCATENATE($B$483, $B500), 'Airport Passengers'!$A$8:$M$3759, 7, FALSE))</f>
        <v>822583</v>
      </c>
      <c r="D500" s="71">
        <f>IF(ISNA(VLOOKUP(CONCATENATE($B$483, $B500), 'Airport Passengers'!$A$8:$M$3759, 10, FALSE)), "", VLOOKUP(CONCATENATE($B$483, $B500), 'Airport Passengers'!$A$8:$M$3759, 10, FALSE))</f>
        <v>171319</v>
      </c>
      <c r="E500" s="67">
        <f>IF(ISNA(VLOOKUP(CONCATENATE($B$483, $B500), 'Airport Passengers'!$A$8:$M$3769, 13, FALSE)), "", VLOOKUP(CONCATENATE($B$483, $B500), 'Airport Passengers'!$A$8:$M$3769, 13, FALSE))</f>
        <v>993902</v>
      </c>
      <c r="F500" s="67"/>
      <c r="G500" s="68">
        <f t="shared" si="296"/>
        <v>1.2159438353229858E-3</v>
      </c>
      <c r="H500" s="68">
        <f t="shared" si="297"/>
        <v>0.15843746619063076</v>
      </c>
      <c r="I500" s="68">
        <f t="shared" si="298"/>
        <v>2.5199283733826249E-2</v>
      </c>
      <c r="J500" s="52"/>
      <c r="L500" s="67"/>
      <c r="M500" s="68"/>
      <c r="N500" s="69"/>
      <c r="O500" s="68"/>
      <c r="P500" s="68"/>
      <c r="Q500" s="69"/>
    </row>
    <row r="501" spans="1:17" x14ac:dyDescent="0.25">
      <c r="A501" s="1"/>
      <c r="B501" s="46">
        <v>1998</v>
      </c>
      <c r="C501" s="71">
        <f>IF(ISNA(VLOOKUP(CONCATENATE($B$483, $B501), 'Airport Passengers'!$A$8:$M$3759, 7, FALSE)), "", VLOOKUP(CONCATENATE($B$483, $B501), 'Airport Passengers'!$A$8:$M$3759, 7, FALSE))</f>
        <v>853721</v>
      </c>
      <c r="D501" s="71">
        <f>IF(ISNA(VLOOKUP(CONCATENATE($B$483, $B501), 'Airport Passengers'!$A$8:$M$3759, 10, FALSE)), "", VLOOKUP(CONCATENATE($B$483, $B501), 'Airport Passengers'!$A$8:$M$3759, 10, FALSE))</f>
        <v>177773</v>
      </c>
      <c r="E501" s="67">
        <f>IF(ISNA(VLOOKUP(CONCATENATE($B$483, $B501), 'Airport Passengers'!$A$8:$M$3769, 13, FALSE)), "", VLOOKUP(CONCATENATE($B$483, $B501), 'Airport Passengers'!$A$8:$M$3769, 13, FALSE))</f>
        <v>1031494</v>
      </c>
      <c r="F501" s="67"/>
      <c r="G501" s="68">
        <f t="shared" si="296"/>
        <v>3.7853930849531293E-2</v>
      </c>
      <c r="H501" s="68">
        <f t="shared" si="297"/>
        <v>3.7672412283517885E-2</v>
      </c>
      <c r="I501" s="68">
        <f t="shared" si="298"/>
        <v>3.7822642473805262E-2</v>
      </c>
      <c r="J501" s="52"/>
      <c r="L501" s="67"/>
      <c r="M501" s="68"/>
      <c r="N501" s="69"/>
      <c r="O501" s="68"/>
      <c r="P501" s="68"/>
      <c r="Q501" s="69"/>
    </row>
    <row r="502" spans="1:17" x14ac:dyDescent="0.25">
      <c r="A502" s="1"/>
      <c r="B502" s="46">
        <v>1999</v>
      </c>
      <c r="C502" s="71">
        <f>IF(ISNA(VLOOKUP(CONCATENATE($B$483, $B502), 'Airport Passengers'!$A$8:$M$3759, 7, FALSE)), "", VLOOKUP(CONCATENATE($B$483, $B502), 'Airport Passengers'!$A$8:$M$3759, 7, FALSE))</f>
        <v>878963</v>
      </c>
      <c r="D502" s="71">
        <f>IF(ISNA(VLOOKUP(CONCATENATE($B$483, $B502), 'Airport Passengers'!$A$8:$M$3759, 10, FALSE)), "", VLOOKUP(CONCATENATE($B$483, $B502), 'Airport Passengers'!$A$8:$M$3759, 10, FALSE))</f>
        <v>156058</v>
      </c>
      <c r="E502" s="67">
        <f>IF(ISNA(VLOOKUP(CONCATENATE($B$483, $B502), 'Airport Passengers'!$A$8:$M$3769, 13, FALSE)), "", VLOOKUP(CONCATENATE($B$483, $B502), 'Airport Passengers'!$A$8:$M$3769, 13, FALSE))</f>
        <v>1035021</v>
      </c>
      <c r="F502" s="67"/>
      <c r="G502" s="68">
        <f t="shared" si="296"/>
        <v>2.9567036537697912E-2</v>
      </c>
      <c r="H502" s="68">
        <f t="shared" si="297"/>
        <v>-0.12215015778549049</v>
      </c>
      <c r="I502" s="68">
        <f t="shared" si="298"/>
        <v>3.4193121821358145E-3</v>
      </c>
      <c r="J502" s="52"/>
      <c r="L502" s="67"/>
      <c r="M502" s="68"/>
      <c r="N502" s="69"/>
      <c r="O502" s="68"/>
      <c r="P502" s="68"/>
      <c r="Q502" s="69"/>
    </row>
    <row r="503" spans="1:17" x14ac:dyDescent="0.25">
      <c r="A503" s="1"/>
      <c r="B503" s="46">
        <v>2000</v>
      </c>
      <c r="C503" s="71">
        <f>IF(ISNA(VLOOKUP(CONCATENATE($B$483, $B503), 'Airport Passengers'!$A$8:$M$3759, 7, FALSE)), "", VLOOKUP(CONCATENATE($B$483, $B503), 'Airport Passengers'!$A$8:$M$3759, 7, FALSE))</f>
        <v>906584</v>
      </c>
      <c r="D503" s="71">
        <f>IF(ISNA(VLOOKUP(CONCATENATE($B$483, $B503), 'Airport Passengers'!$A$8:$M$3759, 10, FALSE)), "", VLOOKUP(CONCATENATE($B$483, $B503), 'Airport Passengers'!$A$8:$M$3759, 10, FALSE))</f>
        <v>169496</v>
      </c>
      <c r="E503" s="67">
        <f>IF(ISNA(VLOOKUP(CONCATENATE($B$483, $B503), 'Airport Passengers'!$A$8:$M$3769, 13, FALSE)), "", VLOOKUP(CONCATENATE($B$483, $B503), 'Airport Passengers'!$A$8:$M$3769, 13, FALSE))</f>
        <v>1076080</v>
      </c>
      <c r="F503" s="67"/>
      <c r="G503" s="68">
        <f t="shared" si="296"/>
        <v>3.1424530952952515E-2</v>
      </c>
      <c r="H503" s="68">
        <f t="shared" si="297"/>
        <v>8.6109010752412563E-2</v>
      </c>
      <c r="I503" s="68">
        <f t="shared" si="298"/>
        <v>3.9669726507964576E-2</v>
      </c>
      <c r="J503" s="52"/>
      <c r="L503" s="67"/>
      <c r="M503" s="68"/>
      <c r="N503" s="69"/>
      <c r="O503" s="68"/>
      <c r="P503" s="68"/>
      <c r="Q503" s="69"/>
    </row>
    <row r="504" spans="1:17" x14ac:dyDescent="0.25">
      <c r="A504" s="1"/>
      <c r="B504" s="46">
        <v>2001</v>
      </c>
      <c r="C504" s="71">
        <f>IF(ISNA(VLOOKUP(CONCATENATE($B$483, $B504), 'Airport Passengers'!$A$8:$M$3759, 7, FALSE)), "", VLOOKUP(CONCATENATE($B$483, $B504), 'Airport Passengers'!$A$8:$M$3759, 7, FALSE))</f>
        <v>847746</v>
      </c>
      <c r="D504" s="71">
        <f>IF(ISNA(VLOOKUP(CONCATENATE($B$483, $B504), 'Airport Passengers'!$A$8:$M$3759, 10, FALSE)), "", VLOOKUP(CONCATENATE($B$483, $B504), 'Airport Passengers'!$A$8:$M$3759, 10, FALSE))</f>
        <v>151623</v>
      </c>
      <c r="E504" s="67">
        <f>IF(ISNA(VLOOKUP(CONCATENATE($B$483, $B504), 'Airport Passengers'!$A$8:$M$3769, 13, FALSE)), "", VLOOKUP(CONCATENATE($B$483, $B504), 'Airport Passengers'!$A$8:$M$3769, 13, FALSE))</f>
        <v>999369</v>
      </c>
      <c r="F504" s="67"/>
      <c r="G504" s="68">
        <f t="shared" si="296"/>
        <v>-6.490077036435675E-2</v>
      </c>
      <c r="H504" s="68">
        <f t="shared" si="297"/>
        <v>-0.10544791617501298</v>
      </c>
      <c r="I504" s="68">
        <f t="shared" si="298"/>
        <v>-7.1287450747156339E-2</v>
      </c>
      <c r="J504" s="52"/>
      <c r="L504" s="67"/>
      <c r="M504" s="68"/>
      <c r="N504" s="69"/>
      <c r="O504" s="68"/>
      <c r="P504" s="68"/>
      <c r="Q504" s="69"/>
    </row>
    <row r="505" spans="1:17" x14ac:dyDescent="0.25">
      <c r="A505" s="2"/>
      <c r="B505" s="46">
        <v>2002</v>
      </c>
      <c r="C505" s="71">
        <f>IF(ISNA(VLOOKUP(CONCATENATE($B$483, $B505), 'Airport Passengers'!$A$8:$M$3759, 7, FALSE)), "", VLOOKUP(CONCATENATE($B$483, $B505), 'Airport Passengers'!$A$8:$M$3759, 7, FALSE))</f>
        <v>894091</v>
      </c>
      <c r="D505" s="71">
        <f>IF(ISNA(VLOOKUP(CONCATENATE($B$483, $B505), 'Airport Passengers'!$A$8:$M$3759, 10, FALSE)), "", VLOOKUP(CONCATENATE($B$483, $B505), 'Airport Passengers'!$A$8:$M$3759, 10, FALSE))</f>
        <v>103211</v>
      </c>
      <c r="E505" s="67">
        <f>IF(ISNA(VLOOKUP(CONCATENATE($B$483, $B505), 'Airport Passengers'!$A$8:$M$3769, 13, FALSE)), "", VLOOKUP(CONCATENATE($B$483, $B505), 'Airport Passengers'!$A$8:$M$3769, 13, FALSE))</f>
        <v>997302</v>
      </c>
      <c r="F505" s="67"/>
      <c r="G505" s="68">
        <f t="shared" si="296"/>
        <v>5.466849740370347E-2</v>
      </c>
      <c r="H505" s="68">
        <f t="shared" si="297"/>
        <v>-0.3192919280056456</v>
      </c>
      <c r="I505" s="68">
        <f t="shared" si="298"/>
        <v>-2.0683051005184272E-3</v>
      </c>
      <c r="J505" s="52"/>
    </row>
    <row r="506" spans="1:17" x14ac:dyDescent="0.25">
      <c r="A506" s="2"/>
      <c r="B506" s="46">
        <v>2003</v>
      </c>
      <c r="C506" s="71">
        <f>IF(ISNA(VLOOKUP(CONCATENATE($B$483, $B506), 'Airport Passengers'!$A$8:$M$3759, 7, FALSE)), "", VLOOKUP(CONCATENATE($B$483, $B506), 'Airport Passengers'!$A$8:$M$3759, 7, FALSE))</f>
        <v>924159</v>
      </c>
      <c r="D506" s="71">
        <f>IF(ISNA(VLOOKUP(CONCATENATE($B$483, $B506), 'Airport Passengers'!$A$8:$M$3759, 10, FALSE)), "", VLOOKUP(CONCATENATE($B$483, $B506), 'Airport Passengers'!$A$8:$M$3759, 10, FALSE))</f>
        <v>77690</v>
      </c>
      <c r="E506" s="67">
        <f>IF(ISNA(VLOOKUP(CONCATENATE($B$483, $B506), 'Airport Passengers'!$A$8:$M$3769, 13, FALSE)), "", VLOOKUP(CONCATENATE($B$483, $B506), 'Airport Passengers'!$A$8:$M$3769, 13, FALSE))</f>
        <v>1001849</v>
      </c>
      <c r="F506" s="67"/>
      <c r="G506" s="68">
        <f t="shared" si="296"/>
        <v>3.3629686463682106E-2</v>
      </c>
      <c r="H506" s="68">
        <f t="shared" si="297"/>
        <v>-0.2472701553129027</v>
      </c>
      <c r="I506" s="68">
        <f t="shared" si="298"/>
        <v>4.5593009940820333E-3</v>
      </c>
      <c r="J506" s="52"/>
    </row>
    <row r="507" spans="1:17" x14ac:dyDescent="0.25">
      <c r="A507" s="2"/>
      <c r="B507" s="46">
        <v>2004</v>
      </c>
      <c r="C507" s="71">
        <f>IF(ISNA(VLOOKUP(CONCATENATE($B$483, $B507), 'Airport Passengers'!$A$8:$M$3759, 7, FALSE)), "", VLOOKUP(CONCATENATE($B$483, $B507), 'Airport Passengers'!$A$8:$M$3759, 7, FALSE))</f>
        <v>1061842</v>
      </c>
      <c r="D507" s="71">
        <f>IF(ISNA(VLOOKUP(CONCATENATE($B$483, $B507), 'Airport Passengers'!$A$8:$M$3759, 10, FALSE)), "", VLOOKUP(CONCATENATE($B$483, $B507), 'Airport Passengers'!$A$8:$M$3759, 10, FALSE))</f>
        <v>98374</v>
      </c>
      <c r="E507" s="67">
        <f>IF(ISNA(VLOOKUP(CONCATENATE($B$483, $B507), 'Airport Passengers'!$A$8:$M$3769, 13, FALSE)), "", VLOOKUP(CONCATENATE($B$483, $B507), 'Airport Passengers'!$A$8:$M$3769, 13, FALSE))</f>
        <v>1160216</v>
      </c>
      <c r="F507" s="67"/>
      <c r="G507" s="68">
        <f t="shared" si="296"/>
        <v>0.14898193925504161</v>
      </c>
      <c r="H507" s="68">
        <f t="shared" si="297"/>
        <v>0.26623761101814908</v>
      </c>
      <c r="I507" s="68">
        <f t="shared" si="298"/>
        <v>0.15807471984301028</v>
      </c>
      <c r="J507" s="52"/>
    </row>
    <row r="508" spans="1:17" x14ac:dyDescent="0.25">
      <c r="A508" s="2"/>
      <c r="B508" s="46">
        <v>2005</v>
      </c>
      <c r="C508" s="71">
        <f>IF(ISNA(VLOOKUP(CONCATENATE($B$483, $B508), 'Airport Passengers'!$A$8:$M$3759, 7, FALSE)), "", VLOOKUP(CONCATENATE($B$483, $B508), 'Airport Passengers'!$A$8:$M$3759, 7, FALSE))</f>
        <v>1110550</v>
      </c>
      <c r="D508" s="71">
        <f>IF(ISNA(VLOOKUP(CONCATENATE($B$483, $B508), 'Airport Passengers'!$A$8:$M$3759, 10, FALSE)), "", VLOOKUP(CONCATENATE($B$483, $B508), 'Airport Passengers'!$A$8:$M$3759, 10, FALSE))</f>
        <v>104382</v>
      </c>
      <c r="E508" s="67">
        <f>IF(ISNA(VLOOKUP(CONCATENATE($B$483, $B508), 'Airport Passengers'!$A$8:$M$3769, 13, FALSE)), "", VLOOKUP(CONCATENATE($B$483, $B508), 'Airport Passengers'!$A$8:$M$3769, 13, FALSE))</f>
        <v>1214932</v>
      </c>
      <c r="F508" s="67"/>
      <c r="G508" s="68">
        <f t="shared" si="296"/>
        <v>4.5871231313133212E-2</v>
      </c>
      <c r="H508" s="68">
        <f t="shared" si="297"/>
        <v>6.1073047756521032E-2</v>
      </c>
      <c r="I508" s="68">
        <f t="shared" si="298"/>
        <v>4.7160183965744312E-2</v>
      </c>
      <c r="J508" s="52"/>
    </row>
    <row r="509" spans="1:17" x14ac:dyDescent="0.25">
      <c r="A509" s="2"/>
      <c r="B509" s="46">
        <v>2006</v>
      </c>
      <c r="C509" s="71">
        <f>IF(ISNA(VLOOKUP(CONCATENATE($B$483, $B509), 'Airport Passengers'!$A$8:$M$3759, 7, FALSE)), "", VLOOKUP(CONCATENATE($B$483, $B509), 'Airport Passengers'!$A$8:$M$3759, 7, FALSE))</f>
        <v>1186319</v>
      </c>
      <c r="D509" s="71">
        <f>IF(ISNA(VLOOKUP(CONCATENATE($B$483, $B509), 'Airport Passengers'!$A$8:$M$3759, 10, FALSE)), "", VLOOKUP(CONCATENATE($B$483, $B509), 'Airport Passengers'!$A$8:$M$3759, 10, FALSE))</f>
        <v>126828</v>
      </c>
      <c r="E509" s="67">
        <f>IF(ISNA(VLOOKUP(CONCATENATE($B$483, $B509), 'Airport Passengers'!$A$8:$M$3769, 13, FALSE)), "", VLOOKUP(CONCATENATE($B$483, $B509), 'Airport Passengers'!$A$8:$M$3769, 13, FALSE))</f>
        <v>1313147</v>
      </c>
      <c r="F509" s="67"/>
      <c r="G509" s="68">
        <f t="shared" si="296"/>
        <v>6.8226554409977033E-2</v>
      </c>
      <c r="H509" s="68">
        <f t="shared" si="297"/>
        <v>0.21503707535782032</v>
      </c>
      <c r="I509" s="68">
        <f t="shared" si="298"/>
        <v>8.0839915320363609E-2</v>
      </c>
      <c r="J509" s="52"/>
    </row>
    <row r="510" spans="1:17" x14ac:dyDescent="0.25">
      <c r="A510" s="2"/>
      <c r="B510" s="46">
        <v>2007</v>
      </c>
      <c r="C510" s="71">
        <f>IF(ISNA(VLOOKUP(CONCATENATE($B$483, $B510), 'Airport Passengers'!$A$8:$M$3759, 7, FALSE)), "", VLOOKUP(CONCATENATE($B$483, $B510), 'Airport Passengers'!$A$8:$M$3759, 7, FALSE))</f>
        <v>1311984</v>
      </c>
      <c r="D510" s="71">
        <f>IF(ISNA(VLOOKUP(CONCATENATE($B$483, $B510), 'Airport Passengers'!$A$8:$M$3759, 10, FALSE)), "", VLOOKUP(CONCATENATE($B$483, $B510), 'Airport Passengers'!$A$8:$M$3759, 10, FALSE))</f>
        <v>151319</v>
      </c>
      <c r="E510" s="67">
        <f>IF(ISNA(VLOOKUP(CONCATENATE($B$483, $B510), 'Airport Passengers'!$A$8:$M$3769, 13, FALSE)), "", VLOOKUP(CONCATENATE($B$483, $B510), 'Airport Passengers'!$A$8:$M$3769, 13, FALSE))</f>
        <v>1463303</v>
      </c>
      <c r="F510" s="67"/>
      <c r="G510" s="68">
        <f t="shared" si="296"/>
        <v>0.10592850658212505</v>
      </c>
      <c r="H510" s="68">
        <f t="shared" si="297"/>
        <v>0.19310404642507964</v>
      </c>
      <c r="I510" s="68">
        <f t="shared" si="298"/>
        <v>0.11434820320954166</v>
      </c>
      <c r="J510" s="52"/>
    </row>
    <row r="511" spans="1:17" x14ac:dyDescent="0.25">
      <c r="A511" s="2"/>
      <c r="B511" s="46">
        <v>2008</v>
      </c>
      <c r="C511" s="71">
        <f>IF(ISNA(VLOOKUP(CONCATENATE($B$483, $B511), 'Airport Passengers'!$A$8:$M$3759, 7, FALSE)), "", VLOOKUP(CONCATENATE($B$483, $B511), 'Airport Passengers'!$A$8:$M$3759, 7, FALSE))</f>
        <v>1409316</v>
      </c>
      <c r="D511" s="71">
        <f>IF(ISNA(VLOOKUP(CONCATENATE($B$483, $B511), 'Airport Passengers'!$A$8:$M$3759, 10, FALSE)), "", VLOOKUP(CONCATENATE($B$483, $B511), 'Airport Passengers'!$A$8:$M$3759, 10, FALSE))</f>
        <v>187837</v>
      </c>
      <c r="E511" s="67">
        <f>IF(ISNA(VLOOKUP(CONCATENATE($B$483, $B511), 'Airport Passengers'!$A$8:$M$3769, 13, FALSE)), "", VLOOKUP(CONCATENATE($B$483, $B511), 'Airport Passengers'!$A$8:$M$3769, 13, FALSE))</f>
        <v>1597153</v>
      </c>
      <c r="F511" s="67"/>
      <c r="G511" s="68">
        <f t="shared" si="296"/>
        <v>7.4186880327808874E-2</v>
      </c>
      <c r="H511" s="68">
        <f t="shared" si="297"/>
        <v>0.24133122740700111</v>
      </c>
      <c r="I511" s="68">
        <f t="shared" si="298"/>
        <v>9.1471144390464582E-2</v>
      </c>
      <c r="J511" s="68"/>
    </row>
    <row r="512" spans="1:17" ht="39.6" x14ac:dyDescent="0.25">
      <c r="A512" s="2"/>
      <c r="B512" s="46">
        <v>2009</v>
      </c>
      <c r="C512" s="71">
        <f>IF(ISNA(VLOOKUP(CONCATENATE($B$483, $B512), 'Airport Passengers'!$A$8:$M$3759, 7, FALSE)), "", VLOOKUP(CONCATENATE($B$483, $B512), 'Airport Passengers'!$A$8:$M$3759, 7, FALSE))</f>
        <v>1327951</v>
      </c>
      <c r="D512" s="71">
        <f>IF(ISNA(VLOOKUP(CONCATENATE($B$483, $B512), 'Airport Passengers'!$A$8:$M$3759, 10, FALSE)), "", VLOOKUP(CONCATENATE($B$483, $B512), 'Airport Passengers'!$A$8:$M$3759, 10, FALSE))</f>
        <v>195742</v>
      </c>
      <c r="E512" s="67">
        <f>IF(ISNA(VLOOKUP(CONCATENATE($B$483, $B512), 'Airport Passengers'!$A$8:$M$3769, 13, FALSE)), "", VLOOKUP(CONCATENATE($B$483, $B512), 'Airport Passengers'!$A$8:$M$3769, 13, FALSE))</f>
        <v>1523693</v>
      </c>
      <c r="F512" s="67"/>
      <c r="G512" s="68">
        <f t="shared" si="296"/>
        <v>-5.7733680735903091E-2</v>
      </c>
      <c r="H512" s="68">
        <f t="shared" si="297"/>
        <v>4.2084360376283693E-2</v>
      </c>
      <c r="I512" s="68">
        <f t="shared" si="298"/>
        <v>-4.5994341180838658E-2</v>
      </c>
      <c r="J512" s="68"/>
      <c r="O512" s="65" t="s">
        <v>130</v>
      </c>
      <c r="P512" s="65" t="s">
        <v>105</v>
      </c>
      <c r="Q512" s="65" t="s">
        <v>106</v>
      </c>
    </row>
    <row r="513" spans="1:17" x14ac:dyDescent="0.25">
      <c r="A513" s="2"/>
      <c r="B513" s="46">
        <v>2010</v>
      </c>
      <c r="C513" s="71">
        <f>IF(ISNA(VLOOKUP(CONCATENATE($B$483, $B513), 'Airport Passengers'!$A$8:$M$3759, 7, FALSE)), "", VLOOKUP(CONCATENATE($B$483, $B513), 'Airport Passengers'!$A$8:$M$3759, 7, FALSE))</f>
        <v>1424926</v>
      </c>
      <c r="D513" s="71">
        <f>IF(ISNA(VLOOKUP(CONCATENATE($B$483, $B513), 'Airport Passengers'!$A$8:$M$3759, 10, FALSE)), "", VLOOKUP(CONCATENATE($B$483, $B513), 'Airport Passengers'!$A$8:$M$3759, 10, FALSE))</f>
        <v>217005</v>
      </c>
      <c r="E513" s="67">
        <f>IF(ISNA(VLOOKUP(CONCATENATE($B$483, $B513), 'Airport Passengers'!$A$8:$M$3769, 13, FALSE)), "", VLOOKUP(CONCATENATE($B$483, $B513), 'Airport Passengers'!$A$8:$M$3769, 13, FALSE))</f>
        <v>1641931</v>
      </c>
      <c r="F513" s="67"/>
      <c r="G513" s="68">
        <f t="shared" si="296"/>
        <v>7.3026037858324594E-2</v>
      </c>
      <c r="H513" s="68">
        <f t="shared" si="297"/>
        <v>0.10862768337914193</v>
      </c>
      <c r="I513" s="68">
        <f t="shared" si="298"/>
        <v>7.7599621446052452E-2</v>
      </c>
      <c r="J513" s="68"/>
    </row>
    <row r="514" spans="1:17" x14ac:dyDescent="0.25">
      <c r="A514" s="2"/>
      <c r="B514" s="46">
        <v>2011</v>
      </c>
      <c r="C514" s="71">
        <f>IF(ISNA(VLOOKUP(CONCATENATE($B$483, $B514), 'Airport Passengers'!$A$8:$M$3759, 7, FALSE)), "", VLOOKUP(CONCATENATE($B$483, $B514), 'Airport Passengers'!$A$8:$M$3759, 7, FALSE))</f>
        <v>1584781</v>
      </c>
      <c r="D514" s="71">
        <f>IF(ISNA(VLOOKUP(CONCATENATE($B$483, $B514), 'Airport Passengers'!$A$8:$M$3759, 10, FALSE)), "", VLOOKUP(CONCATENATE($B$483, $B514), 'Airport Passengers'!$A$8:$M$3759, 10, FALSE))</f>
        <v>326935</v>
      </c>
      <c r="E514" s="67">
        <f>IF(ISNA(VLOOKUP(CONCATENATE($B$483, $B514), 'Airport Passengers'!$A$8:$M$3769, 13, FALSE)), "", VLOOKUP(CONCATENATE($B$483, $B514), 'Airport Passengers'!$A$8:$M$3769, 13, FALSE))</f>
        <v>1911716</v>
      </c>
      <c r="F514" s="67"/>
      <c r="G514" s="68">
        <f t="shared" si="296"/>
        <v>0.1121847731040068</v>
      </c>
      <c r="H514" s="68">
        <f t="shared" si="297"/>
        <v>0.50657818944263955</v>
      </c>
      <c r="I514" s="68">
        <f t="shared" si="298"/>
        <v>0.16430958426389417</v>
      </c>
      <c r="J514" s="68"/>
      <c r="O514" s="76"/>
      <c r="P514" s="76"/>
      <c r="Q514" s="76"/>
    </row>
    <row r="515" spans="1:17" x14ac:dyDescent="0.25">
      <c r="A515" s="2"/>
      <c r="B515" s="46">
        <v>2012</v>
      </c>
      <c r="C515" s="71">
        <f>IF(ISNA(VLOOKUP(CONCATENATE($B$483, $B515), 'Airport Passengers'!$A$8:$M$3759, 7, FALSE)), "", VLOOKUP(CONCATENATE($B$483, $B515), 'Airport Passengers'!$A$8:$M$3759, 7, FALSE))</f>
        <v>1643882</v>
      </c>
      <c r="D515" s="71">
        <f>IF(ISNA(VLOOKUP(CONCATENATE($B$483, $B515), 'Airport Passengers'!$A$8:$M$3759, 10, FALSE)), "", VLOOKUP(CONCATENATE($B$483, $B515), 'Airport Passengers'!$A$8:$M$3759, 10, FALSE))</f>
        <v>328714</v>
      </c>
      <c r="E515" s="67">
        <f>IF(ISNA(VLOOKUP(CONCATENATE($B$483, $B515), 'Airport Passengers'!$A$8:$M$3769, 13, FALSE)), "", VLOOKUP(CONCATENATE($B$483, $B515), 'Airport Passengers'!$A$8:$M$3769, 13, FALSE))</f>
        <v>1972596</v>
      </c>
      <c r="F515" s="67"/>
      <c r="G515" s="68">
        <f t="shared" si="296"/>
        <v>3.7292849926898415E-2</v>
      </c>
      <c r="H515" s="68">
        <f t="shared" si="297"/>
        <v>5.4414486059920168E-3</v>
      </c>
      <c r="I515" s="68">
        <f t="shared" si="298"/>
        <v>3.1845734408248921E-2</v>
      </c>
      <c r="J515" s="68"/>
      <c r="O515" s="76"/>
      <c r="P515" s="76"/>
      <c r="Q515" s="76"/>
    </row>
    <row r="516" spans="1:17" x14ac:dyDescent="0.25">
      <c r="A516" s="2"/>
      <c r="B516" s="46">
        <v>2013</v>
      </c>
      <c r="C516" s="71">
        <f>IF(ISNA(VLOOKUP(CONCATENATE($B$483, $B516), 'Airport Passengers'!$A$8:$M$3759, 7, FALSE)), "", VLOOKUP(CONCATENATE($B$483, $B516), 'Airport Passengers'!$A$8:$M$3759, 7, FALSE))</f>
        <v>1690060</v>
      </c>
      <c r="D516" s="71">
        <f>IF(ISNA(VLOOKUP(CONCATENATE($B$483, $B516), 'Airport Passengers'!$A$8:$M$3759, 10, FALSE)), "", VLOOKUP(CONCATENATE($B$483, $B516), 'Airport Passengers'!$A$8:$M$3759, 10, FALSE))</f>
        <v>333217</v>
      </c>
      <c r="E516" s="67">
        <f>IF(ISNA(VLOOKUP(CONCATENATE($B$483, $B516), 'Airport Passengers'!$A$8:$M$3769, 13, FALSE)), "", VLOOKUP(CONCATENATE($B$483, $B516), 'Airport Passengers'!$A$8:$M$3769, 13, FALSE))</f>
        <v>2023277</v>
      </c>
      <c r="F516" s="67"/>
      <c r="G516" s="68">
        <f t="shared" si="296"/>
        <v>2.8090824037248417E-2</v>
      </c>
      <c r="H516" s="68">
        <f t="shared" si="297"/>
        <v>1.3698838503988269E-2</v>
      </c>
      <c r="I516" s="68">
        <f t="shared" si="298"/>
        <v>2.569253917173106E-2</v>
      </c>
      <c r="J516" s="68"/>
      <c r="K516" s="52" t="s">
        <v>175</v>
      </c>
      <c r="O516" s="76">
        <f>C527/1000000</f>
        <v>1.6065689999999999</v>
      </c>
      <c r="P516" s="76">
        <f>D527/1000000</f>
        <v>0.21124000000000001</v>
      </c>
      <c r="Q516" s="76">
        <f>E527/1000000</f>
        <v>1.817809</v>
      </c>
    </row>
    <row r="517" spans="1:17" x14ac:dyDescent="0.25">
      <c r="A517" s="2"/>
      <c r="B517" s="46">
        <v>2014</v>
      </c>
      <c r="C517" s="71">
        <f>IF(ISNA(VLOOKUP(CONCATENATE($B$483, $B517), 'Airport Passengers'!$A$8:$M$3759, 7, FALSE)), "", VLOOKUP(CONCATENATE($B$483, $B517), 'Airport Passengers'!$A$8:$M$3759, 7, FALSE))</f>
        <v>1798462</v>
      </c>
      <c r="D517" s="71">
        <f>IF(ISNA(VLOOKUP(CONCATENATE($B$483, $B517), 'Airport Passengers'!$A$8:$M$3759, 10, FALSE)), "", VLOOKUP(CONCATENATE($B$483, $B517), 'Airport Passengers'!$A$8:$M$3759, 10, FALSE))</f>
        <v>318670</v>
      </c>
      <c r="E517" s="67">
        <f>IF(ISNA(VLOOKUP(CONCATENATE($B$483, $B517), 'Airport Passengers'!$A$8:$M$3769, 13, FALSE)), "", VLOOKUP(CONCATENATE($B$483, $B517), 'Airport Passengers'!$A$8:$M$3769, 13, FALSE))</f>
        <v>2117132</v>
      </c>
      <c r="F517" s="67"/>
      <c r="G517" s="68">
        <f t="shared" si="296"/>
        <v>6.4140918073914532E-2</v>
      </c>
      <c r="H517" s="68">
        <f t="shared" si="297"/>
        <v>-4.3656236026373203E-2</v>
      </c>
      <c r="I517" s="68">
        <f t="shared" si="298"/>
        <v>4.6387617711267412E-2</v>
      </c>
      <c r="J517" s="68"/>
      <c r="K517" s="52" t="s">
        <v>171</v>
      </c>
      <c r="O517" s="75">
        <f>G527</f>
        <v>3.1883346664893287E-3</v>
      </c>
      <c r="P517" s="75">
        <f>H527</f>
        <v>0.25945004888984285</v>
      </c>
      <c r="Q517" s="75">
        <f>I527</f>
        <v>2.7482679897602683E-2</v>
      </c>
    </row>
    <row r="518" spans="1:17" x14ac:dyDescent="0.25">
      <c r="A518" s="2"/>
      <c r="B518" s="46">
        <v>2015</v>
      </c>
      <c r="C518" s="71">
        <f>IF(ISNA(VLOOKUP(CONCATENATE($B$483, $B518), 'Airport Passengers'!$A$8:$M$3759, 7, FALSE)), "", VLOOKUP(CONCATENATE($B$483, $B518), 'Airport Passengers'!$A$8:$M$3759, 7, FALSE))</f>
        <v>1799259</v>
      </c>
      <c r="D518" s="71">
        <f>IF(ISNA(VLOOKUP(CONCATENATE($B$483, $B518), 'Airport Passengers'!$A$8:$M$3759, 10, FALSE)), "", VLOOKUP(CONCATENATE($B$483, $B518), 'Airport Passengers'!$A$8:$M$3759, 10, FALSE))</f>
        <v>262787</v>
      </c>
      <c r="E518" s="67">
        <f>IF(ISNA(VLOOKUP(CONCATENATE($B$483, $B518), 'Airport Passengers'!$A$8:$M$3769, 13, FALSE)), "", VLOOKUP(CONCATENATE($B$483, $B518), 'Airport Passengers'!$A$8:$M$3769, 13, FALSE))</f>
        <v>2062046</v>
      </c>
      <c r="F518" s="67"/>
      <c r="G518" s="68">
        <f t="shared" si="296"/>
        <v>4.4315643032769112E-4</v>
      </c>
      <c r="H518" s="68">
        <f t="shared" si="297"/>
        <v>-0.17536322841811278</v>
      </c>
      <c r="I518" s="68">
        <f t="shared" si="298"/>
        <v>-2.6019161771679802E-2</v>
      </c>
      <c r="J518" s="68"/>
      <c r="K518" s="52" t="s">
        <v>108</v>
      </c>
      <c r="O518" s="75">
        <f>C527/C$47</f>
        <v>1.363195545426114E-2</v>
      </c>
      <c r="P518" s="75">
        <f>D527/D$47</f>
        <v>5.1081044560449115E-3</v>
      </c>
      <c r="Q518" s="75">
        <f>E527/E$47</f>
        <v>1.1417892612167614E-2</v>
      </c>
    </row>
    <row r="519" spans="1:17" x14ac:dyDescent="0.25">
      <c r="A519" s="2"/>
      <c r="B519" s="46">
        <v>2016</v>
      </c>
      <c r="C519" s="71">
        <f>IF(ISNA(VLOOKUP(CONCATENATE($B$483, $B519), 'Airport Passengers'!$A$8:$M$3759, 7, FALSE)), "", VLOOKUP(CONCATENATE($B$483, $B519), 'Airport Passengers'!$A$8:$M$3759, 7, FALSE))</f>
        <v>1827704</v>
      </c>
      <c r="D519" s="71">
        <f>IF(ISNA(VLOOKUP(CONCATENATE($B$483, $B519), 'Airport Passengers'!$A$8:$M$3759, 10, FALSE)), "", VLOOKUP(CONCATENATE($B$483, $B519), 'Airport Passengers'!$A$8:$M$3759, 10, FALSE))</f>
        <v>272069</v>
      </c>
      <c r="E519" s="67">
        <f>IF(ISNA(VLOOKUP(CONCATENATE($B$483, $B519), 'Airport Passengers'!$A$8:$M$3769, 13, FALSE)), "", VLOOKUP(CONCATENATE($B$483, $B519), 'Airport Passengers'!$A$8:$M$3769, 13, FALSE))</f>
        <v>2099773</v>
      </c>
      <c r="F519" s="67"/>
      <c r="G519" s="68">
        <f t="shared" si="296"/>
        <v>1.5809285933820534E-2</v>
      </c>
      <c r="H519" s="68">
        <f t="shared" si="297"/>
        <v>3.5321381955728405E-2</v>
      </c>
      <c r="I519" s="68">
        <f t="shared" si="298"/>
        <v>1.8295906104907455E-2</v>
      </c>
      <c r="J519" s="68"/>
    </row>
    <row r="520" spans="1:17" x14ac:dyDescent="0.25">
      <c r="A520" s="2"/>
      <c r="B520" s="46">
        <v>2017</v>
      </c>
      <c r="C520" s="71">
        <f>IF(ISNA(VLOOKUP(CONCATENATE($B$483, $B520), 'Airport Passengers'!$A$8:$M$3759, 7, FALSE)), "", VLOOKUP(CONCATENATE($B$483, $B520), 'Airport Passengers'!$A$8:$M$3759, 7, FALSE))</f>
        <v>1829551</v>
      </c>
      <c r="D520" s="71">
        <f>IF(ISNA(VLOOKUP(CONCATENATE($B$483, $B520), 'Airport Passengers'!$A$8:$M$3759, 10, FALSE)), "", VLOOKUP(CONCATENATE($B$483, $B520), 'Airport Passengers'!$A$8:$M$3759, 10, FALSE))</f>
        <v>274857</v>
      </c>
      <c r="E520" s="67">
        <f>IF(ISNA(VLOOKUP(CONCATENATE($B$483, $B520), 'Airport Passengers'!$A$8:$M$3769, 13, FALSE)), "", VLOOKUP(CONCATENATE($B$483, $B520), 'Airport Passengers'!$A$8:$M$3769, 13, FALSE))</f>
        <v>2104408</v>
      </c>
      <c r="F520" s="67"/>
      <c r="G520" s="68">
        <f t="shared" si="296"/>
        <v>1.0105575082179608E-3</v>
      </c>
      <c r="H520" s="68">
        <f t="shared" si="297"/>
        <v>1.0247400475614642E-2</v>
      </c>
      <c r="I520" s="68">
        <f t="shared" si="298"/>
        <v>2.2073814645678365E-3</v>
      </c>
      <c r="J520" s="68"/>
      <c r="K520" s="77"/>
      <c r="L520" s="77"/>
      <c r="M520" s="77"/>
      <c r="N520" s="77"/>
      <c r="O520" s="67"/>
    </row>
    <row r="521" spans="1:17" x14ac:dyDescent="0.25">
      <c r="A521" s="2"/>
      <c r="B521" s="46">
        <v>2018</v>
      </c>
      <c r="C521" s="71">
        <f>IF(ISNA(VLOOKUP(CONCATENATE($B$483, $B521), 'Airport Passengers'!$A$8:$M$3759, 7, FALSE)), "", VLOOKUP(CONCATENATE($B$483, $B521), 'Airport Passengers'!$A$8:$M$3759, 7, FALSE))</f>
        <v>1775241</v>
      </c>
      <c r="D521" s="71">
        <f>IF(ISNA(VLOOKUP(CONCATENATE($B$483, $B521), 'Airport Passengers'!$A$8:$M$3759, 10, FALSE)), "", VLOOKUP(CONCATENATE($B$483, $B521), 'Airport Passengers'!$A$8:$M$3759, 10, FALSE))</f>
        <v>228591</v>
      </c>
      <c r="E521" s="67">
        <f>IF(ISNA(VLOOKUP(CONCATENATE($B$483, $B521), 'Airport Passengers'!$A$8:$M$3769, 13, FALSE)), "", VLOOKUP(CONCATENATE($B$483, $B521), 'Airport Passengers'!$A$8:$M$3769, 13, FALSE))</f>
        <v>2003832</v>
      </c>
      <c r="F521" s="67"/>
      <c r="G521" s="68">
        <f t="shared" si="296"/>
        <v>-2.9684878967571826E-2</v>
      </c>
      <c r="H521" s="68">
        <f t="shared" si="297"/>
        <v>-0.1683275303157642</v>
      </c>
      <c r="I521" s="68">
        <f t="shared" si="298"/>
        <v>-4.7793013522092677E-2</v>
      </c>
      <c r="J521" s="68"/>
      <c r="K521" s="77" t="s">
        <v>99</v>
      </c>
      <c r="L521" s="77"/>
      <c r="M521" s="77"/>
      <c r="N521" s="77"/>
      <c r="O521" s="67"/>
    </row>
    <row r="522" spans="1:17" x14ac:dyDescent="0.25">
      <c r="A522" s="2"/>
      <c r="B522" s="46">
        <v>2019</v>
      </c>
      <c r="C522" s="71">
        <f>IF(ISNA(VLOOKUP(CONCATENATE($B$483, $B522), 'Airport Passengers'!$A$8:$M$3759, 7, FALSE)), "", VLOOKUP(CONCATENATE($B$483, $B522), 'Airport Passengers'!$A$8:$M$3759, 7, FALSE))</f>
        <v>1727460</v>
      </c>
      <c r="D522" s="71">
        <f>IF(ISNA(VLOOKUP(CONCATENATE($B$483, $B522), 'Airport Passengers'!$A$8:$M$3759, 10, FALSE)), "", VLOOKUP(CONCATENATE($B$483, $B522), 'Airport Passengers'!$A$8:$M$3759, 10, FALSE))</f>
        <v>256030</v>
      </c>
      <c r="E522" s="67">
        <f>IF(ISNA(VLOOKUP(CONCATENATE($B$483, $B522), 'Airport Passengers'!$A$8:$M$3769, 13, FALSE)), "", VLOOKUP(CONCATENATE($B$483, $B522), 'Airport Passengers'!$A$8:$M$3769, 13, FALSE))</f>
        <v>1983490</v>
      </c>
      <c r="F522" s="67"/>
      <c r="G522" s="68">
        <f t="shared" si="296"/>
        <v>-2.6915218835076478E-2</v>
      </c>
      <c r="H522" s="68">
        <f t="shared" si="297"/>
        <v>0.1200353469734154</v>
      </c>
      <c r="I522" s="68">
        <f t="shared" si="298"/>
        <v>-1.0151549630907182E-2</v>
      </c>
      <c r="J522" s="68"/>
      <c r="K522" s="49" t="s">
        <v>172</v>
      </c>
      <c r="O522" s="75">
        <f>IF(C522=0,"..",(C527/C522)^(1/5)-1)</f>
        <v>-1.4405488074429096E-2</v>
      </c>
      <c r="P522" s="75">
        <f t="shared" ref="P522" si="299">IF(D522=0,"..",(D527/D522)^(1/5)-1)</f>
        <v>-3.7729746961529531E-2</v>
      </c>
      <c r="Q522" s="75">
        <f t="shared" ref="Q522" si="300">IF(E522=0,"..",(E527/E522)^(1/5)-1)</f>
        <v>-1.7293911480039004E-2</v>
      </c>
    </row>
    <row r="523" spans="1:17" x14ac:dyDescent="0.25">
      <c r="A523" s="2"/>
      <c r="B523" s="46">
        <v>2020</v>
      </c>
      <c r="C523" s="71">
        <f>IF(ISNA(VLOOKUP(CONCATENATE($B$483, $B523), 'Airport Passengers'!$A$8:$M$3759, 7, FALSE)), "", VLOOKUP(CONCATENATE($B$483, $B523), 'Airport Passengers'!$A$8:$M$3759, 7, FALSE))</f>
        <v>654982</v>
      </c>
      <c r="D523" s="71">
        <f>IF(ISNA(VLOOKUP(CONCATENATE($B$483, $B523), 'Airport Passengers'!$A$8:$M$3759, 10, FALSE)), "", VLOOKUP(CONCATENATE($B$483, $B523), 'Airport Passengers'!$A$8:$M$3759, 10, FALSE))</f>
        <v>47424</v>
      </c>
      <c r="E523" s="67">
        <f>IF(ISNA(VLOOKUP(CONCATENATE($B$483, $B523), 'Airport Passengers'!$A$8:$M$3769, 13, FALSE)), "", VLOOKUP(CONCATENATE($B$483, $B523), 'Airport Passengers'!$A$8:$M$3769, 13, FALSE))</f>
        <v>702406</v>
      </c>
      <c r="F523" s="67"/>
      <c r="G523" s="68">
        <f t="shared" si="296"/>
        <v>-0.62084100355435146</v>
      </c>
      <c r="H523" s="68">
        <f t="shared" si="297"/>
        <v>-0.81477170644065144</v>
      </c>
      <c r="I523" s="68">
        <f t="shared" si="298"/>
        <v>-0.64587368728856709</v>
      </c>
      <c r="J523" s="68"/>
      <c r="K523" s="49" t="s">
        <v>173</v>
      </c>
      <c r="O523" s="75">
        <f>IF(C517=0,"..",(C527/C517)^(1/10)-1)</f>
        <v>-1.1219685156786618E-2</v>
      </c>
      <c r="P523" s="75">
        <f t="shared" ref="P523" si="301">IF(D517=0,"..",(D527/D517)^(1/10)-1)</f>
        <v>-4.0282314788270379E-2</v>
      </c>
      <c r="Q523" s="75">
        <f t="shared" ref="Q523" si="302">IF(E517=0,"..",(E527/E517)^(1/10)-1)</f>
        <v>-1.5127454177556898E-2</v>
      </c>
    </row>
    <row r="524" spans="1:17" x14ac:dyDescent="0.25">
      <c r="A524" s="2"/>
      <c r="B524" s="46">
        <v>2021</v>
      </c>
      <c r="C524" s="71">
        <f>IF(ISNA(VLOOKUP(CONCATENATE($B$483, $B524), 'Airport Passengers'!$A$8:$M$3759, 7, FALSE)), "", VLOOKUP(CONCATENATE($B$483, $B524), 'Airport Passengers'!$A$8:$M$3759, 7, FALSE))</f>
        <v>1072344</v>
      </c>
      <c r="D524" s="71">
        <f>IF(ISNA(VLOOKUP(CONCATENATE($B$483, $B524), 'Airport Passengers'!$A$8:$M$3759, 10, FALSE)), "", VLOOKUP(CONCATENATE($B$483, $B524), 'Airport Passengers'!$A$8:$M$3759, 10, FALSE))</f>
        <v>2750</v>
      </c>
      <c r="E524" s="67">
        <f>IF(ISNA(VLOOKUP(CONCATENATE($B$483, $B524), 'Airport Passengers'!$A$8:$M$3769, 13, FALSE)), "", VLOOKUP(CONCATENATE($B$483, $B524), 'Airport Passengers'!$A$8:$M$3769, 13, FALSE))</f>
        <v>1075094</v>
      </c>
      <c r="F524" s="67"/>
      <c r="G524" s="68">
        <f t="shared" si="296"/>
        <v>0.63721140428286582</v>
      </c>
      <c r="H524" s="68">
        <f t="shared" si="297"/>
        <v>-0.94201248313090413</v>
      </c>
      <c r="I524" s="68">
        <f t="shared" si="298"/>
        <v>0.53058772277002186</v>
      </c>
      <c r="J524" s="68"/>
      <c r="K524" s="49" t="s">
        <v>174</v>
      </c>
      <c r="O524" s="75">
        <f>IF(C507=0,"..",(C527/C507)^(1/20)-1)</f>
        <v>2.0920616745214948E-2</v>
      </c>
      <c r="P524" s="75">
        <f t="shared" ref="P524" si="303">IF(D507=0,"..",(D527/D507)^(1/20)-1)</f>
        <v>3.8950344467152176E-2</v>
      </c>
      <c r="Q524" s="75">
        <f t="shared" ref="Q524" si="304">IF(E507=0,"..",(E527/E507)^(1/20)-1)</f>
        <v>2.2705213658779533E-2</v>
      </c>
    </row>
    <row r="525" spans="1:17" x14ac:dyDescent="0.25">
      <c r="A525" s="2"/>
      <c r="B525" s="46">
        <v>2022</v>
      </c>
      <c r="C525" s="71">
        <f>IF(ISNA(VLOOKUP(CONCATENATE($B$483, $B525), 'Airport Passengers'!$A$8:$M$3759, 7, FALSE)), "", VLOOKUP(CONCATENATE($B$483, $B525), 'Airport Passengers'!$A$8:$M$3759, 7, FALSE))</f>
        <v>1545360</v>
      </c>
      <c r="D525" s="71">
        <f>IF(ISNA(VLOOKUP(CONCATENATE($B$483, $B525), 'Airport Passengers'!$A$8:$M$3759, 10, FALSE)), "", VLOOKUP(CONCATENATE($B$483, $B525), 'Airport Passengers'!$A$8:$M$3759, 10, FALSE))</f>
        <v>127769</v>
      </c>
      <c r="E525" s="67">
        <f>IF(ISNA(VLOOKUP(CONCATENATE($B$483, $B525), 'Airport Passengers'!$A$8:$M$3769, 13, FALSE)), "", VLOOKUP(CONCATENATE($B$483, $B525), 'Airport Passengers'!$A$8:$M$3769, 13, FALSE))</f>
        <v>1673129</v>
      </c>
      <c r="F525" s="67"/>
      <c r="G525" s="68">
        <f t="shared" si="296"/>
        <v>0.44110472012712337</v>
      </c>
      <c r="H525" s="68">
        <f t="shared" si="297"/>
        <v>45.461454545454544</v>
      </c>
      <c r="I525" s="68">
        <f t="shared" si="298"/>
        <v>0.55626298723646495</v>
      </c>
      <c r="J525" s="68"/>
      <c r="K525" s="10"/>
    </row>
    <row r="526" spans="1:17" x14ac:dyDescent="0.25">
      <c r="A526" s="2"/>
      <c r="B526" s="46">
        <v>2023</v>
      </c>
      <c r="C526" s="71">
        <f>IF(ISNA(VLOOKUP(CONCATENATE($B$483, $B526), 'Airport Passengers'!$A$8:$M$3759, 7, FALSE)), "", VLOOKUP(CONCATENATE($B$483, $B526), 'Airport Passengers'!$A$8:$M$3759, 7, FALSE))</f>
        <v>1601463</v>
      </c>
      <c r="D526" s="71">
        <f>IF(ISNA(VLOOKUP(CONCATENATE($B$483, $B526), 'Airport Passengers'!$A$8:$M$3759, 10, FALSE)), "", VLOOKUP(CONCATENATE($B$483, $B526), 'Airport Passengers'!$A$8:$M$3759, 10, FALSE))</f>
        <v>167724</v>
      </c>
      <c r="E526" s="67">
        <f>IF(ISNA(VLOOKUP(CONCATENATE($B$483, $B526), 'Airport Passengers'!$A$8:$M$3769, 13, FALSE)), "", VLOOKUP(CONCATENATE($B$483, $B526), 'Airport Passengers'!$A$8:$M$3769, 13, FALSE))</f>
        <v>1769187</v>
      </c>
      <c r="F526" s="67"/>
      <c r="G526" s="68">
        <f t="shared" ref="G526" si="305">IF(AND(ISNUMBER(C525),ISNUMBER(C526)), IF(OR(C525=0, C526=0), "..", (C526-C525)/C525), " ")</f>
        <v>3.6304162136977791E-2</v>
      </c>
      <c r="H526" s="68">
        <f t="shared" ref="H526" si="306">IF(AND(ISNUMBER(D525),ISNUMBER(D526)), IF(OR(D525=0, D526=0), "..", (D526-D525)/D525), " ")</f>
        <v>0.31271278635662797</v>
      </c>
      <c r="I526" s="68">
        <f t="shared" ref="I526" si="307">IF(AND(ISNUMBER(E525),ISNUMBER(E526)), IF(OR(E525=0, E526=0), "..", (E526-E525)/E525), " ")</f>
        <v>5.7412189974592513E-2</v>
      </c>
      <c r="J526" s="68"/>
      <c r="K526" s="10"/>
    </row>
    <row r="527" spans="1:17" x14ac:dyDescent="0.25">
      <c r="A527" s="2"/>
      <c r="B527" s="46">
        <v>2024</v>
      </c>
      <c r="C527" s="71">
        <f>IF(ISNA(VLOOKUP(CONCATENATE($B$483, $B527), 'Airport Passengers'!$A$8:$M$3759, 7, FALSE)), "", VLOOKUP(CONCATENATE($B$483, $B527), 'Airport Passengers'!$A$8:$M$3759, 7, FALSE))</f>
        <v>1606569</v>
      </c>
      <c r="D527" s="71">
        <f>IF(ISNA(VLOOKUP(CONCATENATE($B$483, $B527), 'Airport Passengers'!$A$8:$M$3759, 10, FALSE)), "", VLOOKUP(CONCATENATE($B$483, $B527), 'Airport Passengers'!$A$8:$M$3759, 10, FALSE))</f>
        <v>211240</v>
      </c>
      <c r="E527" s="67">
        <f>IF(ISNA(VLOOKUP(CONCATENATE($B$483, $B527), 'Airport Passengers'!$A$8:$M$3769, 13, FALSE)), "", VLOOKUP(CONCATENATE($B$483, $B527), 'Airport Passengers'!$A$8:$M$3769, 13, FALSE))</f>
        <v>1817809</v>
      </c>
      <c r="F527" s="67"/>
      <c r="G527" s="68">
        <f t="shared" ref="G527" si="308">IF(AND(ISNUMBER(C526),ISNUMBER(C527)), IF(OR(C526=0, C527=0), "..", (C527-C526)/C526), " ")</f>
        <v>3.1883346664893287E-3</v>
      </c>
      <c r="H527" s="68">
        <f t="shared" ref="H527" si="309">IF(AND(ISNUMBER(D526),ISNUMBER(D527)), IF(OR(D526=0, D527=0), "..", (D527-D526)/D526), " ")</f>
        <v>0.25945004888984285</v>
      </c>
      <c r="I527" s="68">
        <f t="shared" ref="I527" si="310">IF(AND(ISNUMBER(E526),ISNUMBER(E527)), IF(OR(E526=0, E527=0), "..", (E527-E526)/E526), " ")</f>
        <v>2.7482679897602683E-2</v>
      </c>
      <c r="J527" s="68"/>
      <c r="K527" s="10"/>
    </row>
    <row r="528" spans="1:17" x14ac:dyDescent="0.25">
      <c r="A528" s="2"/>
      <c r="B528" s="72"/>
      <c r="C528" s="72"/>
      <c r="D528" s="72"/>
      <c r="E528" s="73"/>
      <c r="F528" s="73"/>
      <c r="G528" s="73"/>
      <c r="H528" s="73"/>
      <c r="I528" s="74"/>
      <c r="J528" s="68"/>
    </row>
    <row r="529" spans="1:21" ht="15" customHeight="1" x14ac:dyDescent="0.25">
      <c r="A529" s="2"/>
      <c r="F529" s="67"/>
      <c r="G529" s="67"/>
      <c r="H529" s="67"/>
      <c r="I529" s="68"/>
      <c r="J529" s="68"/>
    </row>
    <row r="530" spans="1:21" x14ac:dyDescent="0.25">
      <c r="A530" s="2"/>
      <c r="F530" s="75"/>
      <c r="G530" s="75"/>
      <c r="H530" s="75"/>
      <c r="I530" s="52"/>
      <c r="J530" s="68"/>
    </row>
    <row r="531" spans="1:21" s="36" customFormat="1" ht="18" thickBot="1" x14ac:dyDescent="0.35">
      <c r="A531" s="35"/>
      <c r="B531" s="54" t="s">
        <v>109</v>
      </c>
      <c r="C531" s="54"/>
      <c r="D531"/>
      <c r="E531"/>
      <c r="F531" s="55"/>
      <c r="G531" s="55"/>
      <c r="H531" s="55"/>
      <c r="I531" s="56"/>
      <c r="J531" s="57"/>
      <c r="K531" s="129" t="str">
        <f>CONCATENATE(B531," - PASSENGER MOVEMENTS (millions) - ",UPPER($B$6))</f>
        <v>OTHERS - PASSENGER MOVEMENTS (millions) - CALENDAR YEARS</v>
      </c>
      <c r="L531" s="129"/>
      <c r="M531" s="129"/>
      <c r="N531" s="129"/>
      <c r="O531" s="129"/>
      <c r="P531" s="129"/>
      <c r="Q531" s="129"/>
      <c r="R531" s="108"/>
      <c r="S531" s="37"/>
      <c r="T531" s="37"/>
      <c r="U531" s="37"/>
    </row>
    <row r="532" spans="1:21" x14ac:dyDescent="0.25">
      <c r="A532" s="1"/>
      <c r="B532" s="58"/>
      <c r="C532" s="58"/>
      <c r="D532" s="58"/>
      <c r="E532" s="59"/>
      <c r="F532" s="59"/>
      <c r="G532" s="59"/>
      <c r="H532" s="59"/>
      <c r="I532" s="60"/>
      <c r="J532" s="61"/>
    </row>
    <row r="533" spans="1:21" ht="20.100000000000001" customHeight="1" x14ac:dyDescent="0.25">
      <c r="A533" s="1"/>
      <c r="B533" s="62"/>
      <c r="C533" s="128" t="s">
        <v>103</v>
      </c>
      <c r="D533" s="128"/>
      <c r="E533" s="128"/>
      <c r="F533" s="63"/>
      <c r="G533" s="128" t="s">
        <v>107</v>
      </c>
      <c r="H533" s="128"/>
      <c r="I533" s="128"/>
      <c r="J533" s="64"/>
    </row>
    <row r="534" spans="1:21" ht="39.9" customHeight="1" x14ac:dyDescent="0.25">
      <c r="A534" s="1"/>
      <c r="B534" s="65" t="str">
        <f>B6</f>
        <v>Calendar Years</v>
      </c>
      <c r="C534" s="65" t="s">
        <v>140</v>
      </c>
      <c r="D534" s="65" t="s">
        <v>105</v>
      </c>
      <c r="E534" s="65" t="s">
        <v>106</v>
      </c>
      <c r="F534" s="65"/>
      <c r="G534" s="65" t="s">
        <v>104</v>
      </c>
      <c r="H534" s="65" t="s">
        <v>105</v>
      </c>
      <c r="I534" s="65" t="s">
        <v>106</v>
      </c>
      <c r="J534" s="66"/>
      <c r="L534" s="67"/>
      <c r="M534" s="68"/>
      <c r="N534" s="69"/>
      <c r="O534" s="68"/>
      <c r="P534" s="68"/>
      <c r="Q534" s="69"/>
    </row>
    <row r="535" spans="1:21" ht="12.75" customHeight="1" x14ac:dyDescent="0.25">
      <c r="A535" s="1"/>
      <c r="B535" s="70"/>
      <c r="C535" s="116" t="str">
        <f>C534</f>
        <v>Domestic (including Regional) Airlines</v>
      </c>
      <c r="D535" s="116" t="str">
        <f>D534</f>
        <v>International Airlines</v>
      </c>
      <c r="E535" s="70"/>
      <c r="F535" s="70"/>
      <c r="G535" s="70"/>
      <c r="H535" s="70"/>
      <c r="I535" s="70"/>
      <c r="J535" s="66"/>
      <c r="L535" s="67"/>
      <c r="M535" s="68"/>
      <c r="N535" s="69"/>
      <c r="O535" s="68"/>
      <c r="P535" s="68"/>
      <c r="Q535" s="69"/>
    </row>
    <row r="536" spans="1:21" x14ac:dyDescent="0.25">
      <c r="A536" s="1"/>
      <c r="B536" s="46">
        <v>1985</v>
      </c>
      <c r="C536" s="71">
        <f t="shared" ref="C536:E555" si="311">C8-C56-C152-C104-C200-C248-C344-C296-C392-C488-C440</f>
        <v>7531234</v>
      </c>
      <c r="D536" s="71">
        <f t="shared" si="311"/>
        <v>44764</v>
      </c>
      <c r="E536" s="71">
        <f t="shared" si="311"/>
        <v>7575998</v>
      </c>
      <c r="F536" s="67"/>
      <c r="G536" s="67"/>
      <c r="H536" s="67"/>
      <c r="I536" s="68" t="str">
        <f>IF(AND(ISNUMBER(E534),ISNUMBER(E536)), IF(OR(E534=0, E536=0), "--", (E536-E534)/E534), " ")</f>
        <v xml:space="preserve"> </v>
      </c>
      <c r="J536" s="68"/>
      <c r="L536" s="67"/>
      <c r="M536" s="68"/>
      <c r="N536" s="69"/>
      <c r="O536" s="68"/>
      <c r="P536" s="68"/>
      <c r="Q536" s="69"/>
    </row>
    <row r="537" spans="1:21" x14ac:dyDescent="0.25">
      <c r="A537" s="1"/>
      <c r="B537" s="46">
        <v>1986</v>
      </c>
      <c r="C537" s="71">
        <f t="shared" si="311"/>
        <v>7731244</v>
      </c>
      <c r="D537" s="71">
        <f t="shared" si="311"/>
        <v>53153</v>
      </c>
      <c r="E537" s="71">
        <f t="shared" si="311"/>
        <v>7784397</v>
      </c>
      <c r="F537" s="67"/>
      <c r="G537" s="68">
        <f t="shared" ref="G537:G564" si="312">IF(AND(ISNUMBER(C536),ISNUMBER(C537)), IF(OR(C536=0, C537=0), "..", (C537-C536)/C536), " ")</f>
        <v>2.6557400819042405E-2</v>
      </c>
      <c r="H537" s="68">
        <f t="shared" ref="H537:H555" si="313">IF(AND(ISNUMBER(D536),ISNUMBER(D537)), IF(OR(D536=0, D537=0), "..", (D537-D536)/D536), " ")</f>
        <v>0.18740505763560003</v>
      </c>
      <c r="I537" s="68">
        <f>IF(AND(ISNUMBER(E536),ISNUMBER(E537)), IF(OR(E536=0, E537=0), "..", (E537-E536)/E536), " ")</f>
        <v>2.7507795012617478E-2</v>
      </c>
      <c r="J537" s="52"/>
      <c r="L537" s="67"/>
      <c r="M537" s="68"/>
      <c r="N537" s="69"/>
      <c r="O537" s="68"/>
      <c r="P537" s="68"/>
      <c r="Q537" s="69"/>
    </row>
    <row r="538" spans="1:21" x14ac:dyDescent="0.25">
      <c r="A538" s="1"/>
      <c r="B538" s="46">
        <v>1987</v>
      </c>
      <c r="C538" s="71">
        <f t="shared" si="311"/>
        <v>7690701</v>
      </c>
      <c r="D538" s="71">
        <f t="shared" si="311"/>
        <v>50191</v>
      </c>
      <c r="E538" s="71">
        <f t="shared" si="311"/>
        <v>7740892</v>
      </c>
      <c r="F538" s="67"/>
      <c r="G538" s="68">
        <f t="shared" si="312"/>
        <v>-5.2440461069395818E-3</v>
      </c>
      <c r="H538" s="68">
        <f t="shared" si="313"/>
        <v>-5.5725923278084025E-2</v>
      </c>
      <c r="I538" s="68">
        <f t="shared" ref="I538:I555" si="314">IF(AND(ISNUMBER(E537),ISNUMBER(E538)), IF(OR(E537=0, E538=0), "..", (E538-E537)/E537), " ")</f>
        <v>-5.5887437395600453E-3</v>
      </c>
      <c r="J538" s="52"/>
      <c r="L538" s="67"/>
      <c r="M538" s="68"/>
      <c r="N538" s="69"/>
      <c r="O538" s="68"/>
      <c r="P538" s="68"/>
      <c r="Q538" s="69"/>
    </row>
    <row r="539" spans="1:21" x14ac:dyDescent="0.25">
      <c r="A539" s="1"/>
      <c r="B539" s="46">
        <v>1988</v>
      </c>
      <c r="C539" s="71">
        <f t="shared" si="311"/>
        <v>7484936</v>
      </c>
      <c r="D539" s="71">
        <f t="shared" si="311"/>
        <v>52779</v>
      </c>
      <c r="E539" s="71">
        <f t="shared" si="311"/>
        <v>7537715</v>
      </c>
      <c r="F539" s="67"/>
      <c r="G539" s="68">
        <f t="shared" si="312"/>
        <v>-2.6755038324854912E-2</v>
      </c>
      <c r="H539" s="68">
        <f t="shared" si="313"/>
        <v>5.1563029228347712E-2</v>
      </c>
      <c r="I539" s="68">
        <f t="shared" si="314"/>
        <v>-2.6247233522958335E-2</v>
      </c>
      <c r="J539" s="52"/>
      <c r="L539" s="67"/>
      <c r="M539" s="68"/>
      <c r="N539" s="69"/>
      <c r="O539" s="68"/>
      <c r="P539" s="68"/>
      <c r="Q539" s="69"/>
    </row>
    <row r="540" spans="1:21" x14ac:dyDescent="0.25">
      <c r="A540" s="1"/>
      <c r="B540" s="46">
        <v>1989</v>
      </c>
      <c r="C540" s="71">
        <f t="shared" si="311"/>
        <v>5234140</v>
      </c>
      <c r="D540" s="71">
        <f t="shared" si="311"/>
        <v>49374</v>
      </c>
      <c r="E540" s="71">
        <f t="shared" si="311"/>
        <v>5283514</v>
      </c>
      <c r="F540" s="67"/>
      <c r="G540" s="68">
        <f t="shared" si="312"/>
        <v>-0.30071011963228544</v>
      </c>
      <c r="H540" s="68">
        <f t="shared" si="313"/>
        <v>-6.4514295458420967E-2</v>
      </c>
      <c r="I540" s="68">
        <f t="shared" si="314"/>
        <v>-0.29905627899171033</v>
      </c>
      <c r="J540" s="52"/>
      <c r="L540" s="67"/>
      <c r="M540" s="68"/>
      <c r="N540" s="69"/>
      <c r="O540" s="68"/>
      <c r="P540" s="68"/>
      <c r="Q540" s="69"/>
    </row>
    <row r="541" spans="1:21" x14ac:dyDescent="0.25">
      <c r="A541" s="1"/>
      <c r="B541" s="46">
        <v>1990</v>
      </c>
      <c r="C541" s="71">
        <f t="shared" si="311"/>
        <v>5632122</v>
      </c>
      <c r="D541" s="71">
        <f t="shared" si="311"/>
        <v>45273</v>
      </c>
      <c r="E541" s="71">
        <f t="shared" si="311"/>
        <v>5677395</v>
      </c>
      <c r="F541" s="67"/>
      <c r="G541" s="68">
        <f t="shared" si="312"/>
        <v>7.603579575632291E-2</v>
      </c>
      <c r="H541" s="68">
        <f t="shared" si="313"/>
        <v>-8.3059910074128079E-2</v>
      </c>
      <c r="I541" s="68">
        <f t="shared" si="314"/>
        <v>7.4549059584208544E-2</v>
      </c>
      <c r="J541" s="52"/>
      <c r="L541" s="67"/>
      <c r="M541" s="68"/>
      <c r="N541" s="69"/>
      <c r="O541" s="68"/>
      <c r="P541" s="68"/>
      <c r="Q541" s="69"/>
    </row>
    <row r="542" spans="1:21" x14ac:dyDescent="0.25">
      <c r="A542" s="1"/>
      <c r="B542" s="46">
        <v>1991</v>
      </c>
      <c r="C542" s="71">
        <f t="shared" si="311"/>
        <v>6044110</v>
      </c>
      <c r="D542" s="71">
        <f t="shared" si="311"/>
        <v>29049</v>
      </c>
      <c r="E542" s="71">
        <f t="shared" si="311"/>
        <v>6073159</v>
      </c>
      <c r="F542" s="67"/>
      <c r="G542" s="68">
        <f t="shared" si="312"/>
        <v>7.3149693845410313E-2</v>
      </c>
      <c r="H542" s="68">
        <f t="shared" si="313"/>
        <v>-0.35835928699224706</v>
      </c>
      <c r="I542" s="68">
        <f t="shared" si="314"/>
        <v>6.970873085279429E-2</v>
      </c>
      <c r="J542" s="52"/>
      <c r="L542" s="67"/>
      <c r="M542" s="68"/>
      <c r="N542" s="69"/>
      <c r="O542" s="68"/>
      <c r="P542" s="68"/>
      <c r="Q542" s="69"/>
    </row>
    <row r="543" spans="1:21" x14ac:dyDescent="0.25">
      <c r="A543" s="1"/>
      <c r="B543" s="46">
        <v>1992</v>
      </c>
      <c r="C543" s="71">
        <f t="shared" si="311"/>
        <v>6443168</v>
      </c>
      <c r="D543" s="71">
        <f t="shared" si="311"/>
        <v>23944</v>
      </c>
      <c r="E543" s="71">
        <f t="shared" si="311"/>
        <v>6467112</v>
      </c>
      <c r="F543" s="67"/>
      <c r="G543" s="68">
        <f t="shared" si="312"/>
        <v>6.6024278181568502E-2</v>
      </c>
      <c r="H543" s="68">
        <f t="shared" si="313"/>
        <v>-0.17573754690350787</v>
      </c>
      <c r="I543" s="68">
        <f t="shared" si="314"/>
        <v>6.4867888359254222E-2</v>
      </c>
      <c r="J543" s="52"/>
      <c r="L543" s="67"/>
      <c r="M543" s="68"/>
      <c r="N543" s="69"/>
      <c r="O543" s="68"/>
      <c r="P543" s="68"/>
      <c r="Q543" s="69"/>
    </row>
    <row r="544" spans="1:21" x14ac:dyDescent="0.25">
      <c r="A544" s="1"/>
      <c r="B544" s="46">
        <v>1993</v>
      </c>
      <c r="C544" s="71">
        <f t="shared" si="311"/>
        <v>6985837</v>
      </c>
      <c r="D544" s="71">
        <f t="shared" si="311"/>
        <v>29528</v>
      </c>
      <c r="E544" s="71">
        <f t="shared" si="311"/>
        <v>7015365</v>
      </c>
      <c r="F544" s="67"/>
      <c r="G544" s="68">
        <f t="shared" si="312"/>
        <v>8.4223940769509661E-2</v>
      </c>
      <c r="H544" s="68">
        <f t="shared" si="313"/>
        <v>0.23321082525893752</v>
      </c>
      <c r="I544" s="68">
        <f t="shared" si="314"/>
        <v>8.4775553601050976E-2</v>
      </c>
      <c r="J544" s="52"/>
      <c r="L544" s="67"/>
      <c r="M544" s="68"/>
      <c r="N544" s="69"/>
      <c r="O544" s="68"/>
      <c r="P544" s="68"/>
      <c r="Q544" s="69"/>
    </row>
    <row r="545" spans="1:17" x14ac:dyDescent="0.25">
      <c r="A545" s="1"/>
      <c r="B545" s="46">
        <v>1994</v>
      </c>
      <c r="C545" s="71">
        <f t="shared" si="311"/>
        <v>7719010</v>
      </c>
      <c r="D545" s="71">
        <f t="shared" si="311"/>
        <v>42907</v>
      </c>
      <c r="E545" s="71">
        <f t="shared" si="311"/>
        <v>7761917</v>
      </c>
      <c r="F545" s="67"/>
      <c r="G545" s="68">
        <f t="shared" si="312"/>
        <v>0.10495134656019028</v>
      </c>
      <c r="H545" s="68">
        <f t="shared" si="313"/>
        <v>0.45309536710918452</v>
      </c>
      <c r="I545" s="68">
        <f t="shared" si="314"/>
        <v>0.10641670105546897</v>
      </c>
      <c r="J545" s="52"/>
      <c r="L545" s="67"/>
      <c r="M545" s="68"/>
      <c r="N545" s="69"/>
      <c r="O545" s="68"/>
      <c r="P545" s="68"/>
      <c r="Q545" s="69"/>
    </row>
    <row r="546" spans="1:17" x14ac:dyDescent="0.25">
      <c r="A546" s="1"/>
      <c r="B546" s="46">
        <v>1995</v>
      </c>
      <c r="C546" s="71">
        <f t="shared" si="311"/>
        <v>7997349</v>
      </c>
      <c r="D546" s="71">
        <f t="shared" si="311"/>
        <v>44422</v>
      </c>
      <c r="E546" s="71">
        <f t="shared" si="311"/>
        <v>8041771</v>
      </c>
      <c r="F546" s="67"/>
      <c r="G546" s="68">
        <f t="shared" si="312"/>
        <v>3.6058898744787217E-2</v>
      </c>
      <c r="H546" s="68">
        <f t="shared" si="313"/>
        <v>3.5308923951802733E-2</v>
      </c>
      <c r="I546" s="68">
        <f t="shared" si="314"/>
        <v>3.6054752968886425E-2</v>
      </c>
      <c r="J546" s="52"/>
      <c r="L546" s="67"/>
      <c r="M546" s="68"/>
      <c r="N546" s="69"/>
      <c r="O546" s="68"/>
      <c r="P546" s="68"/>
      <c r="Q546" s="69"/>
    </row>
    <row r="547" spans="1:17" x14ac:dyDescent="0.25">
      <c r="A547" s="1"/>
      <c r="B547" s="46">
        <v>1996</v>
      </c>
      <c r="C547" s="71">
        <f t="shared" si="311"/>
        <v>8137423</v>
      </c>
      <c r="D547" s="71">
        <f t="shared" si="311"/>
        <v>33184</v>
      </c>
      <c r="E547" s="71">
        <f t="shared" si="311"/>
        <v>8170607</v>
      </c>
      <c r="F547" s="67"/>
      <c r="G547" s="68">
        <f t="shared" si="312"/>
        <v>1.7515054051036164E-2</v>
      </c>
      <c r="H547" s="68">
        <f t="shared" si="313"/>
        <v>-0.2529827562919274</v>
      </c>
      <c r="I547" s="68">
        <f t="shared" si="314"/>
        <v>1.6020849138827752E-2</v>
      </c>
      <c r="J547" s="52"/>
      <c r="L547" s="67"/>
      <c r="M547" s="68"/>
      <c r="N547" s="69"/>
      <c r="O547" s="68"/>
      <c r="P547" s="68"/>
      <c r="Q547" s="69"/>
    </row>
    <row r="548" spans="1:17" x14ac:dyDescent="0.25">
      <c r="A548" s="1"/>
      <c r="B548" s="46">
        <v>1997</v>
      </c>
      <c r="C548" s="71">
        <f t="shared" si="311"/>
        <v>8223966</v>
      </c>
      <c r="D548" s="71">
        <f t="shared" si="311"/>
        <v>23780</v>
      </c>
      <c r="E548" s="71">
        <f t="shared" si="311"/>
        <v>8247746</v>
      </c>
      <c r="F548" s="67"/>
      <c r="G548" s="68">
        <f t="shared" si="312"/>
        <v>1.0635185119416798E-2</v>
      </c>
      <c r="H548" s="68">
        <f t="shared" si="313"/>
        <v>-0.28338958534233366</v>
      </c>
      <c r="I548" s="68">
        <f t="shared" si="314"/>
        <v>9.4410366328964296E-3</v>
      </c>
      <c r="J548" s="52"/>
      <c r="L548" s="67"/>
      <c r="M548" s="68"/>
      <c r="N548" s="69"/>
      <c r="O548" s="68"/>
      <c r="P548" s="68"/>
      <c r="Q548" s="69"/>
    </row>
    <row r="549" spans="1:17" x14ac:dyDescent="0.25">
      <c r="A549" s="1"/>
      <c r="B549" s="46">
        <v>1998</v>
      </c>
      <c r="C549" s="71">
        <f t="shared" si="311"/>
        <v>8295020</v>
      </c>
      <c r="D549" s="71">
        <f t="shared" si="311"/>
        <v>23230</v>
      </c>
      <c r="E549" s="71">
        <f t="shared" si="311"/>
        <v>8318250</v>
      </c>
      <c r="F549" s="67"/>
      <c r="G549" s="68">
        <f t="shared" si="312"/>
        <v>8.6398703496585461E-3</v>
      </c>
      <c r="H549" s="68">
        <f t="shared" si="313"/>
        <v>-2.3128679562657694E-2</v>
      </c>
      <c r="I549" s="68">
        <f t="shared" si="314"/>
        <v>8.5482748862537716E-3</v>
      </c>
      <c r="J549" s="52"/>
      <c r="L549" s="67"/>
      <c r="M549" s="68"/>
      <c r="N549" s="69"/>
      <c r="O549" s="68"/>
      <c r="P549" s="68"/>
      <c r="Q549" s="69"/>
    </row>
    <row r="550" spans="1:17" x14ac:dyDescent="0.25">
      <c r="A550" s="1"/>
      <c r="B550" s="46">
        <v>1999</v>
      </c>
      <c r="C550" s="71">
        <f t="shared" si="311"/>
        <v>8339151</v>
      </c>
      <c r="D550" s="71">
        <f t="shared" si="311"/>
        <v>18284</v>
      </c>
      <c r="E550" s="71">
        <f t="shared" si="311"/>
        <v>8357435</v>
      </c>
      <c r="F550" s="67"/>
      <c r="G550" s="68">
        <f t="shared" si="312"/>
        <v>5.3201800598431347E-3</v>
      </c>
      <c r="H550" s="68">
        <f t="shared" si="313"/>
        <v>-0.21291433491175205</v>
      </c>
      <c r="I550" s="68">
        <f t="shared" si="314"/>
        <v>4.7107264148108074E-3</v>
      </c>
      <c r="J550" s="52"/>
      <c r="L550" s="67"/>
      <c r="M550" s="68"/>
      <c r="N550" s="69"/>
      <c r="O550" s="68"/>
      <c r="P550" s="68"/>
      <c r="Q550" s="69"/>
    </row>
    <row r="551" spans="1:17" x14ac:dyDescent="0.25">
      <c r="A551" s="1"/>
      <c r="B551" s="46">
        <v>2000</v>
      </c>
      <c r="C551" s="71">
        <f t="shared" si="311"/>
        <v>8389162</v>
      </c>
      <c r="D551" s="71">
        <f t="shared" si="311"/>
        <v>16956</v>
      </c>
      <c r="E551" s="71">
        <f t="shared" si="311"/>
        <v>8406118</v>
      </c>
      <c r="F551" s="67"/>
      <c r="G551" s="68">
        <f t="shared" si="312"/>
        <v>5.9971332813136494E-3</v>
      </c>
      <c r="H551" s="68">
        <f t="shared" si="313"/>
        <v>-7.2631809232115513E-2</v>
      </c>
      <c r="I551" s="68">
        <f t="shared" si="314"/>
        <v>5.82511260931135E-3</v>
      </c>
      <c r="J551" s="52"/>
      <c r="L551" s="67"/>
      <c r="M551" s="68"/>
      <c r="N551" s="69"/>
      <c r="O551" s="68"/>
      <c r="P551" s="68"/>
      <c r="Q551" s="69"/>
    </row>
    <row r="552" spans="1:17" x14ac:dyDescent="0.25">
      <c r="A552" s="1"/>
      <c r="B552" s="46">
        <v>2001</v>
      </c>
      <c r="C552" s="71">
        <f t="shared" si="311"/>
        <v>7440754</v>
      </c>
      <c r="D552" s="71">
        <f t="shared" si="311"/>
        <v>19905</v>
      </c>
      <c r="E552" s="71">
        <f t="shared" si="311"/>
        <v>7460659</v>
      </c>
      <c r="F552" s="67"/>
      <c r="G552" s="68">
        <f t="shared" si="312"/>
        <v>-0.11305157773803867</v>
      </c>
      <c r="H552" s="68">
        <f t="shared" si="313"/>
        <v>0.17392073602264685</v>
      </c>
      <c r="I552" s="68">
        <f t="shared" si="314"/>
        <v>-0.11247272522227264</v>
      </c>
      <c r="J552" s="52"/>
      <c r="L552" s="67"/>
      <c r="M552" s="68"/>
      <c r="N552" s="69"/>
      <c r="O552" s="68"/>
      <c r="P552" s="68"/>
      <c r="Q552" s="69"/>
    </row>
    <row r="553" spans="1:17" x14ac:dyDescent="0.25">
      <c r="A553" s="2"/>
      <c r="B553" s="46">
        <v>2002</v>
      </c>
      <c r="C553" s="71">
        <f t="shared" si="311"/>
        <v>7104572</v>
      </c>
      <c r="D553" s="71">
        <f t="shared" si="311"/>
        <v>25398</v>
      </c>
      <c r="E553" s="71">
        <f t="shared" si="311"/>
        <v>7129970</v>
      </c>
      <c r="F553" s="67"/>
      <c r="G553" s="68">
        <f t="shared" si="312"/>
        <v>-4.5181173843403505E-2</v>
      </c>
      <c r="H553" s="68">
        <f t="shared" si="313"/>
        <v>0.27596081386586285</v>
      </c>
      <c r="I553" s="68">
        <f t="shared" si="314"/>
        <v>-4.4324368665020077E-2</v>
      </c>
      <c r="J553" s="52"/>
    </row>
    <row r="554" spans="1:17" x14ac:dyDescent="0.25">
      <c r="A554" s="2"/>
      <c r="B554" s="46">
        <v>2003</v>
      </c>
      <c r="C554" s="71">
        <f t="shared" si="311"/>
        <v>8000687</v>
      </c>
      <c r="D554" s="71">
        <f t="shared" si="311"/>
        <v>15252</v>
      </c>
      <c r="E554" s="71">
        <f t="shared" si="311"/>
        <v>8015939</v>
      </c>
      <c r="F554" s="67"/>
      <c r="G554" s="68">
        <f t="shared" si="312"/>
        <v>0.12613215827779634</v>
      </c>
      <c r="H554" s="68">
        <f t="shared" si="313"/>
        <v>-0.39948027403732578</v>
      </c>
      <c r="I554" s="68">
        <f t="shared" si="314"/>
        <v>0.12425984962068565</v>
      </c>
      <c r="J554" s="52"/>
    </row>
    <row r="555" spans="1:17" x14ac:dyDescent="0.25">
      <c r="A555" s="2"/>
      <c r="B555" s="46">
        <v>2004</v>
      </c>
      <c r="C555" s="71">
        <f t="shared" si="311"/>
        <v>9872226</v>
      </c>
      <c r="D555" s="71">
        <f t="shared" si="311"/>
        <v>19213</v>
      </c>
      <c r="E555" s="71">
        <f t="shared" si="311"/>
        <v>9891439</v>
      </c>
      <c r="F555" s="67"/>
      <c r="G555" s="68">
        <f t="shared" si="312"/>
        <v>0.23392228692361045</v>
      </c>
      <c r="H555" s="68">
        <f t="shared" si="313"/>
        <v>0.25970364542355101</v>
      </c>
      <c r="I555" s="68">
        <f t="shared" si="314"/>
        <v>0.23397134134878023</v>
      </c>
      <c r="J555" s="52"/>
    </row>
    <row r="556" spans="1:17" x14ac:dyDescent="0.25">
      <c r="A556" s="2"/>
      <c r="B556" s="46">
        <v>2005</v>
      </c>
      <c r="C556" s="71">
        <f t="shared" ref="C556:E575" si="315">C28-C76-C172-C124-C220-C268-C364-C316-C412-C508-C460</f>
        <v>11863789</v>
      </c>
      <c r="D556" s="71">
        <f t="shared" si="315"/>
        <v>19679</v>
      </c>
      <c r="E556" s="71">
        <f t="shared" si="315"/>
        <v>11883468</v>
      </c>
      <c r="F556" s="67"/>
      <c r="G556" s="68">
        <f t="shared" si="312"/>
        <v>0.20173393518341254</v>
      </c>
      <c r="H556" s="68">
        <f t="shared" ref="H556:H561" si="316">IF(AND(ISNUMBER(D555),ISNUMBER(D556)), IF(OR(D555=0, D556=0), "..", (D556-D555)/D555), " ")</f>
        <v>2.4254411075834072E-2</v>
      </c>
      <c r="I556" s="68">
        <f t="shared" ref="I556:I561" si="317">IF(AND(ISNUMBER(E555),ISNUMBER(E556)), IF(OR(E555=0, E556=0), "..", (E556-E555)/E555), " ")</f>
        <v>0.2013892013083233</v>
      </c>
      <c r="J556" s="52"/>
    </row>
    <row r="557" spans="1:17" x14ac:dyDescent="0.25">
      <c r="A557" s="2"/>
      <c r="B557" s="46">
        <v>2006</v>
      </c>
      <c r="C557" s="71">
        <f t="shared" si="315"/>
        <v>13435823</v>
      </c>
      <c r="D557" s="71">
        <f t="shared" si="315"/>
        <v>19166</v>
      </c>
      <c r="E557" s="71">
        <f t="shared" si="315"/>
        <v>13454989</v>
      </c>
      <c r="F557" s="67"/>
      <c r="G557" s="68">
        <f t="shared" si="312"/>
        <v>0.13250690820613886</v>
      </c>
      <c r="H557" s="68">
        <f t="shared" si="316"/>
        <v>-2.6068397784440266E-2</v>
      </c>
      <c r="I557" s="68">
        <f t="shared" si="317"/>
        <v>0.1322443078064417</v>
      </c>
      <c r="J557" s="52"/>
    </row>
    <row r="558" spans="1:17" x14ac:dyDescent="0.25">
      <c r="A558" s="2"/>
      <c r="B558" s="46">
        <v>2007</v>
      </c>
      <c r="C558" s="71">
        <f t="shared" si="315"/>
        <v>14619534</v>
      </c>
      <c r="D558" s="71">
        <f t="shared" si="315"/>
        <v>17757</v>
      </c>
      <c r="E558" s="71">
        <f t="shared" si="315"/>
        <v>14637291</v>
      </c>
      <c r="F558" s="67"/>
      <c r="G558" s="68">
        <f t="shared" si="312"/>
        <v>8.8101115949503053E-2</v>
      </c>
      <c r="H558" s="68">
        <f t="shared" si="316"/>
        <v>-7.3515600542627568E-2</v>
      </c>
      <c r="I558" s="68">
        <f t="shared" si="317"/>
        <v>8.7870900526191439E-2</v>
      </c>
      <c r="J558" s="52"/>
    </row>
    <row r="559" spans="1:17" x14ac:dyDescent="0.25">
      <c r="A559" s="2"/>
      <c r="B559" s="46">
        <v>2008</v>
      </c>
      <c r="C559" s="71">
        <f t="shared" si="315"/>
        <v>15731716</v>
      </c>
      <c r="D559" s="71">
        <f t="shared" si="315"/>
        <v>15653</v>
      </c>
      <c r="E559" s="71">
        <f t="shared" si="315"/>
        <v>15747369</v>
      </c>
      <c r="F559" s="67"/>
      <c r="G559" s="68">
        <f t="shared" si="312"/>
        <v>7.6075065046532941E-2</v>
      </c>
      <c r="H559" s="68">
        <f t="shared" si="316"/>
        <v>-0.11848848341499127</v>
      </c>
      <c r="I559" s="68">
        <f t="shared" si="317"/>
        <v>7.5839033329323027E-2</v>
      </c>
      <c r="J559" s="68"/>
    </row>
    <row r="560" spans="1:17" ht="39.6" x14ac:dyDescent="0.25">
      <c r="A560" s="2"/>
      <c r="B560" s="46">
        <v>2009</v>
      </c>
      <c r="C560" s="71">
        <f t="shared" si="315"/>
        <v>15406526</v>
      </c>
      <c r="D560" s="71">
        <f t="shared" si="315"/>
        <v>11094</v>
      </c>
      <c r="E560" s="71">
        <f t="shared" si="315"/>
        <v>15417620</v>
      </c>
      <c r="F560" s="67"/>
      <c r="G560" s="68">
        <f t="shared" si="312"/>
        <v>-2.0670980838962513E-2</v>
      </c>
      <c r="H560" s="68">
        <f t="shared" si="316"/>
        <v>-0.29125407270171855</v>
      </c>
      <c r="I560" s="68">
        <f t="shared" si="317"/>
        <v>-2.0939942411967359E-2</v>
      </c>
      <c r="J560" s="68"/>
      <c r="O560" s="65" t="s">
        <v>130</v>
      </c>
      <c r="P560" s="65" t="s">
        <v>105</v>
      </c>
      <c r="Q560" s="65" t="s">
        <v>106</v>
      </c>
    </row>
    <row r="561" spans="1:17" x14ac:dyDescent="0.25">
      <c r="A561" s="2"/>
      <c r="B561" s="46">
        <v>2010</v>
      </c>
      <c r="C561" s="71">
        <f t="shared" si="315"/>
        <v>16220456</v>
      </c>
      <c r="D561" s="71">
        <f t="shared" si="315"/>
        <v>14362</v>
      </c>
      <c r="E561" s="71">
        <f t="shared" si="315"/>
        <v>16234818</v>
      </c>
      <c r="F561" s="67"/>
      <c r="G561" s="68">
        <f t="shared" si="312"/>
        <v>5.2830209743585287E-2</v>
      </c>
      <c r="H561" s="68">
        <f t="shared" si="316"/>
        <v>0.29457364341085274</v>
      </c>
      <c r="I561" s="68">
        <f t="shared" si="317"/>
        <v>5.3004160175176195E-2</v>
      </c>
      <c r="J561" s="68"/>
    </row>
    <row r="562" spans="1:17" x14ac:dyDescent="0.25">
      <c r="A562" s="2"/>
      <c r="B562" s="46">
        <v>2011</v>
      </c>
      <c r="C562" s="71">
        <f t="shared" si="315"/>
        <v>16888050</v>
      </c>
      <c r="D562" s="71">
        <f t="shared" si="315"/>
        <v>21191</v>
      </c>
      <c r="E562" s="71">
        <f t="shared" si="315"/>
        <v>16909241</v>
      </c>
      <c r="F562" s="67"/>
      <c r="G562" s="68">
        <f t="shared" si="312"/>
        <v>4.1157535891715988E-2</v>
      </c>
      <c r="H562" s="68">
        <f t="shared" ref="H562:I564" si="318">IF(AND(ISNUMBER(D561),ISNUMBER(D562)), IF(OR(D561=0, D562=0), "..", (D562-D561)/D561), " ")</f>
        <v>0.4754908787077009</v>
      </c>
      <c r="I562" s="68">
        <f t="shared" si="318"/>
        <v>4.1541765358872516E-2</v>
      </c>
      <c r="J562" s="68"/>
      <c r="O562" s="76"/>
      <c r="P562" s="76"/>
      <c r="Q562" s="76"/>
    </row>
    <row r="563" spans="1:17" x14ac:dyDescent="0.25">
      <c r="A563" s="2"/>
      <c r="B563" s="46">
        <v>2012</v>
      </c>
      <c r="C563" s="71">
        <f t="shared" si="315"/>
        <v>17560301</v>
      </c>
      <c r="D563" s="71">
        <f t="shared" si="315"/>
        <v>15802</v>
      </c>
      <c r="E563" s="71">
        <f t="shared" si="315"/>
        <v>17576103</v>
      </c>
      <c r="F563" s="67"/>
      <c r="G563" s="68">
        <f t="shared" si="312"/>
        <v>3.9806312747771355E-2</v>
      </c>
      <c r="H563" s="68">
        <f t="shared" si="318"/>
        <v>-0.25430607333301875</v>
      </c>
      <c r="I563" s="68">
        <f t="shared" si="318"/>
        <v>3.9437725205998309E-2</v>
      </c>
      <c r="J563" s="68"/>
      <c r="O563" s="76"/>
      <c r="P563" s="76"/>
      <c r="Q563" s="76"/>
    </row>
    <row r="564" spans="1:17" x14ac:dyDescent="0.25">
      <c r="A564" s="2"/>
      <c r="B564" s="46">
        <v>2013</v>
      </c>
      <c r="C564" s="71">
        <f t="shared" si="315"/>
        <v>17731643</v>
      </c>
      <c r="D564" s="71">
        <f t="shared" si="315"/>
        <v>19709</v>
      </c>
      <c r="E564" s="71">
        <f t="shared" si="315"/>
        <v>17751352</v>
      </c>
      <c r="F564" s="67"/>
      <c r="G564" s="68">
        <f t="shared" si="312"/>
        <v>9.7573498313041438E-3</v>
      </c>
      <c r="H564" s="68">
        <f t="shared" si="318"/>
        <v>0.24724718390077205</v>
      </c>
      <c r="I564" s="68">
        <f t="shared" si="318"/>
        <v>9.9708678311682623E-3</v>
      </c>
      <c r="J564" s="68"/>
      <c r="K564" s="52" t="s">
        <v>175</v>
      </c>
      <c r="O564" s="76">
        <f>C575/1000000</f>
        <v>18.711304999999999</v>
      </c>
      <c r="P564" s="76">
        <f>D575/1000000</f>
        <v>2.5071E-2</v>
      </c>
      <c r="Q564" s="76">
        <f>E575/1000000</f>
        <v>18.736376</v>
      </c>
    </row>
    <row r="565" spans="1:17" x14ac:dyDescent="0.25">
      <c r="A565" s="2"/>
      <c r="B565" s="46">
        <v>2014</v>
      </c>
      <c r="C565" s="71">
        <f t="shared" si="315"/>
        <v>17210863</v>
      </c>
      <c r="D565" s="71">
        <f t="shared" si="315"/>
        <v>21583</v>
      </c>
      <c r="E565" s="71">
        <f t="shared" si="315"/>
        <v>17232446</v>
      </c>
      <c r="F565" s="67"/>
      <c r="G565" s="68">
        <f t="shared" ref="G565:I566" si="319">IF(AND(ISNUMBER(C564),ISNUMBER(C565)), IF(OR(C564=0, C565=0), "..", (C565-C564)/C564), " ")</f>
        <v>-2.9370092777076553E-2</v>
      </c>
      <c r="H565" s="68">
        <f t="shared" si="319"/>
        <v>9.5083464407123647E-2</v>
      </c>
      <c r="I565" s="68">
        <f t="shared" si="319"/>
        <v>-2.923191427897999E-2</v>
      </c>
      <c r="J565" s="68"/>
      <c r="K565" s="52" t="s">
        <v>171</v>
      </c>
      <c r="O565" s="75">
        <f>G575</f>
        <v>1.9061048936625958E-2</v>
      </c>
      <c r="P565" s="75">
        <f>H575</f>
        <v>0.6189461449050756</v>
      </c>
      <c r="Q565" s="75">
        <f>I575</f>
        <v>1.956656774667849E-2</v>
      </c>
    </row>
    <row r="566" spans="1:17" x14ac:dyDescent="0.25">
      <c r="A566" s="2"/>
      <c r="B566" s="46">
        <v>2015</v>
      </c>
      <c r="C566" s="71">
        <f t="shared" si="315"/>
        <v>16575486</v>
      </c>
      <c r="D566" s="71">
        <f t="shared" si="315"/>
        <v>41875</v>
      </c>
      <c r="E566" s="71">
        <f t="shared" si="315"/>
        <v>16617361</v>
      </c>
      <c r="F566" s="67"/>
      <c r="G566" s="68">
        <f t="shared" si="319"/>
        <v>-3.691720746368151E-2</v>
      </c>
      <c r="H566" s="68">
        <f t="shared" si="319"/>
        <v>0.94018440439234585</v>
      </c>
      <c r="I566" s="68">
        <f t="shared" si="319"/>
        <v>-3.5693423905114804E-2</v>
      </c>
      <c r="J566" s="68"/>
      <c r="K566" s="52" t="s">
        <v>108</v>
      </c>
      <c r="O566" s="75">
        <f>C575/C$47</f>
        <v>0.15876795596771365</v>
      </c>
      <c r="P566" s="75">
        <f>D575/D$47</f>
        <v>6.0625490824418654E-4</v>
      </c>
      <c r="Q566" s="75">
        <f>E575/E$47</f>
        <v>0.11768559244078701</v>
      </c>
    </row>
    <row r="567" spans="1:17" x14ac:dyDescent="0.25">
      <c r="A567" s="2"/>
      <c r="B567" s="46">
        <v>2016</v>
      </c>
      <c r="C567" s="71">
        <f t="shared" si="315"/>
        <v>16804253</v>
      </c>
      <c r="D567" s="71">
        <f t="shared" si="315"/>
        <v>77401</v>
      </c>
      <c r="E567" s="71">
        <f t="shared" si="315"/>
        <v>16881654</v>
      </c>
      <c r="F567" s="67"/>
      <c r="G567" s="68">
        <f t="shared" ref="G567:I568" si="320">IF(AND(ISNUMBER(C566),ISNUMBER(C567)), IF(OR(C566=0, C567=0), "..", (C567-C566)/C566), " ")</f>
        <v>1.3801525940174544E-2</v>
      </c>
      <c r="H567" s="68">
        <f t="shared" si="320"/>
        <v>0.84838208955223882</v>
      </c>
      <c r="I567" s="68">
        <f t="shared" si="320"/>
        <v>1.5904631306980693E-2</v>
      </c>
      <c r="J567" s="68"/>
    </row>
    <row r="568" spans="1:17" x14ac:dyDescent="0.25">
      <c r="A568" s="2"/>
      <c r="B568" s="46">
        <v>2017</v>
      </c>
      <c r="C568" s="71">
        <f t="shared" si="315"/>
        <v>17232242</v>
      </c>
      <c r="D568" s="71">
        <f t="shared" si="315"/>
        <v>74393</v>
      </c>
      <c r="E568" s="71">
        <f t="shared" si="315"/>
        <v>17306635</v>
      </c>
      <c r="F568" s="67"/>
      <c r="G568" s="68">
        <f t="shared" si="320"/>
        <v>2.546908809335351E-2</v>
      </c>
      <c r="H568" s="68">
        <f t="shared" si="320"/>
        <v>-3.8862546995516854E-2</v>
      </c>
      <c r="I568" s="68">
        <f t="shared" si="320"/>
        <v>2.5174132818976149E-2</v>
      </c>
      <c r="J568" s="68"/>
      <c r="K568" s="77"/>
      <c r="L568" s="77"/>
      <c r="M568" s="77"/>
      <c r="N568" s="77"/>
      <c r="O568" s="67"/>
    </row>
    <row r="569" spans="1:17" x14ac:dyDescent="0.25">
      <c r="A569" s="2"/>
      <c r="B569" s="46">
        <v>2018</v>
      </c>
      <c r="C569" s="71">
        <f t="shared" si="315"/>
        <v>17763098</v>
      </c>
      <c r="D569" s="71">
        <f t="shared" si="315"/>
        <v>73516</v>
      </c>
      <c r="E569" s="71">
        <f t="shared" si="315"/>
        <v>17836614</v>
      </c>
      <c r="F569" s="67"/>
      <c r="G569" s="68">
        <f t="shared" ref="G569" si="321">IF(AND(ISNUMBER(C568),ISNUMBER(C569)), IF(OR(C568=0, C569=0), "..", (C569-C568)/C568), " ")</f>
        <v>3.0805974057235268E-2</v>
      </c>
      <c r="H569" s="68">
        <f t="shared" ref="H569" si="322">IF(AND(ISNUMBER(D568),ISNUMBER(D569)), IF(OR(D568=0, D569=0), "..", (D569-D568)/D568), " ")</f>
        <v>-1.1788743564582689E-2</v>
      </c>
      <c r="I569" s="68">
        <f t="shared" ref="I569" si="323">IF(AND(ISNUMBER(E568),ISNUMBER(E569)), IF(OR(E568=0, E569=0), "..", (E569-E568)/E568), " ")</f>
        <v>3.0622879606578633E-2</v>
      </c>
      <c r="J569" s="68"/>
      <c r="K569" s="77" t="s">
        <v>99</v>
      </c>
      <c r="L569" s="77"/>
      <c r="M569" s="77"/>
      <c r="N569" s="77"/>
      <c r="O569" s="67"/>
    </row>
    <row r="570" spans="1:17" x14ac:dyDescent="0.25">
      <c r="A570" s="2"/>
      <c r="B570" s="46">
        <v>2019</v>
      </c>
      <c r="C570" s="71">
        <f t="shared" si="315"/>
        <v>18011135</v>
      </c>
      <c r="D570" s="71">
        <f t="shared" si="315"/>
        <v>448116</v>
      </c>
      <c r="E570" s="71">
        <f t="shared" si="315"/>
        <v>18459251</v>
      </c>
      <c r="F570" s="67"/>
      <c r="G570" s="68">
        <f t="shared" ref="G570" si="324">IF(AND(ISNUMBER(C569),ISNUMBER(C570)), IF(OR(C569=0, C570=0), "..", (C570-C569)/C569), " ")</f>
        <v>1.3963611527673832E-2</v>
      </c>
      <c r="H570" s="68">
        <f t="shared" ref="H570" si="325">IF(AND(ISNUMBER(D569),ISNUMBER(D570)), IF(OR(D569=0, D570=0), "..", (D570-D569)/D569), " ")</f>
        <v>5.0954894172697101</v>
      </c>
      <c r="I570" s="68">
        <f t="shared" ref="I570" si="326">IF(AND(ISNUMBER(E569),ISNUMBER(E570)), IF(OR(E569=0, E570=0), "..", (E570-E569)/E569), " ")</f>
        <v>3.4907802568357425E-2</v>
      </c>
      <c r="J570" s="68"/>
      <c r="K570" s="49" t="s">
        <v>172</v>
      </c>
      <c r="O570" s="75">
        <f>IF(C570=0,"..",(C575/C570)^(1/5)-1)</f>
        <v>7.6567055799805495E-3</v>
      </c>
      <c r="P570" s="75">
        <f t="shared" ref="P570" si="327">IF(D570=0,"..",(D575/D570)^(1/5)-1)</f>
        <v>-0.43823297739127953</v>
      </c>
      <c r="Q570" s="75">
        <f t="shared" ref="Q570" si="328">IF(E570=0,"..",(E575/E570)^(1/5)-1)</f>
        <v>2.9846895296068432E-3</v>
      </c>
    </row>
    <row r="571" spans="1:17" x14ac:dyDescent="0.25">
      <c r="A571" s="2"/>
      <c r="B571" s="46">
        <v>2020</v>
      </c>
      <c r="C571" s="71">
        <f t="shared" si="315"/>
        <v>7397906</v>
      </c>
      <c r="D571" s="71">
        <f t="shared" si="315"/>
        <v>89231</v>
      </c>
      <c r="E571" s="71">
        <f t="shared" si="315"/>
        <v>7487137</v>
      </c>
      <c r="F571" s="67"/>
      <c r="G571" s="68">
        <f t="shared" ref="G571" si="329">IF(AND(ISNUMBER(C570),ISNUMBER(C571)), IF(OR(C570=0, C571=0), "..", (C571-C570)/C570), " ")</f>
        <v>-0.58925931097623774</v>
      </c>
      <c r="H571" s="68">
        <f t="shared" ref="H571" si="330">IF(AND(ISNUMBER(D570),ISNUMBER(D571)), IF(OR(D570=0, D571=0), "..", (D571-D570)/D570), " ")</f>
        <v>-0.80087521980915655</v>
      </c>
      <c r="I571" s="68">
        <f t="shared" ref="I571" si="331">IF(AND(ISNUMBER(E570),ISNUMBER(E571)), IF(OR(E570=0, E571=0), "..", (E571-E570)/E570), " ")</f>
        <v>-0.59439648986841342</v>
      </c>
      <c r="J571" s="68"/>
      <c r="K571" s="49" t="s">
        <v>173</v>
      </c>
      <c r="O571" s="75">
        <f>IF(C565=0,"..",(C575/C565)^(1/10)-1)</f>
        <v>8.3937448238706747E-3</v>
      </c>
      <c r="P571" s="75">
        <f t="shared" ref="P571" si="332">IF(D565=0,"..",(D575/D565)^(1/10)-1)</f>
        <v>1.5093354550642202E-2</v>
      </c>
      <c r="Q571" s="75">
        <f t="shared" ref="Q571" si="333">IF(E565=0,"..",(E575/E565)^(1/10)-1)</f>
        <v>8.4023908684560666E-3</v>
      </c>
    </row>
    <row r="572" spans="1:17" x14ac:dyDescent="0.25">
      <c r="A572" s="2"/>
      <c r="B572" s="46">
        <v>2021</v>
      </c>
      <c r="C572" s="71">
        <f t="shared" si="315"/>
        <v>10569858</v>
      </c>
      <c r="D572" s="71">
        <f t="shared" si="315"/>
        <v>803</v>
      </c>
      <c r="E572" s="71">
        <f t="shared" si="315"/>
        <v>10570661</v>
      </c>
      <c r="F572" s="67"/>
      <c r="G572" s="68">
        <f t="shared" ref="G572" si="334">IF(AND(ISNUMBER(C571),ISNUMBER(C572)), IF(OR(C571=0, C572=0), "..", (C572-C571)/C571), " ")</f>
        <v>0.42876349064181135</v>
      </c>
      <c r="H572" s="68">
        <f t="shared" ref="H572" si="335">IF(AND(ISNUMBER(D571),ISNUMBER(D572)), IF(OR(D571=0, D572=0), "..", (D572-D571)/D571), " ")</f>
        <v>-0.99100088534253794</v>
      </c>
      <c r="I572" s="68">
        <f t="shared" ref="I572" si="336">IF(AND(ISNUMBER(E571),ISNUMBER(E572)), IF(OR(E571=0, E572=0), "..", (E572-E571)/E571), " ")</f>
        <v>0.41184287131382796</v>
      </c>
      <c r="J572" s="68"/>
      <c r="K572" s="49" t="s">
        <v>174</v>
      </c>
      <c r="O572" s="75">
        <f>IF(C555=0,"..",(C575/C555)^(1/20)-1)</f>
        <v>3.2486660684778679E-2</v>
      </c>
      <c r="P572" s="75">
        <f t="shared" ref="P572" si="337">IF(D555=0,"..",(D575/D555)^(1/20)-1)</f>
        <v>1.3395155211914478E-2</v>
      </c>
      <c r="Q572" s="75">
        <f t="shared" ref="Q572" si="338">IF(E555=0,"..",(E575/E555)^(1/20)-1)</f>
        <v>3.2455413604272509E-2</v>
      </c>
    </row>
    <row r="573" spans="1:17" x14ac:dyDescent="0.25">
      <c r="A573" s="2"/>
      <c r="B573" s="46">
        <v>2022</v>
      </c>
      <c r="C573" s="71">
        <f t="shared" si="315"/>
        <v>16141110</v>
      </c>
      <c r="D573" s="71">
        <f t="shared" si="315"/>
        <v>8864</v>
      </c>
      <c r="E573" s="71">
        <f t="shared" si="315"/>
        <v>16149974</v>
      </c>
      <c r="F573" s="67"/>
      <c r="G573" s="68">
        <f t="shared" ref="G573:G574" si="339">IF(AND(ISNUMBER(C572),ISNUMBER(C573)), IF(OR(C572=0, C573=0), "..", (C573-C572)/C572), " ")</f>
        <v>0.52708863260036232</v>
      </c>
      <c r="H573" s="68">
        <f t="shared" ref="H573:H574" si="340">IF(AND(ISNUMBER(D572),ISNUMBER(D573)), IF(OR(D572=0, D573=0), "..", (D573-D572)/D572), " ")</f>
        <v>10.038605230386052</v>
      </c>
      <c r="I573" s="68">
        <f t="shared" ref="I573:I574" si="341">IF(AND(ISNUMBER(E572),ISNUMBER(E573)), IF(OR(E572=0, E573=0), "..", (E573-E572)/E572), " ")</f>
        <v>0.52781117472218619</v>
      </c>
      <c r="J573" s="68"/>
    </row>
    <row r="574" spans="1:17" x14ac:dyDescent="0.25">
      <c r="A574" s="2"/>
      <c r="B574" s="46">
        <v>2023</v>
      </c>
      <c r="C574" s="71">
        <f t="shared" si="315"/>
        <v>18361319</v>
      </c>
      <c r="D574" s="71">
        <f t="shared" si="315"/>
        <v>15486</v>
      </c>
      <c r="E574" s="71">
        <f t="shared" si="315"/>
        <v>18376805</v>
      </c>
      <c r="F574" s="67"/>
      <c r="G574" s="68">
        <f t="shared" si="339"/>
        <v>0.13754995784056984</v>
      </c>
      <c r="H574" s="68">
        <f t="shared" si="340"/>
        <v>0.74706678700361007</v>
      </c>
      <c r="I574" s="68">
        <f t="shared" si="341"/>
        <v>0.13788449442704986</v>
      </c>
      <c r="J574" s="68"/>
    </row>
    <row r="575" spans="1:17" x14ac:dyDescent="0.25">
      <c r="A575" s="2"/>
      <c r="B575" s="46">
        <v>2024</v>
      </c>
      <c r="C575" s="71">
        <f t="shared" si="315"/>
        <v>18711305</v>
      </c>
      <c r="D575" s="71">
        <f t="shared" si="315"/>
        <v>25071</v>
      </c>
      <c r="E575" s="71">
        <f t="shared" si="315"/>
        <v>18736376</v>
      </c>
      <c r="F575" s="67"/>
      <c r="G575" s="68">
        <f t="shared" ref="G575" si="342">IF(AND(ISNUMBER(C574),ISNUMBER(C575)), IF(OR(C574=0, C575=0), "..", (C575-C574)/C574), " ")</f>
        <v>1.9061048936625958E-2</v>
      </c>
      <c r="H575" s="68">
        <f t="shared" ref="H575" si="343">IF(AND(ISNUMBER(D574),ISNUMBER(D575)), IF(OR(D574=0, D575=0), "..", (D575-D574)/D574), " ")</f>
        <v>0.6189461449050756</v>
      </c>
      <c r="I575" s="68">
        <f t="shared" ref="I575" si="344">IF(AND(ISNUMBER(E574),ISNUMBER(E575)), IF(OR(E574=0, E575=0), "..", (E575-E574)/E574), " ")</f>
        <v>1.956656774667849E-2</v>
      </c>
      <c r="J575" s="68"/>
    </row>
    <row r="576" spans="1:17" x14ac:dyDescent="0.25">
      <c r="A576" s="2"/>
      <c r="B576" s="72"/>
      <c r="C576" s="72"/>
      <c r="D576" s="72"/>
      <c r="E576" s="73"/>
      <c r="F576" s="73"/>
      <c r="G576" s="73"/>
      <c r="H576" s="73"/>
      <c r="I576" s="74"/>
      <c r="J576" s="68"/>
      <c r="K576" s="10" t="s">
        <v>129</v>
      </c>
    </row>
    <row r="577" spans="1:10" ht="15" customHeight="1" x14ac:dyDescent="0.25">
      <c r="A577" s="2"/>
      <c r="F577" s="67"/>
      <c r="G577" s="67"/>
      <c r="H577" s="67"/>
      <c r="I577" s="68"/>
      <c r="J577" s="68"/>
    </row>
    <row r="578" spans="1:10" x14ac:dyDescent="0.25">
      <c r="A578" s="2"/>
      <c r="F578" s="75"/>
      <c r="G578" s="75"/>
      <c r="H578" s="75"/>
      <c r="I578" s="52"/>
      <c r="J578" s="68"/>
    </row>
    <row r="579" spans="1:10" x14ac:dyDescent="0.25">
      <c r="A579" s="2"/>
      <c r="F579" s="75"/>
      <c r="G579" s="75"/>
      <c r="H579" s="75"/>
      <c r="I579" s="52"/>
      <c r="J579" s="68"/>
    </row>
    <row r="580" spans="1:10" x14ac:dyDescent="0.25">
      <c r="A580" s="2"/>
      <c r="F580" s="75"/>
      <c r="G580" s="75"/>
      <c r="H580" s="75"/>
      <c r="I580" s="52"/>
      <c r="J580" s="68"/>
    </row>
    <row r="581" spans="1:10" x14ac:dyDescent="0.25">
      <c r="A581" s="2"/>
      <c r="F581" s="75"/>
      <c r="G581" s="75"/>
      <c r="H581" s="75"/>
      <c r="I581" s="52"/>
      <c r="J581" s="68"/>
    </row>
    <row r="582" spans="1:10" x14ac:dyDescent="0.25">
      <c r="A582" s="2"/>
    </row>
    <row r="583" spans="1:10" x14ac:dyDescent="0.25">
      <c r="A583" s="2"/>
    </row>
    <row r="584" spans="1:10" x14ac:dyDescent="0.25">
      <c r="A584" s="2"/>
    </row>
    <row r="585" spans="1:10" x14ac:dyDescent="0.25">
      <c r="A585" s="2"/>
    </row>
    <row r="586" spans="1:10" x14ac:dyDescent="0.25">
      <c r="A586" s="2"/>
    </row>
    <row r="587" spans="1:10" x14ac:dyDescent="0.25">
      <c r="A587" s="3"/>
    </row>
    <row r="588" spans="1:10" x14ac:dyDescent="0.25">
      <c r="A588" s="3"/>
    </row>
    <row r="589" spans="1:10" x14ac:dyDescent="0.25">
      <c r="A589" s="3"/>
    </row>
    <row r="590" spans="1:10" x14ac:dyDescent="0.25">
      <c r="A590" s="3"/>
    </row>
    <row r="591" spans="1:10" x14ac:dyDescent="0.25">
      <c r="A591" s="3"/>
    </row>
    <row r="592" spans="1:10" x14ac:dyDescent="0.25">
      <c r="A592" s="3"/>
    </row>
    <row r="593" spans="1:1" x14ac:dyDescent="0.25">
      <c r="A593" s="3"/>
    </row>
    <row r="594" spans="1:1" x14ac:dyDescent="0.25">
      <c r="A594" s="3"/>
    </row>
    <row r="595" spans="1:1" x14ac:dyDescent="0.25">
      <c r="A595" s="3"/>
    </row>
    <row r="596" spans="1:1" x14ac:dyDescent="0.25">
      <c r="A596" s="3"/>
    </row>
    <row r="597" spans="1:1" x14ac:dyDescent="0.25">
      <c r="A597" s="3"/>
    </row>
    <row r="598" spans="1:1" x14ac:dyDescent="0.25">
      <c r="A598" s="3"/>
    </row>
    <row r="599" spans="1:1" x14ac:dyDescent="0.25">
      <c r="A599" s="3"/>
    </row>
    <row r="600" spans="1:1" x14ac:dyDescent="0.25">
      <c r="A600" s="3"/>
    </row>
    <row r="601" spans="1:1" x14ac:dyDescent="0.25">
      <c r="A601" s="3"/>
    </row>
    <row r="602" spans="1:1" x14ac:dyDescent="0.25">
      <c r="A602" s="3"/>
    </row>
    <row r="603" spans="1:1" x14ac:dyDescent="0.25">
      <c r="A603" s="3"/>
    </row>
    <row r="604" spans="1:1" x14ac:dyDescent="0.25">
      <c r="A604" s="3"/>
    </row>
    <row r="605" spans="1:1" x14ac:dyDescent="0.25">
      <c r="A605" s="3"/>
    </row>
    <row r="606" spans="1:1" x14ac:dyDescent="0.25">
      <c r="A606" s="3"/>
    </row>
    <row r="607" spans="1:1" x14ac:dyDescent="0.25">
      <c r="A607" s="3"/>
    </row>
    <row r="608" spans="1:1" x14ac:dyDescent="0.25">
      <c r="A608" s="3"/>
    </row>
    <row r="609" spans="1:1" x14ac:dyDescent="0.25">
      <c r="A609" s="3"/>
    </row>
    <row r="610" spans="1:1" x14ac:dyDescent="0.25">
      <c r="A610" s="3"/>
    </row>
    <row r="611" spans="1:1" x14ac:dyDescent="0.25">
      <c r="A611" s="3"/>
    </row>
    <row r="612" spans="1:1" x14ac:dyDescent="0.25">
      <c r="A612" s="3"/>
    </row>
    <row r="613" spans="1:1" x14ac:dyDescent="0.25">
      <c r="A613" s="3"/>
    </row>
    <row r="614" spans="1:1" x14ac:dyDescent="0.25">
      <c r="A614" s="3"/>
    </row>
    <row r="615" spans="1:1" x14ac:dyDescent="0.25">
      <c r="A615" s="3"/>
    </row>
    <row r="616" spans="1:1" x14ac:dyDescent="0.25">
      <c r="A616" s="3"/>
    </row>
    <row r="617" spans="1:1" x14ac:dyDescent="0.25">
      <c r="A617" s="3"/>
    </row>
    <row r="618" spans="1:1" x14ac:dyDescent="0.25">
      <c r="A618" s="3"/>
    </row>
    <row r="619" spans="1:1" x14ac:dyDescent="0.25">
      <c r="A619" s="3"/>
    </row>
    <row r="620" spans="1:1" x14ac:dyDescent="0.25">
      <c r="A620" s="3"/>
    </row>
    <row r="621" spans="1:1" x14ac:dyDescent="0.25">
      <c r="A621" s="3"/>
    </row>
    <row r="622" spans="1:1" x14ac:dyDescent="0.25">
      <c r="A622" s="3"/>
    </row>
    <row r="623" spans="1:1" x14ac:dyDescent="0.25">
      <c r="A623" s="3"/>
    </row>
    <row r="624" spans="1:1" x14ac:dyDescent="0.25">
      <c r="A624" s="3"/>
    </row>
    <row r="625" spans="1:1" x14ac:dyDescent="0.25">
      <c r="A625" s="3"/>
    </row>
    <row r="626" spans="1:1" x14ac:dyDescent="0.25">
      <c r="A626" s="3"/>
    </row>
    <row r="627" spans="1:1" x14ac:dyDescent="0.25">
      <c r="A627" s="3"/>
    </row>
    <row r="628" spans="1:1" x14ac:dyDescent="0.25">
      <c r="A628" s="3"/>
    </row>
    <row r="629" spans="1:1" x14ac:dyDescent="0.25">
      <c r="A629" s="3"/>
    </row>
    <row r="630" spans="1:1" x14ac:dyDescent="0.25">
      <c r="A630" s="3"/>
    </row>
    <row r="631" spans="1:1" x14ac:dyDescent="0.25">
      <c r="A631" s="3"/>
    </row>
    <row r="632" spans="1:1" x14ac:dyDescent="0.25">
      <c r="A632" s="3"/>
    </row>
    <row r="633" spans="1:1" x14ac:dyDescent="0.25">
      <c r="A633" s="3"/>
    </row>
    <row r="634" spans="1:1" x14ac:dyDescent="0.25">
      <c r="A634" s="3"/>
    </row>
    <row r="635" spans="1:1" x14ac:dyDescent="0.25">
      <c r="A635" s="3"/>
    </row>
    <row r="636" spans="1:1" x14ac:dyDescent="0.25">
      <c r="A636" s="3"/>
    </row>
    <row r="637" spans="1:1" x14ac:dyDescent="0.25">
      <c r="A637" s="3"/>
    </row>
    <row r="638" spans="1:1" x14ac:dyDescent="0.25">
      <c r="A638" s="3"/>
    </row>
    <row r="639" spans="1:1" x14ac:dyDescent="0.25">
      <c r="A639" s="3"/>
    </row>
    <row r="640" spans="1:1" x14ac:dyDescent="0.25">
      <c r="A640" s="3"/>
    </row>
    <row r="641" spans="1:1" x14ac:dyDescent="0.25">
      <c r="A641" s="3"/>
    </row>
    <row r="642" spans="1:1" x14ac:dyDescent="0.25">
      <c r="A642" s="3"/>
    </row>
    <row r="643" spans="1:1" x14ac:dyDescent="0.25">
      <c r="A643" s="2"/>
    </row>
    <row r="644" spans="1:1" x14ac:dyDescent="0.25">
      <c r="A644" s="2"/>
    </row>
    <row r="645" spans="1:1" x14ac:dyDescent="0.25">
      <c r="A645" s="2"/>
    </row>
    <row r="646" spans="1:1" x14ac:dyDescent="0.25">
      <c r="A646" s="2"/>
    </row>
    <row r="647" spans="1:1" x14ac:dyDescent="0.25">
      <c r="A647" s="2"/>
    </row>
    <row r="648" spans="1:1" x14ac:dyDescent="0.25">
      <c r="A648" s="2"/>
    </row>
    <row r="649" spans="1:1" x14ac:dyDescent="0.25">
      <c r="A649" s="2"/>
    </row>
    <row r="650" spans="1:1" x14ac:dyDescent="0.25">
      <c r="A650" s="2"/>
    </row>
    <row r="651" spans="1:1" x14ac:dyDescent="0.25">
      <c r="A651" s="2"/>
    </row>
    <row r="652" spans="1:1" x14ac:dyDescent="0.25">
      <c r="A652" s="2"/>
    </row>
    <row r="653" spans="1:1" x14ac:dyDescent="0.25">
      <c r="A653" s="2"/>
    </row>
    <row r="654" spans="1:1" x14ac:dyDescent="0.25">
      <c r="A654" s="2"/>
    </row>
    <row r="655" spans="1:1" x14ac:dyDescent="0.25">
      <c r="A655" s="2"/>
    </row>
    <row r="656" spans="1:1" x14ac:dyDescent="0.25">
      <c r="A656" s="2"/>
    </row>
    <row r="657" spans="1:1" x14ac:dyDescent="0.25">
      <c r="A657" s="2"/>
    </row>
    <row r="658" spans="1:1" x14ac:dyDescent="0.25">
      <c r="A658" s="2"/>
    </row>
    <row r="659" spans="1:1" x14ac:dyDescent="0.25">
      <c r="A659" s="2"/>
    </row>
    <row r="660" spans="1:1" x14ac:dyDescent="0.25">
      <c r="A660" s="2"/>
    </row>
    <row r="661" spans="1:1" x14ac:dyDescent="0.25">
      <c r="A661" s="2"/>
    </row>
    <row r="662" spans="1:1" x14ac:dyDescent="0.25">
      <c r="A662" s="2"/>
    </row>
    <row r="663" spans="1:1" x14ac:dyDescent="0.25">
      <c r="A663" s="2"/>
    </row>
    <row r="664" spans="1:1" x14ac:dyDescent="0.25">
      <c r="A664" s="2"/>
    </row>
    <row r="665" spans="1:1" x14ac:dyDescent="0.25">
      <c r="A665" s="2"/>
    </row>
    <row r="666" spans="1:1" x14ac:dyDescent="0.25">
      <c r="A666" s="2"/>
    </row>
    <row r="667" spans="1:1" x14ac:dyDescent="0.25">
      <c r="A667" s="2"/>
    </row>
    <row r="668" spans="1:1" x14ac:dyDescent="0.25">
      <c r="A668" s="2"/>
    </row>
    <row r="669" spans="1:1" x14ac:dyDescent="0.25">
      <c r="A669" s="2"/>
    </row>
    <row r="670" spans="1:1" x14ac:dyDescent="0.25">
      <c r="A670" s="2"/>
    </row>
    <row r="671" spans="1:1" x14ac:dyDescent="0.25">
      <c r="A671" s="2"/>
    </row>
    <row r="672" spans="1:1" x14ac:dyDescent="0.25">
      <c r="A672" s="2"/>
    </row>
    <row r="673" spans="1:1" x14ac:dyDescent="0.25">
      <c r="A673" s="2"/>
    </row>
    <row r="674" spans="1:1" x14ac:dyDescent="0.25">
      <c r="A674" s="2"/>
    </row>
    <row r="675" spans="1:1" x14ac:dyDescent="0.25">
      <c r="A675" s="2"/>
    </row>
    <row r="676" spans="1:1" x14ac:dyDescent="0.25">
      <c r="A676" s="2"/>
    </row>
    <row r="677" spans="1:1" x14ac:dyDescent="0.25">
      <c r="A677" s="2"/>
    </row>
    <row r="678" spans="1:1" x14ac:dyDescent="0.25">
      <c r="A678" s="2"/>
    </row>
    <row r="679" spans="1:1" x14ac:dyDescent="0.25">
      <c r="A679" s="2"/>
    </row>
    <row r="680" spans="1:1" x14ac:dyDescent="0.25">
      <c r="A680" s="2"/>
    </row>
    <row r="681" spans="1:1" x14ac:dyDescent="0.25">
      <c r="A681" s="2"/>
    </row>
    <row r="682" spans="1:1" x14ac:dyDescent="0.25">
      <c r="A682" s="2"/>
    </row>
    <row r="683" spans="1:1" x14ac:dyDescent="0.25">
      <c r="A683" s="2"/>
    </row>
    <row r="684" spans="1:1" x14ac:dyDescent="0.25">
      <c r="A684" s="2"/>
    </row>
    <row r="685" spans="1:1" x14ac:dyDescent="0.25">
      <c r="A685" s="2"/>
    </row>
    <row r="686" spans="1:1" x14ac:dyDescent="0.25">
      <c r="A686" s="2"/>
    </row>
    <row r="687" spans="1:1" x14ac:dyDescent="0.25">
      <c r="A687" s="2"/>
    </row>
    <row r="688" spans="1:1" x14ac:dyDescent="0.25">
      <c r="A688" s="2"/>
    </row>
    <row r="689" spans="1:1" x14ac:dyDescent="0.25">
      <c r="A689" s="2"/>
    </row>
    <row r="690" spans="1:1" x14ac:dyDescent="0.25">
      <c r="A690" s="2"/>
    </row>
    <row r="691" spans="1:1" x14ac:dyDescent="0.25">
      <c r="A691" s="2"/>
    </row>
    <row r="692" spans="1:1" x14ac:dyDescent="0.25">
      <c r="A692" s="2"/>
    </row>
    <row r="693" spans="1:1" x14ac:dyDescent="0.25">
      <c r="A693" s="2"/>
    </row>
    <row r="694" spans="1:1" x14ac:dyDescent="0.25">
      <c r="A694" s="2"/>
    </row>
    <row r="695" spans="1:1" x14ac:dyDescent="0.25">
      <c r="A695" s="2"/>
    </row>
    <row r="696" spans="1:1" x14ac:dyDescent="0.25">
      <c r="A696" s="2"/>
    </row>
    <row r="697" spans="1:1" x14ac:dyDescent="0.25">
      <c r="A697" s="2"/>
    </row>
    <row r="698" spans="1:1" x14ac:dyDescent="0.25">
      <c r="A698" s="2"/>
    </row>
    <row r="699" spans="1:1" x14ac:dyDescent="0.25">
      <c r="A699" s="2"/>
    </row>
    <row r="700" spans="1:1" x14ac:dyDescent="0.25">
      <c r="A700" s="2"/>
    </row>
    <row r="701" spans="1:1" x14ac:dyDescent="0.25">
      <c r="A701" s="2"/>
    </row>
    <row r="702" spans="1:1" x14ac:dyDescent="0.25">
      <c r="A702" s="2"/>
    </row>
    <row r="703" spans="1:1" x14ac:dyDescent="0.25">
      <c r="A703" s="2"/>
    </row>
    <row r="704" spans="1:1" x14ac:dyDescent="0.25">
      <c r="A704" s="2"/>
    </row>
    <row r="705" spans="1:1" x14ac:dyDescent="0.25">
      <c r="A705" s="2"/>
    </row>
    <row r="706" spans="1:1" x14ac:dyDescent="0.25">
      <c r="A706" s="2"/>
    </row>
    <row r="707" spans="1:1" x14ac:dyDescent="0.25">
      <c r="A707" s="2"/>
    </row>
    <row r="708" spans="1:1" x14ac:dyDescent="0.25">
      <c r="A708" s="2"/>
    </row>
    <row r="709" spans="1:1" x14ac:dyDescent="0.25">
      <c r="A709" s="2"/>
    </row>
    <row r="710" spans="1:1" x14ac:dyDescent="0.25">
      <c r="A710" s="2"/>
    </row>
    <row r="711" spans="1:1" x14ac:dyDescent="0.25">
      <c r="A711" s="2"/>
    </row>
    <row r="712" spans="1:1" x14ac:dyDescent="0.25">
      <c r="A712" s="2"/>
    </row>
    <row r="713" spans="1:1" x14ac:dyDescent="0.25">
      <c r="A713" s="2"/>
    </row>
    <row r="714" spans="1:1" x14ac:dyDescent="0.25">
      <c r="A714" s="2"/>
    </row>
    <row r="715" spans="1:1" x14ac:dyDescent="0.25">
      <c r="A715" s="2"/>
    </row>
    <row r="716" spans="1:1" x14ac:dyDescent="0.25">
      <c r="A716" s="2"/>
    </row>
    <row r="717" spans="1:1" x14ac:dyDescent="0.25">
      <c r="A717" s="2"/>
    </row>
    <row r="718" spans="1:1" x14ac:dyDescent="0.25">
      <c r="A718" s="2"/>
    </row>
    <row r="719" spans="1:1" x14ac:dyDescent="0.25">
      <c r="A719" s="2"/>
    </row>
    <row r="720" spans="1:1" x14ac:dyDescent="0.25">
      <c r="A720" s="2"/>
    </row>
    <row r="721" spans="1:1" x14ac:dyDescent="0.25">
      <c r="A721" s="2"/>
    </row>
    <row r="722" spans="1:1" x14ac:dyDescent="0.25">
      <c r="A722" s="2"/>
    </row>
    <row r="723" spans="1:1" x14ac:dyDescent="0.25">
      <c r="A723" s="2"/>
    </row>
    <row r="724" spans="1:1" x14ac:dyDescent="0.25">
      <c r="A724" s="2"/>
    </row>
    <row r="725" spans="1:1" x14ac:dyDescent="0.25">
      <c r="A725" s="2"/>
    </row>
    <row r="726" spans="1:1" x14ac:dyDescent="0.25">
      <c r="A726" s="2"/>
    </row>
    <row r="727" spans="1:1" x14ac:dyDescent="0.25">
      <c r="A727" s="2"/>
    </row>
    <row r="728" spans="1:1" x14ac:dyDescent="0.25">
      <c r="A728" s="2"/>
    </row>
    <row r="729" spans="1:1" x14ac:dyDescent="0.25">
      <c r="A729" s="2"/>
    </row>
    <row r="730" spans="1:1" x14ac:dyDescent="0.25">
      <c r="A730" s="3"/>
    </row>
    <row r="731" spans="1:1" x14ac:dyDescent="0.25">
      <c r="A731" s="3"/>
    </row>
    <row r="732" spans="1:1" x14ac:dyDescent="0.25">
      <c r="A732" s="3"/>
    </row>
    <row r="733" spans="1:1" x14ac:dyDescent="0.25">
      <c r="A733" s="3"/>
    </row>
    <row r="734" spans="1:1" x14ac:dyDescent="0.25">
      <c r="A734" s="3"/>
    </row>
    <row r="735" spans="1:1" x14ac:dyDescent="0.25">
      <c r="A735" s="3"/>
    </row>
    <row r="736" spans="1:1" x14ac:dyDescent="0.25">
      <c r="A736" s="3"/>
    </row>
    <row r="737" spans="1:1" x14ac:dyDescent="0.25">
      <c r="A737" s="3"/>
    </row>
    <row r="738" spans="1:1" x14ac:dyDescent="0.25">
      <c r="A738" s="3"/>
    </row>
    <row r="739" spans="1:1" x14ac:dyDescent="0.25">
      <c r="A739" s="3"/>
    </row>
    <row r="740" spans="1:1" x14ac:dyDescent="0.25">
      <c r="A740" s="3"/>
    </row>
    <row r="741" spans="1:1" x14ac:dyDescent="0.25">
      <c r="A741" s="6"/>
    </row>
    <row r="742" spans="1:1" x14ac:dyDescent="0.25">
      <c r="A742" s="3"/>
    </row>
    <row r="743" spans="1:1" x14ac:dyDescent="0.25">
      <c r="A743" s="3"/>
    </row>
    <row r="744" spans="1:1" x14ac:dyDescent="0.25">
      <c r="A744" s="3"/>
    </row>
    <row r="745" spans="1:1" x14ac:dyDescent="0.25">
      <c r="A745" s="3"/>
    </row>
    <row r="746" spans="1:1" x14ac:dyDescent="0.25">
      <c r="A746" s="3"/>
    </row>
    <row r="747" spans="1:1" x14ac:dyDescent="0.25">
      <c r="A747" s="3"/>
    </row>
    <row r="748" spans="1:1" x14ac:dyDescent="0.25">
      <c r="A748" s="3"/>
    </row>
    <row r="749" spans="1:1" x14ac:dyDescent="0.25">
      <c r="A749" s="3"/>
    </row>
    <row r="750" spans="1:1" x14ac:dyDescent="0.25">
      <c r="A750" s="3"/>
    </row>
    <row r="751" spans="1:1" x14ac:dyDescent="0.25">
      <c r="A751" s="3"/>
    </row>
    <row r="752" spans="1:1" x14ac:dyDescent="0.25">
      <c r="A752" s="3"/>
    </row>
    <row r="753" spans="1:1" x14ac:dyDescent="0.25">
      <c r="A753" s="3"/>
    </row>
    <row r="754" spans="1:1" x14ac:dyDescent="0.25">
      <c r="A754" s="3"/>
    </row>
    <row r="755" spans="1:1" x14ac:dyDescent="0.25">
      <c r="A755" s="3"/>
    </row>
    <row r="756" spans="1:1" x14ac:dyDescent="0.25">
      <c r="A756" s="3"/>
    </row>
    <row r="757" spans="1:1" x14ac:dyDescent="0.25">
      <c r="A757" s="3"/>
    </row>
    <row r="758" spans="1:1" x14ac:dyDescent="0.25">
      <c r="A758" s="3"/>
    </row>
    <row r="759" spans="1:1" x14ac:dyDescent="0.25">
      <c r="A759" s="3"/>
    </row>
    <row r="760" spans="1:1" x14ac:dyDescent="0.25">
      <c r="A760" s="3"/>
    </row>
    <row r="761" spans="1:1" x14ac:dyDescent="0.25">
      <c r="A761" s="3"/>
    </row>
    <row r="762" spans="1:1" x14ac:dyDescent="0.25">
      <c r="A762" s="3"/>
    </row>
    <row r="763" spans="1:1" x14ac:dyDescent="0.25">
      <c r="A763" s="3"/>
    </row>
    <row r="764" spans="1:1" x14ac:dyDescent="0.25">
      <c r="A764" s="3"/>
    </row>
    <row r="765" spans="1:1" x14ac:dyDescent="0.25">
      <c r="A765" s="3"/>
    </row>
    <row r="766" spans="1:1" x14ac:dyDescent="0.25">
      <c r="A766" s="3"/>
    </row>
    <row r="767" spans="1:1" x14ac:dyDescent="0.25">
      <c r="A767" s="3"/>
    </row>
    <row r="768" spans="1:1" x14ac:dyDescent="0.25">
      <c r="A768" s="3"/>
    </row>
    <row r="769" spans="1:1" x14ac:dyDescent="0.25">
      <c r="A769" s="3"/>
    </row>
    <row r="770" spans="1:1" x14ac:dyDescent="0.25">
      <c r="A770" s="3"/>
    </row>
    <row r="771" spans="1:1" x14ac:dyDescent="0.25">
      <c r="A771" s="3"/>
    </row>
    <row r="772" spans="1:1" x14ac:dyDescent="0.25">
      <c r="A772" s="3"/>
    </row>
    <row r="773" spans="1:1" x14ac:dyDescent="0.25">
      <c r="A773" s="3"/>
    </row>
    <row r="774" spans="1:1" x14ac:dyDescent="0.25">
      <c r="A774" s="3"/>
    </row>
    <row r="775" spans="1:1" x14ac:dyDescent="0.25">
      <c r="A775" s="3"/>
    </row>
    <row r="776" spans="1:1" x14ac:dyDescent="0.25">
      <c r="A776" s="3"/>
    </row>
    <row r="777" spans="1:1" x14ac:dyDescent="0.25">
      <c r="A777" s="3"/>
    </row>
    <row r="778" spans="1:1" x14ac:dyDescent="0.25">
      <c r="A778" s="3"/>
    </row>
    <row r="779" spans="1:1" x14ac:dyDescent="0.25">
      <c r="A779" s="3"/>
    </row>
    <row r="780" spans="1:1" x14ac:dyDescent="0.25">
      <c r="A780" s="3"/>
    </row>
    <row r="781" spans="1:1" x14ac:dyDescent="0.25">
      <c r="A781" s="3"/>
    </row>
    <row r="782" spans="1:1" x14ac:dyDescent="0.25">
      <c r="A782" s="3"/>
    </row>
    <row r="783" spans="1:1" x14ac:dyDescent="0.25">
      <c r="A783" s="3"/>
    </row>
    <row r="784" spans="1:1" x14ac:dyDescent="0.25">
      <c r="A784" s="3"/>
    </row>
    <row r="785" spans="1:1" x14ac:dyDescent="0.25">
      <c r="A785" s="3"/>
    </row>
    <row r="786" spans="1:1" x14ac:dyDescent="0.25">
      <c r="A786" s="3"/>
    </row>
    <row r="787" spans="1:1" x14ac:dyDescent="0.25">
      <c r="A787" s="3"/>
    </row>
    <row r="788" spans="1:1" x14ac:dyDescent="0.25">
      <c r="A788" s="3"/>
    </row>
    <row r="789" spans="1:1" x14ac:dyDescent="0.25">
      <c r="A789" s="3"/>
    </row>
    <row r="790" spans="1:1" x14ac:dyDescent="0.25">
      <c r="A790" s="3"/>
    </row>
    <row r="791" spans="1:1" x14ac:dyDescent="0.25">
      <c r="A791" s="3"/>
    </row>
    <row r="792" spans="1:1" x14ac:dyDescent="0.25">
      <c r="A792" s="3"/>
    </row>
    <row r="793" spans="1:1" x14ac:dyDescent="0.25">
      <c r="A793" s="3"/>
    </row>
    <row r="794" spans="1:1" x14ac:dyDescent="0.25">
      <c r="A794" s="3"/>
    </row>
    <row r="795" spans="1:1" x14ac:dyDescent="0.25">
      <c r="A795" s="3"/>
    </row>
    <row r="796" spans="1:1" x14ac:dyDescent="0.25">
      <c r="A796" s="3"/>
    </row>
    <row r="797" spans="1:1" x14ac:dyDescent="0.25">
      <c r="A797" s="3"/>
    </row>
    <row r="798" spans="1:1" x14ac:dyDescent="0.25">
      <c r="A798" s="3"/>
    </row>
    <row r="799" spans="1:1" x14ac:dyDescent="0.25">
      <c r="A799" s="3"/>
    </row>
    <row r="800" spans="1:1" x14ac:dyDescent="0.25">
      <c r="A800" s="3"/>
    </row>
    <row r="801" spans="1:1" x14ac:dyDescent="0.25">
      <c r="A801" s="3"/>
    </row>
    <row r="802" spans="1:1" x14ac:dyDescent="0.25">
      <c r="A802" s="3"/>
    </row>
    <row r="803" spans="1:1" x14ac:dyDescent="0.25">
      <c r="A803" s="3"/>
    </row>
    <row r="804" spans="1:1" x14ac:dyDescent="0.25">
      <c r="A804" s="3"/>
    </row>
    <row r="805" spans="1:1" x14ac:dyDescent="0.25">
      <c r="A805" s="3"/>
    </row>
    <row r="806" spans="1:1" x14ac:dyDescent="0.25">
      <c r="A806" s="3"/>
    </row>
    <row r="807" spans="1:1" x14ac:dyDescent="0.25">
      <c r="A807" s="3"/>
    </row>
    <row r="808" spans="1:1" x14ac:dyDescent="0.25">
      <c r="A808" s="3"/>
    </row>
    <row r="809" spans="1:1" x14ac:dyDescent="0.25">
      <c r="A809" s="3"/>
    </row>
    <row r="810" spans="1:1" x14ac:dyDescent="0.25">
      <c r="A810" s="3"/>
    </row>
    <row r="811" spans="1:1" x14ac:dyDescent="0.25">
      <c r="A811" s="3"/>
    </row>
    <row r="812" spans="1:1" x14ac:dyDescent="0.25">
      <c r="A812" s="3"/>
    </row>
    <row r="813" spans="1:1" x14ac:dyDescent="0.25">
      <c r="A813" s="3"/>
    </row>
    <row r="814" spans="1:1" x14ac:dyDescent="0.25">
      <c r="A814" s="3"/>
    </row>
    <row r="815" spans="1:1" x14ac:dyDescent="0.25">
      <c r="A815" s="3"/>
    </row>
    <row r="816" spans="1:1" x14ac:dyDescent="0.25">
      <c r="A816" s="3"/>
    </row>
    <row r="817" spans="1:1" x14ac:dyDescent="0.25">
      <c r="A817" s="3"/>
    </row>
    <row r="818" spans="1:1" x14ac:dyDescent="0.25">
      <c r="A818" s="3"/>
    </row>
    <row r="819" spans="1:1" x14ac:dyDescent="0.25">
      <c r="A819" s="3"/>
    </row>
    <row r="820" spans="1:1" x14ac:dyDescent="0.25">
      <c r="A820" s="3"/>
    </row>
    <row r="821" spans="1:1" x14ac:dyDescent="0.25">
      <c r="A821" s="3"/>
    </row>
    <row r="822" spans="1:1" x14ac:dyDescent="0.25">
      <c r="A822" s="3"/>
    </row>
    <row r="823" spans="1:1" x14ac:dyDescent="0.25">
      <c r="A823" s="3"/>
    </row>
    <row r="824" spans="1:1" x14ac:dyDescent="0.25">
      <c r="A824" s="2"/>
    </row>
    <row r="825" spans="1:1" x14ac:dyDescent="0.25">
      <c r="A825" s="2"/>
    </row>
    <row r="826" spans="1:1" x14ac:dyDescent="0.25">
      <c r="A826" s="2"/>
    </row>
    <row r="827" spans="1:1" x14ac:dyDescent="0.25">
      <c r="A827" s="2"/>
    </row>
    <row r="828" spans="1:1" x14ac:dyDescent="0.25">
      <c r="A828" s="2"/>
    </row>
    <row r="829" spans="1:1" x14ac:dyDescent="0.25">
      <c r="A829" s="2"/>
    </row>
    <row r="830" spans="1:1" x14ac:dyDescent="0.25">
      <c r="A830" s="2"/>
    </row>
    <row r="831" spans="1:1" x14ac:dyDescent="0.25">
      <c r="A831" s="2"/>
    </row>
    <row r="832" spans="1:1" x14ac:dyDescent="0.25">
      <c r="A832" s="2"/>
    </row>
    <row r="833" spans="1:1" x14ac:dyDescent="0.25">
      <c r="A833" s="2"/>
    </row>
    <row r="834" spans="1:1" x14ac:dyDescent="0.25">
      <c r="A834" s="2"/>
    </row>
    <row r="835" spans="1:1" x14ac:dyDescent="0.25">
      <c r="A835" s="2"/>
    </row>
    <row r="836" spans="1:1" x14ac:dyDescent="0.25">
      <c r="A836" s="2"/>
    </row>
    <row r="837" spans="1:1" x14ac:dyDescent="0.25">
      <c r="A837" s="2"/>
    </row>
    <row r="838" spans="1:1" x14ac:dyDescent="0.25">
      <c r="A838" s="2"/>
    </row>
    <row r="839" spans="1:1" x14ac:dyDescent="0.25">
      <c r="A839" s="2"/>
    </row>
    <row r="840" spans="1:1" x14ac:dyDescent="0.25">
      <c r="A840" s="2"/>
    </row>
    <row r="841" spans="1:1" x14ac:dyDescent="0.25">
      <c r="A841" s="2"/>
    </row>
    <row r="842" spans="1:1" x14ac:dyDescent="0.25">
      <c r="A842" s="2"/>
    </row>
    <row r="843" spans="1:1" x14ac:dyDescent="0.25">
      <c r="A843" s="2"/>
    </row>
    <row r="844" spans="1:1" x14ac:dyDescent="0.25">
      <c r="A844" s="2"/>
    </row>
    <row r="845" spans="1:1" x14ac:dyDescent="0.25">
      <c r="A845" s="2"/>
    </row>
    <row r="846" spans="1:1" x14ac:dyDescent="0.25">
      <c r="A846" s="2"/>
    </row>
    <row r="847" spans="1:1" x14ac:dyDescent="0.25">
      <c r="A847" s="2"/>
    </row>
    <row r="848" spans="1:1" x14ac:dyDescent="0.25">
      <c r="A848" s="2"/>
    </row>
    <row r="849" spans="1:1" x14ac:dyDescent="0.25">
      <c r="A849" s="2"/>
    </row>
    <row r="850" spans="1:1" x14ac:dyDescent="0.25">
      <c r="A850" s="2"/>
    </row>
    <row r="851" spans="1:1" x14ac:dyDescent="0.25">
      <c r="A851" s="2"/>
    </row>
    <row r="852" spans="1:1" x14ac:dyDescent="0.25">
      <c r="A852" s="2"/>
    </row>
    <row r="853" spans="1:1" x14ac:dyDescent="0.25">
      <c r="A853" s="2"/>
    </row>
    <row r="854" spans="1:1" x14ac:dyDescent="0.25">
      <c r="A854" s="2"/>
    </row>
    <row r="855" spans="1:1" x14ac:dyDescent="0.25">
      <c r="A855" s="2"/>
    </row>
    <row r="856" spans="1:1" x14ac:dyDescent="0.25">
      <c r="A856" s="2"/>
    </row>
    <row r="857" spans="1:1" x14ac:dyDescent="0.25">
      <c r="A857" s="2"/>
    </row>
    <row r="858" spans="1:1" x14ac:dyDescent="0.25">
      <c r="A858" s="2"/>
    </row>
    <row r="859" spans="1:1" x14ac:dyDescent="0.25">
      <c r="A859" s="2"/>
    </row>
    <row r="860" spans="1:1" x14ac:dyDescent="0.25">
      <c r="A860" s="2"/>
    </row>
    <row r="861" spans="1:1" x14ac:dyDescent="0.25">
      <c r="A861" s="2"/>
    </row>
    <row r="862" spans="1:1" x14ac:dyDescent="0.25">
      <c r="A862" s="2"/>
    </row>
    <row r="863" spans="1:1" x14ac:dyDescent="0.25">
      <c r="A863" s="2"/>
    </row>
    <row r="864" spans="1:1" x14ac:dyDescent="0.25">
      <c r="A864" s="2"/>
    </row>
    <row r="865" spans="1:1" x14ac:dyDescent="0.25">
      <c r="A865" s="2"/>
    </row>
    <row r="866" spans="1:1" x14ac:dyDescent="0.25">
      <c r="A866" s="2"/>
    </row>
    <row r="867" spans="1:1" x14ac:dyDescent="0.25">
      <c r="A867" s="2"/>
    </row>
    <row r="868" spans="1:1" x14ac:dyDescent="0.25">
      <c r="A868" s="2"/>
    </row>
    <row r="869" spans="1:1" x14ac:dyDescent="0.25">
      <c r="A869" s="2"/>
    </row>
    <row r="870" spans="1:1" x14ac:dyDescent="0.25">
      <c r="A870" s="2"/>
    </row>
    <row r="871" spans="1:1" x14ac:dyDescent="0.25">
      <c r="A871" s="2"/>
    </row>
    <row r="872" spans="1:1" x14ac:dyDescent="0.25">
      <c r="A872" s="2"/>
    </row>
    <row r="873" spans="1:1" x14ac:dyDescent="0.25">
      <c r="A873" s="2"/>
    </row>
    <row r="874" spans="1:1" x14ac:dyDescent="0.25">
      <c r="A874" s="2"/>
    </row>
    <row r="875" spans="1:1" x14ac:dyDescent="0.25">
      <c r="A875" s="2"/>
    </row>
    <row r="876" spans="1:1" x14ac:dyDescent="0.25">
      <c r="A876" s="2"/>
    </row>
    <row r="877" spans="1:1" x14ac:dyDescent="0.25">
      <c r="A877" s="2"/>
    </row>
    <row r="878" spans="1:1" x14ac:dyDescent="0.25">
      <c r="A878" s="2"/>
    </row>
    <row r="879" spans="1:1" x14ac:dyDescent="0.25">
      <c r="A879" s="2"/>
    </row>
    <row r="880" spans="1:1" x14ac:dyDescent="0.25">
      <c r="A880" s="2"/>
    </row>
    <row r="881" spans="1:1" x14ac:dyDescent="0.25">
      <c r="A881" s="2"/>
    </row>
    <row r="882" spans="1:1" x14ac:dyDescent="0.25">
      <c r="A882" s="2"/>
    </row>
    <row r="883" spans="1:1" x14ac:dyDescent="0.25">
      <c r="A883" s="2"/>
    </row>
    <row r="884" spans="1:1" x14ac:dyDescent="0.25">
      <c r="A884" s="2"/>
    </row>
    <row r="885" spans="1:1" x14ac:dyDescent="0.25">
      <c r="A885" s="2"/>
    </row>
    <row r="886" spans="1:1" x14ac:dyDescent="0.25">
      <c r="A886" s="2"/>
    </row>
    <row r="887" spans="1:1" x14ac:dyDescent="0.25">
      <c r="A887" s="2"/>
    </row>
    <row r="888" spans="1:1" x14ac:dyDescent="0.25">
      <c r="A888" s="2"/>
    </row>
    <row r="889" spans="1:1" x14ac:dyDescent="0.25">
      <c r="A889" s="2"/>
    </row>
    <row r="890" spans="1:1" x14ac:dyDescent="0.25">
      <c r="A890" s="2"/>
    </row>
    <row r="891" spans="1:1" x14ac:dyDescent="0.25">
      <c r="A891" s="2"/>
    </row>
    <row r="892" spans="1:1" x14ac:dyDescent="0.25">
      <c r="A892" s="2"/>
    </row>
    <row r="893" spans="1:1" x14ac:dyDescent="0.25">
      <c r="A893" s="2"/>
    </row>
    <row r="894" spans="1:1" x14ac:dyDescent="0.25">
      <c r="A894" s="2"/>
    </row>
    <row r="895" spans="1:1" x14ac:dyDescent="0.25">
      <c r="A895" s="2"/>
    </row>
    <row r="896" spans="1:1" x14ac:dyDescent="0.25">
      <c r="A896" s="2"/>
    </row>
    <row r="897" spans="1:1" x14ac:dyDescent="0.25">
      <c r="A897" s="2"/>
    </row>
    <row r="898" spans="1:1" x14ac:dyDescent="0.25">
      <c r="A898" s="2"/>
    </row>
    <row r="899" spans="1:1" x14ac:dyDescent="0.25">
      <c r="A899" s="2"/>
    </row>
    <row r="900" spans="1:1" x14ac:dyDescent="0.25">
      <c r="A900" s="2"/>
    </row>
    <row r="901" spans="1:1" x14ac:dyDescent="0.25">
      <c r="A901" s="2"/>
    </row>
    <row r="902" spans="1:1" x14ac:dyDescent="0.25">
      <c r="A902" s="2"/>
    </row>
    <row r="903" spans="1:1" x14ac:dyDescent="0.25">
      <c r="A903" s="2"/>
    </row>
    <row r="904" spans="1:1" x14ac:dyDescent="0.25">
      <c r="A904" s="2"/>
    </row>
    <row r="905" spans="1:1" x14ac:dyDescent="0.25">
      <c r="A905" s="2"/>
    </row>
    <row r="906" spans="1:1" x14ac:dyDescent="0.25">
      <c r="A906" s="2"/>
    </row>
    <row r="907" spans="1:1" x14ac:dyDescent="0.25">
      <c r="A907" s="2"/>
    </row>
    <row r="908" spans="1:1" x14ac:dyDescent="0.25">
      <c r="A908" s="2"/>
    </row>
    <row r="909" spans="1:1" x14ac:dyDescent="0.25">
      <c r="A909" s="2"/>
    </row>
    <row r="910" spans="1:1" x14ac:dyDescent="0.25">
      <c r="A910" s="2"/>
    </row>
    <row r="911" spans="1:1" x14ac:dyDescent="0.25">
      <c r="A911" s="3"/>
    </row>
    <row r="912" spans="1:1" x14ac:dyDescent="0.25">
      <c r="A912" s="3"/>
    </row>
    <row r="913" spans="1:1" x14ac:dyDescent="0.25">
      <c r="A913" s="3"/>
    </row>
    <row r="914" spans="1:1" x14ac:dyDescent="0.25">
      <c r="A914" s="3"/>
    </row>
    <row r="915" spans="1:1" x14ac:dyDescent="0.25">
      <c r="A915" s="3"/>
    </row>
    <row r="916" spans="1:1" x14ac:dyDescent="0.25">
      <c r="A916" s="3"/>
    </row>
    <row r="917" spans="1:1" x14ac:dyDescent="0.25">
      <c r="A917" s="3"/>
    </row>
    <row r="918" spans="1:1" x14ac:dyDescent="0.25">
      <c r="A918" s="3"/>
    </row>
    <row r="919" spans="1:1" x14ac:dyDescent="0.25">
      <c r="A919" s="3"/>
    </row>
    <row r="920" spans="1:1" x14ac:dyDescent="0.25">
      <c r="A920" s="3"/>
    </row>
    <row r="921" spans="1:1" x14ac:dyDescent="0.25">
      <c r="A921" s="3"/>
    </row>
    <row r="922" spans="1:1" x14ac:dyDescent="0.25">
      <c r="A922" s="6"/>
    </row>
    <row r="923" spans="1:1" x14ac:dyDescent="0.25">
      <c r="A923" s="3"/>
    </row>
    <row r="924" spans="1:1" x14ac:dyDescent="0.25">
      <c r="A924" s="3"/>
    </row>
    <row r="925" spans="1:1" x14ac:dyDescent="0.25">
      <c r="A925" s="3"/>
    </row>
    <row r="926" spans="1:1" x14ac:dyDescent="0.25">
      <c r="A926" s="3"/>
    </row>
    <row r="927" spans="1:1" x14ac:dyDescent="0.25">
      <c r="A927" s="3"/>
    </row>
    <row r="928" spans="1:1" x14ac:dyDescent="0.25">
      <c r="A928" s="3"/>
    </row>
    <row r="929" spans="1:1" x14ac:dyDescent="0.25">
      <c r="A929" s="3"/>
    </row>
    <row r="930" spans="1:1" x14ac:dyDescent="0.25">
      <c r="A930" s="3"/>
    </row>
    <row r="931" spans="1:1" x14ac:dyDescent="0.25">
      <c r="A931" s="3"/>
    </row>
    <row r="932" spans="1:1" x14ac:dyDescent="0.25">
      <c r="A932" s="3"/>
    </row>
    <row r="933" spans="1:1" x14ac:dyDescent="0.25">
      <c r="A933" s="3"/>
    </row>
    <row r="934" spans="1:1" x14ac:dyDescent="0.25">
      <c r="A934" s="3"/>
    </row>
    <row r="935" spans="1:1" x14ac:dyDescent="0.25">
      <c r="A935" s="3"/>
    </row>
    <row r="936" spans="1:1" x14ac:dyDescent="0.25">
      <c r="A936" s="3"/>
    </row>
    <row r="937" spans="1:1" x14ac:dyDescent="0.25">
      <c r="A937" s="3"/>
    </row>
    <row r="938" spans="1:1" x14ac:dyDescent="0.25">
      <c r="A938" s="3"/>
    </row>
    <row r="939" spans="1:1" x14ac:dyDescent="0.25">
      <c r="A939" s="3"/>
    </row>
    <row r="940" spans="1:1" x14ac:dyDescent="0.25">
      <c r="A940" s="3"/>
    </row>
    <row r="941" spans="1:1" x14ac:dyDescent="0.25">
      <c r="A941" s="3"/>
    </row>
    <row r="942" spans="1:1" x14ac:dyDescent="0.25">
      <c r="A942" s="3"/>
    </row>
    <row r="943" spans="1:1" x14ac:dyDescent="0.25">
      <c r="A943" s="3"/>
    </row>
    <row r="944" spans="1:1" x14ac:dyDescent="0.25">
      <c r="A944" s="3"/>
    </row>
    <row r="945" spans="1:1" x14ac:dyDescent="0.25">
      <c r="A945" s="3"/>
    </row>
    <row r="946" spans="1:1" x14ac:dyDescent="0.25">
      <c r="A946" s="3"/>
    </row>
    <row r="947" spans="1:1" x14ac:dyDescent="0.25">
      <c r="A947" s="3"/>
    </row>
    <row r="948" spans="1:1" x14ac:dyDescent="0.25">
      <c r="A948" s="3"/>
    </row>
    <row r="949" spans="1:1" x14ac:dyDescent="0.25">
      <c r="A949" s="3"/>
    </row>
    <row r="950" spans="1:1" x14ac:dyDescent="0.25">
      <c r="A950" s="3"/>
    </row>
    <row r="951" spans="1:1" x14ac:dyDescent="0.25">
      <c r="A951" s="3"/>
    </row>
    <row r="952" spans="1:1" x14ac:dyDescent="0.25">
      <c r="A952" s="3"/>
    </row>
    <row r="953" spans="1:1" x14ac:dyDescent="0.25">
      <c r="A953" s="3"/>
    </row>
    <row r="954" spans="1:1" x14ac:dyDescent="0.25">
      <c r="A954" s="3"/>
    </row>
    <row r="955" spans="1:1" x14ac:dyDescent="0.25">
      <c r="A955" s="3"/>
    </row>
    <row r="956" spans="1:1" x14ac:dyDescent="0.25">
      <c r="A956" s="3"/>
    </row>
    <row r="957" spans="1:1" x14ac:dyDescent="0.25">
      <c r="A957" s="3"/>
    </row>
    <row r="958" spans="1:1" x14ac:dyDescent="0.25">
      <c r="A958" s="3"/>
    </row>
    <row r="959" spans="1:1" x14ac:dyDescent="0.25">
      <c r="A959" s="3"/>
    </row>
    <row r="960" spans="1:1" x14ac:dyDescent="0.25">
      <c r="A960" s="3"/>
    </row>
    <row r="961" spans="1:1" x14ac:dyDescent="0.25">
      <c r="A961" s="3"/>
    </row>
    <row r="962" spans="1:1" x14ac:dyDescent="0.25">
      <c r="A962" s="3"/>
    </row>
    <row r="963" spans="1:1" x14ac:dyDescent="0.25">
      <c r="A963" s="3"/>
    </row>
    <row r="964" spans="1:1" x14ac:dyDescent="0.25">
      <c r="A964" s="3"/>
    </row>
    <row r="965" spans="1:1" x14ac:dyDescent="0.25">
      <c r="A965" s="3"/>
    </row>
    <row r="966" spans="1:1" x14ac:dyDescent="0.25">
      <c r="A966" s="3"/>
    </row>
    <row r="967" spans="1:1" x14ac:dyDescent="0.25">
      <c r="A967" s="3"/>
    </row>
    <row r="968" spans="1:1" x14ac:dyDescent="0.25">
      <c r="A968" s="3"/>
    </row>
    <row r="969" spans="1:1" x14ac:dyDescent="0.25">
      <c r="A969" s="3"/>
    </row>
    <row r="970" spans="1:1" x14ac:dyDescent="0.25">
      <c r="A970" s="3"/>
    </row>
    <row r="971" spans="1:1" x14ac:dyDescent="0.25">
      <c r="A971" s="3"/>
    </row>
    <row r="972" spans="1:1" x14ac:dyDescent="0.25">
      <c r="A972" s="3"/>
    </row>
    <row r="973" spans="1:1" x14ac:dyDescent="0.25">
      <c r="A973" s="3"/>
    </row>
    <row r="974" spans="1:1" x14ac:dyDescent="0.25">
      <c r="A974" s="3"/>
    </row>
    <row r="975" spans="1:1" x14ac:dyDescent="0.25">
      <c r="A975" s="3"/>
    </row>
    <row r="976" spans="1:1" x14ac:dyDescent="0.25">
      <c r="A976" s="3"/>
    </row>
    <row r="977" spans="1:1" x14ac:dyDescent="0.25">
      <c r="A977" s="3"/>
    </row>
    <row r="978" spans="1:1" x14ac:dyDescent="0.25">
      <c r="A978" s="3"/>
    </row>
    <row r="979" spans="1:1" x14ac:dyDescent="0.25">
      <c r="A979" s="3"/>
    </row>
    <row r="980" spans="1:1" x14ac:dyDescent="0.25">
      <c r="A980" s="3"/>
    </row>
    <row r="981" spans="1:1" x14ac:dyDescent="0.25">
      <c r="A981" s="3"/>
    </row>
    <row r="982" spans="1:1" x14ac:dyDescent="0.25">
      <c r="A982" s="3"/>
    </row>
    <row r="983" spans="1:1" x14ac:dyDescent="0.25">
      <c r="A983" s="3"/>
    </row>
    <row r="984" spans="1:1" x14ac:dyDescent="0.25">
      <c r="A984" s="3"/>
    </row>
    <row r="985" spans="1:1" x14ac:dyDescent="0.25">
      <c r="A985" s="3"/>
    </row>
    <row r="986" spans="1:1" x14ac:dyDescent="0.25">
      <c r="A986" s="3"/>
    </row>
    <row r="987" spans="1:1" x14ac:dyDescent="0.25">
      <c r="A987" s="3"/>
    </row>
    <row r="988" spans="1:1" x14ac:dyDescent="0.25">
      <c r="A988" s="3"/>
    </row>
    <row r="989" spans="1:1" x14ac:dyDescent="0.25">
      <c r="A989" s="3"/>
    </row>
    <row r="990" spans="1:1" x14ac:dyDescent="0.25">
      <c r="A990" s="3"/>
    </row>
    <row r="991" spans="1:1" x14ac:dyDescent="0.25">
      <c r="A991" s="3"/>
    </row>
    <row r="992" spans="1:1" x14ac:dyDescent="0.25">
      <c r="A992" s="3"/>
    </row>
    <row r="993" spans="1:1" x14ac:dyDescent="0.25">
      <c r="A993" s="3"/>
    </row>
    <row r="994" spans="1:1" x14ac:dyDescent="0.25">
      <c r="A994" s="3"/>
    </row>
    <row r="995" spans="1:1" x14ac:dyDescent="0.25">
      <c r="A995" s="3"/>
    </row>
    <row r="996" spans="1:1" x14ac:dyDescent="0.25">
      <c r="A996" s="3"/>
    </row>
    <row r="997" spans="1:1" x14ac:dyDescent="0.25">
      <c r="A997" s="3"/>
    </row>
    <row r="998" spans="1:1" x14ac:dyDescent="0.25">
      <c r="A998" s="3"/>
    </row>
    <row r="999" spans="1:1" x14ac:dyDescent="0.25">
      <c r="A999" s="3"/>
    </row>
    <row r="1000" spans="1:1" x14ac:dyDescent="0.25">
      <c r="A1000" s="3"/>
    </row>
    <row r="1001" spans="1:1" x14ac:dyDescent="0.25">
      <c r="A1001" s="3"/>
    </row>
    <row r="1002" spans="1:1" x14ac:dyDescent="0.25">
      <c r="A1002" s="3"/>
    </row>
    <row r="1003" spans="1:1" x14ac:dyDescent="0.25">
      <c r="A1003" s="3"/>
    </row>
    <row r="1004" spans="1:1" x14ac:dyDescent="0.25">
      <c r="A1004" s="3"/>
    </row>
    <row r="1005" spans="1:1" x14ac:dyDescent="0.25">
      <c r="A1005" s="2"/>
    </row>
    <row r="1006" spans="1:1" x14ac:dyDescent="0.25">
      <c r="A1006" s="2"/>
    </row>
    <row r="1007" spans="1:1" x14ac:dyDescent="0.25">
      <c r="A1007" s="2"/>
    </row>
    <row r="1008" spans="1:1" x14ac:dyDescent="0.25">
      <c r="A1008" s="2"/>
    </row>
    <row r="1009" spans="1:1" x14ac:dyDescent="0.25">
      <c r="A1009" s="2"/>
    </row>
    <row r="1010" spans="1:1" x14ac:dyDescent="0.25">
      <c r="A1010" s="2"/>
    </row>
    <row r="1011" spans="1:1" x14ac:dyDescent="0.25">
      <c r="A1011" s="2"/>
    </row>
    <row r="1012" spans="1:1" x14ac:dyDescent="0.25">
      <c r="A1012" s="2"/>
    </row>
    <row r="1013" spans="1:1" x14ac:dyDescent="0.25">
      <c r="A1013" s="2"/>
    </row>
    <row r="1014" spans="1:1" x14ac:dyDescent="0.25">
      <c r="A1014" s="2"/>
    </row>
    <row r="1015" spans="1:1" x14ac:dyDescent="0.25">
      <c r="A1015" s="2"/>
    </row>
    <row r="1016" spans="1:1" x14ac:dyDescent="0.25">
      <c r="A1016" s="2"/>
    </row>
    <row r="1017" spans="1:1" x14ac:dyDescent="0.25">
      <c r="A1017" s="2"/>
    </row>
    <row r="1018" spans="1:1" x14ac:dyDescent="0.25">
      <c r="A1018" s="2"/>
    </row>
    <row r="1019" spans="1:1" x14ac:dyDescent="0.25">
      <c r="A1019" s="2"/>
    </row>
    <row r="1020" spans="1:1" x14ac:dyDescent="0.25">
      <c r="A1020" s="2"/>
    </row>
    <row r="1021" spans="1:1" x14ac:dyDescent="0.25">
      <c r="A1021" s="2"/>
    </row>
    <row r="1022" spans="1:1" x14ac:dyDescent="0.25">
      <c r="A1022" s="2"/>
    </row>
    <row r="1023" spans="1:1" x14ac:dyDescent="0.25">
      <c r="A1023" s="2"/>
    </row>
    <row r="1024" spans="1:1" x14ac:dyDescent="0.25">
      <c r="A1024" s="2"/>
    </row>
    <row r="1025" spans="1:1" x14ac:dyDescent="0.25">
      <c r="A1025" s="2"/>
    </row>
    <row r="1026" spans="1:1" x14ac:dyDescent="0.25">
      <c r="A1026" s="2"/>
    </row>
    <row r="1027" spans="1:1" x14ac:dyDescent="0.25">
      <c r="A1027" s="2"/>
    </row>
    <row r="1028" spans="1:1" x14ac:dyDescent="0.25">
      <c r="A1028" s="2"/>
    </row>
    <row r="1029" spans="1:1" x14ac:dyDescent="0.25">
      <c r="A1029" s="2"/>
    </row>
    <row r="1030" spans="1:1" x14ac:dyDescent="0.25">
      <c r="A1030" s="2"/>
    </row>
    <row r="1031" spans="1:1" x14ac:dyDescent="0.25">
      <c r="A1031" s="2"/>
    </row>
    <row r="1032" spans="1:1" x14ac:dyDescent="0.25">
      <c r="A1032" s="2"/>
    </row>
    <row r="1033" spans="1:1" x14ac:dyDescent="0.25">
      <c r="A1033" s="2"/>
    </row>
    <row r="1034" spans="1:1" x14ac:dyDescent="0.25">
      <c r="A1034" s="2"/>
    </row>
    <row r="1035" spans="1:1" x14ac:dyDescent="0.25">
      <c r="A1035" s="2"/>
    </row>
    <row r="1036" spans="1:1" x14ac:dyDescent="0.25">
      <c r="A1036" s="2"/>
    </row>
    <row r="1037" spans="1:1" x14ac:dyDescent="0.25">
      <c r="A1037" s="2"/>
    </row>
    <row r="1038" spans="1:1" x14ac:dyDescent="0.25">
      <c r="A1038" s="2"/>
    </row>
    <row r="1039" spans="1:1" x14ac:dyDescent="0.25">
      <c r="A1039" s="2"/>
    </row>
    <row r="1040" spans="1:1" x14ac:dyDescent="0.25">
      <c r="A1040" s="2"/>
    </row>
    <row r="1041" spans="1:1" x14ac:dyDescent="0.25">
      <c r="A1041" s="2"/>
    </row>
    <row r="1042" spans="1:1" x14ac:dyDescent="0.25">
      <c r="A1042" s="2"/>
    </row>
    <row r="1043" spans="1:1" x14ac:dyDescent="0.25">
      <c r="A1043" s="2"/>
    </row>
    <row r="1044" spans="1:1" x14ac:dyDescent="0.25">
      <c r="A1044" s="2"/>
    </row>
    <row r="1045" spans="1:1" x14ac:dyDescent="0.25">
      <c r="A1045" s="2"/>
    </row>
    <row r="1046" spans="1:1" x14ac:dyDescent="0.25">
      <c r="A1046" s="2"/>
    </row>
    <row r="1047" spans="1:1" x14ac:dyDescent="0.25">
      <c r="A1047" s="2"/>
    </row>
    <row r="1048" spans="1:1" x14ac:dyDescent="0.25">
      <c r="A1048" s="2"/>
    </row>
    <row r="1049" spans="1:1" x14ac:dyDescent="0.25">
      <c r="A1049" s="2"/>
    </row>
    <row r="1050" spans="1:1" x14ac:dyDescent="0.25">
      <c r="A1050" s="2"/>
    </row>
    <row r="1051" spans="1:1" x14ac:dyDescent="0.25">
      <c r="A1051" s="2"/>
    </row>
    <row r="1052" spans="1:1" x14ac:dyDescent="0.25">
      <c r="A1052" s="2"/>
    </row>
    <row r="1053" spans="1:1" x14ac:dyDescent="0.25">
      <c r="A1053" s="2"/>
    </row>
    <row r="1054" spans="1:1" x14ac:dyDescent="0.25">
      <c r="A1054" s="2"/>
    </row>
    <row r="1055" spans="1:1" x14ac:dyDescent="0.25">
      <c r="A1055" s="2"/>
    </row>
    <row r="1056" spans="1:1" x14ac:dyDescent="0.25">
      <c r="A1056" s="2"/>
    </row>
    <row r="1057" spans="1:1" x14ac:dyDescent="0.25">
      <c r="A1057" s="2"/>
    </row>
    <row r="1058" spans="1:1" x14ac:dyDescent="0.25">
      <c r="A1058" s="2"/>
    </row>
    <row r="1059" spans="1:1" x14ac:dyDescent="0.25">
      <c r="A1059" s="2"/>
    </row>
    <row r="1060" spans="1:1" x14ac:dyDescent="0.25">
      <c r="A1060" s="2"/>
    </row>
    <row r="1061" spans="1:1" x14ac:dyDescent="0.25">
      <c r="A1061" s="2"/>
    </row>
    <row r="1062" spans="1:1" x14ac:dyDescent="0.25">
      <c r="A1062" s="2"/>
    </row>
    <row r="1063" spans="1:1" x14ac:dyDescent="0.25">
      <c r="A1063" s="2"/>
    </row>
    <row r="1064" spans="1:1" x14ac:dyDescent="0.25">
      <c r="A1064" s="2"/>
    </row>
    <row r="1065" spans="1:1" x14ac:dyDescent="0.25">
      <c r="A1065" s="2"/>
    </row>
    <row r="1066" spans="1:1" x14ac:dyDescent="0.25">
      <c r="A1066" s="2"/>
    </row>
    <row r="1067" spans="1:1" x14ac:dyDescent="0.25">
      <c r="A1067" s="2"/>
    </row>
    <row r="1068" spans="1:1" x14ac:dyDescent="0.25">
      <c r="A1068" s="2"/>
    </row>
    <row r="1069" spans="1:1" x14ac:dyDescent="0.25">
      <c r="A1069" s="2"/>
    </row>
    <row r="1070" spans="1:1" x14ac:dyDescent="0.25">
      <c r="A1070" s="2"/>
    </row>
    <row r="1071" spans="1:1" x14ac:dyDescent="0.25">
      <c r="A1071" s="2"/>
    </row>
    <row r="1072" spans="1:1" x14ac:dyDescent="0.25">
      <c r="A1072" s="2"/>
    </row>
    <row r="1073" spans="1:1" x14ac:dyDescent="0.25">
      <c r="A1073" s="2"/>
    </row>
    <row r="1074" spans="1:1" x14ac:dyDescent="0.25">
      <c r="A1074" s="2"/>
    </row>
    <row r="1075" spans="1:1" x14ac:dyDescent="0.25">
      <c r="A1075" s="2"/>
    </row>
    <row r="1076" spans="1:1" x14ac:dyDescent="0.25">
      <c r="A1076" s="2"/>
    </row>
    <row r="1077" spans="1:1" x14ac:dyDescent="0.25">
      <c r="A1077" s="2"/>
    </row>
    <row r="1078" spans="1:1" x14ac:dyDescent="0.25">
      <c r="A1078" s="2"/>
    </row>
    <row r="1079" spans="1:1" x14ac:dyDescent="0.25">
      <c r="A1079" s="2"/>
    </row>
    <row r="1080" spans="1:1" x14ac:dyDescent="0.25">
      <c r="A1080" s="2"/>
    </row>
    <row r="1081" spans="1:1" x14ac:dyDescent="0.25">
      <c r="A1081" s="2"/>
    </row>
    <row r="1082" spans="1:1" x14ac:dyDescent="0.25">
      <c r="A1082" s="2"/>
    </row>
    <row r="1083" spans="1:1" x14ac:dyDescent="0.25">
      <c r="A1083" s="2"/>
    </row>
    <row r="1084" spans="1:1" x14ac:dyDescent="0.25">
      <c r="A1084" s="2"/>
    </row>
    <row r="1085" spans="1:1" x14ac:dyDescent="0.25">
      <c r="A1085" s="2"/>
    </row>
    <row r="1086" spans="1:1" x14ac:dyDescent="0.25">
      <c r="A1086" s="2"/>
    </row>
    <row r="1087" spans="1:1" x14ac:dyDescent="0.25">
      <c r="A1087" s="2"/>
    </row>
    <row r="1088" spans="1:1" x14ac:dyDescent="0.25">
      <c r="A1088" s="2"/>
    </row>
    <row r="1089" spans="1:1" x14ac:dyDescent="0.25">
      <c r="A1089" s="2"/>
    </row>
    <row r="1090" spans="1:1" x14ac:dyDescent="0.25">
      <c r="A1090" s="2"/>
    </row>
    <row r="1091" spans="1:1" x14ac:dyDescent="0.25">
      <c r="A1091" s="2"/>
    </row>
    <row r="1092" spans="1:1" x14ac:dyDescent="0.25">
      <c r="A1092" s="3"/>
    </row>
    <row r="1093" spans="1:1" x14ac:dyDescent="0.25">
      <c r="A1093" s="3"/>
    </row>
    <row r="1094" spans="1:1" x14ac:dyDescent="0.25">
      <c r="A1094" s="3"/>
    </row>
    <row r="1095" spans="1:1" x14ac:dyDescent="0.25">
      <c r="A1095" s="3"/>
    </row>
    <row r="1096" spans="1:1" x14ac:dyDescent="0.25">
      <c r="A1096" s="3"/>
    </row>
    <row r="1097" spans="1:1" x14ac:dyDescent="0.25">
      <c r="A1097" s="3"/>
    </row>
    <row r="1098" spans="1:1" x14ac:dyDescent="0.25">
      <c r="A1098" s="3"/>
    </row>
    <row r="1099" spans="1:1" x14ac:dyDescent="0.25">
      <c r="A1099" s="3"/>
    </row>
    <row r="1100" spans="1:1" x14ac:dyDescent="0.25">
      <c r="A1100" s="3"/>
    </row>
    <row r="1101" spans="1:1" x14ac:dyDescent="0.25">
      <c r="A1101" s="3"/>
    </row>
    <row r="1102" spans="1:1" x14ac:dyDescent="0.25">
      <c r="A1102" s="3"/>
    </row>
    <row r="1103" spans="1:1" x14ac:dyDescent="0.25">
      <c r="A1103" s="6"/>
    </row>
    <row r="1104" spans="1:1" x14ac:dyDescent="0.25">
      <c r="A1104" s="3"/>
    </row>
    <row r="1105" spans="1:1" x14ac:dyDescent="0.25">
      <c r="A1105" s="3"/>
    </row>
    <row r="1106" spans="1:1" x14ac:dyDescent="0.25">
      <c r="A1106" s="3"/>
    </row>
    <row r="1107" spans="1:1" x14ac:dyDescent="0.25">
      <c r="A1107" s="3"/>
    </row>
    <row r="1108" spans="1:1" x14ac:dyDescent="0.25">
      <c r="A1108" s="3"/>
    </row>
    <row r="1109" spans="1:1" x14ac:dyDescent="0.25">
      <c r="A1109" s="3"/>
    </row>
    <row r="1110" spans="1:1" x14ac:dyDescent="0.25">
      <c r="A1110" s="3"/>
    </row>
    <row r="1111" spans="1:1" x14ac:dyDescent="0.25">
      <c r="A1111" s="3"/>
    </row>
    <row r="1112" spans="1:1" x14ac:dyDescent="0.25">
      <c r="A1112" s="3"/>
    </row>
    <row r="1113" spans="1:1" x14ac:dyDescent="0.25">
      <c r="A1113" s="3"/>
    </row>
    <row r="1114" spans="1:1" x14ac:dyDescent="0.25">
      <c r="A1114" s="3"/>
    </row>
    <row r="1115" spans="1:1" x14ac:dyDescent="0.25">
      <c r="A1115" s="3"/>
    </row>
    <row r="1116" spans="1:1" x14ac:dyDescent="0.25">
      <c r="A1116" s="3"/>
    </row>
    <row r="1117" spans="1:1" x14ac:dyDescent="0.25">
      <c r="A1117" s="3"/>
    </row>
    <row r="1118" spans="1:1" x14ac:dyDescent="0.25">
      <c r="A1118" s="3"/>
    </row>
    <row r="1119" spans="1:1" x14ac:dyDescent="0.25">
      <c r="A1119" s="3"/>
    </row>
    <row r="1120" spans="1:1" x14ac:dyDescent="0.25">
      <c r="A1120" s="3"/>
    </row>
    <row r="1121" spans="1:1" x14ac:dyDescent="0.25">
      <c r="A1121" s="3"/>
    </row>
    <row r="1122" spans="1:1" x14ac:dyDescent="0.25">
      <c r="A1122" s="3"/>
    </row>
    <row r="1123" spans="1:1" x14ac:dyDescent="0.25">
      <c r="A1123" s="3"/>
    </row>
    <row r="1124" spans="1:1" x14ac:dyDescent="0.25">
      <c r="A1124" s="3"/>
    </row>
    <row r="1125" spans="1:1" x14ac:dyDescent="0.25">
      <c r="A1125" s="3"/>
    </row>
    <row r="1126" spans="1:1" x14ac:dyDescent="0.25">
      <c r="A1126" s="3"/>
    </row>
    <row r="1127" spans="1:1" x14ac:dyDescent="0.25">
      <c r="A1127" s="3"/>
    </row>
    <row r="1128" spans="1:1" x14ac:dyDescent="0.25">
      <c r="A1128" s="3"/>
    </row>
    <row r="1129" spans="1:1" x14ac:dyDescent="0.25">
      <c r="A1129" s="3"/>
    </row>
    <row r="1130" spans="1:1" x14ac:dyDescent="0.25">
      <c r="A1130" s="3"/>
    </row>
    <row r="1131" spans="1:1" x14ac:dyDescent="0.25">
      <c r="A1131" s="3"/>
    </row>
    <row r="1132" spans="1:1" x14ac:dyDescent="0.25">
      <c r="A1132" s="3"/>
    </row>
    <row r="1133" spans="1:1" x14ac:dyDescent="0.25">
      <c r="A1133" s="3"/>
    </row>
    <row r="1134" spans="1:1" x14ac:dyDescent="0.25">
      <c r="A1134" s="3"/>
    </row>
    <row r="1135" spans="1:1" x14ac:dyDescent="0.25">
      <c r="A1135" s="3"/>
    </row>
    <row r="1136" spans="1:1" x14ac:dyDescent="0.25">
      <c r="A1136" s="3"/>
    </row>
    <row r="1137" spans="1:1" x14ac:dyDescent="0.25">
      <c r="A1137" s="3"/>
    </row>
    <row r="1138" spans="1:1" x14ac:dyDescent="0.25">
      <c r="A1138" s="3"/>
    </row>
    <row r="1139" spans="1:1" x14ac:dyDescent="0.25">
      <c r="A1139" s="3"/>
    </row>
    <row r="1140" spans="1:1" x14ac:dyDescent="0.25">
      <c r="A1140" s="3"/>
    </row>
    <row r="1141" spans="1:1" x14ac:dyDescent="0.25">
      <c r="A1141" s="3"/>
    </row>
    <row r="1142" spans="1:1" x14ac:dyDescent="0.25">
      <c r="A1142" s="3"/>
    </row>
    <row r="1143" spans="1:1" x14ac:dyDescent="0.25">
      <c r="A1143" s="3"/>
    </row>
    <row r="1144" spans="1:1" x14ac:dyDescent="0.25">
      <c r="A1144" s="3"/>
    </row>
    <row r="1145" spans="1:1" x14ac:dyDescent="0.25">
      <c r="A1145" s="3"/>
    </row>
    <row r="1146" spans="1:1" x14ac:dyDescent="0.25">
      <c r="A1146" s="3"/>
    </row>
    <row r="1147" spans="1:1" x14ac:dyDescent="0.25">
      <c r="A1147" s="3"/>
    </row>
    <row r="1148" spans="1:1" x14ac:dyDescent="0.25">
      <c r="A1148" s="3"/>
    </row>
    <row r="1149" spans="1:1" x14ac:dyDescent="0.25">
      <c r="A1149" s="3"/>
    </row>
    <row r="1150" spans="1:1" x14ac:dyDescent="0.25">
      <c r="A1150" s="3"/>
    </row>
    <row r="1151" spans="1:1" x14ac:dyDescent="0.25">
      <c r="A1151" s="3"/>
    </row>
    <row r="1152" spans="1:1" x14ac:dyDescent="0.25">
      <c r="A1152" s="3"/>
    </row>
    <row r="1153" spans="1:1" x14ac:dyDescent="0.25">
      <c r="A1153" s="3"/>
    </row>
    <row r="1154" spans="1:1" x14ac:dyDescent="0.25">
      <c r="A1154" s="3"/>
    </row>
    <row r="1155" spans="1:1" x14ac:dyDescent="0.25">
      <c r="A1155" s="3"/>
    </row>
    <row r="1156" spans="1:1" x14ac:dyDescent="0.25">
      <c r="A1156" s="3"/>
    </row>
    <row r="1157" spans="1:1" x14ac:dyDescent="0.25">
      <c r="A1157" s="3"/>
    </row>
    <row r="1158" spans="1:1" x14ac:dyDescent="0.25">
      <c r="A1158" s="3"/>
    </row>
    <row r="1159" spans="1:1" x14ac:dyDescent="0.25">
      <c r="A1159" s="3"/>
    </row>
    <row r="1160" spans="1:1" x14ac:dyDescent="0.25">
      <c r="A1160" s="3"/>
    </row>
    <row r="1161" spans="1:1" x14ac:dyDescent="0.25">
      <c r="A1161" s="3"/>
    </row>
    <row r="1162" spans="1:1" x14ac:dyDescent="0.25">
      <c r="A1162" s="3"/>
    </row>
    <row r="1163" spans="1:1" x14ac:dyDescent="0.25">
      <c r="A1163" s="3"/>
    </row>
    <row r="1164" spans="1:1" x14ac:dyDescent="0.25">
      <c r="A1164" s="3"/>
    </row>
    <row r="1165" spans="1:1" x14ac:dyDescent="0.25">
      <c r="A1165" s="3"/>
    </row>
    <row r="1166" spans="1:1" x14ac:dyDescent="0.25">
      <c r="A1166" s="3"/>
    </row>
    <row r="1167" spans="1:1" x14ac:dyDescent="0.25">
      <c r="A1167" s="3"/>
    </row>
    <row r="1168" spans="1:1" x14ac:dyDescent="0.25">
      <c r="A1168" s="3"/>
    </row>
    <row r="1169" spans="1:1" x14ac:dyDescent="0.25">
      <c r="A1169" s="3"/>
    </row>
    <row r="1170" spans="1:1" x14ac:dyDescent="0.25">
      <c r="A1170" s="3"/>
    </row>
    <row r="1171" spans="1:1" x14ac:dyDescent="0.25">
      <c r="A1171" s="3"/>
    </row>
    <row r="1172" spans="1:1" x14ac:dyDescent="0.25">
      <c r="A1172" s="3"/>
    </row>
    <row r="1173" spans="1:1" x14ac:dyDescent="0.25">
      <c r="A1173" s="3"/>
    </row>
    <row r="1174" spans="1:1" x14ac:dyDescent="0.25">
      <c r="A1174" s="3"/>
    </row>
    <row r="1175" spans="1:1" x14ac:dyDescent="0.25">
      <c r="A1175" s="3"/>
    </row>
    <row r="1176" spans="1:1" x14ac:dyDescent="0.25">
      <c r="A1176" s="3"/>
    </row>
    <row r="1177" spans="1:1" x14ac:dyDescent="0.25">
      <c r="A1177" s="3"/>
    </row>
    <row r="1178" spans="1:1" x14ac:dyDescent="0.25">
      <c r="A1178" s="3"/>
    </row>
    <row r="1179" spans="1:1" x14ac:dyDescent="0.25">
      <c r="A1179" s="3"/>
    </row>
    <row r="1180" spans="1:1" x14ac:dyDescent="0.25">
      <c r="A1180" s="3"/>
    </row>
    <row r="1181" spans="1:1" x14ac:dyDescent="0.25">
      <c r="A1181" s="3"/>
    </row>
    <row r="1182" spans="1:1" x14ac:dyDescent="0.25">
      <c r="A1182" s="3"/>
    </row>
    <row r="1183" spans="1:1" x14ac:dyDescent="0.25">
      <c r="A1183" s="3"/>
    </row>
    <row r="1184" spans="1:1" x14ac:dyDescent="0.25">
      <c r="A1184" s="3"/>
    </row>
    <row r="1185" spans="1:1" x14ac:dyDescent="0.25">
      <c r="A1185" s="3"/>
    </row>
    <row r="1186" spans="1:1" x14ac:dyDescent="0.25">
      <c r="A1186" s="2"/>
    </row>
    <row r="1187" spans="1:1" x14ac:dyDescent="0.25">
      <c r="A1187" s="2"/>
    </row>
    <row r="1188" spans="1:1" x14ac:dyDescent="0.25">
      <c r="A1188" s="2"/>
    </row>
    <row r="1189" spans="1:1" x14ac:dyDescent="0.25">
      <c r="A1189" s="2"/>
    </row>
    <row r="1190" spans="1:1" x14ac:dyDescent="0.25">
      <c r="A1190" s="2"/>
    </row>
    <row r="1191" spans="1:1" x14ac:dyDescent="0.25">
      <c r="A1191" s="2"/>
    </row>
    <row r="1192" spans="1:1" x14ac:dyDescent="0.25">
      <c r="A1192" s="2"/>
    </row>
    <row r="1193" spans="1:1" x14ac:dyDescent="0.25">
      <c r="A1193" s="2"/>
    </row>
    <row r="1194" spans="1:1" x14ac:dyDescent="0.25">
      <c r="A1194" s="2"/>
    </row>
    <row r="1195" spans="1:1" x14ac:dyDescent="0.25">
      <c r="A1195" s="2"/>
    </row>
    <row r="1196" spans="1:1" x14ac:dyDescent="0.25">
      <c r="A1196" s="2"/>
    </row>
    <row r="1197" spans="1:1" x14ac:dyDescent="0.25">
      <c r="A1197" s="2"/>
    </row>
    <row r="1198" spans="1:1" x14ac:dyDescent="0.25">
      <c r="A1198" s="2"/>
    </row>
    <row r="1199" spans="1:1" x14ac:dyDescent="0.25">
      <c r="A1199" s="2"/>
    </row>
    <row r="1200" spans="1:1" x14ac:dyDescent="0.25">
      <c r="A1200" s="2"/>
    </row>
    <row r="1201" spans="1:1" x14ac:dyDescent="0.25">
      <c r="A1201" s="2"/>
    </row>
    <row r="1202" spans="1:1" x14ac:dyDescent="0.25">
      <c r="A1202" s="2"/>
    </row>
    <row r="1203" spans="1:1" x14ac:dyDescent="0.25">
      <c r="A1203" s="2"/>
    </row>
    <row r="1204" spans="1:1" x14ac:dyDescent="0.25">
      <c r="A1204" s="2"/>
    </row>
    <row r="1205" spans="1:1" x14ac:dyDescent="0.25">
      <c r="A1205" s="2"/>
    </row>
    <row r="1206" spans="1:1" x14ac:dyDescent="0.25">
      <c r="A1206" s="2"/>
    </row>
    <row r="1207" spans="1:1" x14ac:dyDescent="0.25">
      <c r="A1207" s="2"/>
    </row>
    <row r="1208" spans="1:1" x14ac:dyDescent="0.25">
      <c r="A1208" s="2"/>
    </row>
    <row r="1209" spans="1:1" x14ac:dyDescent="0.25">
      <c r="A1209" s="2"/>
    </row>
    <row r="1210" spans="1:1" x14ac:dyDescent="0.25">
      <c r="A1210" s="2"/>
    </row>
    <row r="1211" spans="1:1" x14ac:dyDescent="0.25">
      <c r="A1211" s="2"/>
    </row>
    <row r="1212" spans="1:1" x14ac:dyDescent="0.25">
      <c r="A1212" s="2"/>
    </row>
    <row r="1213" spans="1:1" x14ac:dyDescent="0.25">
      <c r="A1213" s="2"/>
    </row>
    <row r="1214" spans="1:1" x14ac:dyDescent="0.25">
      <c r="A1214" s="2"/>
    </row>
    <row r="1215" spans="1:1" x14ac:dyDescent="0.25">
      <c r="A1215" s="2"/>
    </row>
    <row r="1216" spans="1:1" x14ac:dyDescent="0.25">
      <c r="A1216" s="2"/>
    </row>
    <row r="1217" spans="1:1" x14ac:dyDescent="0.25">
      <c r="A1217" s="2"/>
    </row>
    <row r="1218" spans="1:1" x14ac:dyDescent="0.25">
      <c r="A1218" s="2"/>
    </row>
    <row r="1219" spans="1:1" x14ac:dyDescent="0.25">
      <c r="A1219" s="2"/>
    </row>
    <row r="1220" spans="1:1" x14ac:dyDescent="0.25">
      <c r="A1220" s="2"/>
    </row>
    <row r="1221" spans="1:1" x14ac:dyDescent="0.25">
      <c r="A1221" s="2"/>
    </row>
    <row r="1222" spans="1:1" x14ac:dyDescent="0.25">
      <c r="A1222" s="2"/>
    </row>
    <row r="1223" spans="1:1" x14ac:dyDescent="0.25">
      <c r="A1223" s="2"/>
    </row>
    <row r="1224" spans="1:1" x14ac:dyDescent="0.25">
      <c r="A1224" s="2"/>
    </row>
    <row r="1225" spans="1:1" x14ac:dyDescent="0.25">
      <c r="A1225" s="2"/>
    </row>
    <row r="1226" spans="1:1" x14ac:dyDescent="0.25">
      <c r="A1226" s="2"/>
    </row>
    <row r="1227" spans="1:1" x14ac:dyDescent="0.25">
      <c r="A1227" s="2"/>
    </row>
    <row r="1228" spans="1:1" x14ac:dyDescent="0.25">
      <c r="A1228" s="2"/>
    </row>
    <row r="1229" spans="1:1" x14ac:dyDescent="0.25">
      <c r="A1229" s="2"/>
    </row>
    <row r="1230" spans="1:1" x14ac:dyDescent="0.25">
      <c r="A1230" s="2"/>
    </row>
    <row r="1231" spans="1:1" x14ac:dyDescent="0.25">
      <c r="A1231" s="2"/>
    </row>
    <row r="1232" spans="1:1" x14ac:dyDescent="0.25">
      <c r="A1232" s="2"/>
    </row>
    <row r="1233" spans="1:1" x14ac:dyDescent="0.25">
      <c r="A1233" s="2"/>
    </row>
    <row r="1234" spans="1:1" x14ac:dyDescent="0.25">
      <c r="A1234" s="2"/>
    </row>
    <row r="1235" spans="1:1" x14ac:dyDescent="0.25">
      <c r="A1235" s="2"/>
    </row>
    <row r="1236" spans="1:1" x14ac:dyDescent="0.25">
      <c r="A1236" s="2"/>
    </row>
    <row r="1237" spans="1:1" x14ac:dyDescent="0.25">
      <c r="A1237" s="2"/>
    </row>
    <row r="1238" spans="1:1" x14ac:dyDescent="0.25">
      <c r="A1238" s="2"/>
    </row>
    <row r="1239" spans="1:1" x14ac:dyDescent="0.25">
      <c r="A1239" s="2"/>
    </row>
    <row r="1240" spans="1:1" x14ac:dyDescent="0.25">
      <c r="A1240" s="2"/>
    </row>
    <row r="1241" spans="1:1" x14ac:dyDescent="0.25">
      <c r="A1241" s="2"/>
    </row>
    <row r="1242" spans="1:1" x14ac:dyDescent="0.25">
      <c r="A1242" s="2"/>
    </row>
    <row r="1243" spans="1:1" x14ac:dyDescent="0.25">
      <c r="A1243" s="2"/>
    </row>
    <row r="1244" spans="1:1" x14ac:dyDescent="0.25">
      <c r="A1244" s="2"/>
    </row>
    <row r="1245" spans="1:1" x14ac:dyDescent="0.25">
      <c r="A1245" s="2"/>
    </row>
    <row r="1246" spans="1:1" x14ac:dyDescent="0.25">
      <c r="A1246" s="2"/>
    </row>
    <row r="1247" spans="1:1" x14ac:dyDescent="0.25">
      <c r="A1247" s="2"/>
    </row>
    <row r="1248" spans="1:1" x14ac:dyDescent="0.25">
      <c r="A1248" s="2"/>
    </row>
    <row r="1249" spans="1:1" x14ac:dyDescent="0.25">
      <c r="A1249" s="2"/>
    </row>
    <row r="1250" spans="1:1" x14ac:dyDescent="0.25">
      <c r="A1250" s="2"/>
    </row>
    <row r="1251" spans="1:1" x14ac:dyDescent="0.25">
      <c r="A1251" s="2"/>
    </row>
    <row r="1252" spans="1:1" x14ac:dyDescent="0.25">
      <c r="A1252" s="2"/>
    </row>
    <row r="1253" spans="1:1" x14ac:dyDescent="0.25">
      <c r="A1253" s="2"/>
    </row>
    <row r="1254" spans="1:1" x14ac:dyDescent="0.25">
      <c r="A1254" s="2"/>
    </row>
    <row r="1255" spans="1:1" x14ac:dyDescent="0.25">
      <c r="A1255" s="2"/>
    </row>
    <row r="1256" spans="1:1" x14ac:dyDescent="0.25">
      <c r="A1256" s="2"/>
    </row>
    <row r="1257" spans="1:1" x14ac:dyDescent="0.25">
      <c r="A1257" s="2"/>
    </row>
    <row r="1258" spans="1:1" x14ac:dyDescent="0.25">
      <c r="A1258" s="2"/>
    </row>
    <row r="1259" spans="1:1" x14ac:dyDescent="0.25">
      <c r="A1259" s="2"/>
    </row>
    <row r="1260" spans="1:1" x14ac:dyDescent="0.25">
      <c r="A1260" s="2"/>
    </row>
    <row r="1261" spans="1:1" x14ac:dyDescent="0.25">
      <c r="A1261" s="2"/>
    </row>
    <row r="1262" spans="1:1" x14ac:dyDescent="0.25">
      <c r="A1262" s="2"/>
    </row>
    <row r="1263" spans="1:1" x14ac:dyDescent="0.25">
      <c r="A1263" s="2"/>
    </row>
    <row r="1264" spans="1:1" x14ac:dyDescent="0.25">
      <c r="A1264" s="2"/>
    </row>
    <row r="1265" spans="1:1" x14ac:dyDescent="0.25">
      <c r="A1265" s="2"/>
    </row>
    <row r="1266" spans="1:1" x14ac:dyDescent="0.25">
      <c r="A1266" s="2"/>
    </row>
    <row r="1267" spans="1:1" x14ac:dyDescent="0.25">
      <c r="A1267" s="2"/>
    </row>
    <row r="1268" spans="1:1" x14ac:dyDescent="0.25">
      <c r="A1268" s="2"/>
    </row>
    <row r="1269" spans="1:1" x14ac:dyDescent="0.25">
      <c r="A1269" s="2"/>
    </row>
    <row r="1270" spans="1:1" x14ac:dyDescent="0.25">
      <c r="A1270" s="2"/>
    </row>
    <row r="1271" spans="1:1" x14ac:dyDescent="0.25">
      <c r="A1271" s="2"/>
    </row>
    <row r="1272" spans="1:1" x14ac:dyDescent="0.25">
      <c r="A1272" s="2"/>
    </row>
    <row r="1273" spans="1:1" x14ac:dyDescent="0.25">
      <c r="A1273" s="3"/>
    </row>
    <row r="1274" spans="1:1" x14ac:dyDescent="0.25">
      <c r="A1274" s="3"/>
    </row>
    <row r="1275" spans="1:1" x14ac:dyDescent="0.25">
      <c r="A1275" s="3"/>
    </row>
    <row r="1276" spans="1:1" x14ac:dyDescent="0.25">
      <c r="A1276" s="3"/>
    </row>
    <row r="1277" spans="1:1" x14ac:dyDescent="0.25">
      <c r="A1277" s="3"/>
    </row>
    <row r="1278" spans="1:1" x14ac:dyDescent="0.25">
      <c r="A1278" s="3"/>
    </row>
    <row r="1279" spans="1:1" x14ac:dyDescent="0.25">
      <c r="A1279" s="3"/>
    </row>
    <row r="1280" spans="1:1" x14ac:dyDescent="0.25">
      <c r="A1280" s="3"/>
    </row>
    <row r="1281" spans="1:1" x14ac:dyDescent="0.25">
      <c r="A1281" s="3"/>
    </row>
    <row r="1282" spans="1:1" x14ac:dyDescent="0.25">
      <c r="A1282" s="3"/>
    </row>
    <row r="1283" spans="1:1" x14ac:dyDescent="0.25">
      <c r="A1283" s="3"/>
    </row>
    <row r="1284" spans="1:1" x14ac:dyDescent="0.25">
      <c r="A1284" s="6"/>
    </row>
    <row r="1285" spans="1:1" x14ac:dyDescent="0.25">
      <c r="A1285" s="3"/>
    </row>
    <row r="1286" spans="1:1" x14ac:dyDescent="0.25">
      <c r="A1286" s="3"/>
    </row>
    <row r="1287" spans="1:1" x14ac:dyDescent="0.25">
      <c r="A1287" s="3"/>
    </row>
    <row r="1288" spans="1:1" x14ac:dyDescent="0.25">
      <c r="A1288" s="3"/>
    </row>
    <row r="1289" spans="1:1" x14ac:dyDescent="0.25">
      <c r="A1289" s="3"/>
    </row>
    <row r="1290" spans="1:1" x14ac:dyDescent="0.25">
      <c r="A1290" s="3"/>
    </row>
    <row r="1291" spans="1:1" x14ac:dyDescent="0.25">
      <c r="A1291" s="3"/>
    </row>
    <row r="1292" spans="1:1" x14ac:dyDescent="0.25">
      <c r="A1292" s="3"/>
    </row>
    <row r="1293" spans="1:1" x14ac:dyDescent="0.25">
      <c r="A1293" s="3"/>
    </row>
    <row r="1294" spans="1:1" x14ac:dyDescent="0.25">
      <c r="A1294" s="3"/>
    </row>
    <row r="1295" spans="1:1" x14ac:dyDescent="0.25">
      <c r="A1295" s="3"/>
    </row>
    <row r="1296" spans="1:1" x14ac:dyDescent="0.25">
      <c r="A1296" s="3"/>
    </row>
    <row r="1297" spans="1:1" x14ac:dyDescent="0.25">
      <c r="A1297" s="3"/>
    </row>
    <row r="1298" spans="1:1" x14ac:dyDescent="0.25">
      <c r="A1298" s="3"/>
    </row>
    <row r="1299" spans="1:1" x14ac:dyDescent="0.25">
      <c r="A1299" s="3"/>
    </row>
    <row r="1300" spans="1:1" x14ac:dyDescent="0.25">
      <c r="A1300" s="3"/>
    </row>
    <row r="1301" spans="1:1" x14ac:dyDescent="0.25">
      <c r="A1301" s="3"/>
    </row>
    <row r="1302" spans="1:1" x14ac:dyDescent="0.25">
      <c r="A1302" s="3"/>
    </row>
    <row r="1303" spans="1:1" x14ac:dyDescent="0.25">
      <c r="A1303" s="3"/>
    </row>
    <row r="1304" spans="1:1" x14ac:dyDescent="0.25">
      <c r="A1304" s="3"/>
    </row>
    <row r="1305" spans="1:1" x14ac:dyDescent="0.25">
      <c r="A1305" s="3"/>
    </row>
    <row r="1306" spans="1:1" x14ac:dyDescent="0.25">
      <c r="A1306" s="3"/>
    </row>
    <row r="1307" spans="1:1" x14ac:dyDescent="0.25">
      <c r="A1307" s="3"/>
    </row>
    <row r="1308" spans="1:1" x14ac:dyDescent="0.25">
      <c r="A1308" s="3"/>
    </row>
    <row r="1309" spans="1:1" x14ac:dyDescent="0.25">
      <c r="A1309" s="3"/>
    </row>
    <row r="1310" spans="1:1" x14ac:dyDescent="0.25">
      <c r="A1310" s="3"/>
    </row>
    <row r="1311" spans="1:1" x14ac:dyDescent="0.25">
      <c r="A1311" s="3"/>
    </row>
    <row r="1312" spans="1:1" x14ac:dyDescent="0.25">
      <c r="A1312" s="3"/>
    </row>
    <row r="1313" spans="1:1" x14ac:dyDescent="0.25">
      <c r="A1313" s="3"/>
    </row>
    <row r="1314" spans="1:1" x14ac:dyDescent="0.25">
      <c r="A1314" s="3"/>
    </row>
    <row r="1315" spans="1:1" x14ac:dyDescent="0.25">
      <c r="A1315" s="3"/>
    </row>
    <row r="1316" spans="1:1" x14ac:dyDescent="0.25">
      <c r="A1316" s="3"/>
    </row>
    <row r="1317" spans="1:1" x14ac:dyDescent="0.25">
      <c r="A1317" s="3"/>
    </row>
    <row r="1318" spans="1:1" x14ac:dyDescent="0.25">
      <c r="A1318" s="3"/>
    </row>
    <row r="1319" spans="1:1" x14ac:dyDescent="0.25">
      <c r="A1319" s="3"/>
    </row>
    <row r="1320" spans="1:1" x14ac:dyDescent="0.25">
      <c r="A1320" s="3"/>
    </row>
    <row r="1321" spans="1:1" x14ac:dyDescent="0.25">
      <c r="A1321" s="3"/>
    </row>
    <row r="1322" spans="1:1" x14ac:dyDescent="0.25">
      <c r="A1322" s="3"/>
    </row>
    <row r="1323" spans="1:1" x14ac:dyDescent="0.25">
      <c r="A1323" s="3"/>
    </row>
    <row r="1324" spans="1:1" x14ac:dyDescent="0.25">
      <c r="A1324" s="3"/>
    </row>
    <row r="1325" spans="1:1" x14ac:dyDescent="0.25">
      <c r="A1325" s="3"/>
    </row>
    <row r="1326" spans="1:1" x14ac:dyDescent="0.25">
      <c r="A1326" s="3"/>
    </row>
    <row r="1327" spans="1:1" x14ac:dyDescent="0.25">
      <c r="A1327" s="3"/>
    </row>
    <row r="1328" spans="1:1" x14ac:dyDescent="0.25">
      <c r="A1328" s="3"/>
    </row>
    <row r="1329" spans="1:1" x14ac:dyDescent="0.25">
      <c r="A1329" s="3"/>
    </row>
    <row r="1330" spans="1:1" x14ac:dyDescent="0.25">
      <c r="A1330" s="3"/>
    </row>
    <row r="1331" spans="1:1" x14ac:dyDescent="0.25">
      <c r="A1331" s="3"/>
    </row>
    <row r="1332" spans="1:1" x14ac:dyDescent="0.25">
      <c r="A1332" s="3"/>
    </row>
    <row r="1333" spans="1:1" x14ac:dyDescent="0.25">
      <c r="A1333" s="3"/>
    </row>
    <row r="1334" spans="1:1" x14ac:dyDescent="0.25">
      <c r="A1334" s="3"/>
    </row>
    <row r="1335" spans="1:1" x14ac:dyDescent="0.25">
      <c r="A1335" s="3"/>
    </row>
    <row r="1336" spans="1:1" x14ac:dyDescent="0.25">
      <c r="A1336" s="3"/>
    </row>
    <row r="1337" spans="1:1" x14ac:dyDescent="0.25">
      <c r="A1337" s="3"/>
    </row>
    <row r="1338" spans="1:1" x14ac:dyDescent="0.25">
      <c r="A1338" s="3"/>
    </row>
    <row r="1339" spans="1:1" x14ac:dyDescent="0.25">
      <c r="A1339" s="3"/>
    </row>
    <row r="1340" spans="1:1" x14ac:dyDescent="0.25">
      <c r="A1340" s="3"/>
    </row>
    <row r="1341" spans="1:1" x14ac:dyDescent="0.25">
      <c r="A1341" s="3"/>
    </row>
    <row r="1342" spans="1:1" x14ac:dyDescent="0.25">
      <c r="A1342" s="3"/>
    </row>
    <row r="1343" spans="1:1" x14ac:dyDescent="0.25">
      <c r="A1343" s="3"/>
    </row>
    <row r="1344" spans="1:1" x14ac:dyDescent="0.25">
      <c r="A1344" s="3"/>
    </row>
    <row r="1345" spans="1:1" x14ac:dyDescent="0.25">
      <c r="A1345" s="3"/>
    </row>
    <row r="1346" spans="1:1" x14ac:dyDescent="0.25">
      <c r="A1346" s="3"/>
    </row>
    <row r="1347" spans="1:1" x14ac:dyDescent="0.25">
      <c r="A1347" s="3"/>
    </row>
    <row r="1348" spans="1:1" x14ac:dyDescent="0.25">
      <c r="A1348" s="3"/>
    </row>
    <row r="1349" spans="1:1" x14ac:dyDescent="0.25">
      <c r="A1349" s="3"/>
    </row>
    <row r="1350" spans="1:1" x14ac:dyDescent="0.25">
      <c r="A1350" s="3"/>
    </row>
    <row r="1351" spans="1:1" x14ac:dyDescent="0.25">
      <c r="A1351" s="3"/>
    </row>
    <row r="1352" spans="1:1" x14ac:dyDescent="0.25">
      <c r="A1352" s="3"/>
    </row>
    <row r="1353" spans="1:1" x14ac:dyDescent="0.25">
      <c r="A1353" s="3"/>
    </row>
    <row r="1354" spans="1:1" x14ac:dyDescent="0.25">
      <c r="A1354" s="3"/>
    </row>
    <row r="1355" spans="1:1" x14ac:dyDescent="0.25">
      <c r="A1355" s="3"/>
    </row>
    <row r="1356" spans="1:1" x14ac:dyDescent="0.25">
      <c r="A1356" s="3"/>
    </row>
    <row r="1357" spans="1:1" x14ac:dyDescent="0.25">
      <c r="A1357" s="3"/>
    </row>
    <row r="1358" spans="1:1" x14ac:dyDescent="0.25">
      <c r="A1358" s="3"/>
    </row>
    <row r="1359" spans="1:1" x14ac:dyDescent="0.25">
      <c r="A1359" s="3"/>
    </row>
    <row r="1360" spans="1:1" x14ac:dyDescent="0.25">
      <c r="A1360" s="3"/>
    </row>
    <row r="1361" spans="1:1" x14ac:dyDescent="0.25">
      <c r="A1361" s="3"/>
    </row>
    <row r="1362" spans="1:1" x14ac:dyDescent="0.25">
      <c r="A1362" s="3"/>
    </row>
    <row r="1363" spans="1:1" x14ac:dyDescent="0.25">
      <c r="A1363" s="3"/>
    </row>
    <row r="1364" spans="1:1" x14ac:dyDescent="0.25">
      <c r="A1364" s="3"/>
    </row>
    <row r="1365" spans="1:1" x14ac:dyDescent="0.25">
      <c r="A1365" s="3"/>
    </row>
    <row r="1366" spans="1:1" x14ac:dyDescent="0.25">
      <c r="A1366" s="3"/>
    </row>
    <row r="1367" spans="1:1" x14ac:dyDescent="0.25">
      <c r="A1367" s="2"/>
    </row>
    <row r="1368" spans="1:1" x14ac:dyDescent="0.25">
      <c r="A1368" s="2"/>
    </row>
    <row r="1369" spans="1:1" x14ac:dyDescent="0.25">
      <c r="A1369" s="2"/>
    </row>
    <row r="1370" spans="1:1" x14ac:dyDescent="0.25">
      <c r="A1370" s="2"/>
    </row>
    <row r="1371" spans="1:1" x14ac:dyDescent="0.25">
      <c r="A1371" s="2"/>
    </row>
    <row r="1372" spans="1:1" x14ac:dyDescent="0.25">
      <c r="A1372" s="2"/>
    </row>
    <row r="1373" spans="1:1" x14ac:dyDescent="0.25">
      <c r="A1373" s="2"/>
    </row>
    <row r="1374" spans="1:1" x14ac:dyDescent="0.25">
      <c r="A1374" s="2"/>
    </row>
    <row r="1375" spans="1:1" x14ac:dyDescent="0.25">
      <c r="A1375" s="2"/>
    </row>
    <row r="1376" spans="1:1" x14ac:dyDescent="0.25">
      <c r="A1376" s="2"/>
    </row>
    <row r="1377" spans="1:1" x14ac:dyDescent="0.25">
      <c r="A1377" s="2"/>
    </row>
    <row r="1378" spans="1:1" x14ac:dyDescent="0.25">
      <c r="A1378" s="2"/>
    </row>
    <row r="1379" spans="1:1" x14ac:dyDescent="0.25">
      <c r="A1379" s="2"/>
    </row>
    <row r="1380" spans="1:1" x14ac:dyDescent="0.25">
      <c r="A1380" s="2"/>
    </row>
    <row r="1381" spans="1:1" x14ac:dyDescent="0.25">
      <c r="A1381" s="2"/>
    </row>
    <row r="1382" spans="1:1" x14ac:dyDescent="0.25">
      <c r="A1382" s="2"/>
    </row>
    <row r="1383" spans="1:1" x14ac:dyDescent="0.25">
      <c r="A1383" s="2"/>
    </row>
    <row r="1384" spans="1:1" x14ac:dyDescent="0.25">
      <c r="A1384" s="2"/>
    </row>
    <row r="1385" spans="1:1" x14ac:dyDescent="0.25">
      <c r="A1385" s="2"/>
    </row>
    <row r="1386" spans="1:1" x14ac:dyDescent="0.25">
      <c r="A1386" s="2"/>
    </row>
    <row r="1387" spans="1:1" x14ac:dyDescent="0.25">
      <c r="A1387" s="2"/>
    </row>
    <row r="1388" spans="1:1" x14ac:dyDescent="0.25">
      <c r="A1388" s="2"/>
    </row>
    <row r="1389" spans="1:1" x14ac:dyDescent="0.25">
      <c r="A1389" s="2"/>
    </row>
    <row r="1390" spans="1:1" x14ac:dyDescent="0.25">
      <c r="A1390" s="2"/>
    </row>
    <row r="1391" spans="1:1" x14ac:dyDescent="0.25">
      <c r="A1391" s="2"/>
    </row>
    <row r="1392" spans="1:1" x14ac:dyDescent="0.25">
      <c r="A1392" s="2"/>
    </row>
    <row r="1393" spans="1:1" x14ac:dyDescent="0.25">
      <c r="A1393" s="2"/>
    </row>
    <row r="1394" spans="1:1" x14ac:dyDescent="0.25">
      <c r="A1394" s="2"/>
    </row>
    <row r="1395" spans="1:1" x14ac:dyDescent="0.25">
      <c r="A1395" s="2"/>
    </row>
    <row r="1396" spans="1:1" x14ac:dyDescent="0.25">
      <c r="A1396" s="2"/>
    </row>
    <row r="1397" spans="1:1" x14ac:dyDescent="0.25">
      <c r="A1397" s="2"/>
    </row>
    <row r="1398" spans="1:1" x14ac:dyDescent="0.25">
      <c r="A1398" s="2"/>
    </row>
    <row r="1399" spans="1:1" x14ac:dyDescent="0.25">
      <c r="A1399" s="2"/>
    </row>
    <row r="1400" spans="1:1" x14ac:dyDescent="0.25">
      <c r="A1400" s="2"/>
    </row>
    <row r="1401" spans="1:1" x14ac:dyDescent="0.25">
      <c r="A1401" s="2"/>
    </row>
    <row r="1402" spans="1:1" x14ac:dyDescent="0.25">
      <c r="A1402" s="2"/>
    </row>
    <row r="1403" spans="1:1" x14ac:dyDescent="0.25">
      <c r="A1403" s="2"/>
    </row>
    <row r="1404" spans="1:1" x14ac:dyDescent="0.25">
      <c r="A1404" s="2"/>
    </row>
    <row r="1405" spans="1:1" x14ac:dyDescent="0.25">
      <c r="A1405" s="2"/>
    </row>
    <row r="1406" spans="1:1" x14ac:dyDescent="0.25">
      <c r="A1406" s="2"/>
    </row>
    <row r="1407" spans="1:1" x14ac:dyDescent="0.25">
      <c r="A1407" s="2"/>
    </row>
    <row r="1408" spans="1:1" x14ac:dyDescent="0.25">
      <c r="A1408" s="2"/>
    </row>
    <row r="1409" spans="1:1" x14ac:dyDescent="0.25">
      <c r="A1409" s="2"/>
    </row>
    <row r="1410" spans="1:1" x14ac:dyDescent="0.25">
      <c r="A1410" s="2"/>
    </row>
    <row r="1411" spans="1:1" x14ac:dyDescent="0.25">
      <c r="A1411" s="2"/>
    </row>
    <row r="1412" spans="1:1" x14ac:dyDescent="0.25">
      <c r="A1412" s="2"/>
    </row>
    <row r="1413" spans="1:1" x14ac:dyDescent="0.25">
      <c r="A1413" s="2"/>
    </row>
    <row r="1414" spans="1:1" x14ac:dyDescent="0.25">
      <c r="A1414" s="2"/>
    </row>
    <row r="1415" spans="1:1" x14ac:dyDescent="0.25">
      <c r="A1415" s="2"/>
    </row>
    <row r="1416" spans="1:1" x14ac:dyDescent="0.25">
      <c r="A1416" s="2"/>
    </row>
    <row r="1417" spans="1:1" x14ac:dyDescent="0.25">
      <c r="A1417" s="2"/>
    </row>
    <row r="1418" spans="1:1" x14ac:dyDescent="0.25">
      <c r="A1418" s="2"/>
    </row>
    <row r="1419" spans="1:1" x14ac:dyDescent="0.25">
      <c r="A1419" s="2"/>
    </row>
    <row r="1420" spans="1:1" x14ac:dyDescent="0.25">
      <c r="A1420" s="2"/>
    </row>
    <row r="1421" spans="1:1" x14ac:dyDescent="0.25">
      <c r="A1421" s="2"/>
    </row>
    <row r="1422" spans="1:1" x14ac:dyDescent="0.25">
      <c r="A1422" s="2"/>
    </row>
    <row r="1423" spans="1:1" x14ac:dyDescent="0.25">
      <c r="A1423" s="2"/>
    </row>
    <row r="1424" spans="1:1" x14ac:dyDescent="0.25">
      <c r="A1424" s="2"/>
    </row>
    <row r="1425" spans="1:1" x14ac:dyDescent="0.25">
      <c r="A1425" s="2"/>
    </row>
    <row r="1426" spans="1:1" x14ac:dyDescent="0.25">
      <c r="A1426" s="2"/>
    </row>
    <row r="1427" spans="1:1" x14ac:dyDescent="0.25">
      <c r="A1427" s="2"/>
    </row>
    <row r="1428" spans="1:1" x14ac:dyDescent="0.25">
      <c r="A1428" s="2"/>
    </row>
    <row r="1429" spans="1:1" x14ac:dyDescent="0.25">
      <c r="A1429" s="2"/>
    </row>
    <row r="1430" spans="1:1" x14ac:dyDescent="0.25">
      <c r="A1430" s="2"/>
    </row>
    <row r="1431" spans="1:1" x14ac:dyDescent="0.25">
      <c r="A1431" s="2"/>
    </row>
    <row r="1432" spans="1:1" x14ac:dyDescent="0.25">
      <c r="A1432" s="2"/>
    </row>
    <row r="1433" spans="1:1" x14ac:dyDescent="0.25">
      <c r="A1433" s="2"/>
    </row>
    <row r="1434" spans="1:1" x14ac:dyDescent="0.25">
      <c r="A1434" s="2"/>
    </row>
    <row r="1435" spans="1:1" x14ac:dyDescent="0.25">
      <c r="A1435" s="2"/>
    </row>
    <row r="1436" spans="1:1" x14ac:dyDescent="0.25">
      <c r="A1436" s="2"/>
    </row>
    <row r="1437" spans="1:1" x14ac:dyDescent="0.25">
      <c r="A1437" s="2"/>
    </row>
    <row r="1438" spans="1:1" x14ac:dyDescent="0.25">
      <c r="A1438" s="2"/>
    </row>
    <row r="1439" spans="1:1" x14ac:dyDescent="0.25">
      <c r="A1439" s="2"/>
    </row>
    <row r="1440" spans="1:1" x14ac:dyDescent="0.25">
      <c r="A1440" s="2"/>
    </row>
    <row r="1441" spans="1:1" x14ac:dyDescent="0.25">
      <c r="A1441" s="2"/>
    </row>
    <row r="1442" spans="1:1" x14ac:dyDescent="0.25">
      <c r="A1442" s="2"/>
    </row>
    <row r="1443" spans="1:1" x14ac:dyDescent="0.25">
      <c r="A1443" s="2"/>
    </row>
    <row r="1444" spans="1:1" x14ac:dyDescent="0.25">
      <c r="A1444" s="2"/>
    </row>
    <row r="1445" spans="1:1" x14ac:dyDescent="0.25">
      <c r="A1445" s="2"/>
    </row>
    <row r="1446" spans="1:1" x14ac:dyDescent="0.25">
      <c r="A1446" s="2"/>
    </row>
    <row r="1447" spans="1:1" x14ac:dyDescent="0.25">
      <c r="A1447" s="2"/>
    </row>
    <row r="1448" spans="1:1" x14ac:dyDescent="0.25">
      <c r="A1448" s="2"/>
    </row>
    <row r="1449" spans="1:1" x14ac:dyDescent="0.25">
      <c r="A1449" s="2"/>
    </row>
    <row r="1450" spans="1:1" x14ac:dyDescent="0.25">
      <c r="A1450" s="2"/>
    </row>
    <row r="1451" spans="1:1" x14ac:dyDescent="0.25">
      <c r="A1451" s="2"/>
    </row>
    <row r="1452" spans="1:1" x14ac:dyDescent="0.25">
      <c r="A1452" s="2"/>
    </row>
    <row r="1453" spans="1:1" x14ac:dyDescent="0.25">
      <c r="A1453" s="2"/>
    </row>
    <row r="1454" spans="1:1" x14ac:dyDescent="0.25">
      <c r="A1454" s="3"/>
    </row>
    <row r="1455" spans="1:1" x14ac:dyDescent="0.25">
      <c r="A1455" s="3"/>
    </row>
    <row r="1456" spans="1:1" x14ac:dyDescent="0.25">
      <c r="A1456" s="3"/>
    </row>
    <row r="1457" spans="1:1" x14ac:dyDescent="0.25">
      <c r="A1457" s="3"/>
    </row>
    <row r="1458" spans="1:1" x14ac:dyDescent="0.25">
      <c r="A1458" s="3"/>
    </row>
    <row r="1459" spans="1:1" x14ac:dyDescent="0.25">
      <c r="A1459" s="3"/>
    </row>
    <row r="1460" spans="1:1" x14ac:dyDescent="0.25">
      <c r="A1460" s="3"/>
    </row>
    <row r="1461" spans="1:1" x14ac:dyDescent="0.25">
      <c r="A1461" s="3"/>
    </row>
    <row r="1462" spans="1:1" x14ac:dyDescent="0.25">
      <c r="A1462" s="3"/>
    </row>
    <row r="1463" spans="1:1" x14ac:dyDescent="0.25">
      <c r="A1463" s="3"/>
    </row>
    <row r="1464" spans="1:1" x14ac:dyDescent="0.25">
      <c r="A1464" s="3"/>
    </row>
    <row r="1465" spans="1:1" x14ac:dyDescent="0.25">
      <c r="A1465" s="6"/>
    </row>
    <row r="1466" spans="1:1" x14ac:dyDescent="0.25">
      <c r="A1466" s="3"/>
    </row>
    <row r="1467" spans="1:1" x14ac:dyDescent="0.25">
      <c r="A1467" s="3"/>
    </row>
    <row r="1468" spans="1:1" x14ac:dyDescent="0.25">
      <c r="A1468" s="3"/>
    </row>
    <row r="1469" spans="1:1" x14ac:dyDescent="0.25">
      <c r="A1469" s="3"/>
    </row>
    <row r="1470" spans="1:1" x14ac:dyDescent="0.25">
      <c r="A1470" s="3"/>
    </row>
    <row r="1471" spans="1:1" x14ac:dyDescent="0.25">
      <c r="A1471" s="3"/>
    </row>
    <row r="1472" spans="1:1" x14ac:dyDescent="0.25">
      <c r="A1472" s="3"/>
    </row>
    <row r="1473" spans="1:1" x14ac:dyDescent="0.25">
      <c r="A1473" s="3"/>
    </row>
    <row r="1474" spans="1:1" x14ac:dyDescent="0.25">
      <c r="A1474" s="3"/>
    </row>
    <row r="1475" spans="1:1" x14ac:dyDescent="0.25">
      <c r="A1475" s="3"/>
    </row>
    <row r="1476" spans="1:1" x14ac:dyDescent="0.25">
      <c r="A1476" s="3"/>
    </row>
    <row r="1477" spans="1:1" x14ac:dyDescent="0.25">
      <c r="A1477" s="3"/>
    </row>
    <row r="1478" spans="1:1" x14ac:dyDescent="0.25">
      <c r="A1478" s="3"/>
    </row>
    <row r="1479" spans="1:1" x14ac:dyDescent="0.25">
      <c r="A1479" s="3"/>
    </row>
    <row r="1480" spans="1:1" x14ac:dyDescent="0.25">
      <c r="A1480" s="3"/>
    </row>
    <row r="1481" spans="1:1" x14ac:dyDescent="0.25">
      <c r="A1481" s="3"/>
    </row>
    <row r="1482" spans="1:1" x14ac:dyDescent="0.25">
      <c r="A1482" s="3"/>
    </row>
    <row r="1483" spans="1:1" x14ac:dyDescent="0.25">
      <c r="A1483" s="3"/>
    </row>
    <row r="1484" spans="1:1" x14ac:dyDescent="0.25">
      <c r="A1484" s="3"/>
    </row>
    <row r="1485" spans="1:1" x14ac:dyDescent="0.25">
      <c r="A1485" s="3"/>
    </row>
    <row r="1486" spans="1:1" x14ac:dyDescent="0.25">
      <c r="A1486" s="3"/>
    </row>
    <row r="1487" spans="1:1" x14ac:dyDescent="0.25">
      <c r="A1487" s="3"/>
    </row>
    <row r="1488" spans="1:1" x14ac:dyDescent="0.25">
      <c r="A1488" s="3"/>
    </row>
    <row r="1489" spans="1:1" x14ac:dyDescent="0.25">
      <c r="A1489" s="3"/>
    </row>
    <row r="1490" spans="1:1" x14ac:dyDescent="0.25">
      <c r="A1490" s="3"/>
    </row>
    <row r="1491" spans="1:1" x14ac:dyDescent="0.25">
      <c r="A1491" s="3"/>
    </row>
    <row r="1492" spans="1:1" x14ac:dyDescent="0.25">
      <c r="A1492" s="3"/>
    </row>
    <row r="1493" spans="1:1" x14ac:dyDescent="0.25">
      <c r="A1493" s="3"/>
    </row>
    <row r="1494" spans="1:1" x14ac:dyDescent="0.25">
      <c r="A1494" s="3"/>
    </row>
    <row r="1495" spans="1:1" x14ac:dyDescent="0.25">
      <c r="A1495" s="3"/>
    </row>
    <row r="1496" spans="1:1" x14ac:dyDescent="0.25">
      <c r="A1496" s="3"/>
    </row>
    <row r="1497" spans="1:1" x14ac:dyDescent="0.25">
      <c r="A1497" s="3"/>
    </row>
    <row r="1498" spans="1:1" x14ac:dyDescent="0.25">
      <c r="A1498" s="3"/>
    </row>
    <row r="1499" spans="1:1" x14ac:dyDescent="0.25">
      <c r="A1499" s="3"/>
    </row>
    <row r="1500" spans="1:1" x14ac:dyDescent="0.25">
      <c r="A1500" s="3"/>
    </row>
    <row r="1501" spans="1:1" x14ac:dyDescent="0.25">
      <c r="A1501" s="3"/>
    </row>
    <row r="1502" spans="1:1" x14ac:dyDescent="0.25">
      <c r="A1502" s="3"/>
    </row>
    <row r="1503" spans="1:1" x14ac:dyDescent="0.25">
      <c r="A1503" s="3"/>
    </row>
    <row r="1504" spans="1:1" x14ac:dyDescent="0.25">
      <c r="A1504" s="3"/>
    </row>
    <row r="1505" spans="1:1" x14ac:dyDescent="0.25">
      <c r="A1505" s="3"/>
    </row>
    <row r="1506" spans="1:1" x14ac:dyDescent="0.25">
      <c r="A1506" s="3"/>
    </row>
    <row r="1507" spans="1:1" x14ac:dyDescent="0.25">
      <c r="A1507" s="3"/>
    </row>
    <row r="1508" spans="1:1" x14ac:dyDescent="0.25">
      <c r="A1508" s="3"/>
    </row>
    <row r="1509" spans="1:1" x14ac:dyDescent="0.25">
      <c r="A1509" s="3"/>
    </row>
    <row r="1510" spans="1:1" x14ac:dyDescent="0.25">
      <c r="A1510" s="3"/>
    </row>
    <row r="1511" spans="1:1" x14ac:dyDescent="0.25">
      <c r="A1511" s="3"/>
    </row>
    <row r="1512" spans="1:1" x14ac:dyDescent="0.25">
      <c r="A1512" s="3"/>
    </row>
    <row r="1513" spans="1:1" x14ac:dyDescent="0.25">
      <c r="A1513" s="3"/>
    </row>
    <row r="1514" spans="1:1" x14ac:dyDescent="0.25">
      <c r="A1514" s="3"/>
    </row>
    <row r="1515" spans="1:1" x14ac:dyDescent="0.25">
      <c r="A1515" s="3"/>
    </row>
    <row r="1516" spans="1:1" x14ac:dyDescent="0.25">
      <c r="A1516" s="3"/>
    </row>
    <row r="1517" spans="1:1" x14ac:dyDescent="0.25">
      <c r="A1517" s="3"/>
    </row>
    <row r="1518" spans="1:1" x14ac:dyDescent="0.25">
      <c r="A1518" s="3"/>
    </row>
    <row r="1519" spans="1:1" x14ac:dyDescent="0.25">
      <c r="A1519" s="3"/>
    </row>
    <row r="1520" spans="1:1" x14ac:dyDescent="0.25">
      <c r="A1520" s="3"/>
    </row>
    <row r="1521" spans="1:1" x14ac:dyDescent="0.25">
      <c r="A1521" s="3"/>
    </row>
    <row r="1522" spans="1:1" x14ac:dyDescent="0.25">
      <c r="A1522" s="3"/>
    </row>
    <row r="1523" spans="1:1" x14ac:dyDescent="0.25">
      <c r="A1523" s="3"/>
    </row>
    <row r="1524" spans="1:1" x14ac:dyDescent="0.25">
      <c r="A1524" s="3"/>
    </row>
    <row r="1525" spans="1:1" x14ac:dyDescent="0.25">
      <c r="A1525" s="3"/>
    </row>
    <row r="1526" spans="1:1" x14ac:dyDescent="0.25">
      <c r="A1526" s="3"/>
    </row>
    <row r="1527" spans="1:1" x14ac:dyDescent="0.25">
      <c r="A1527" s="3"/>
    </row>
    <row r="1528" spans="1:1" x14ac:dyDescent="0.25">
      <c r="A1528" s="3"/>
    </row>
    <row r="1529" spans="1:1" x14ac:dyDescent="0.25">
      <c r="A1529" s="3"/>
    </row>
    <row r="1530" spans="1:1" x14ac:dyDescent="0.25">
      <c r="A1530" s="3"/>
    </row>
    <row r="1531" spans="1:1" x14ac:dyDescent="0.25">
      <c r="A1531" s="3"/>
    </row>
    <row r="1532" spans="1:1" x14ac:dyDescent="0.25">
      <c r="A1532" s="3"/>
    </row>
    <row r="1533" spans="1:1" x14ac:dyDescent="0.25">
      <c r="A1533" s="3"/>
    </row>
    <row r="1534" spans="1:1" x14ac:dyDescent="0.25">
      <c r="A1534" s="3"/>
    </row>
    <row r="1535" spans="1:1" x14ac:dyDescent="0.25">
      <c r="A1535" s="3"/>
    </row>
    <row r="1536" spans="1:1" x14ac:dyDescent="0.25">
      <c r="A1536" s="3"/>
    </row>
    <row r="1537" spans="1:1" x14ac:dyDescent="0.25">
      <c r="A1537" s="3"/>
    </row>
    <row r="1538" spans="1:1" x14ac:dyDescent="0.25">
      <c r="A1538" s="3"/>
    </row>
    <row r="1539" spans="1:1" x14ac:dyDescent="0.25">
      <c r="A1539" s="3"/>
    </row>
    <row r="1540" spans="1:1" x14ac:dyDescent="0.25">
      <c r="A1540" s="3"/>
    </row>
    <row r="1541" spans="1:1" x14ac:dyDescent="0.25">
      <c r="A1541" s="3"/>
    </row>
    <row r="1542" spans="1:1" x14ac:dyDescent="0.25">
      <c r="A1542" s="3"/>
    </row>
    <row r="1543" spans="1:1" x14ac:dyDescent="0.25">
      <c r="A1543" s="3"/>
    </row>
    <row r="1544" spans="1:1" x14ac:dyDescent="0.25">
      <c r="A1544" s="3"/>
    </row>
    <row r="1545" spans="1:1" x14ac:dyDescent="0.25">
      <c r="A1545" s="3"/>
    </row>
    <row r="1546" spans="1:1" x14ac:dyDescent="0.25">
      <c r="A1546" s="3"/>
    </row>
    <row r="1547" spans="1:1" x14ac:dyDescent="0.25">
      <c r="A1547" s="3"/>
    </row>
    <row r="1548" spans="1:1" x14ac:dyDescent="0.25">
      <c r="A1548" s="2"/>
    </row>
    <row r="1549" spans="1:1" x14ac:dyDescent="0.25">
      <c r="A1549" s="2"/>
    </row>
    <row r="1550" spans="1:1" x14ac:dyDescent="0.25">
      <c r="A1550" s="2"/>
    </row>
    <row r="1551" spans="1:1" x14ac:dyDescent="0.25">
      <c r="A1551" s="2"/>
    </row>
    <row r="1552" spans="1:1" x14ac:dyDescent="0.25">
      <c r="A1552" s="2"/>
    </row>
    <row r="1553" spans="1:1" x14ac:dyDescent="0.25">
      <c r="A1553" s="2"/>
    </row>
    <row r="1554" spans="1:1" x14ac:dyDescent="0.25">
      <c r="A1554" s="2"/>
    </row>
    <row r="1555" spans="1:1" x14ac:dyDescent="0.25">
      <c r="A1555" s="2"/>
    </row>
    <row r="1556" spans="1:1" x14ac:dyDescent="0.25">
      <c r="A1556" s="2"/>
    </row>
    <row r="1557" spans="1:1" x14ac:dyDescent="0.25">
      <c r="A1557" s="2"/>
    </row>
    <row r="1558" spans="1:1" x14ac:dyDescent="0.25">
      <c r="A1558" s="2"/>
    </row>
    <row r="1559" spans="1:1" x14ac:dyDescent="0.25">
      <c r="A1559" s="2"/>
    </row>
    <row r="1560" spans="1:1" x14ac:dyDescent="0.25">
      <c r="A1560" s="2"/>
    </row>
    <row r="1561" spans="1:1" x14ac:dyDescent="0.25">
      <c r="A1561" s="2"/>
    </row>
    <row r="1562" spans="1:1" x14ac:dyDescent="0.25">
      <c r="A1562" s="2"/>
    </row>
    <row r="1563" spans="1:1" x14ac:dyDescent="0.25">
      <c r="A1563" s="2"/>
    </row>
    <row r="1564" spans="1:1" x14ac:dyDescent="0.25">
      <c r="A1564" s="2"/>
    </row>
    <row r="1565" spans="1:1" x14ac:dyDescent="0.25">
      <c r="A1565" s="2"/>
    </row>
    <row r="1566" spans="1:1" x14ac:dyDescent="0.25">
      <c r="A1566" s="2"/>
    </row>
    <row r="1567" spans="1:1" x14ac:dyDescent="0.25">
      <c r="A1567" s="2"/>
    </row>
    <row r="1568" spans="1:1" x14ac:dyDescent="0.25">
      <c r="A1568" s="2"/>
    </row>
    <row r="1569" spans="1:1" x14ac:dyDescent="0.25">
      <c r="A1569" s="2"/>
    </row>
    <row r="1570" spans="1:1" x14ac:dyDescent="0.25">
      <c r="A1570" s="2"/>
    </row>
    <row r="1571" spans="1:1" x14ac:dyDescent="0.25">
      <c r="A1571" s="2"/>
    </row>
    <row r="1572" spans="1:1" x14ac:dyDescent="0.25">
      <c r="A1572" s="2"/>
    </row>
    <row r="1573" spans="1:1" x14ac:dyDescent="0.25">
      <c r="A1573" s="2"/>
    </row>
    <row r="1574" spans="1:1" x14ac:dyDescent="0.25">
      <c r="A1574" s="2"/>
    </row>
    <row r="1575" spans="1:1" x14ac:dyDescent="0.25">
      <c r="A1575" s="2"/>
    </row>
    <row r="1576" spans="1:1" x14ac:dyDescent="0.25">
      <c r="A1576" s="2"/>
    </row>
    <row r="1577" spans="1:1" x14ac:dyDescent="0.25">
      <c r="A1577" s="2"/>
    </row>
    <row r="1578" spans="1:1" x14ac:dyDescent="0.25">
      <c r="A1578" s="2"/>
    </row>
    <row r="1579" spans="1:1" x14ac:dyDescent="0.25">
      <c r="A1579" s="2"/>
    </row>
    <row r="1580" spans="1:1" x14ac:dyDescent="0.25">
      <c r="A1580" s="2"/>
    </row>
    <row r="1581" spans="1:1" x14ac:dyDescent="0.25">
      <c r="A1581" s="2"/>
    </row>
    <row r="1582" spans="1:1" x14ac:dyDescent="0.25">
      <c r="A1582" s="2"/>
    </row>
    <row r="1583" spans="1:1" x14ac:dyDescent="0.25">
      <c r="A1583" s="2"/>
    </row>
    <row r="1584" spans="1:1" x14ac:dyDescent="0.25">
      <c r="A1584" s="2"/>
    </row>
    <row r="1585" spans="1:1" x14ac:dyDescent="0.25">
      <c r="A1585" s="2"/>
    </row>
    <row r="1586" spans="1:1" x14ac:dyDescent="0.25">
      <c r="A1586" s="2"/>
    </row>
    <row r="1587" spans="1:1" x14ac:dyDescent="0.25">
      <c r="A1587" s="2"/>
    </row>
    <row r="1588" spans="1:1" x14ac:dyDescent="0.25">
      <c r="A1588" s="2"/>
    </row>
    <row r="1589" spans="1:1" x14ac:dyDescent="0.25">
      <c r="A1589" s="2"/>
    </row>
    <row r="1590" spans="1:1" x14ac:dyDescent="0.25">
      <c r="A1590" s="2"/>
    </row>
    <row r="1591" spans="1:1" x14ac:dyDescent="0.25">
      <c r="A1591" s="2"/>
    </row>
    <row r="1592" spans="1:1" x14ac:dyDescent="0.25">
      <c r="A1592" s="2"/>
    </row>
    <row r="1593" spans="1:1" x14ac:dyDescent="0.25">
      <c r="A1593" s="2"/>
    </row>
    <row r="1594" spans="1:1" x14ac:dyDescent="0.25">
      <c r="A1594" s="2"/>
    </row>
    <row r="1595" spans="1:1" x14ac:dyDescent="0.25">
      <c r="A1595" s="2"/>
    </row>
    <row r="1596" spans="1:1" x14ac:dyDescent="0.25">
      <c r="A1596" s="2"/>
    </row>
    <row r="1597" spans="1:1" x14ac:dyDescent="0.25">
      <c r="A1597" s="2"/>
    </row>
    <row r="1598" spans="1:1" x14ac:dyDescent="0.25">
      <c r="A1598" s="2"/>
    </row>
    <row r="1599" spans="1:1" x14ac:dyDescent="0.25">
      <c r="A1599" s="2"/>
    </row>
    <row r="1600" spans="1:1" x14ac:dyDescent="0.25">
      <c r="A1600" s="2"/>
    </row>
    <row r="1601" spans="1:1" x14ac:dyDescent="0.25">
      <c r="A1601" s="2"/>
    </row>
    <row r="1602" spans="1:1" x14ac:dyDescent="0.25">
      <c r="A1602" s="2"/>
    </row>
    <row r="1603" spans="1:1" x14ac:dyDescent="0.25">
      <c r="A1603" s="2"/>
    </row>
    <row r="1604" spans="1:1" x14ac:dyDescent="0.25">
      <c r="A1604" s="2"/>
    </row>
    <row r="1605" spans="1:1" x14ac:dyDescent="0.25">
      <c r="A1605" s="2"/>
    </row>
    <row r="1606" spans="1:1" x14ac:dyDescent="0.25">
      <c r="A1606" s="2"/>
    </row>
    <row r="1607" spans="1:1" x14ac:dyDescent="0.25">
      <c r="A1607" s="2"/>
    </row>
    <row r="1608" spans="1:1" x14ac:dyDescent="0.25">
      <c r="A1608" s="2"/>
    </row>
    <row r="1609" spans="1:1" x14ac:dyDescent="0.25">
      <c r="A1609" s="2"/>
    </row>
    <row r="1610" spans="1:1" x14ac:dyDescent="0.25">
      <c r="A1610" s="2"/>
    </row>
    <row r="1611" spans="1:1" x14ac:dyDescent="0.25">
      <c r="A1611" s="2"/>
    </row>
    <row r="1612" spans="1:1" x14ac:dyDescent="0.25">
      <c r="A1612" s="2"/>
    </row>
    <row r="1613" spans="1:1" x14ac:dyDescent="0.25">
      <c r="A1613" s="2"/>
    </row>
    <row r="1614" spans="1:1" x14ac:dyDescent="0.25">
      <c r="A1614" s="2"/>
    </row>
    <row r="1615" spans="1:1" x14ac:dyDescent="0.25">
      <c r="A1615" s="2"/>
    </row>
    <row r="1616" spans="1:1" x14ac:dyDescent="0.25">
      <c r="A1616" s="2"/>
    </row>
    <row r="1617" spans="1:1" x14ac:dyDescent="0.25">
      <c r="A1617" s="2"/>
    </row>
    <row r="1618" spans="1:1" x14ac:dyDescent="0.25">
      <c r="A1618" s="2"/>
    </row>
    <row r="1619" spans="1:1" x14ac:dyDescent="0.25">
      <c r="A1619" s="2"/>
    </row>
    <row r="1620" spans="1:1" x14ac:dyDescent="0.25">
      <c r="A1620" s="2"/>
    </row>
    <row r="1621" spans="1:1" x14ac:dyDescent="0.25">
      <c r="A1621" s="2"/>
    </row>
    <row r="1622" spans="1:1" x14ac:dyDescent="0.25">
      <c r="A1622" s="2"/>
    </row>
    <row r="1623" spans="1:1" x14ac:dyDescent="0.25">
      <c r="A1623" s="2"/>
    </row>
    <row r="1624" spans="1:1" x14ac:dyDescent="0.25">
      <c r="A1624" s="2"/>
    </row>
    <row r="1625" spans="1:1" x14ac:dyDescent="0.25">
      <c r="A1625" s="2"/>
    </row>
    <row r="1626" spans="1:1" x14ac:dyDescent="0.25">
      <c r="A1626" s="2"/>
    </row>
    <row r="1627" spans="1:1" x14ac:dyDescent="0.25">
      <c r="A1627" s="2"/>
    </row>
    <row r="1628" spans="1:1" x14ac:dyDescent="0.25">
      <c r="A1628" s="2"/>
    </row>
    <row r="1629" spans="1:1" x14ac:dyDescent="0.25">
      <c r="A1629" s="2"/>
    </row>
    <row r="1630" spans="1:1" x14ac:dyDescent="0.25">
      <c r="A1630" s="2"/>
    </row>
    <row r="1631" spans="1:1" x14ac:dyDescent="0.25">
      <c r="A1631" s="2"/>
    </row>
    <row r="1632" spans="1:1" x14ac:dyDescent="0.25">
      <c r="A1632" s="2"/>
    </row>
    <row r="1633" spans="1:1" x14ac:dyDescent="0.25">
      <c r="A1633" s="2"/>
    </row>
    <row r="1634" spans="1:1" x14ac:dyDescent="0.25">
      <c r="A1634" s="2"/>
    </row>
    <row r="1635" spans="1:1" x14ac:dyDescent="0.25">
      <c r="A1635" s="3"/>
    </row>
    <row r="1636" spans="1:1" x14ac:dyDescent="0.25">
      <c r="A1636" s="3"/>
    </row>
    <row r="1637" spans="1:1" x14ac:dyDescent="0.25">
      <c r="A1637" s="3"/>
    </row>
    <row r="1638" spans="1:1" x14ac:dyDescent="0.25">
      <c r="A1638" s="3"/>
    </row>
    <row r="1639" spans="1:1" x14ac:dyDescent="0.25">
      <c r="A1639" s="3"/>
    </row>
    <row r="1640" spans="1:1" x14ac:dyDescent="0.25">
      <c r="A1640" s="3"/>
    </row>
    <row r="1641" spans="1:1" x14ac:dyDescent="0.25">
      <c r="A1641" s="3"/>
    </row>
    <row r="1642" spans="1:1" x14ac:dyDescent="0.25">
      <c r="A1642" s="3"/>
    </row>
    <row r="1643" spans="1:1" x14ac:dyDescent="0.25">
      <c r="A1643" s="3"/>
    </row>
    <row r="1644" spans="1:1" x14ac:dyDescent="0.25">
      <c r="A1644" s="3"/>
    </row>
    <row r="1645" spans="1:1" x14ac:dyDescent="0.25">
      <c r="A1645" s="3"/>
    </row>
    <row r="1646" spans="1:1" x14ac:dyDescent="0.25">
      <c r="A1646" s="6"/>
    </row>
    <row r="1647" spans="1:1" x14ac:dyDescent="0.25">
      <c r="A1647" s="3"/>
    </row>
    <row r="1648" spans="1:1" x14ac:dyDescent="0.25">
      <c r="A1648" s="3"/>
    </row>
    <row r="1649" spans="1:1" x14ac:dyDescent="0.25">
      <c r="A1649" s="3"/>
    </row>
    <row r="1650" spans="1:1" x14ac:dyDescent="0.25">
      <c r="A1650" s="3"/>
    </row>
    <row r="1651" spans="1:1" x14ac:dyDescent="0.25">
      <c r="A1651" s="3"/>
    </row>
    <row r="1652" spans="1:1" x14ac:dyDescent="0.25">
      <c r="A1652" s="3"/>
    </row>
    <row r="1653" spans="1:1" x14ac:dyDescent="0.25">
      <c r="A1653" s="3"/>
    </row>
    <row r="1654" spans="1:1" x14ac:dyDescent="0.25">
      <c r="A1654" s="3"/>
    </row>
    <row r="1655" spans="1:1" x14ac:dyDescent="0.25">
      <c r="A1655" s="3"/>
    </row>
    <row r="1656" spans="1:1" x14ac:dyDescent="0.25">
      <c r="A1656" s="3"/>
    </row>
    <row r="1657" spans="1:1" x14ac:dyDescent="0.25">
      <c r="A1657" s="3"/>
    </row>
    <row r="1658" spans="1:1" x14ac:dyDescent="0.25">
      <c r="A1658" s="3"/>
    </row>
    <row r="1659" spans="1:1" x14ac:dyDescent="0.25">
      <c r="A1659" s="3"/>
    </row>
    <row r="1660" spans="1:1" x14ac:dyDescent="0.25">
      <c r="A1660" s="3"/>
    </row>
    <row r="1661" spans="1:1" x14ac:dyDescent="0.25">
      <c r="A1661" s="3"/>
    </row>
    <row r="1662" spans="1:1" x14ac:dyDescent="0.25">
      <c r="A1662" s="3"/>
    </row>
    <row r="1663" spans="1:1" x14ac:dyDescent="0.25">
      <c r="A1663" s="3"/>
    </row>
    <row r="1664" spans="1:1" x14ac:dyDescent="0.25">
      <c r="A1664" s="3"/>
    </row>
    <row r="1665" spans="1:1" x14ac:dyDescent="0.25">
      <c r="A1665" s="3"/>
    </row>
    <row r="1666" spans="1:1" x14ac:dyDescent="0.25">
      <c r="A1666" s="3"/>
    </row>
    <row r="1667" spans="1:1" x14ac:dyDescent="0.25">
      <c r="A1667" s="3"/>
    </row>
    <row r="1668" spans="1:1" x14ac:dyDescent="0.25">
      <c r="A1668" s="3"/>
    </row>
    <row r="1669" spans="1:1" x14ac:dyDescent="0.25">
      <c r="A1669" s="3"/>
    </row>
    <row r="1670" spans="1:1" x14ac:dyDescent="0.25">
      <c r="A1670" s="3"/>
    </row>
    <row r="1671" spans="1:1" x14ac:dyDescent="0.25">
      <c r="A1671" s="3"/>
    </row>
    <row r="1672" spans="1:1" x14ac:dyDescent="0.25">
      <c r="A1672" s="3"/>
    </row>
    <row r="1673" spans="1:1" x14ac:dyDescent="0.25">
      <c r="A1673" s="3"/>
    </row>
    <row r="1674" spans="1:1" x14ac:dyDescent="0.25">
      <c r="A1674" s="3"/>
    </row>
    <row r="1675" spans="1:1" x14ac:dyDescent="0.25">
      <c r="A1675" s="3"/>
    </row>
    <row r="1676" spans="1:1" x14ac:dyDescent="0.25">
      <c r="A1676" s="3"/>
    </row>
    <row r="1677" spans="1:1" x14ac:dyDescent="0.25">
      <c r="A1677" s="3"/>
    </row>
    <row r="1678" spans="1:1" x14ac:dyDescent="0.25">
      <c r="A1678" s="3"/>
    </row>
    <row r="1679" spans="1:1" x14ac:dyDescent="0.25">
      <c r="A1679" s="3"/>
    </row>
    <row r="1680" spans="1:1" x14ac:dyDescent="0.25">
      <c r="A1680" s="3"/>
    </row>
    <row r="1681" spans="1:1" x14ac:dyDescent="0.25">
      <c r="A1681" s="3"/>
    </row>
    <row r="1682" spans="1:1" x14ac:dyDescent="0.25">
      <c r="A1682" s="3"/>
    </row>
    <row r="1683" spans="1:1" x14ac:dyDescent="0.25">
      <c r="A1683" s="3"/>
    </row>
    <row r="1684" spans="1:1" x14ac:dyDescent="0.25">
      <c r="A1684" s="3"/>
    </row>
    <row r="1685" spans="1:1" x14ac:dyDescent="0.25">
      <c r="A1685" s="3"/>
    </row>
    <row r="1686" spans="1:1" x14ac:dyDescent="0.25">
      <c r="A1686" s="3"/>
    </row>
    <row r="1687" spans="1:1" x14ac:dyDescent="0.25">
      <c r="A1687" s="3"/>
    </row>
    <row r="1688" spans="1:1" x14ac:dyDescent="0.25">
      <c r="A1688" s="3"/>
    </row>
    <row r="1689" spans="1:1" x14ac:dyDescent="0.25">
      <c r="A1689" s="3"/>
    </row>
    <row r="1690" spans="1:1" x14ac:dyDescent="0.25">
      <c r="A1690" s="3"/>
    </row>
    <row r="1691" spans="1:1" x14ac:dyDescent="0.25">
      <c r="A1691" s="3"/>
    </row>
    <row r="1692" spans="1:1" x14ac:dyDescent="0.25">
      <c r="A1692" s="3"/>
    </row>
    <row r="1693" spans="1:1" x14ac:dyDescent="0.25">
      <c r="A1693" s="3"/>
    </row>
    <row r="1694" spans="1:1" x14ac:dyDescent="0.25">
      <c r="A1694" s="3"/>
    </row>
    <row r="1695" spans="1:1" x14ac:dyDescent="0.25">
      <c r="A1695" s="3"/>
    </row>
    <row r="1696" spans="1:1" x14ac:dyDescent="0.25">
      <c r="A1696" s="3"/>
    </row>
    <row r="1697" spans="1:1" x14ac:dyDescent="0.25">
      <c r="A1697" s="3"/>
    </row>
    <row r="1698" spans="1:1" x14ac:dyDescent="0.25">
      <c r="A1698" s="3"/>
    </row>
    <row r="1699" spans="1:1" x14ac:dyDescent="0.25">
      <c r="A1699" s="3"/>
    </row>
    <row r="1700" spans="1:1" x14ac:dyDescent="0.25">
      <c r="A1700" s="3"/>
    </row>
    <row r="1701" spans="1:1" x14ac:dyDescent="0.25">
      <c r="A1701" s="3"/>
    </row>
    <row r="1702" spans="1:1" x14ac:dyDescent="0.25">
      <c r="A1702" s="3"/>
    </row>
    <row r="1703" spans="1:1" x14ac:dyDescent="0.25">
      <c r="A1703" s="3"/>
    </row>
    <row r="1704" spans="1:1" x14ac:dyDescent="0.25">
      <c r="A1704" s="3"/>
    </row>
    <row r="1705" spans="1:1" x14ac:dyDescent="0.25">
      <c r="A1705" s="3"/>
    </row>
    <row r="1706" spans="1:1" x14ac:dyDescent="0.25">
      <c r="A1706" s="3"/>
    </row>
    <row r="1707" spans="1:1" x14ac:dyDescent="0.25">
      <c r="A1707" s="3"/>
    </row>
    <row r="1708" spans="1:1" x14ac:dyDescent="0.25">
      <c r="A1708" s="3"/>
    </row>
    <row r="1709" spans="1:1" x14ac:dyDescent="0.25">
      <c r="A1709" s="3"/>
    </row>
    <row r="1710" spans="1:1" x14ac:dyDescent="0.25">
      <c r="A1710" s="3"/>
    </row>
    <row r="1711" spans="1:1" x14ac:dyDescent="0.25">
      <c r="A1711" s="3"/>
    </row>
    <row r="1712" spans="1:1" x14ac:dyDescent="0.25">
      <c r="A1712" s="3"/>
    </row>
    <row r="1713" spans="1:1" x14ac:dyDescent="0.25">
      <c r="A1713" s="3"/>
    </row>
    <row r="1714" spans="1:1" x14ac:dyDescent="0.25">
      <c r="A1714" s="3"/>
    </row>
    <row r="1715" spans="1:1" x14ac:dyDescent="0.25">
      <c r="A1715" s="3"/>
    </row>
    <row r="1716" spans="1:1" x14ac:dyDescent="0.25">
      <c r="A1716" s="3"/>
    </row>
    <row r="1717" spans="1:1" x14ac:dyDescent="0.25">
      <c r="A1717" s="3"/>
    </row>
    <row r="1718" spans="1:1" x14ac:dyDescent="0.25">
      <c r="A1718" s="3"/>
    </row>
    <row r="1719" spans="1:1" x14ac:dyDescent="0.25">
      <c r="A1719" s="3"/>
    </row>
    <row r="1720" spans="1:1" x14ac:dyDescent="0.25">
      <c r="A1720" s="3"/>
    </row>
    <row r="1721" spans="1:1" x14ac:dyDescent="0.25">
      <c r="A1721" s="3"/>
    </row>
    <row r="1722" spans="1:1" x14ac:dyDescent="0.25">
      <c r="A1722" s="3"/>
    </row>
    <row r="1723" spans="1:1" x14ac:dyDescent="0.25">
      <c r="A1723" s="3"/>
    </row>
    <row r="1724" spans="1:1" x14ac:dyDescent="0.25">
      <c r="A1724" s="3"/>
    </row>
    <row r="1725" spans="1:1" x14ac:dyDescent="0.25">
      <c r="A1725" s="3"/>
    </row>
    <row r="1726" spans="1:1" x14ac:dyDescent="0.25">
      <c r="A1726" s="3"/>
    </row>
    <row r="1727" spans="1:1" x14ac:dyDescent="0.25">
      <c r="A1727" s="3"/>
    </row>
    <row r="1728" spans="1:1" x14ac:dyDescent="0.25">
      <c r="A1728" s="3"/>
    </row>
    <row r="1729" spans="1:1" x14ac:dyDescent="0.25">
      <c r="A1729" s="2"/>
    </row>
    <row r="1730" spans="1:1" x14ac:dyDescent="0.25">
      <c r="A1730" s="2"/>
    </row>
    <row r="1731" spans="1:1" x14ac:dyDescent="0.25">
      <c r="A1731" s="2"/>
    </row>
    <row r="1732" spans="1:1" x14ac:dyDescent="0.25">
      <c r="A1732" s="2"/>
    </row>
    <row r="1733" spans="1:1" x14ac:dyDescent="0.25">
      <c r="A1733" s="2"/>
    </row>
    <row r="1734" spans="1:1" x14ac:dyDescent="0.25">
      <c r="A1734" s="2"/>
    </row>
    <row r="1735" spans="1:1" x14ac:dyDescent="0.25">
      <c r="A1735" s="2"/>
    </row>
    <row r="1736" spans="1:1" x14ac:dyDescent="0.25">
      <c r="A1736" s="2"/>
    </row>
    <row r="1737" spans="1:1" x14ac:dyDescent="0.25">
      <c r="A1737" s="2"/>
    </row>
    <row r="1738" spans="1:1" x14ac:dyDescent="0.25">
      <c r="A1738" s="2"/>
    </row>
    <row r="1739" spans="1:1" x14ac:dyDescent="0.25">
      <c r="A1739" s="2"/>
    </row>
    <row r="1740" spans="1:1" x14ac:dyDescent="0.25">
      <c r="A1740" s="2"/>
    </row>
    <row r="1741" spans="1:1" x14ac:dyDescent="0.25">
      <c r="A1741" s="2"/>
    </row>
    <row r="1742" spans="1:1" x14ac:dyDescent="0.25">
      <c r="A1742" s="2"/>
    </row>
    <row r="1743" spans="1:1" x14ac:dyDescent="0.25">
      <c r="A1743" s="2"/>
    </row>
    <row r="1744" spans="1:1" x14ac:dyDescent="0.25">
      <c r="A1744" s="2"/>
    </row>
    <row r="1745" spans="1:1" x14ac:dyDescent="0.25">
      <c r="A1745" s="2"/>
    </row>
    <row r="1746" spans="1:1" x14ac:dyDescent="0.25">
      <c r="A1746" s="2"/>
    </row>
    <row r="1747" spans="1:1" x14ac:dyDescent="0.25">
      <c r="A1747" s="2"/>
    </row>
    <row r="1748" spans="1:1" x14ac:dyDescent="0.25">
      <c r="A1748" s="2"/>
    </row>
    <row r="1749" spans="1:1" x14ac:dyDescent="0.25">
      <c r="A1749" s="2"/>
    </row>
    <row r="1750" spans="1:1" x14ac:dyDescent="0.25">
      <c r="A1750" s="2"/>
    </row>
    <row r="1751" spans="1:1" x14ac:dyDescent="0.25">
      <c r="A1751" s="2"/>
    </row>
    <row r="1752" spans="1:1" x14ac:dyDescent="0.25">
      <c r="A1752" s="2"/>
    </row>
    <row r="1753" spans="1:1" x14ac:dyDescent="0.25">
      <c r="A1753" s="2"/>
    </row>
    <row r="1754" spans="1:1" x14ac:dyDescent="0.25">
      <c r="A1754" s="2"/>
    </row>
    <row r="1755" spans="1:1" x14ac:dyDescent="0.25">
      <c r="A1755" s="2"/>
    </row>
    <row r="1756" spans="1:1" x14ac:dyDescent="0.25">
      <c r="A1756" s="2"/>
    </row>
    <row r="1757" spans="1:1" x14ac:dyDescent="0.25">
      <c r="A1757" s="2"/>
    </row>
    <row r="1758" spans="1:1" x14ac:dyDescent="0.25">
      <c r="A1758" s="2"/>
    </row>
    <row r="1759" spans="1:1" x14ac:dyDescent="0.25">
      <c r="A1759" s="2"/>
    </row>
    <row r="1760" spans="1:1" x14ac:dyDescent="0.25">
      <c r="A1760" s="2"/>
    </row>
    <row r="1761" spans="1:1" x14ac:dyDescent="0.25">
      <c r="A1761" s="2"/>
    </row>
    <row r="1762" spans="1:1" x14ac:dyDescent="0.25">
      <c r="A1762" s="2"/>
    </row>
    <row r="1763" spans="1:1" x14ac:dyDescent="0.25">
      <c r="A1763" s="2"/>
    </row>
    <row r="1764" spans="1:1" x14ac:dyDescent="0.25">
      <c r="A1764" s="2"/>
    </row>
    <row r="1765" spans="1:1" x14ac:dyDescent="0.25">
      <c r="A1765" s="2"/>
    </row>
    <row r="1766" spans="1:1" x14ac:dyDescent="0.25">
      <c r="A1766" s="2"/>
    </row>
    <row r="1767" spans="1:1" x14ac:dyDescent="0.25">
      <c r="A1767" s="2"/>
    </row>
    <row r="1768" spans="1:1" x14ac:dyDescent="0.25">
      <c r="A1768" s="2"/>
    </row>
    <row r="1769" spans="1:1" x14ac:dyDescent="0.25">
      <c r="A1769" s="2"/>
    </row>
    <row r="1770" spans="1:1" x14ac:dyDescent="0.25">
      <c r="A1770" s="2"/>
    </row>
    <row r="1771" spans="1:1" x14ac:dyDescent="0.25">
      <c r="A1771" s="2"/>
    </row>
    <row r="1772" spans="1:1" x14ac:dyDescent="0.25">
      <c r="A1772" s="2"/>
    </row>
    <row r="1773" spans="1:1" x14ac:dyDescent="0.25">
      <c r="A1773" s="2"/>
    </row>
    <row r="1774" spans="1:1" x14ac:dyDescent="0.25">
      <c r="A1774" s="2"/>
    </row>
    <row r="1775" spans="1:1" x14ac:dyDescent="0.25">
      <c r="A1775" s="2"/>
    </row>
    <row r="1776" spans="1:1" x14ac:dyDescent="0.25">
      <c r="A1776" s="2"/>
    </row>
    <row r="1777" spans="1:1" x14ac:dyDescent="0.25">
      <c r="A1777" s="2"/>
    </row>
    <row r="1778" spans="1:1" x14ac:dyDescent="0.25">
      <c r="A1778" s="2"/>
    </row>
    <row r="1779" spans="1:1" x14ac:dyDescent="0.25">
      <c r="A1779" s="2"/>
    </row>
    <row r="1780" spans="1:1" x14ac:dyDescent="0.25">
      <c r="A1780" s="2"/>
    </row>
    <row r="1781" spans="1:1" x14ac:dyDescent="0.25">
      <c r="A1781" s="2"/>
    </row>
    <row r="1782" spans="1:1" x14ac:dyDescent="0.25">
      <c r="A1782" s="2"/>
    </row>
    <row r="1783" spans="1:1" x14ac:dyDescent="0.25">
      <c r="A1783" s="2"/>
    </row>
    <row r="1784" spans="1:1" x14ac:dyDescent="0.25">
      <c r="A1784" s="2"/>
    </row>
    <row r="1785" spans="1:1" x14ac:dyDescent="0.25">
      <c r="A1785" s="2"/>
    </row>
    <row r="1786" spans="1:1" x14ac:dyDescent="0.25">
      <c r="A1786" s="2"/>
    </row>
    <row r="1787" spans="1:1" x14ac:dyDescent="0.25">
      <c r="A1787" s="2"/>
    </row>
    <row r="1788" spans="1:1" x14ac:dyDescent="0.25">
      <c r="A1788" s="2"/>
    </row>
    <row r="1789" spans="1:1" x14ac:dyDescent="0.25">
      <c r="A1789" s="2"/>
    </row>
    <row r="1790" spans="1:1" x14ac:dyDescent="0.25">
      <c r="A1790" s="2"/>
    </row>
    <row r="1791" spans="1:1" x14ac:dyDescent="0.25">
      <c r="A1791" s="2"/>
    </row>
    <row r="1792" spans="1:1" x14ac:dyDescent="0.25">
      <c r="A1792" s="2"/>
    </row>
    <row r="1793" spans="1:1" x14ac:dyDescent="0.25">
      <c r="A1793" s="2"/>
    </row>
    <row r="1794" spans="1:1" x14ac:dyDescent="0.25">
      <c r="A1794" s="2"/>
    </row>
    <row r="1795" spans="1:1" x14ac:dyDescent="0.25">
      <c r="A1795" s="2"/>
    </row>
    <row r="1796" spans="1:1" x14ac:dyDescent="0.25">
      <c r="A1796" s="2"/>
    </row>
    <row r="1797" spans="1:1" x14ac:dyDescent="0.25">
      <c r="A1797" s="2"/>
    </row>
    <row r="1798" spans="1:1" x14ac:dyDescent="0.25">
      <c r="A1798" s="2"/>
    </row>
    <row r="1799" spans="1:1" x14ac:dyDescent="0.25">
      <c r="A1799" s="2"/>
    </row>
    <row r="1800" spans="1:1" x14ac:dyDescent="0.25">
      <c r="A1800" s="2"/>
    </row>
    <row r="1801" spans="1:1" x14ac:dyDescent="0.25">
      <c r="A1801" s="2"/>
    </row>
    <row r="1802" spans="1:1" x14ac:dyDescent="0.25">
      <c r="A1802" s="2"/>
    </row>
    <row r="1803" spans="1:1" x14ac:dyDescent="0.25">
      <c r="A1803" s="2"/>
    </row>
    <row r="1804" spans="1:1" x14ac:dyDescent="0.25">
      <c r="A1804" s="2"/>
    </row>
    <row r="1805" spans="1:1" x14ac:dyDescent="0.25">
      <c r="A1805" s="2"/>
    </row>
    <row r="1806" spans="1:1" x14ac:dyDescent="0.25">
      <c r="A1806" s="2"/>
    </row>
    <row r="1807" spans="1:1" x14ac:dyDescent="0.25">
      <c r="A1807" s="2"/>
    </row>
    <row r="1808" spans="1:1" x14ac:dyDescent="0.25">
      <c r="A1808" s="2"/>
    </row>
    <row r="1809" spans="1:1" x14ac:dyDescent="0.25">
      <c r="A1809" s="2"/>
    </row>
    <row r="1810" spans="1:1" x14ac:dyDescent="0.25">
      <c r="A1810" s="2"/>
    </row>
    <row r="1811" spans="1:1" x14ac:dyDescent="0.25">
      <c r="A1811" s="2"/>
    </row>
    <row r="1812" spans="1:1" x14ac:dyDescent="0.25">
      <c r="A1812" s="2"/>
    </row>
    <row r="1813" spans="1:1" x14ac:dyDescent="0.25">
      <c r="A1813" s="2"/>
    </row>
    <row r="1814" spans="1:1" x14ac:dyDescent="0.25">
      <c r="A1814" s="2"/>
    </row>
    <row r="1815" spans="1:1" x14ac:dyDescent="0.25">
      <c r="A1815" s="2"/>
    </row>
    <row r="1816" spans="1:1" x14ac:dyDescent="0.25">
      <c r="A1816" s="3"/>
    </row>
    <row r="1817" spans="1:1" x14ac:dyDescent="0.25">
      <c r="A1817" s="3"/>
    </row>
    <row r="1818" spans="1:1" x14ac:dyDescent="0.25">
      <c r="A1818" s="3"/>
    </row>
    <row r="1819" spans="1:1" x14ac:dyDescent="0.25">
      <c r="A1819" s="3"/>
    </row>
    <row r="1820" spans="1:1" x14ac:dyDescent="0.25">
      <c r="A1820" s="3"/>
    </row>
    <row r="1821" spans="1:1" x14ac:dyDescent="0.25">
      <c r="A1821" s="3"/>
    </row>
    <row r="1822" spans="1:1" x14ac:dyDescent="0.25">
      <c r="A1822" s="3"/>
    </row>
    <row r="1823" spans="1:1" x14ac:dyDescent="0.25">
      <c r="A1823" s="3"/>
    </row>
    <row r="1824" spans="1:1" x14ac:dyDescent="0.25">
      <c r="A1824" s="3"/>
    </row>
    <row r="1825" spans="1:1" x14ac:dyDescent="0.25">
      <c r="A1825" s="3"/>
    </row>
    <row r="1826" spans="1:1" x14ac:dyDescent="0.25">
      <c r="A1826" s="3"/>
    </row>
    <row r="1827" spans="1:1" x14ac:dyDescent="0.25">
      <c r="A1827" s="6"/>
    </row>
    <row r="1828" spans="1:1" x14ac:dyDescent="0.25">
      <c r="A1828" s="3"/>
    </row>
    <row r="1829" spans="1:1" x14ac:dyDescent="0.25">
      <c r="A1829" s="3"/>
    </row>
    <row r="1830" spans="1:1" x14ac:dyDescent="0.25">
      <c r="A1830" s="3"/>
    </row>
    <row r="1831" spans="1:1" x14ac:dyDescent="0.25">
      <c r="A1831" s="3"/>
    </row>
    <row r="1832" spans="1:1" x14ac:dyDescent="0.25">
      <c r="A1832" s="3"/>
    </row>
    <row r="1833" spans="1:1" x14ac:dyDescent="0.25">
      <c r="A1833" s="3"/>
    </row>
    <row r="1834" spans="1:1" x14ac:dyDescent="0.25">
      <c r="A1834" s="3"/>
    </row>
    <row r="1835" spans="1:1" x14ac:dyDescent="0.25">
      <c r="A1835" s="3"/>
    </row>
    <row r="1836" spans="1:1" x14ac:dyDescent="0.25">
      <c r="A1836" s="3"/>
    </row>
    <row r="1837" spans="1:1" x14ac:dyDescent="0.25">
      <c r="A1837" s="3"/>
    </row>
    <row r="1838" spans="1:1" x14ac:dyDescent="0.25">
      <c r="A1838" s="3"/>
    </row>
    <row r="1839" spans="1:1" x14ac:dyDescent="0.25">
      <c r="A1839" s="3"/>
    </row>
    <row r="1840" spans="1:1" x14ac:dyDescent="0.25">
      <c r="A1840" s="3"/>
    </row>
    <row r="1841" spans="1:1" x14ac:dyDescent="0.25">
      <c r="A1841" s="3"/>
    </row>
    <row r="1842" spans="1:1" x14ac:dyDescent="0.25">
      <c r="A1842" s="3"/>
    </row>
    <row r="1843" spans="1:1" x14ac:dyDescent="0.25">
      <c r="A1843" s="3"/>
    </row>
    <row r="1844" spans="1:1" x14ac:dyDescent="0.25">
      <c r="A1844" s="3"/>
    </row>
    <row r="1845" spans="1:1" x14ac:dyDescent="0.25">
      <c r="A1845" s="3"/>
    </row>
    <row r="1846" spans="1:1" x14ac:dyDescent="0.25">
      <c r="A1846" s="3"/>
    </row>
    <row r="1847" spans="1:1" x14ac:dyDescent="0.25">
      <c r="A1847" s="3"/>
    </row>
    <row r="1848" spans="1:1" x14ac:dyDescent="0.25">
      <c r="A1848" s="3"/>
    </row>
    <row r="1849" spans="1:1" x14ac:dyDescent="0.25">
      <c r="A1849" s="3"/>
    </row>
    <row r="1850" spans="1:1" x14ac:dyDescent="0.25">
      <c r="A1850" s="3"/>
    </row>
    <row r="1851" spans="1:1" x14ac:dyDescent="0.25">
      <c r="A1851" s="3"/>
    </row>
    <row r="1852" spans="1:1" x14ac:dyDescent="0.25">
      <c r="A1852" s="3"/>
    </row>
    <row r="1853" spans="1:1" x14ac:dyDescent="0.25">
      <c r="A1853" s="3"/>
    </row>
    <row r="1854" spans="1:1" x14ac:dyDescent="0.25">
      <c r="A1854" s="3"/>
    </row>
    <row r="1855" spans="1:1" x14ac:dyDescent="0.25">
      <c r="A1855" s="3"/>
    </row>
    <row r="1856" spans="1:1" x14ac:dyDescent="0.25">
      <c r="A1856" s="3"/>
    </row>
    <row r="1857" spans="1:1" x14ac:dyDescent="0.25">
      <c r="A1857" s="3"/>
    </row>
    <row r="1858" spans="1:1" x14ac:dyDescent="0.25">
      <c r="A1858" s="3"/>
    </row>
    <row r="1859" spans="1:1" x14ac:dyDescent="0.25">
      <c r="A1859" s="3"/>
    </row>
    <row r="1860" spans="1:1" x14ac:dyDescent="0.25">
      <c r="A1860" s="3"/>
    </row>
    <row r="1861" spans="1:1" x14ac:dyDescent="0.25">
      <c r="A1861" s="3"/>
    </row>
    <row r="1862" spans="1:1" x14ac:dyDescent="0.25">
      <c r="A1862" s="3"/>
    </row>
    <row r="1863" spans="1:1" x14ac:dyDescent="0.25">
      <c r="A1863" s="3"/>
    </row>
    <row r="1864" spans="1:1" x14ac:dyDescent="0.25">
      <c r="A1864" s="3"/>
    </row>
    <row r="1865" spans="1:1" x14ac:dyDescent="0.25">
      <c r="A1865" s="3"/>
    </row>
    <row r="1866" spans="1:1" x14ac:dyDescent="0.25">
      <c r="A1866" s="3"/>
    </row>
    <row r="1867" spans="1:1" x14ac:dyDescent="0.25">
      <c r="A1867" s="3"/>
    </row>
    <row r="1868" spans="1:1" x14ac:dyDescent="0.25">
      <c r="A1868" s="3"/>
    </row>
    <row r="1869" spans="1:1" x14ac:dyDescent="0.25">
      <c r="A1869" s="3"/>
    </row>
    <row r="1870" spans="1:1" x14ac:dyDescent="0.25">
      <c r="A1870" s="3"/>
    </row>
    <row r="1871" spans="1:1" x14ac:dyDescent="0.25">
      <c r="A1871" s="3"/>
    </row>
    <row r="1872" spans="1:1" x14ac:dyDescent="0.25">
      <c r="A1872" s="3"/>
    </row>
    <row r="1873" spans="1:1" x14ac:dyDescent="0.25">
      <c r="A1873" s="3"/>
    </row>
    <row r="1874" spans="1:1" x14ac:dyDescent="0.25">
      <c r="A1874" s="3"/>
    </row>
    <row r="1875" spans="1:1" x14ac:dyDescent="0.25">
      <c r="A1875" s="3"/>
    </row>
    <row r="1876" spans="1:1" x14ac:dyDescent="0.25">
      <c r="A1876" s="3"/>
    </row>
    <row r="1877" spans="1:1" x14ac:dyDescent="0.25">
      <c r="A1877" s="3"/>
    </row>
    <row r="1878" spans="1:1" x14ac:dyDescent="0.25">
      <c r="A1878" s="3"/>
    </row>
    <row r="1879" spans="1:1" x14ac:dyDescent="0.25">
      <c r="A1879" s="3"/>
    </row>
    <row r="1880" spans="1:1" x14ac:dyDescent="0.25">
      <c r="A1880" s="3"/>
    </row>
    <row r="1881" spans="1:1" x14ac:dyDescent="0.25">
      <c r="A1881" s="3"/>
    </row>
    <row r="1882" spans="1:1" x14ac:dyDescent="0.25">
      <c r="A1882" s="3"/>
    </row>
    <row r="1883" spans="1:1" x14ac:dyDescent="0.25">
      <c r="A1883" s="3"/>
    </row>
    <row r="1884" spans="1:1" x14ac:dyDescent="0.25">
      <c r="A1884" s="3"/>
    </row>
    <row r="1885" spans="1:1" x14ac:dyDescent="0.25">
      <c r="A1885" s="3"/>
    </row>
    <row r="1886" spans="1:1" x14ac:dyDescent="0.25">
      <c r="A1886" s="3"/>
    </row>
    <row r="1887" spans="1:1" x14ac:dyDescent="0.25">
      <c r="A1887" s="3"/>
    </row>
    <row r="1888" spans="1:1" x14ac:dyDescent="0.25">
      <c r="A1888" s="3"/>
    </row>
    <row r="1889" spans="1:1" x14ac:dyDescent="0.25">
      <c r="A1889" s="3"/>
    </row>
    <row r="1890" spans="1:1" x14ac:dyDescent="0.25">
      <c r="A1890" s="3"/>
    </row>
    <row r="1891" spans="1:1" x14ac:dyDescent="0.25">
      <c r="A1891" s="3"/>
    </row>
    <row r="1892" spans="1:1" x14ac:dyDescent="0.25">
      <c r="A1892" s="3"/>
    </row>
    <row r="1893" spans="1:1" x14ac:dyDescent="0.25">
      <c r="A1893" s="3"/>
    </row>
    <row r="1894" spans="1:1" x14ac:dyDescent="0.25">
      <c r="A1894" s="3"/>
    </row>
    <row r="1895" spans="1:1" x14ac:dyDescent="0.25">
      <c r="A1895" s="3"/>
    </row>
    <row r="1896" spans="1:1" x14ac:dyDescent="0.25">
      <c r="A1896" s="3"/>
    </row>
    <row r="1897" spans="1:1" x14ac:dyDescent="0.25">
      <c r="A1897" s="3"/>
    </row>
    <row r="1898" spans="1:1" x14ac:dyDescent="0.25">
      <c r="A1898" s="3"/>
    </row>
    <row r="1899" spans="1:1" x14ac:dyDescent="0.25">
      <c r="A1899" s="3"/>
    </row>
    <row r="1900" spans="1:1" x14ac:dyDescent="0.25">
      <c r="A1900" s="3"/>
    </row>
    <row r="1901" spans="1:1" x14ac:dyDescent="0.25">
      <c r="A1901" s="3"/>
    </row>
    <row r="1902" spans="1:1" x14ac:dyDescent="0.25">
      <c r="A1902" s="3"/>
    </row>
    <row r="1903" spans="1:1" x14ac:dyDescent="0.25">
      <c r="A1903" s="3"/>
    </row>
    <row r="1904" spans="1:1" x14ac:dyDescent="0.25">
      <c r="A1904" s="3"/>
    </row>
    <row r="1905" spans="1:1" x14ac:dyDescent="0.25">
      <c r="A1905" s="3"/>
    </row>
    <row r="1906" spans="1:1" x14ac:dyDescent="0.25">
      <c r="A1906" s="3"/>
    </row>
    <row r="1907" spans="1:1" x14ac:dyDescent="0.25">
      <c r="A1907" s="3"/>
    </row>
    <row r="1908" spans="1:1" x14ac:dyDescent="0.25">
      <c r="A1908" s="3"/>
    </row>
    <row r="1909" spans="1:1" x14ac:dyDescent="0.25">
      <c r="A1909" s="3"/>
    </row>
    <row r="1910" spans="1:1" x14ac:dyDescent="0.25">
      <c r="A1910" s="2"/>
    </row>
    <row r="1911" spans="1:1" x14ac:dyDescent="0.25">
      <c r="A1911" s="2"/>
    </row>
    <row r="1912" spans="1:1" x14ac:dyDescent="0.25">
      <c r="A1912" s="2"/>
    </row>
    <row r="1913" spans="1:1" x14ac:dyDescent="0.25">
      <c r="A1913" s="2"/>
    </row>
    <row r="1914" spans="1:1" x14ac:dyDescent="0.25">
      <c r="A1914" s="2"/>
    </row>
    <row r="1915" spans="1:1" x14ac:dyDescent="0.25">
      <c r="A1915" s="2"/>
    </row>
    <row r="1916" spans="1:1" x14ac:dyDescent="0.25">
      <c r="A1916" s="2"/>
    </row>
    <row r="1917" spans="1:1" x14ac:dyDescent="0.25">
      <c r="A1917" s="2"/>
    </row>
    <row r="1918" spans="1:1" x14ac:dyDescent="0.25">
      <c r="A1918" s="2"/>
    </row>
    <row r="1919" spans="1:1" x14ac:dyDescent="0.25">
      <c r="A1919" s="2"/>
    </row>
    <row r="1920" spans="1:1" x14ac:dyDescent="0.25">
      <c r="A1920" s="2"/>
    </row>
    <row r="1921" spans="1:1" x14ac:dyDescent="0.25">
      <c r="A1921" s="2"/>
    </row>
    <row r="1922" spans="1:1" x14ac:dyDescent="0.25">
      <c r="A1922" s="2"/>
    </row>
    <row r="1923" spans="1:1" x14ac:dyDescent="0.25">
      <c r="A1923" s="2"/>
    </row>
    <row r="1924" spans="1:1" x14ac:dyDescent="0.25">
      <c r="A1924" s="2"/>
    </row>
    <row r="1925" spans="1:1" x14ac:dyDescent="0.25">
      <c r="A1925" s="2"/>
    </row>
    <row r="1926" spans="1:1" x14ac:dyDescent="0.25">
      <c r="A1926" s="2"/>
    </row>
    <row r="1927" spans="1:1" x14ac:dyDescent="0.25">
      <c r="A1927" s="2"/>
    </row>
    <row r="1928" spans="1:1" x14ac:dyDescent="0.25">
      <c r="A1928" s="2"/>
    </row>
    <row r="1929" spans="1:1" x14ac:dyDescent="0.25">
      <c r="A1929" s="2"/>
    </row>
    <row r="1930" spans="1:1" x14ac:dyDescent="0.25">
      <c r="A1930" s="2"/>
    </row>
    <row r="1931" spans="1:1" x14ac:dyDescent="0.25">
      <c r="A1931" s="2"/>
    </row>
    <row r="1932" spans="1:1" x14ac:dyDescent="0.25">
      <c r="A1932" s="2"/>
    </row>
    <row r="1933" spans="1:1" x14ac:dyDescent="0.25">
      <c r="A1933" s="2"/>
    </row>
    <row r="1934" spans="1:1" x14ac:dyDescent="0.25">
      <c r="A1934" s="2"/>
    </row>
    <row r="1935" spans="1:1" x14ac:dyDescent="0.25">
      <c r="A1935" s="2"/>
    </row>
    <row r="1936" spans="1:1" x14ac:dyDescent="0.25">
      <c r="A1936" s="2"/>
    </row>
    <row r="1937" spans="1:1" x14ac:dyDescent="0.25">
      <c r="A1937" s="2"/>
    </row>
    <row r="1938" spans="1:1" x14ac:dyDescent="0.25">
      <c r="A1938" s="2"/>
    </row>
    <row r="1939" spans="1:1" x14ac:dyDescent="0.25">
      <c r="A1939" s="2"/>
    </row>
    <row r="1940" spans="1:1" x14ac:dyDescent="0.25">
      <c r="A1940" s="2"/>
    </row>
    <row r="1941" spans="1:1" x14ac:dyDescent="0.25">
      <c r="A1941" s="2"/>
    </row>
    <row r="1942" spans="1:1" x14ac:dyDescent="0.25">
      <c r="A1942" s="2"/>
    </row>
    <row r="1943" spans="1:1" x14ac:dyDescent="0.25">
      <c r="A1943" s="2"/>
    </row>
    <row r="1944" spans="1:1" x14ac:dyDescent="0.25">
      <c r="A1944" s="2"/>
    </row>
    <row r="1945" spans="1:1" x14ac:dyDescent="0.25">
      <c r="A1945" s="2"/>
    </row>
    <row r="1946" spans="1:1" x14ac:dyDescent="0.25">
      <c r="A1946" s="2"/>
    </row>
    <row r="1947" spans="1:1" x14ac:dyDescent="0.25">
      <c r="A1947" s="2"/>
    </row>
    <row r="1948" spans="1:1" x14ac:dyDescent="0.25">
      <c r="A1948" s="2"/>
    </row>
    <row r="1949" spans="1:1" x14ac:dyDescent="0.25">
      <c r="A1949" s="2"/>
    </row>
    <row r="1950" spans="1:1" x14ac:dyDescent="0.25">
      <c r="A1950" s="2"/>
    </row>
    <row r="1951" spans="1:1" x14ac:dyDescent="0.25">
      <c r="A1951" s="2"/>
    </row>
    <row r="1952" spans="1:1" x14ac:dyDescent="0.25">
      <c r="A1952" s="2"/>
    </row>
    <row r="1953" spans="1:1" x14ac:dyDescent="0.25">
      <c r="A1953" s="2"/>
    </row>
    <row r="1954" spans="1:1" x14ac:dyDescent="0.25">
      <c r="A1954" s="2"/>
    </row>
    <row r="1955" spans="1:1" x14ac:dyDescent="0.25">
      <c r="A1955" s="2"/>
    </row>
    <row r="1956" spans="1:1" x14ac:dyDescent="0.25">
      <c r="A1956" s="2"/>
    </row>
    <row r="1957" spans="1:1" x14ac:dyDescent="0.25">
      <c r="A1957" s="2"/>
    </row>
    <row r="1958" spans="1:1" x14ac:dyDescent="0.25">
      <c r="A1958" s="2"/>
    </row>
    <row r="1959" spans="1:1" x14ac:dyDescent="0.25">
      <c r="A1959" s="2"/>
    </row>
    <row r="1960" spans="1:1" x14ac:dyDescent="0.25">
      <c r="A1960" s="2"/>
    </row>
    <row r="1961" spans="1:1" x14ac:dyDescent="0.25">
      <c r="A1961" s="2"/>
    </row>
    <row r="1962" spans="1:1" x14ac:dyDescent="0.25">
      <c r="A1962" s="2"/>
    </row>
    <row r="1963" spans="1:1" x14ac:dyDescent="0.25">
      <c r="A1963" s="2"/>
    </row>
    <row r="1964" spans="1:1" x14ac:dyDescent="0.25">
      <c r="A1964" s="2"/>
    </row>
    <row r="1965" spans="1:1" x14ac:dyDescent="0.25">
      <c r="A1965" s="2"/>
    </row>
    <row r="1966" spans="1:1" x14ac:dyDescent="0.25">
      <c r="A1966" s="2"/>
    </row>
    <row r="1967" spans="1:1" x14ac:dyDescent="0.25">
      <c r="A1967" s="2"/>
    </row>
    <row r="1968" spans="1:1" x14ac:dyDescent="0.25">
      <c r="A1968" s="2"/>
    </row>
    <row r="1969" spans="1:1" x14ac:dyDescent="0.25">
      <c r="A1969" s="2"/>
    </row>
    <row r="1970" spans="1:1" x14ac:dyDescent="0.25">
      <c r="A1970" s="2"/>
    </row>
    <row r="1971" spans="1:1" x14ac:dyDescent="0.25">
      <c r="A1971" s="2"/>
    </row>
    <row r="1972" spans="1:1" x14ac:dyDescent="0.25">
      <c r="A1972" s="2"/>
    </row>
    <row r="1973" spans="1:1" x14ac:dyDescent="0.25">
      <c r="A1973" s="2"/>
    </row>
    <row r="1974" spans="1:1" x14ac:dyDescent="0.25">
      <c r="A1974" s="2"/>
    </row>
    <row r="1975" spans="1:1" x14ac:dyDescent="0.25">
      <c r="A1975" s="2"/>
    </row>
    <row r="1976" spans="1:1" x14ac:dyDescent="0.25">
      <c r="A1976" s="2"/>
    </row>
    <row r="1977" spans="1:1" x14ac:dyDescent="0.25">
      <c r="A1977" s="2"/>
    </row>
    <row r="1978" spans="1:1" x14ac:dyDescent="0.25">
      <c r="A1978" s="2"/>
    </row>
    <row r="1979" spans="1:1" x14ac:dyDescent="0.25">
      <c r="A1979" s="2"/>
    </row>
    <row r="1980" spans="1:1" x14ac:dyDescent="0.25">
      <c r="A1980" s="2"/>
    </row>
    <row r="1981" spans="1:1" x14ac:dyDescent="0.25">
      <c r="A1981" s="2"/>
    </row>
    <row r="1982" spans="1:1" x14ac:dyDescent="0.25">
      <c r="A1982" s="2"/>
    </row>
    <row r="1983" spans="1:1" x14ac:dyDescent="0.25">
      <c r="A1983" s="2"/>
    </row>
    <row r="1984" spans="1:1" x14ac:dyDescent="0.25">
      <c r="A1984" s="2"/>
    </row>
    <row r="1985" spans="1:1" x14ac:dyDescent="0.25">
      <c r="A1985" s="2"/>
    </row>
    <row r="1986" spans="1:1" x14ac:dyDescent="0.25">
      <c r="A1986" s="2"/>
    </row>
    <row r="1987" spans="1:1" x14ac:dyDescent="0.25">
      <c r="A1987" s="2"/>
    </row>
    <row r="1988" spans="1:1" x14ac:dyDescent="0.25">
      <c r="A1988" s="2"/>
    </row>
    <row r="1989" spans="1:1" x14ac:dyDescent="0.25">
      <c r="A1989" s="2"/>
    </row>
    <row r="1990" spans="1:1" x14ac:dyDescent="0.25">
      <c r="A1990" s="2"/>
    </row>
    <row r="1991" spans="1:1" x14ac:dyDescent="0.25">
      <c r="A1991" s="2"/>
    </row>
    <row r="1992" spans="1:1" x14ac:dyDescent="0.25">
      <c r="A1992" s="2"/>
    </row>
    <row r="1993" spans="1:1" x14ac:dyDescent="0.25">
      <c r="A1993" s="2"/>
    </row>
    <row r="1994" spans="1:1" x14ac:dyDescent="0.25">
      <c r="A1994" s="2"/>
    </row>
    <row r="1995" spans="1:1" x14ac:dyDescent="0.25">
      <c r="A1995" s="2"/>
    </row>
    <row r="1996" spans="1:1" x14ac:dyDescent="0.25">
      <c r="A1996" s="2"/>
    </row>
    <row r="1997" spans="1:1" x14ac:dyDescent="0.25">
      <c r="A1997" s="3"/>
    </row>
    <row r="1998" spans="1:1" x14ac:dyDescent="0.25">
      <c r="A1998" s="3"/>
    </row>
    <row r="1999" spans="1:1" x14ac:dyDescent="0.25">
      <c r="A1999" s="3"/>
    </row>
    <row r="2000" spans="1:1" x14ac:dyDescent="0.25">
      <c r="A2000" s="3"/>
    </row>
    <row r="2001" spans="1:1" x14ac:dyDescent="0.25">
      <c r="A2001" s="3"/>
    </row>
    <row r="2002" spans="1:1" x14ac:dyDescent="0.25">
      <c r="A2002" s="3"/>
    </row>
    <row r="2003" spans="1:1" x14ac:dyDescent="0.25">
      <c r="A2003" s="3"/>
    </row>
    <row r="2004" spans="1:1" x14ac:dyDescent="0.25">
      <c r="A2004" s="3"/>
    </row>
    <row r="2005" spans="1:1" x14ac:dyDescent="0.25">
      <c r="A2005" s="3"/>
    </row>
    <row r="2006" spans="1:1" x14ac:dyDescent="0.25">
      <c r="A2006" s="3"/>
    </row>
    <row r="2007" spans="1:1" x14ac:dyDescent="0.25">
      <c r="A2007" s="3"/>
    </row>
    <row r="2008" spans="1:1" x14ac:dyDescent="0.25">
      <c r="A2008" s="6"/>
    </row>
    <row r="2009" spans="1:1" x14ac:dyDescent="0.25">
      <c r="A2009" s="3"/>
    </row>
    <row r="2010" spans="1:1" x14ac:dyDescent="0.25">
      <c r="A2010" s="3"/>
    </row>
    <row r="2011" spans="1:1" x14ac:dyDescent="0.25">
      <c r="A2011" s="3"/>
    </row>
    <row r="2012" spans="1:1" x14ac:dyDescent="0.25">
      <c r="A2012" s="3"/>
    </row>
    <row r="2013" spans="1:1" x14ac:dyDescent="0.25">
      <c r="A2013" s="3"/>
    </row>
    <row r="2014" spans="1:1" x14ac:dyDescent="0.25">
      <c r="A2014" s="3"/>
    </row>
    <row r="2015" spans="1:1" x14ac:dyDescent="0.25">
      <c r="A2015" s="3"/>
    </row>
    <row r="2016" spans="1:1" x14ac:dyDescent="0.25">
      <c r="A2016" s="3"/>
    </row>
    <row r="2017" spans="1:1" x14ac:dyDescent="0.25">
      <c r="A2017" s="3"/>
    </row>
    <row r="2018" spans="1:1" x14ac:dyDescent="0.25">
      <c r="A2018" s="3"/>
    </row>
    <row r="2019" spans="1:1" x14ac:dyDescent="0.25">
      <c r="A2019" s="3"/>
    </row>
    <row r="2020" spans="1:1" x14ac:dyDescent="0.25">
      <c r="A2020" s="3"/>
    </row>
    <row r="2021" spans="1:1" x14ac:dyDescent="0.25">
      <c r="A2021" s="3"/>
    </row>
    <row r="2022" spans="1:1" x14ac:dyDescent="0.25">
      <c r="A2022" s="3"/>
    </row>
    <row r="2023" spans="1:1" x14ac:dyDescent="0.25">
      <c r="A2023" s="3"/>
    </row>
    <row r="2024" spans="1:1" x14ac:dyDescent="0.25">
      <c r="A2024" s="3"/>
    </row>
    <row r="2025" spans="1:1" x14ac:dyDescent="0.25">
      <c r="A2025" s="3"/>
    </row>
    <row r="2026" spans="1:1" x14ac:dyDescent="0.25">
      <c r="A2026" s="3"/>
    </row>
    <row r="2027" spans="1:1" x14ac:dyDescent="0.25">
      <c r="A2027" s="3"/>
    </row>
    <row r="2028" spans="1:1" x14ac:dyDescent="0.25">
      <c r="A2028" s="3"/>
    </row>
    <row r="2029" spans="1:1" x14ac:dyDescent="0.25">
      <c r="A2029" s="3"/>
    </row>
    <row r="2030" spans="1:1" x14ac:dyDescent="0.25">
      <c r="A2030" s="3"/>
    </row>
    <row r="2031" spans="1:1" x14ac:dyDescent="0.25">
      <c r="A2031" s="3"/>
    </row>
    <row r="2032" spans="1:1" x14ac:dyDescent="0.25">
      <c r="A2032" s="3"/>
    </row>
    <row r="2033" spans="1:1" x14ac:dyDescent="0.25">
      <c r="A2033" s="3"/>
    </row>
    <row r="2034" spans="1:1" x14ac:dyDescent="0.25">
      <c r="A2034" s="3"/>
    </row>
    <row r="2035" spans="1:1" x14ac:dyDescent="0.25">
      <c r="A2035" s="3"/>
    </row>
    <row r="2036" spans="1:1" x14ac:dyDescent="0.25">
      <c r="A2036" s="3"/>
    </row>
    <row r="2037" spans="1:1" x14ac:dyDescent="0.25">
      <c r="A2037" s="3"/>
    </row>
    <row r="2038" spans="1:1" x14ac:dyDescent="0.25">
      <c r="A2038" s="3"/>
    </row>
    <row r="2039" spans="1:1" x14ac:dyDescent="0.25">
      <c r="A2039" s="3"/>
    </row>
    <row r="2040" spans="1:1" x14ac:dyDescent="0.25">
      <c r="A2040" s="3"/>
    </row>
    <row r="2041" spans="1:1" x14ac:dyDescent="0.25">
      <c r="A2041" s="3"/>
    </row>
    <row r="2042" spans="1:1" x14ac:dyDescent="0.25">
      <c r="A2042" s="3"/>
    </row>
    <row r="2043" spans="1:1" x14ac:dyDescent="0.25">
      <c r="A2043" s="3"/>
    </row>
    <row r="2044" spans="1:1" x14ac:dyDescent="0.25">
      <c r="A2044" s="3"/>
    </row>
    <row r="2045" spans="1:1" x14ac:dyDescent="0.25">
      <c r="A2045" s="3"/>
    </row>
    <row r="2046" spans="1:1" x14ac:dyDescent="0.25">
      <c r="A2046" s="3"/>
    </row>
    <row r="2047" spans="1:1" x14ac:dyDescent="0.25">
      <c r="A2047" s="3"/>
    </row>
    <row r="2048" spans="1:1" x14ac:dyDescent="0.25">
      <c r="A2048" s="3"/>
    </row>
    <row r="2049" spans="1:1" x14ac:dyDescent="0.25">
      <c r="A2049" s="3"/>
    </row>
    <row r="2050" spans="1:1" x14ac:dyDescent="0.25">
      <c r="A2050" s="3"/>
    </row>
    <row r="2051" spans="1:1" x14ac:dyDescent="0.25">
      <c r="A2051" s="3"/>
    </row>
    <row r="2052" spans="1:1" x14ac:dyDescent="0.25">
      <c r="A2052" s="3"/>
    </row>
    <row r="2053" spans="1:1" x14ac:dyDescent="0.25">
      <c r="A2053" s="3"/>
    </row>
    <row r="2054" spans="1:1" x14ac:dyDescent="0.25">
      <c r="A2054" s="3"/>
    </row>
    <row r="2055" spans="1:1" x14ac:dyDescent="0.25">
      <c r="A2055" s="3"/>
    </row>
    <row r="2056" spans="1:1" x14ac:dyDescent="0.25">
      <c r="A2056" s="3"/>
    </row>
    <row r="2057" spans="1:1" x14ac:dyDescent="0.25">
      <c r="A2057" s="3"/>
    </row>
    <row r="2058" spans="1:1" x14ac:dyDescent="0.25">
      <c r="A2058" s="3"/>
    </row>
    <row r="2059" spans="1:1" x14ac:dyDescent="0.25">
      <c r="A2059" s="3"/>
    </row>
    <row r="2060" spans="1:1" x14ac:dyDescent="0.25">
      <c r="A2060" s="3"/>
    </row>
    <row r="2061" spans="1:1" x14ac:dyDescent="0.25">
      <c r="A2061" s="3"/>
    </row>
    <row r="2062" spans="1:1" x14ac:dyDescent="0.25">
      <c r="A2062" s="3"/>
    </row>
    <row r="2063" spans="1:1" x14ac:dyDescent="0.25">
      <c r="A2063" s="3"/>
    </row>
    <row r="2064" spans="1:1" x14ac:dyDescent="0.25">
      <c r="A2064" s="3"/>
    </row>
    <row r="2065" spans="1:1" x14ac:dyDescent="0.25">
      <c r="A2065" s="3"/>
    </row>
    <row r="2066" spans="1:1" x14ac:dyDescent="0.25">
      <c r="A2066" s="3"/>
    </row>
    <row r="2067" spans="1:1" x14ac:dyDescent="0.25">
      <c r="A2067" s="3"/>
    </row>
    <row r="2068" spans="1:1" x14ac:dyDescent="0.25">
      <c r="A2068" s="3"/>
    </row>
    <row r="2069" spans="1:1" x14ac:dyDescent="0.25">
      <c r="A2069" s="3"/>
    </row>
    <row r="2070" spans="1:1" x14ac:dyDescent="0.25">
      <c r="A2070" s="3"/>
    </row>
    <row r="2071" spans="1:1" x14ac:dyDescent="0.25">
      <c r="A2071" s="3"/>
    </row>
    <row r="2072" spans="1:1" x14ac:dyDescent="0.25">
      <c r="A2072" s="3"/>
    </row>
    <row r="2073" spans="1:1" x14ac:dyDescent="0.25">
      <c r="A2073" s="3"/>
    </row>
    <row r="2074" spans="1:1" x14ac:dyDescent="0.25">
      <c r="A2074" s="3"/>
    </row>
    <row r="2075" spans="1:1" x14ac:dyDescent="0.25">
      <c r="A2075" s="3"/>
    </row>
    <row r="2076" spans="1:1" x14ac:dyDescent="0.25">
      <c r="A2076" s="3"/>
    </row>
    <row r="2077" spans="1:1" x14ac:dyDescent="0.25">
      <c r="A2077" s="3"/>
    </row>
    <row r="2078" spans="1:1" x14ac:dyDescent="0.25">
      <c r="A2078" s="3"/>
    </row>
    <row r="2079" spans="1:1" x14ac:dyDescent="0.25">
      <c r="A2079" s="3"/>
    </row>
    <row r="2080" spans="1:1" x14ac:dyDescent="0.25">
      <c r="A2080" s="3"/>
    </row>
    <row r="2081" spans="1:1" x14ac:dyDescent="0.25">
      <c r="A2081" s="3"/>
    </row>
    <row r="2082" spans="1:1" x14ac:dyDescent="0.25">
      <c r="A2082" s="3"/>
    </row>
    <row r="2083" spans="1:1" x14ac:dyDescent="0.25">
      <c r="A2083" s="3"/>
    </row>
    <row r="2084" spans="1:1" x14ac:dyDescent="0.25">
      <c r="A2084" s="3"/>
    </row>
    <row r="2085" spans="1:1" x14ac:dyDescent="0.25">
      <c r="A2085" s="3"/>
    </row>
    <row r="2086" spans="1:1" x14ac:dyDescent="0.25">
      <c r="A2086" s="3"/>
    </row>
    <row r="2087" spans="1:1" x14ac:dyDescent="0.25">
      <c r="A2087" s="3"/>
    </row>
    <row r="2088" spans="1:1" x14ac:dyDescent="0.25">
      <c r="A2088" s="3"/>
    </row>
    <row r="2089" spans="1:1" x14ac:dyDescent="0.25">
      <c r="A2089" s="3"/>
    </row>
    <row r="2090" spans="1:1" x14ac:dyDescent="0.25">
      <c r="A2090" s="3"/>
    </row>
    <row r="2091" spans="1:1" x14ac:dyDescent="0.25">
      <c r="A2091" s="2"/>
    </row>
    <row r="2092" spans="1:1" x14ac:dyDescent="0.25">
      <c r="A2092" s="2"/>
    </row>
    <row r="2093" spans="1:1" x14ac:dyDescent="0.25">
      <c r="A2093" s="2"/>
    </row>
    <row r="2094" spans="1:1" x14ac:dyDescent="0.25">
      <c r="A2094" s="2"/>
    </row>
    <row r="2095" spans="1:1" x14ac:dyDescent="0.25">
      <c r="A2095" s="2"/>
    </row>
    <row r="2096" spans="1:1" x14ac:dyDescent="0.25">
      <c r="A2096" s="2"/>
    </row>
    <row r="2097" spans="1:1" x14ac:dyDescent="0.25">
      <c r="A2097" s="2"/>
    </row>
    <row r="2098" spans="1:1" x14ac:dyDescent="0.25">
      <c r="A2098" s="2"/>
    </row>
    <row r="2099" spans="1:1" x14ac:dyDescent="0.25">
      <c r="A2099" s="2"/>
    </row>
    <row r="2100" spans="1:1" x14ac:dyDescent="0.25">
      <c r="A2100" s="2"/>
    </row>
    <row r="2101" spans="1:1" x14ac:dyDescent="0.25">
      <c r="A2101" s="2"/>
    </row>
    <row r="2102" spans="1:1" x14ac:dyDescent="0.25">
      <c r="A2102" s="2"/>
    </row>
    <row r="2103" spans="1:1" x14ac:dyDescent="0.25">
      <c r="A2103" s="2"/>
    </row>
    <row r="2104" spans="1:1" x14ac:dyDescent="0.25">
      <c r="A2104" s="2"/>
    </row>
    <row r="2105" spans="1:1" x14ac:dyDescent="0.25">
      <c r="A2105" s="2"/>
    </row>
    <row r="2106" spans="1:1" x14ac:dyDescent="0.25">
      <c r="A2106" s="2"/>
    </row>
    <row r="2107" spans="1:1" x14ac:dyDescent="0.25">
      <c r="A2107" s="2"/>
    </row>
    <row r="2108" spans="1:1" x14ac:dyDescent="0.25">
      <c r="A2108" s="2"/>
    </row>
    <row r="2109" spans="1:1" x14ac:dyDescent="0.25">
      <c r="A2109" s="2"/>
    </row>
    <row r="2110" spans="1:1" x14ac:dyDescent="0.25">
      <c r="A2110" s="2"/>
    </row>
    <row r="2111" spans="1:1" x14ac:dyDescent="0.25">
      <c r="A2111" s="2"/>
    </row>
    <row r="2112" spans="1:1" x14ac:dyDescent="0.25">
      <c r="A2112" s="2"/>
    </row>
    <row r="2113" spans="1:1" x14ac:dyDescent="0.25">
      <c r="A2113" s="2"/>
    </row>
    <row r="2114" spans="1:1" x14ac:dyDescent="0.25">
      <c r="A2114" s="2"/>
    </row>
    <row r="2115" spans="1:1" x14ac:dyDescent="0.25">
      <c r="A2115" s="2"/>
    </row>
    <row r="2116" spans="1:1" x14ac:dyDescent="0.25">
      <c r="A2116" s="2"/>
    </row>
    <row r="2117" spans="1:1" x14ac:dyDescent="0.25">
      <c r="A2117" s="2"/>
    </row>
    <row r="2118" spans="1:1" x14ac:dyDescent="0.25">
      <c r="A2118" s="2"/>
    </row>
    <row r="2119" spans="1:1" x14ac:dyDescent="0.25">
      <c r="A2119" s="2"/>
    </row>
    <row r="2120" spans="1:1" x14ac:dyDescent="0.25">
      <c r="A2120" s="2"/>
    </row>
    <row r="2121" spans="1:1" x14ac:dyDescent="0.25">
      <c r="A2121" s="2"/>
    </row>
    <row r="2122" spans="1:1" x14ac:dyDescent="0.25">
      <c r="A2122" s="2"/>
    </row>
    <row r="2123" spans="1:1" x14ac:dyDescent="0.25">
      <c r="A2123" s="2"/>
    </row>
    <row r="2124" spans="1:1" x14ac:dyDescent="0.25">
      <c r="A2124" s="2"/>
    </row>
    <row r="2125" spans="1:1" x14ac:dyDescent="0.25">
      <c r="A2125" s="2"/>
    </row>
    <row r="2126" spans="1:1" x14ac:dyDescent="0.25">
      <c r="A2126" s="2"/>
    </row>
    <row r="2127" spans="1:1" x14ac:dyDescent="0.25">
      <c r="A2127" s="2"/>
    </row>
    <row r="2128" spans="1:1" x14ac:dyDescent="0.25">
      <c r="A2128" s="2"/>
    </row>
    <row r="2129" spans="1:1" x14ac:dyDescent="0.25">
      <c r="A2129" s="2"/>
    </row>
    <row r="2130" spans="1:1" x14ac:dyDescent="0.25">
      <c r="A2130" s="2"/>
    </row>
    <row r="2131" spans="1:1" x14ac:dyDescent="0.25">
      <c r="A2131" s="2"/>
    </row>
    <row r="2132" spans="1:1" x14ac:dyDescent="0.25">
      <c r="A2132" s="2"/>
    </row>
    <row r="2133" spans="1:1" x14ac:dyDescent="0.25">
      <c r="A2133" s="2"/>
    </row>
    <row r="2134" spans="1:1" x14ac:dyDescent="0.25">
      <c r="A2134" s="2"/>
    </row>
    <row r="2135" spans="1:1" x14ac:dyDescent="0.25">
      <c r="A2135" s="2"/>
    </row>
    <row r="2136" spans="1:1" x14ac:dyDescent="0.25">
      <c r="A2136" s="2"/>
    </row>
    <row r="2137" spans="1:1" x14ac:dyDescent="0.25">
      <c r="A2137" s="2"/>
    </row>
    <row r="2138" spans="1:1" x14ac:dyDescent="0.25">
      <c r="A2138" s="2"/>
    </row>
    <row r="2139" spans="1:1" x14ac:dyDescent="0.25">
      <c r="A2139" s="2"/>
    </row>
    <row r="2140" spans="1:1" x14ac:dyDescent="0.25">
      <c r="A2140" s="2"/>
    </row>
    <row r="2141" spans="1:1" x14ac:dyDescent="0.25">
      <c r="A2141" s="2"/>
    </row>
    <row r="2142" spans="1:1" x14ac:dyDescent="0.25">
      <c r="A2142" s="2"/>
    </row>
    <row r="2143" spans="1:1" x14ac:dyDescent="0.25">
      <c r="A2143" s="2"/>
    </row>
    <row r="2144" spans="1:1" x14ac:dyDescent="0.25">
      <c r="A2144" s="2"/>
    </row>
    <row r="2145" spans="1:1" x14ac:dyDescent="0.25">
      <c r="A2145" s="2"/>
    </row>
    <row r="2146" spans="1:1" x14ac:dyDescent="0.25">
      <c r="A2146" s="2"/>
    </row>
    <row r="2147" spans="1:1" x14ac:dyDescent="0.25">
      <c r="A2147" s="2"/>
    </row>
    <row r="2148" spans="1:1" x14ac:dyDescent="0.25">
      <c r="A2148" s="2"/>
    </row>
    <row r="2149" spans="1:1" x14ac:dyDescent="0.25">
      <c r="A2149" s="2"/>
    </row>
    <row r="2150" spans="1:1" x14ac:dyDescent="0.25">
      <c r="A2150" s="2"/>
    </row>
    <row r="2151" spans="1:1" x14ac:dyDescent="0.25">
      <c r="A2151" s="2"/>
    </row>
    <row r="2152" spans="1:1" x14ac:dyDescent="0.25">
      <c r="A2152" s="2"/>
    </row>
    <row r="2153" spans="1:1" x14ac:dyDescent="0.25">
      <c r="A2153" s="2"/>
    </row>
    <row r="2154" spans="1:1" x14ac:dyDescent="0.25">
      <c r="A2154" s="2"/>
    </row>
    <row r="2155" spans="1:1" x14ac:dyDescent="0.25">
      <c r="A2155" s="2"/>
    </row>
    <row r="2156" spans="1:1" x14ac:dyDescent="0.25">
      <c r="A2156" s="2"/>
    </row>
    <row r="2157" spans="1:1" x14ac:dyDescent="0.25">
      <c r="A2157" s="2"/>
    </row>
    <row r="2158" spans="1:1" x14ac:dyDescent="0.25">
      <c r="A2158" s="2"/>
    </row>
    <row r="2159" spans="1:1" x14ac:dyDescent="0.25">
      <c r="A2159" s="2"/>
    </row>
    <row r="2160" spans="1:1" x14ac:dyDescent="0.25">
      <c r="A2160" s="2"/>
    </row>
    <row r="2161" spans="1:1" x14ac:dyDescent="0.25">
      <c r="A2161" s="2"/>
    </row>
    <row r="2162" spans="1:1" x14ac:dyDescent="0.25">
      <c r="A2162" s="2"/>
    </row>
    <row r="2163" spans="1:1" x14ac:dyDescent="0.25">
      <c r="A2163" s="2"/>
    </row>
    <row r="2164" spans="1:1" x14ac:dyDescent="0.25">
      <c r="A2164" s="2"/>
    </row>
    <row r="2165" spans="1:1" x14ac:dyDescent="0.25">
      <c r="A2165" s="2"/>
    </row>
    <row r="2166" spans="1:1" x14ac:dyDescent="0.25">
      <c r="A2166" s="2"/>
    </row>
    <row r="2167" spans="1:1" x14ac:dyDescent="0.25">
      <c r="A2167" s="2"/>
    </row>
    <row r="2168" spans="1:1" x14ac:dyDescent="0.25">
      <c r="A2168" s="2"/>
    </row>
    <row r="2169" spans="1:1" x14ac:dyDescent="0.25">
      <c r="A2169" s="2"/>
    </row>
    <row r="2170" spans="1:1" x14ac:dyDescent="0.25">
      <c r="A2170" s="2"/>
    </row>
    <row r="2171" spans="1:1" x14ac:dyDescent="0.25">
      <c r="A2171" s="2"/>
    </row>
    <row r="2172" spans="1:1" x14ac:dyDescent="0.25">
      <c r="A2172" s="2"/>
    </row>
    <row r="2173" spans="1:1" x14ac:dyDescent="0.25">
      <c r="A2173" s="2"/>
    </row>
    <row r="2174" spans="1:1" x14ac:dyDescent="0.25">
      <c r="A2174" s="2"/>
    </row>
    <row r="2175" spans="1:1" x14ac:dyDescent="0.25">
      <c r="A2175" s="2"/>
    </row>
    <row r="2176" spans="1:1" x14ac:dyDescent="0.25">
      <c r="A2176" s="2"/>
    </row>
    <row r="2177" spans="1:1" x14ac:dyDescent="0.25">
      <c r="A2177" s="2"/>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6"/>
    </row>
    <row r="2190" spans="1:1" x14ac:dyDescent="0.25">
      <c r="A2190" s="3"/>
    </row>
    <row r="2191" spans="1:1" x14ac:dyDescent="0.25">
      <c r="A2191" s="3"/>
    </row>
    <row r="2192" spans="1:1" x14ac:dyDescent="0.25">
      <c r="A2192" s="3"/>
    </row>
    <row r="2193" spans="1:1" x14ac:dyDescent="0.25">
      <c r="A2193" s="9"/>
    </row>
    <row r="2194" spans="1:1" x14ac:dyDescent="0.25">
      <c r="A2194" s="9"/>
    </row>
    <row r="2195" spans="1:1" x14ac:dyDescent="0.25">
      <c r="A2195" s="9"/>
    </row>
    <row r="2196" spans="1:1" x14ac:dyDescent="0.25">
      <c r="A2196" s="9"/>
    </row>
    <row r="2197" spans="1:1" x14ac:dyDescent="0.25">
      <c r="A2197" s="9"/>
    </row>
    <row r="2198" spans="1:1" x14ac:dyDescent="0.25">
      <c r="A2198" s="9"/>
    </row>
    <row r="2199" spans="1:1" x14ac:dyDescent="0.25">
      <c r="A2199" s="9"/>
    </row>
    <row r="2200" spans="1:1" x14ac:dyDescent="0.25">
      <c r="A2200" s="9"/>
    </row>
    <row r="2201" spans="1:1" x14ac:dyDescent="0.25">
      <c r="A2201" s="9"/>
    </row>
    <row r="2202" spans="1:1" x14ac:dyDescent="0.25">
      <c r="A2202" s="9"/>
    </row>
    <row r="2203" spans="1:1" x14ac:dyDescent="0.25">
      <c r="A2203" s="9"/>
    </row>
    <row r="2204" spans="1:1" x14ac:dyDescent="0.25">
      <c r="A2204" s="9"/>
    </row>
    <row r="2205" spans="1:1" x14ac:dyDescent="0.25">
      <c r="A2205" s="9"/>
    </row>
    <row r="2206" spans="1:1" x14ac:dyDescent="0.25">
      <c r="A2206" s="9"/>
    </row>
    <row r="2207" spans="1:1" x14ac:dyDescent="0.25">
      <c r="A2207" s="9"/>
    </row>
    <row r="2208" spans="1:1" x14ac:dyDescent="0.25">
      <c r="A2208" s="9"/>
    </row>
    <row r="2209" spans="1:1" x14ac:dyDescent="0.25">
      <c r="A2209" s="9"/>
    </row>
    <row r="2210" spans="1:1" x14ac:dyDescent="0.25">
      <c r="A2210" s="9"/>
    </row>
    <row r="2211" spans="1:1" x14ac:dyDescent="0.25">
      <c r="A2211" s="9"/>
    </row>
    <row r="2212" spans="1:1" x14ac:dyDescent="0.25">
      <c r="A2212" s="9"/>
    </row>
    <row r="2213" spans="1:1" x14ac:dyDescent="0.25">
      <c r="A2213" s="9"/>
    </row>
    <row r="2214" spans="1:1" x14ac:dyDescent="0.25">
      <c r="A2214" s="9"/>
    </row>
    <row r="2215" spans="1:1" x14ac:dyDescent="0.25">
      <c r="A2215" s="9"/>
    </row>
    <row r="2216" spans="1:1" x14ac:dyDescent="0.25">
      <c r="A2216" s="9"/>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2"/>
    </row>
    <row r="2273" spans="1:1" x14ac:dyDescent="0.25">
      <c r="A2273" s="2"/>
    </row>
    <row r="2274" spans="1:1" x14ac:dyDescent="0.25">
      <c r="A2274" s="2"/>
    </row>
    <row r="2275" spans="1:1" x14ac:dyDescent="0.25">
      <c r="A2275" s="2"/>
    </row>
    <row r="2276" spans="1:1" x14ac:dyDescent="0.25">
      <c r="A2276" s="2"/>
    </row>
    <row r="2277" spans="1:1" x14ac:dyDescent="0.25">
      <c r="A2277" s="2"/>
    </row>
    <row r="2278" spans="1:1" x14ac:dyDescent="0.25">
      <c r="A2278" s="2"/>
    </row>
    <row r="2279" spans="1:1" x14ac:dyDescent="0.25">
      <c r="A2279" s="2"/>
    </row>
    <row r="2280" spans="1:1" x14ac:dyDescent="0.25">
      <c r="A2280" s="2"/>
    </row>
    <row r="2281" spans="1:1" x14ac:dyDescent="0.25">
      <c r="A2281" s="2"/>
    </row>
    <row r="2282" spans="1:1" x14ac:dyDescent="0.25">
      <c r="A2282" s="2"/>
    </row>
    <row r="2283" spans="1:1" x14ac:dyDescent="0.25">
      <c r="A2283" s="2"/>
    </row>
    <row r="2284" spans="1:1" x14ac:dyDescent="0.25">
      <c r="A2284" s="2"/>
    </row>
    <row r="2285" spans="1:1" x14ac:dyDescent="0.25">
      <c r="A2285" s="2"/>
    </row>
    <row r="2286" spans="1:1" x14ac:dyDescent="0.25">
      <c r="A2286" s="2"/>
    </row>
    <row r="2287" spans="1:1" x14ac:dyDescent="0.25">
      <c r="A2287" s="2"/>
    </row>
    <row r="2288" spans="1:1" x14ac:dyDescent="0.25">
      <c r="A2288" s="2"/>
    </row>
    <row r="2289" spans="1:1" x14ac:dyDescent="0.25">
      <c r="A2289" s="2"/>
    </row>
    <row r="2290" spans="1:1" x14ac:dyDescent="0.25">
      <c r="A2290" s="2"/>
    </row>
    <row r="2291" spans="1:1" x14ac:dyDescent="0.25">
      <c r="A2291" s="2"/>
    </row>
    <row r="2292" spans="1:1" x14ac:dyDescent="0.25">
      <c r="A2292" s="2"/>
    </row>
    <row r="2293" spans="1:1" x14ac:dyDescent="0.25">
      <c r="A2293" s="2"/>
    </row>
    <row r="2294" spans="1:1" x14ac:dyDescent="0.25">
      <c r="A2294" s="2"/>
    </row>
    <row r="2295" spans="1:1" x14ac:dyDescent="0.25">
      <c r="A2295" s="2"/>
    </row>
    <row r="2296" spans="1:1" x14ac:dyDescent="0.25">
      <c r="A2296" s="2"/>
    </row>
    <row r="2297" spans="1:1" x14ac:dyDescent="0.25">
      <c r="A2297" s="2"/>
    </row>
    <row r="2298" spans="1:1" x14ac:dyDescent="0.25">
      <c r="A2298" s="2"/>
    </row>
    <row r="2299" spans="1:1" x14ac:dyDescent="0.25">
      <c r="A2299" s="2"/>
    </row>
    <row r="2300" spans="1:1" x14ac:dyDescent="0.25">
      <c r="A2300" s="2"/>
    </row>
    <row r="2301" spans="1:1" x14ac:dyDescent="0.25">
      <c r="A2301" s="2"/>
    </row>
    <row r="2302" spans="1:1" x14ac:dyDescent="0.25">
      <c r="A2302" s="2"/>
    </row>
    <row r="2303" spans="1:1" x14ac:dyDescent="0.25">
      <c r="A2303" s="2"/>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sheetData>
  <mergeCells count="36">
    <mergeCell ref="K531:Q531"/>
    <mergeCell ref="C533:E533"/>
    <mergeCell ref="G533:I533"/>
    <mergeCell ref="K387:Q387"/>
    <mergeCell ref="C389:E389"/>
    <mergeCell ref="G389:I389"/>
    <mergeCell ref="K483:Q483"/>
    <mergeCell ref="C485:E485"/>
    <mergeCell ref="G485:I485"/>
    <mergeCell ref="K435:Q435"/>
    <mergeCell ref="C437:E437"/>
    <mergeCell ref="G437:I437"/>
    <mergeCell ref="K339:Q339"/>
    <mergeCell ref="C341:E341"/>
    <mergeCell ref="G341:I341"/>
    <mergeCell ref="K291:Q291"/>
    <mergeCell ref="C293:E293"/>
    <mergeCell ref="G293:I293"/>
    <mergeCell ref="K195:Q195"/>
    <mergeCell ref="C197:E197"/>
    <mergeCell ref="G197:I197"/>
    <mergeCell ref="K243:Q243"/>
    <mergeCell ref="C245:E245"/>
    <mergeCell ref="G245:I245"/>
    <mergeCell ref="K147:Q147"/>
    <mergeCell ref="C149:E149"/>
    <mergeCell ref="G149:I149"/>
    <mergeCell ref="K99:Q99"/>
    <mergeCell ref="C101:E101"/>
    <mergeCell ref="G101:I101"/>
    <mergeCell ref="C5:E5"/>
    <mergeCell ref="G5:I5"/>
    <mergeCell ref="K3:Q3"/>
    <mergeCell ref="K51:Q51"/>
    <mergeCell ref="C53:E53"/>
    <mergeCell ref="G53:I5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sheetPr>
  <dimension ref="A1:Q3769"/>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F18" sqref="F18"/>
    </sheetView>
  </sheetViews>
  <sheetFormatPr defaultColWidth="9.109375" defaultRowHeight="10.199999999999999" x14ac:dyDescent="0.2"/>
  <cols>
    <col min="1" max="1" width="0.5546875" style="3" customWidth="1"/>
    <col min="2" max="2" width="12.44140625" style="3" customWidth="1"/>
    <col min="3" max="3" width="10.33203125" style="12" customWidth="1"/>
    <col min="4" max="4" width="10" style="12" customWidth="1"/>
    <col min="5" max="7" width="10.6640625" style="13" customWidth="1"/>
    <col min="8" max="11" width="10" style="13" customWidth="1"/>
    <col min="12" max="12" width="9.109375" style="13"/>
    <col min="13" max="13" width="9.5546875" style="13" bestFit="1" customWidth="1"/>
    <col min="14" max="16384" width="9.109375" style="3"/>
  </cols>
  <sheetData>
    <row r="1" spans="1:17" ht="12.6" x14ac:dyDescent="0.25">
      <c r="B1" s="105" t="s">
        <v>176</v>
      </c>
      <c r="C1" s="78"/>
      <c r="D1" s="78"/>
      <c r="E1" s="84"/>
      <c r="F1"/>
      <c r="G1"/>
      <c r="H1"/>
    </row>
    <row r="2" spans="1:17" ht="12.6" x14ac:dyDescent="0.25">
      <c r="B2" s="105" t="s">
        <v>74</v>
      </c>
      <c r="C2" s="78"/>
      <c r="D2" s="78"/>
      <c r="E2" s="84"/>
      <c r="F2" s="84"/>
      <c r="G2" s="84"/>
      <c r="L2" s="109"/>
      <c r="M2" s="109"/>
      <c r="N2"/>
    </row>
    <row r="3" spans="1:17" ht="15.75" customHeight="1" x14ac:dyDescent="0.2">
      <c r="B3" s="106" t="s">
        <v>137</v>
      </c>
      <c r="C3" s="83"/>
      <c r="D3" s="83"/>
      <c r="E3" s="85"/>
      <c r="F3" s="85"/>
      <c r="G3" s="84"/>
      <c r="O3" s="13"/>
      <c r="P3" s="13"/>
      <c r="Q3" s="13"/>
    </row>
    <row r="4" spans="1:17" ht="10.8" thickBot="1" x14ac:dyDescent="0.25">
      <c r="C4" s="83"/>
      <c r="D4" s="83"/>
      <c r="E4" s="85"/>
      <c r="F4" s="85"/>
      <c r="G4" s="84"/>
      <c r="O4" s="13"/>
      <c r="P4" s="13"/>
      <c r="Q4" s="13"/>
    </row>
    <row r="5" spans="1:17" x14ac:dyDescent="0.2">
      <c r="B5" s="81"/>
      <c r="C5" s="82"/>
      <c r="D5" s="82"/>
      <c r="E5" s="132" t="s">
        <v>138</v>
      </c>
      <c r="F5" s="132"/>
      <c r="G5" s="132"/>
      <c r="H5" s="133" t="s">
        <v>85</v>
      </c>
      <c r="I5" s="133"/>
      <c r="J5" s="133"/>
      <c r="K5" s="130" t="s">
        <v>75</v>
      </c>
      <c r="L5" s="130"/>
      <c r="M5" s="130"/>
    </row>
    <row r="6" spans="1:17" ht="10.8" thickBot="1" x14ac:dyDescent="0.25">
      <c r="B6" s="79"/>
      <c r="C6" s="78"/>
      <c r="D6" s="78"/>
      <c r="E6" s="131" t="s">
        <v>76</v>
      </c>
      <c r="F6" s="131"/>
      <c r="G6" s="131"/>
      <c r="H6" s="131" t="s">
        <v>76</v>
      </c>
      <c r="I6" s="131"/>
      <c r="J6" s="131"/>
      <c r="K6" s="131" t="s">
        <v>76</v>
      </c>
      <c r="L6" s="131"/>
      <c r="M6" s="131"/>
    </row>
    <row r="7" spans="1:17" ht="18" customHeight="1" thickBot="1" x14ac:dyDescent="0.25">
      <c r="B7" s="30" t="s">
        <v>77</v>
      </c>
      <c r="C7" s="31" t="s">
        <v>0</v>
      </c>
      <c r="D7" s="31" t="s">
        <v>89</v>
      </c>
      <c r="E7" s="86" t="s">
        <v>78</v>
      </c>
      <c r="F7" s="86" t="s">
        <v>79</v>
      </c>
      <c r="G7" s="86" t="s">
        <v>80</v>
      </c>
      <c r="H7" s="86" t="s">
        <v>78</v>
      </c>
      <c r="I7" s="86" t="s">
        <v>79</v>
      </c>
      <c r="J7" s="86" t="s">
        <v>80</v>
      </c>
      <c r="K7" s="86" t="s">
        <v>78</v>
      </c>
      <c r="L7" s="86" t="s">
        <v>79</v>
      </c>
      <c r="M7" s="86" t="s">
        <v>80</v>
      </c>
    </row>
    <row r="8" spans="1:17" ht="12.45" customHeight="1" x14ac:dyDescent="0.2">
      <c r="A8" s="112" t="str">
        <f t="shared" ref="A8:A33" si="0">CONCATENATE(B8,C8)</f>
        <v>TOTAL AUSTRALIA1985</v>
      </c>
      <c r="B8" s="87" t="s">
        <v>72</v>
      </c>
      <c r="C8" s="88">
        <v>1985</v>
      </c>
      <c r="E8" s="15">
        <v>14097448</v>
      </c>
      <c r="F8" s="15">
        <v>14097448</v>
      </c>
      <c r="G8" s="15">
        <v>28194896</v>
      </c>
      <c r="H8" s="15">
        <v>2646731</v>
      </c>
      <c r="I8" s="15">
        <v>2553642</v>
      </c>
      <c r="J8" s="15">
        <v>5200373</v>
      </c>
      <c r="K8" s="15">
        <v>16744179</v>
      </c>
      <c r="L8" s="15">
        <v>16651090</v>
      </c>
      <c r="M8" s="15">
        <v>33395269</v>
      </c>
      <c r="O8" s="13"/>
      <c r="P8" s="13"/>
    </row>
    <row r="9" spans="1:17" ht="12.45" customHeight="1" x14ac:dyDescent="0.2">
      <c r="A9" s="112" t="str">
        <f t="shared" si="0"/>
        <v>TOTAL AUSTRALIA1986</v>
      </c>
      <c r="B9" s="87" t="s">
        <v>72</v>
      </c>
      <c r="C9" s="88">
        <v>1986</v>
      </c>
      <c r="E9" s="15">
        <v>14831080</v>
      </c>
      <c r="F9" s="15">
        <v>14831080</v>
      </c>
      <c r="G9" s="15">
        <v>29662160</v>
      </c>
      <c r="H9" s="15">
        <v>2973834</v>
      </c>
      <c r="I9" s="15">
        <v>2844603</v>
      </c>
      <c r="J9" s="15">
        <v>5818437</v>
      </c>
      <c r="K9" s="15">
        <v>17804914</v>
      </c>
      <c r="L9" s="15">
        <v>17675683</v>
      </c>
      <c r="M9" s="15">
        <v>35480597</v>
      </c>
      <c r="O9" s="13"/>
      <c r="P9" s="13"/>
    </row>
    <row r="10" spans="1:17" ht="12.45" customHeight="1" x14ac:dyDescent="0.2">
      <c r="A10" s="112" t="str">
        <f t="shared" si="0"/>
        <v>TOTAL AUSTRALIA1987</v>
      </c>
      <c r="B10" s="87" t="s">
        <v>72</v>
      </c>
      <c r="C10" s="88">
        <v>1987</v>
      </c>
      <c r="E10" s="15">
        <v>15601526</v>
      </c>
      <c r="F10" s="15">
        <v>15601526</v>
      </c>
      <c r="G10" s="15">
        <v>31203052</v>
      </c>
      <c r="H10" s="15">
        <v>3436278</v>
      </c>
      <c r="I10" s="15">
        <v>3278154</v>
      </c>
      <c r="J10" s="15">
        <v>6714432</v>
      </c>
      <c r="K10" s="15">
        <v>19037804</v>
      </c>
      <c r="L10" s="15">
        <v>18879680</v>
      </c>
      <c r="M10" s="15">
        <v>37917484</v>
      </c>
      <c r="O10" s="13"/>
      <c r="P10" s="13"/>
    </row>
    <row r="11" spans="1:17" ht="12.45" customHeight="1" x14ac:dyDescent="0.2">
      <c r="A11" s="112" t="str">
        <f t="shared" si="0"/>
        <v>TOTAL AUSTRALIA1988</v>
      </c>
      <c r="B11" s="87" t="s">
        <v>72</v>
      </c>
      <c r="C11" s="88">
        <v>1988</v>
      </c>
      <c r="E11" s="15">
        <v>16859253</v>
      </c>
      <c r="F11" s="15">
        <v>16859253</v>
      </c>
      <c r="G11" s="15">
        <v>33718506</v>
      </c>
      <c r="H11" s="15">
        <v>3955119</v>
      </c>
      <c r="I11" s="15">
        <v>3811663</v>
      </c>
      <c r="J11" s="15">
        <v>7766782</v>
      </c>
      <c r="K11" s="15">
        <v>20814372</v>
      </c>
      <c r="L11" s="15">
        <v>20670916</v>
      </c>
      <c r="M11" s="15">
        <v>41485288</v>
      </c>
      <c r="O11" s="13"/>
      <c r="P11" s="13"/>
    </row>
    <row r="12" spans="1:17" ht="12.45" customHeight="1" x14ac:dyDescent="0.2">
      <c r="A12" s="112" t="str">
        <f t="shared" si="0"/>
        <v>TOTAL AUSTRALIA1989</v>
      </c>
      <c r="B12" s="87" t="s">
        <v>72</v>
      </c>
      <c r="C12" s="88">
        <v>1989</v>
      </c>
      <c r="E12" s="15">
        <v>12555685</v>
      </c>
      <c r="F12" s="15">
        <v>12555685</v>
      </c>
      <c r="G12" s="15">
        <v>25111370</v>
      </c>
      <c r="H12" s="15">
        <v>4015692</v>
      </c>
      <c r="I12" s="15">
        <v>3915411</v>
      </c>
      <c r="J12" s="15">
        <v>7931103</v>
      </c>
      <c r="K12" s="15">
        <v>16571377</v>
      </c>
      <c r="L12" s="15">
        <v>16471096</v>
      </c>
      <c r="M12" s="15">
        <v>33042473</v>
      </c>
      <c r="O12" s="13"/>
      <c r="P12" s="13"/>
    </row>
    <row r="13" spans="1:17" ht="12.45" customHeight="1" x14ac:dyDescent="0.2">
      <c r="A13" s="112" t="str">
        <f t="shared" si="0"/>
        <v>TOTAL AUSTRALIA1990</v>
      </c>
      <c r="B13" s="87" t="s">
        <v>72</v>
      </c>
      <c r="C13" s="88">
        <v>1990</v>
      </c>
      <c r="E13" s="15">
        <v>15200051</v>
      </c>
      <c r="F13" s="15">
        <v>15200051</v>
      </c>
      <c r="G13" s="15">
        <v>30400102</v>
      </c>
      <c r="H13" s="15">
        <v>4303048</v>
      </c>
      <c r="I13" s="15">
        <v>4219177</v>
      </c>
      <c r="J13" s="15">
        <v>8522225</v>
      </c>
      <c r="K13" s="15">
        <v>19503099</v>
      </c>
      <c r="L13" s="15">
        <v>19419228</v>
      </c>
      <c r="M13" s="15">
        <v>38922327</v>
      </c>
      <c r="O13" s="13"/>
      <c r="P13" s="13"/>
    </row>
    <row r="14" spans="1:17" ht="12.45" customHeight="1" x14ac:dyDescent="0.2">
      <c r="A14" s="112" t="str">
        <f t="shared" si="0"/>
        <v>TOTAL AUSTRALIA1991</v>
      </c>
      <c r="B14" s="87" t="s">
        <v>72</v>
      </c>
      <c r="C14" s="88">
        <v>1991</v>
      </c>
      <c r="E14" s="15">
        <v>19205741</v>
      </c>
      <c r="F14" s="15">
        <v>19205741</v>
      </c>
      <c r="G14" s="15">
        <v>38411482</v>
      </c>
      <c r="H14" s="15">
        <v>4354044</v>
      </c>
      <c r="I14" s="15">
        <v>4298533</v>
      </c>
      <c r="J14" s="15">
        <v>8652577</v>
      </c>
      <c r="K14" s="15">
        <v>23559785</v>
      </c>
      <c r="L14" s="15">
        <v>23504274</v>
      </c>
      <c r="M14" s="15">
        <v>47064059</v>
      </c>
      <c r="O14" s="13"/>
      <c r="P14" s="13"/>
    </row>
    <row r="15" spans="1:17" ht="12.45" customHeight="1" x14ac:dyDescent="0.2">
      <c r="A15" s="112" t="str">
        <f t="shared" si="0"/>
        <v>TOTAL AUSTRALIA1992</v>
      </c>
      <c r="B15" s="87" t="s">
        <v>72</v>
      </c>
      <c r="C15" s="88">
        <v>1992</v>
      </c>
      <c r="E15" s="15">
        <v>20185381</v>
      </c>
      <c r="F15" s="15">
        <v>20185381</v>
      </c>
      <c r="G15" s="15">
        <v>40370762</v>
      </c>
      <c r="H15" s="15">
        <v>4670465</v>
      </c>
      <c r="I15" s="15">
        <v>4637463</v>
      </c>
      <c r="J15" s="15">
        <v>9307928</v>
      </c>
      <c r="K15" s="15">
        <v>24855846</v>
      </c>
      <c r="L15" s="15">
        <v>24822844</v>
      </c>
      <c r="M15" s="15">
        <v>49678690</v>
      </c>
      <c r="O15" s="13"/>
      <c r="P15" s="13"/>
    </row>
    <row r="16" spans="1:17" ht="12.45" customHeight="1" x14ac:dyDescent="0.2">
      <c r="A16" s="112" t="str">
        <f t="shared" si="0"/>
        <v>TOTAL AUSTRALIA1993</v>
      </c>
      <c r="B16" s="87" t="s">
        <v>72</v>
      </c>
      <c r="C16" s="88">
        <v>1993</v>
      </c>
      <c r="E16" s="15">
        <v>21602443</v>
      </c>
      <c r="F16" s="15">
        <v>21602443</v>
      </c>
      <c r="G16" s="15">
        <v>43204886</v>
      </c>
      <c r="H16" s="15">
        <v>5127845</v>
      </c>
      <c r="I16" s="15">
        <v>5050440</v>
      </c>
      <c r="J16" s="15">
        <v>10178285</v>
      </c>
      <c r="K16" s="15">
        <v>26730288</v>
      </c>
      <c r="L16" s="15">
        <v>26652883</v>
      </c>
      <c r="M16" s="15">
        <v>53383171</v>
      </c>
      <c r="O16" s="13"/>
      <c r="P16" s="13"/>
    </row>
    <row r="17" spans="1:16" ht="12.45" customHeight="1" x14ac:dyDescent="0.2">
      <c r="A17" s="112" t="str">
        <f t="shared" si="0"/>
        <v>TOTAL AUSTRALIA1994</v>
      </c>
      <c r="B17" s="87" t="s">
        <v>72</v>
      </c>
      <c r="C17" s="88">
        <v>1994</v>
      </c>
      <c r="E17" s="15">
        <v>24146413</v>
      </c>
      <c r="F17" s="15">
        <v>24146413</v>
      </c>
      <c r="G17" s="15">
        <v>48292826</v>
      </c>
      <c r="H17" s="15">
        <v>5591850</v>
      </c>
      <c r="I17" s="15">
        <v>5521750</v>
      </c>
      <c r="J17" s="15">
        <v>11113600</v>
      </c>
      <c r="K17" s="15">
        <v>29738263</v>
      </c>
      <c r="L17" s="15">
        <v>29668163</v>
      </c>
      <c r="M17" s="15">
        <v>59406426</v>
      </c>
      <c r="O17" s="13"/>
      <c r="P17" s="13"/>
    </row>
    <row r="18" spans="1:16" ht="12.45" customHeight="1" x14ac:dyDescent="0.2">
      <c r="A18" s="112" t="str">
        <f t="shared" si="0"/>
        <v>TOTAL AUSTRALIA1995</v>
      </c>
      <c r="B18" s="87" t="s">
        <v>72</v>
      </c>
      <c r="C18" s="88">
        <v>1995</v>
      </c>
      <c r="E18" s="15">
        <v>25957728</v>
      </c>
      <c r="F18" s="15">
        <v>25957728</v>
      </c>
      <c r="G18" s="15">
        <v>51915456</v>
      </c>
      <c r="H18" s="15">
        <v>6081266</v>
      </c>
      <c r="I18" s="15">
        <v>5981942</v>
      </c>
      <c r="J18" s="15">
        <v>12063208</v>
      </c>
      <c r="K18" s="15">
        <v>32038994</v>
      </c>
      <c r="L18" s="15">
        <v>31939670</v>
      </c>
      <c r="M18" s="15">
        <v>63978664</v>
      </c>
      <c r="O18" s="13"/>
      <c r="P18" s="13"/>
    </row>
    <row r="19" spans="1:16" ht="12.45" customHeight="1" x14ac:dyDescent="0.2">
      <c r="A19" s="112" t="str">
        <f t="shared" si="0"/>
        <v>TOTAL AUSTRALIA1996</v>
      </c>
      <c r="B19" s="87" t="s">
        <v>72</v>
      </c>
      <c r="C19" s="88">
        <v>1996</v>
      </c>
      <c r="E19" s="15">
        <v>27231827</v>
      </c>
      <c r="F19" s="15">
        <v>27231827</v>
      </c>
      <c r="G19" s="15">
        <v>54463654</v>
      </c>
      <c r="H19" s="113">
        <v>6691018</v>
      </c>
      <c r="I19" s="113">
        <v>6576169</v>
      </c>
      <c r="J19" s="15">
        <v>13267187</v>
      </c>
      <c r="K19" s="15">
        <v>33922845</v>
      </c>
      <c r="L19" s="15">
        <v>33807996</v>
      </c>
      <c r="M19" s="15">
        <v>67730841</v>
      </c>
      <c r="O19" s="13"/>
      <c r="P19" s="13"/>
    </row>
    <row r="20" spans="1:16" ht="12.45" customHeight="1" x14ac:dyDescent="0.2">
      <c r="A20" s="112" t="str">
        <f t="shared" si="0"/>
        <v>TOTAL AUSTRALIA1997</v>
      </c>
      <c r="B20" s="87" t="s">
        <v>72</v>
      </c>
      <c r="C20" s="88">
        <v>1997</v>
      </c>
      <c r="E20" s="15">
        <v>27510075</v>
      </c>
      <c r="F20" s="15">
        <v>27510075</v>
      </c>
      <c r="G20" s="15">
        <v>55020150</v>
      </c>
      <c r="H20" s="113">
        <v>7074238</v>
      </c>
      <c r="I20" s="113">
        <v>7000617</v>
      </c>
      <c r="J20" s="15">
        <v>14074855</v>
      </c>
      <c r="K20" s="15">
        <v>34584313</v>
      </c>
      <c r="L20" s="15">
        <v>34510692</v>
      </c>
      <c r="M20" s="15">
        <v>69095005</v>
      </c>
      <c r="O20" s="13"/>
      <c r="P20" s="13"/>
    </row>
    <row r="21" spans="1:16" ht="12.45" customHeight="1" x14ac:dyDescent="0.2">
      <c r="A21" s="112" t="str">
        <f t="shared" si="0"/>
        <v>TOTAL AUSTRALIA1998</v>
      </c>
      <c r="B21" s="87" t="s">
        <v>72</v>
      </c>
      <c r="C21" s="88">
        <v>1998</v>
      </c>
      <c r="E21" s="15">
        <v>27866610</v>
      </c>
      <c r="F21" s="15">
        <v>27866610</v>
      </c>
      <c r="G21" s="15">
        <v>55733220</v>
      </c>
      <c r="H21" s="113">
        <v>7153314</v>
      </c>
      <c r="I21" s="113">
        <v>7083991</v>
      </c>
      <c r="J21" s="15">
        <v>14237305</v>
      </c>
      <c r="K21" s="15">
        <v>35019924</v>
      </c>
      <c r="L21" s="15">
        <v>34950601</v>
      </c>
      <c r="M21" s="15">
        <v>69970525</v>
      </c>
      <c r="O21" s="13"/>
      <c r="P21" s="13"/>
    </row>
    <row r="22" spans="1:16" ht="12.45" customHeight="1" x14ac:dyDescent="0.2">
      <c r="A22" s="112" t="str">
        <f t="shared" si="0"/>
        <v>TOTAL AUSTRALIA1999</v>
      </c>
      <c r="B22" s="87" t="s">
        <v>72</v>
      </c>
      <c r="C22" s="88">
        <v>1999</v>
      </c>
      <c r="E22" s="15">
        <v>28815847</v>
      </c>
      <c r="F22" s="15">
        <v>28815847</v>
      </c>
      <c r="G22" s="15">
        <v>57631694</v>
      </c>
      <c r="H22" s="113">
        <v>7542323</v>
      </c>
      <c r="I22" s="113">
        <v>7444240</v>
      </c>
      <c r="J22" s="15">
        <v>14986563</v>
      </c>
      <c r="K22" s="15">
        <v>36358170</v>
      </c>
      <c r="L22" s="15">
        <v>36260087</v>
      </c>
      <c r="M22" s="15">
        <v>72618257</v>
      </c>
      <c r="O22" s="13"/>
      <c r="P22" s="13"/>
    </row>
    <row r="23" spans="1:16" ht="12.45" customHeight="1" x14ac:dyDescent="0.2">
      <c r="A23" s="112" t="str">
        <f t="shared" si="0"/>
        <v>TOTAL AUSTRALIA2000</v>
      </c>
      <c r="B23" s="87" t="s">
        <v>72</v>
      </c>
      <c r="C23" s="88">
        <v>2000</v>
      </c>
      <c r="E23" s="15">
        <v>30832150</v>
      </c>
      <c r="F23" s="15">
        <v>30832150</v>
      </c>
      <c r="G23" s="15">
        <v>61664300</v>
      </c>
      <c r="H23" s="113">
        <v>8264740</v>
      </c>
      <c r="I23" s="113">
        <v>8222934</v>
      </c>
      <c r="J23" s="15">
        <v>16487674</v>
      </c>
      <c r="K23" s="15">
        <v>39096890</v>
      </c>
      <c r="L23" s="15">
        <v>39055084</v>
      </c>
      <c r="M23" s="15">
        <v>78151974</v>
      </c>
      <c r="O23" s="13"/>
      <c r="P23" s="13"/>
    </row>
    <row r="24" spans="1:16" ht="12.45" customHeight="1" x14ac:dyDescent="0.2">
      <c r="A24" s="112" t="str">
        <f t="shared" si="0"/>
        <v>TOTAL AUSTRALIA2001</v>
      </c>
      <c r="B24" s="87" t="s">
        <v>72</v>
      </c>
      <c r="C24" s="88">
        <v>2001</v>
      </c>
      <c r="E24" s="15">
        <v>31186813</v>
      </c>
      <c r="F24" s="15">
        <v>31186813</v>
      </c>
      <c r="G24" s="15">
        <v>62373626</v>
      </c>
      <c r="H24" s="113">
        <v>8449152</v>
      </c>
      <c r="I24" s="113">
        <v>8350563</v>
      </c>
      <c r="J24" s="15">
        <v>16799715</v>
      </c>
      <c r="K24" s="15">
        <v>39635965</v>
      </c>
      <c r="L24" s="15">
        <v>39537376</v>
      </c>
      <c r="M24" s="15">
        <v>79173341</v>
      </c>
      <c r="O24" s="13"/>
      <c r="P24" s="13"/>
    </row>
    <row r="25" spans="1:16" ht="12.45" customHeight="1" x14ac:dyDescent="0.2">
      <c r="A25" s="112" t="str">
        <f t="shared" si="0"/>
        <v>TOTAL AUSTRALIA2002</v>
      </c>
      <c r="B25" s="87" t="s">
        <v>72</v>
      </c>
      <c r="C25" s="88">
        <v>2002</v>
      </c>
      <c r="E25" s="15">
        <v>29703395</v>
      </c>
      <c r="F25" s="15">
        <v>29703395</v>
      </c>
      <c r="G25" s="15">
        <v>59406790</v>
      </c>
      <c r="H25" s="113">
        <v>8371767</v>
      </c>
      <c r="I25" s="113">
        <v>8310606</v>
      </c>
      <c r="J25" s="15">
        <v>16682373</v>
      </c>
      <c r="K25" s="15">
        <v>38075162</v>
      </c>
      <c r="L25" s="15">
        <v>38014001</v>
      </c>
      <c r="M25" s="15">
        <v>76089163</v>
      </c>
      <c r="O25" s="13"/>
      <c r="P25" s="13"/>
    </row>
    <row r="26" spans="1:16" ht="12.45" customHeight="1" x14ac:dyDescent="0.2">
      <c r="A26" s="112" t="str">
        <f t="shared" si="0"/>
        <v>TOTAL AUSTRALIA2003</v>
      </c>
      <c r="B26" s="87" t="s">
        <v>72</v>
      </c>
      <c r="C26" s="88">
        <v>2003</v>
      </c>
      <c r="E26" s="15">
        <v>32707777</v>
      </c>
      <c r="F26" s="15">
        <v>32707777</v>
      </c>
      <c r="G26" s="15">
        <v>65415554</v>
      </c>
      <c r="H26" s="113">
        <v>8263130</v>
      </c>
      <c r="I26" s="113">
        <v>8187601</v>
      </c>
      <c r="J26" s="15">
        <v>16450731</v>
      </c>
      <c r="K26" s="15">
        <v>40970907</v>
      </c>
      <c r="L26" s="15">
        <v>40895378</v>
      </c>
      <c r="M26" s="15">
        <v>81866285</v>
      </c>
      <c r="O26" s="13"/>
      <c r="P26" s="13"/>
    </row>
    <row r="27" spans="1:16" ht="12.45" customHeight="1" x14ac:dyDescent="0.2">
      <c r="A27" s="112" t="str">
        <f t="shared" si="0"/>
        <v>TOTAL AUSTRALIA2004</v>
      </c>
      <c r="B27" s="87" t="s">
        <v>72</v>
      </c>
      <c r="C27" s="114">
        <v>2004</v>
      </c>
      <c r="E27" s="115">
        <v>37432794</v>
      </c>
      <c r="F27" s="115">
        <v>37432794</v>
      </c>
      <c r="G27" s="115">
        <v>74865588</v>
      </c>
      <c r="H27" s="115">
        <v>9707573</v>
      </c>
      <c r="I27" s="115">
        <v>9663477</v>
      </c>
      <c r="J27" s="115">
        <v>19371050</v>
      </c>
      <c r="K27" s="15">
        <v>47140367</v>
      </c>
      <c r="L27" s="15">
        <v>47096271</v>
      </c>
      <c r="M27" s="15">
        <v>94236638</v>
      </c>
      <c r="O27" s="13"/>
      <c r="P27" s="13"/>
    </row>
    <row r="28" spans="1:16" ht="12.45" customHeight="1" x14ac:dyDescent="0.2">
      <c r="A28" s="112" t="str">
        <f t="shared" si="0"/>
        <v>TOTAL AUSTRALIA2005</v>
      </c>
      <c r="B28" s="87" t="s">
        <v>72</v>
      </c>
      <c r="C28" s="114">
        <v>2005</v>
      </c>
      <c r="E28" s="115">
        <v>40369710</v>
      </c>
      <c r="F28" s="115">
        <v>40369710</v>
      </c>
      <c r="G28" s="115">
        <v>80739420</v>
      </c>
      <c r="H28" s="115">
        <v>10503173</v>
      </c>
      <c r="I28" s="115">
        <v>10375226</v>
      </c>
      <c r="J28" s="115">
        <v>20878399</v>
      </c>
      <c r="K28" s="15">
        <v>50872883</v>
      </c>
      <c r="L28" s="15">
        <v>50744936</v>
      </c>
      <c r="M28" s="15">
        <v>101617819</v>
      </c>
      <c r="O28" s="13"/>
      <c r="P28" s="13"/>
    </row>
    <row r="29" spans="1:16" ht="12.45" customHeight="1" x14ac:dyDescent="0.2">
      <c r="A29" s="112" t="str">
        <f t="shared" si="0"/>
        <v>TOTAL AUSTRALIA2006</v>
      </c>
      <c r="B29" s="87" t="s">
        <v>72</v>
      </c>
      <c r="C29" s="114">
        <v>2006</v>
      </c>
      <c r="E29" s="115">
        <v>43301781</v>
      </c>
      <c r="F29" s="115">
        <v>43301781</v>
      </c>
      <c r="G29" s="115">
        <v>86603562</v>
      </c>
      <c r="H29" s="115">
        <v>10842804</v>
      </c>
      <c r="I29" s="115">
        <v>10644280</v>
      </c>
      <c r="J29" s="115">
        <v>21487084</v>
      </c>
      <c r="K29" s="15">
        <v>54144585</v>
      </c>
      <c r="L29" s="15">
        <v>53946061</v>
      </c>
      <c r="M29" s="15">
        <v>108090646</v>
      </c>
      <c r="O29" s="13"/>
      <c r="P29" s="13"/>
    </row>
    <row r="30" spans="1:16" ht="12.45" customHeight="1" x14ac:dyDescent="0.2">
      <c r="A30" s="112" t="str">
        <f t="shared" si="0"/>
        <v>TOTAL AUSTRALIA2007</v>
      </c>
      <c r="B30" s="87" t="s">
        <v>72</v>
      </c>
      <c r="C30" s="114">
        <v>2007</v>
      </c>
      <c r="E30" s="115">
        <v>46385310</v>
      </c>
      <c r="F30" s="115">
        <v>46385310</v>
      </c>
      <c r="G30" s="115">
        <v>92770620</v>
      </c>
      <c r="H30" s="115">
        <v>11476806</v>
      </c>
      <c r="I30" s="115">
        <v>11298873</v>
      </c>
      <c r="J30" s="115">
        <v>22775679</v>
      </c>
      <c r="K30" s="15">
        <v>57862116</v>
      </c>
      <c r="L30" s="15">
        <v>57684183</v>
      </c>
      <c r="M30" s="15">
        <v>115546299</v>
      </c>
      <c r="O30" s="13"/>
      <c r="P30" s="13"/>
    </row>
    <row r="31" spans="1:16" ht="12.45" customHeight="1" x14ac:dyDescent="0.2">
      <c r="A31" s="112" t="str">
        <f t="shared" si="0"/>
        <v>TOTAL AUSTRALIA2008</v>
      </c>
      <c r="B31" s="87" t="s">
        <v>72</v>
      </c>
      <c r="C31" s="114">
        <v>2008</v>
      </c>
      <c r="E31" s="115">
        <v>49498145</v>
      </c>
      <c r="F31" s="115">
        <v>49498145</v>
      </c>
      <c r="G31" s="115">
        <v>98996290</v>
      </c>
      <c r="H31" s="115">
        <v>11886410</v>
      </c>
      <c r="I31" s="115">
        <v>11585620</v>
      </c>
      <c r="J31" s="115">
        <v>23472030</v>
      </c>
      <c r="K31" s="15">
        <v>61384555</v>
      </c>
      <c r="L31" s="15">
        <v>61083765</v>
      </c>
      <c r="M31" s="15">
        <v>122468320</v>
      </c>
      <c r="O31" s="13"/>
      <c r="P31" s="13"/>
    </row>
    <row r="32" spans="1:16" ht="12.45" customHeight="1" x14ac:dyDescent="0.2">
      <c r="A32" s="112" t="str">
        <f t="shared" si="0"/>
        <v>TOTAL AUSTRALIA2009</v>
      </c>
      <c r="B32" s="87" t="s">
        <v>72</v>
      </c>
      <c r="C32" s="114">
        <v>2009</v>
      </c>
      <c r="E32" s="115">
        <v>49516242</v>
      </c>
      <c r="F32" s="115">
        <v>49516242</v>
      </c>
      <c r="G32" s="115">
        <v>99032484</v>
      </c>
      <c r="H32" s="115">
        <v>12307119</v>
      </c>
      <c r="I32" s="115">
        <v>12099781</v>
      </c>
      <c r="J32" s="115">
        <v>24406900</v>
      </c>
      <c r="K32" s="15">
        <v>61823361</v>
      </c>
      <c r="L32" s="15">
        <v>61616023</v>
      </c>
      <c r="M32" s="15">
        <v>123439384</v>
      </c>
      <c r="O32" s="13"/>
      <c r="P32" s="13"/>
    </row>
    <row r="33" spans="1:16" ht="12.45" customHeight="1" x14ac:dyDescent="0.2">
      <c r="A33" s="112" t="str">
        <f t="shared" si="0"/>
        <v>TOTAL AUSTRALIA2010</v>
      </c>
      <c r="B33" s="87" t="s">
        <v>72</v>
      </c>
      <c r="C33" s="114">
        <v>2010</v>
      </c>
      <c r="E33" s="115">
        <v>52974442</v>
      </c>
      <c r="F33" s="115">
        <v>52974442</v>
      </c>
      <c r="G33" s="115">
        <v>105948884</v>
      </c>
      <c r="H33" s="115">
        <v>13429400</v>
      </c>
      <c r="I33" s="115">
        <v>13360915</v>
      </c>
      <c r="J33" s="115">
        <v>26790315</v>
      </c>
      <c r="K33" s="15">
        <v>66403842</v>
      </c>
      <c r="L33" s="15">
        <v>66335357</v>
      </c>
      <c r="M33" s="15">
        <v>132739199</v>
      </c>
      <c r="O33" s="13"/>
      <c r="P33" s="13"/>
    </row>
    <row r="34" spans="1:16" ht="12.45" customHeight="1" x14ac:dyDescent="0.2">
      <c r="A34" s="112" t="str">
        <f t="shared" ref="A34:A104" si="1">CONCATENATE(B34,C34)</f>
        <v>TOTAL AUSTRALIA2011</v>
      </c>
      <c r="B34" s="87" t="s">
        <v>72</v>
      </c>
      <c r="C34" s="88">
        <v>2011</v>
      </c>
      <c r="E34" s="15">
        <v>53471690</v>
      </c>
      <c r="F34" s="15">
        <v>53471690</v>
      </c>
      <c r="G34" s="15">
        <v>106943380</v>
      </c>
      <c r="H34" s="113">
        <v>14151843</v>
      </c>
      <c r="I34" s="113">
        <v>14003166</v>
      </c>
      <c r="J34" s="15">
        <v>28155009</v>
      </c>
      <c r="K34" s="15">
        <v>67623533</v>
      </c>
      <c r="L34" s="15">
        <v>67474856</v>
      </c>
      <c r="M34" s="15">
        <v>135098389</v>
      </c>
      <c r="O34" s="13"/>
      <c r="P34" s="13"/>
    </row>
    <row r="35" spans="1:16" ht="12.45" customHeight="1" x14ac:dyDescent="0.2">
      <c r="A35" s="112" t="str">
        <f t="shared" si="1"/>
        <v>TOTAL AUSTRALIA2012</v>
      </c>
      <c r="B35" s="87" t="s">
        <v>72</v>
      </c>
      <c r="C35" s="88">
        <v>2012</v>
      </c>
      <c r="E35" s="15">
        <v>55684072</v>
      </c>
      <c r="F35" s="15">
        <v>55684072</v>
      </c>
      <c r="G35" s="15">
        <v>111368144</v>
      </c>
      <c r="H35" s="113">
        <v>14913333</v>
      </c>
      <c r="I35" s="113">
        <v>14695659</v>
      </c>
      <c r="J35" s="15">
        <v>29608992</v>
      </c>
      <c r="K35" s="15">
        <v>70597405</v>
      </c>
      <c r="L35" s="15">
        <v>70379731</v>
      </c>
      <c r="M35" s="15">
        <v>140977136</v>
      </c>
      <c r="O35" s="13"/>
      <c r="P35" s="13"/>
    </row>
    <row r="36" spans="1:16" ht="12.45" customHeight="1" x14ac:dyDescent="0.2">
      <c r="A36" s="112" t="str">
        <f t="shared" si="1"/>
        <v>TOTAL AUSTRALIA2013</v>
      </c>
      <c r="B36" s="87" t="s">
        <v>72</v>
      </c>
      <c r="C36" s="88">
        <v>2013</v>
      </c>
      <c r="E36" s="15">
        <v>56791630</v>
      </c>
      <c r="F36" s="15">
        <v>56791630</v>
      </c>
      <c r="G36" s="15">
        <v>113583260</v>
      </c>
      <c r="H36" s="113">
        <v>15781860</v>
      </c>
      <c r="I36" s="113">
        <v>15562656</v>
      </c>
      <c r="J36" s="15">
        <v>31344516</v>
      </c>
      <c r="K36" s="15">
        <v>72573490</v>
      </c>
      <c r="L36" s="15">
        <v>72354286</v>
      </c>
      <c r="M36" s="15">
        <v>144927776</v>
      </c>
      <c r="O36" s="13"/>
      <c r="P36" s="13"/>
    </row>
    <row r="37" spans="1:16" ht="12.45" customHeight="1" x14ac:dyDescent="0.2">
      <c r="A37" s="112" t="str">
        <f>CONCATENATE(B37,C37)</f>
        <v>TOTAL AUSTRALIA2014</v>
      </c>
      <c r="B37" s="87" t="s">
        <v>72</v>
      </c>
      <c r="C37" s="88">
        <v>2014</v>
      </c>
      <c r="E37" s="15">
        <v>57004384</v>
      </c>
      <c r="F37" s="15">
        <v>57004384</v>
      </c>
      <c r="G37" s="15">
        <v>114008768</v>
      </c>
      <c r="H37" s="113">
        <v>16645812</v>
      </c>
      <c r="I37" s="113">
        <v>16487276</v>
      </c>
      <c r="J37" s="15">
        <v>33133088</v>
      </c>
      <c r="K37" s="15">
        <v>73650196</v>
      </c>
      <c r="L37" s="15">
        <v>73491660</v>
      </c>
      <c r="M37" s="15">
        <v>147141856</v>
      </c>
      <c r="O37" s="13"/>
      <c r="P37" s="13"/>
    </row>
    <row r="38" spans="1:16" ht="12.45" customHeight="1" x14ac:dyDescent="0.2">
      <c r="A38" s="112" t="str">
        <f>CONCATENATE(B38,C38)</f>
        <v>TOTAL AUSTRALIA2015</v>
      </c>
      <c r="B38" s="87" t="s">
        <v>72</v>
      </c>
      <c r="C38" s="88">
        <v>2015</v>
      </c>
      <c r="E38" s="15">
        <v>57145993</v>
      </c>
      <c r="F38" s="15">
        <v>57145993</v>
      </c>
      <c r="G38" s="15">
        <v>114291986</v>
      </c>
      <c r="H38" s="113">
        <v>17517506</v>
      </c>
      <c r="I38" s="113">
        <v>17349143</v>
      </c>
      <c r="J38" s="15">
        <v>34866649</v>
      </c>
      <c r="K38" s="15">
        <v>74663499</v>
      </c>
      <c r="L38" s="15">
        <v>74495136</v>
      </c>
      <c r="M38" s="15">
        <v>149158635</v>
      </c>
      <c r="O38" s="13"/>
      <c r="P38" s="13"/>
    </row>
    <row r="39" spans="1:16" ht="12.45" customHeight="1" x14ac:dyDescent="0.2">
      <c r="A39" s="112" t="str">
        <f>CONCATENATE(B39,C39)</f>
        <v>TOTAL AUSTRALIA2016</v>
      </c>
      <c r="B39" s="87" t="s">
        <v>72</v>
      </c>
      <c r="C39" s="88">
        <v>2016</v>
      </c>
      <c r="E39" s="15">
        <v>58618872</v>
      </c>
      <c r="F39" s="15">
        <v>58618872</v>
      </c>
      <c r="G39" s="15">
        <v>117237744</v>
      </c>
      <c r="H39" s="113">
        <v>18913689</v>
      </c>
      <c r="I39" s="113">
        <v>18703064</v>
      </c>
      <c r="J39" s="15">
        <v>37616753</v>
      </c>
      <c r="K39" s="15">
        <v>77532561</v>
      </c>
      <c r="L39" s="15">
        <v>77321936</v>
      </c>
      <c r="M39" s="15">
        <v>154854497</v>
      </c>
      <c r="O39" s="13"/>
      <c r="P39" s="13"/>
    </row>
    <row r="40" spans="1:16" ht="12.45" customHeight="1" x14ac:dyDescent="0.2">
      <c r="A40" s="11" t="str">
        <f t="shared" si="1"/>
        <v>TOTAL AUSTRALIA2017</v>
      </c>
      <c r="B40" s="87" t="s">
        <v>72</v>
      </c>
      <c r="C40" s="12">
        <v>2017</v>
      </c>
      <c r="E40" s="13">
        <v>59576167</v>
      </c>
      <c r="F40" s="13">
        <v>59576167</v>
      </c>
      <c r="G40" s="13">
        <v>119152334</v>
      </c>
      <c r="H40" s="13">
        <v>19931301</v>
      </c>
      <c r="I40" s="13">
        <v>19684406</v>
      </c>
      <c r="J40" s="13">
        <v>39615707</v>
      </c>
      <c r="K40" s="15">
        <v>79507468</v>
      </c>
      <c r="L40" s="15">
        <v>79260573</v>
      </c>
      <c r="M40" s="15">
        <v>158768041</v>
      </c>
      <c r="O40" s="13"/>
      <c r="P40" s="13"/>
    </row>
    <row r="41" spans="1:16" ht="12.45" customHeight="1" x14ac:dyDescent="0.2">
      <c r="A41" s="11" t="str">
        <f t="shared" si="1"/>
        <v>TOTAL AUSTRALIA2018</v>
      </c>
      <c r="B41" s="87" t="s">
        <v>72</v>
      </c>
      <c r="C41" s="12">
        <v>2018</v>
      </c>
      <c r="E41" s="13">
        <v>60629589</v>
      </c>
      <c r="F41" s="13">
        <v>60629589</v>
      </c>
      <c r="G41" s="13">
        <v>121259178</v>
      </c>
      <c r="H41" s="13">
        <v>20889591</v>
      </c>
      <c r="I41" s="13">
        <v>20685722</v>
      </c>
      <c r="J41" s="13">
        <v>41575313</v>
      </c>
      <c r="K41" s="15">
        <v>81519180</v>
      </c>
      <c r="L41" s="15">
        <v>81315311</v>
      </c>
      <c r="M41" s="15">
        <v>162834491</v>
      </c>
      <c r="O41" s="13"/>
      <c r="P41" s="13"/>
    </row>
    <row r="42" spans="1:16" ht="12.45" customHeight="1" x14ac:dyDescent="0.2">
      <c r="A42" s="11" t="str">
        <f t="shared" si="1"/>
        <v>TOTAL AUSTRALIA2019</v>
      </c>
      <c r="B42" s="87" t="s">
        <v>72</v>
      </c>
      <c r="C42" s="12">
        <v>2019</v>
      </c>
      <c r="E42" s="13">
        <v>60907725</v>
      </c>
      <c r="F42" s="13">
        <v>60907725</v>
      </c>
      <c r="G42" s="13">
        <v>121815450</v>
      </c>
      <c r="H42" s="13">
        <v>21350917</v>
      </c>
      <c r="I42" s="13">
        <v>21157538</v>
      </c>
      <c r="J42" s="13">
        <v>42508455</v>
      </c>
      <c r="K42" s="15">
        <v>82258642</v>
      </c>
      <c r="L42" s="15">
        <v>82065263</v>
      </c>
      <c r="M42" s="15">
        <v>164323905</v>
      </c>
      <c r="O42" s="13"/>
      <c r="P42" s="13"/>
    </row>
    <row r="43" spans="1:16" ht="12.45" customHeight="1" x14ac:dyDescent="0.2">
      <c r="A43" s="11" t="str">
        <f t="shared" si="1"/>
        <v>TOTAL AUSTRALIA2020</v>
      </c>
      <c r="B43" s="87" t="s">
        <v>72</v>
      </c>
      <c r="C43" s="88">
        <v>2020</v>
      </c>
      <c r="E43" s="15">
        <v>19260198</v>
      </c>
      <c r="F43" s="15">
        <v>19260198</v>
      </c>
      <c r="G43" s="15">
        <v>38520396</v>
      </c>
      <c r="H43" s="15">
        <v>4827135</v>
      </c>
      <c r="I43" s="15">
        <v>4475069</v>
      </c>
      <c r="J43" s="15">
        <v>9302204</v>
      </c>
      <c r="K43" s="15">
        <v>24087333</v>
      </c>
      <c r="L43" s="15">
        <v>23735267</v>
      </c>
      <c r="M43" s="15">
        <v>47822600</v>
      </c>
      <c r="O43" s="13"/>
      <c r="P43" s="13"/>
    </row>
    <row r="44" spans="1:16" ht="12.45" customHeight="1" x14ac:dyDescent="0.2">
      <c r="A44" s="11" t="str">
        <f t="shared" ref="A44" si="2">CONCATENATE(B44,C44)</f>
        <v>TOTAL AUSTRALIA2021</v>
      </c>
      <c r="B44" s="87" t="s">
        <v>72</v>
      </c>
      <c r="C44" s="88">
        <v>2021</v>
      </c>
      <c r="E44" s="15">
        <v>23378859</v>
      </c>
      <c r="F44" s="15">
        <v>23378859</v>
      </c>
      <c r="G44" s="15">
        <v>46757718</v>
      </c>
      <c r="H44" s="15">
        <v>702775</v>
      </c>
      <c r="I44" s="15">
        <v>852586</v>
      </c>
      <c r="J44" s="15">
        <v>1555361</v>
      </c>
      <c r="K44" s="15">
        <v>24081634</v>
      </c>
      <c r="L44" s="15">
        <v>24231445</v>
      </c>
      <c r="M44" s="15">
        <v>48313079</v>
      </c>
      <c r="O44" s="13"/>
      <c r="P44" s="13"/>
    </row>
    <row r="45" spans="1:16" ht="12.45" customHeight="1" x14ac:dyDescent="0.2">
      <c r="A45" s="11" t="str">
        <f t="shared" ref="A45" si="3">CONCATENATE(B45,C45)</f>
        <v>TOTAL AUSTRALIA2022</v>
      </c>
      <c r="B45" s="87" t="s">
        <v>72</v>
      </c>
      <c r="C45" s="88">
        <v>2022</v>
      </c>
      <c r="D45" s="89"/>
      <c r="E45" s="15">
        <v>49753232</v>
      </c>
      <c r="F45" s="15">
        <v>49753232</v>
      </c>
      <c r="G45" s="15">
        <v>99506464</v>
      </c>
      <c r="H45" s="90">
        <v>9643740</v>
      </c>
      <c r="I45" s="90">
        <v>9435018</v>
      </c>
      <c r="J45" s="15">
        <v>19078758</v>
      </c>
      <c r="K45" s="15">
        <v>59396972</v>
      </c>
      <c r="L45" s="15">
        <v>59188250</v>
      </c>
      <c r="M45" s="15">
        <v>118585222</v>
      </c>
      <c r="O45" s="13"/>
      <c r="P45" s="13"/>
    </row>
    <row r="46" spans="1:16" ht="12.45" customHeight="1" x14ac:dyDescent="0.2">
      <c r="A46" s="11" t="str">
        <f t="shared" si="1"/>
        <v>TOTAL AUSTRALIA2023</v>
      </c>
      <c r="B46" s="87" t="s">
        <v>72</v>
      </c>
      <c r="C46" s="12">
        <v>2023</v>
      </c>
      <c r="E46" s="13">
        <v>56869413</v>
      </c>
      <c r="F46" s="13">
        <v>56869413</v>
      </c>
      <c r="G46" s="13">
        <v>113738826</v>
      </c>
      <c r="H46" s="13">
        <v>18094368</v>
      </c>
      <c r="I46" s="13">
        <v>17683672</v>
      </c>
      <c r="J46" s="13">
        <v>35778040</v>
      </c>
      <c r="K46" s="15">
        <v>74963781</v>
      </c>
      <c r="L46" s="15">
        <v>74553085</v>
      </c>
      <c r="M46" s="15">
        <v>149516866</v>
      </c>
      <c r="O46" s="13"/>
      <c r="P46" s="13"/>
    </row>
    <row r="47" spans="1:16" ht="12.45" customHeight="1" x14ac:dyDescent="0.2">
      <c r="A47" s="11" t="str">
        <f t="shared" ref="A47" si="4">CONCATENATE(B47,C47)</f>
        <v>TOTAL AUSTRALIA2024</v>
      </c>
      <c r="B47" s="87" t="s">
        <v>72</v>
      </c>
      <c r="C47" s="12">
        <v>2024</v>
      </c>
      <c r="E47" s="13">
        <v>58926579</v>
      </c>
      <c r="F47" s="13">
        <v>58926579</v>
      </c>
      <c r="G47" s="13">
        <v>117853158</v>
      </c>
      <c r="H47" s="13">
        <v>20787811</v>
      </c>
      <c r="I47" s="13">
        <v>20566081</v>
      </c>
      <c r="J47" s="13">
        <v>41353892</v>
      </c>
      <c r="K47" s="15">
        <v>79714390</v>
      </c>
      <c r="L47" s="15">
        <v>79492660</v>
      </c>
      <c r="M47" s="15">
        <v>159207050</v>
      </c>
      <c r="O47" s="13"/>
      <c r="P47" s="13"/>
    </row>
    <row r="48" spans="1:16" ht="12.45" customHeight="1" x14ac:dyDescent="0.2">
      <c r="A48" s="11" t="str">
        <f t="shared" si="1"/>
        <v>ADELAIDE1985</v>
      </c>
      <c r="B48" s="95" t="s">
        <v>2</v>
      </c>
      <c r="C48" s="88">
        <v>1985</v>
      </c>
      <c r="D48" s="89"/>
      <c r="E48" s="15">
        <v>957880</v>
      </c>
      <c r="F48" s="15">
        <v>953867</v>
      </c>
      <c r="G48" s="15">
        <v>1911747</v>
      </c>
      <c r="H48" s="90">
        <v>55353</v>
      </c>
      <c r="I48" s="90">
        <v>52681</v>
      </c>
      <c r="J48" s="15">
        <v>108034</v>
      </c>
      <c r="K48" s="15">
        <v>1013233</v>
      </c>
      <c r="L48" s="15">
        <v>1006548</v>
      </c>
      <c r="M48" s="15">
        <v>2019781</v>
      </c>
      <c r="O48" s="13"/>
      <c r="P48" s="13"/>
    </row>
    <row r="49" spans="1:16" ht="12.45" customHeight="1" x14ac:dyDescent="0.2">
      <c r="A49" s="11" t="str">
        <f t="shared" si="1"/>
        <v>ADELAIDE1986</v>
      </c>
      <c r="B49" s="95" t="s">
        <v>2</v>
      </c>
      <c r="C49" s="88">
        <v>1986</v>
      </c>
      <c r="D49" s="89"/>
      <c r="E49" s="15">
        <v>991011</v>
      </c>
      <c r="F49" s="15">
        <v>987422</v>
      </c>
      <c r="G49" s="15">
        <v>1978433</v>
      </c>
      <c r="H49" s="90">
        <v>70273</v>
      </c>
      <c r="I49" s="90">
        <v>66298</v>
      </c>
      <c r="J49" s="15">
        <v>136571</v>
      </c>
      <c r="K49" s="15">
        <v>1061284</v>
      </c>
      <c r="L49" s="15">
        <v>1053720</v>
      </c>
      <c r="M49" s="15">
        <v>2115004</v>
      </c>
      <c r="O49" s="13"/>
      <c r="P49" s="13"/>
    </row>
    <row r="50" spans="1:16" ht="12.45" customHeight="1" x14ac:dyDescent="0.2">
      <c r="A50" s="11" t="str">
        <f t="shared" si="1"/>
        <v>ADELAIDE1987</v>
      </c>
      <c r="B50" s="95" t="s">
        <v>2</v>
      </c>
      <c r="C50" s="88">
        <v>1987</v>
      </c>
      <c r="D50" s="89"/>
      <c r="E50" s="15">
        <v>1004223</v>
      </c>
      <c r="F50" s="15">
        <v>1004620</v>
      </c>
      <c r="G50" s="15">
        <v>2008843</v>
      </c>
      <c r="H50" s="90">
        <v>71765</v>
      </c>
      <c r="I50" s="90">
        <v>67927</v>
      </c>
      <c r="J50" s="15">
        <v>139692</v>
      </c>
      <c r="K50" s="15">
        <v>1075988</v>
      </c>
      <c r="L50" s="15">
        <v>1072547</v>
      </c>
      <c r="M50" s="15">
        <v>2148535</v>
      </c>
      <c r="O50" s="13"/>
      <c r="P50" s="13"/>
    </row>
    <row r="51" spans="1:16" ht="12.45" customHeight="1" x14ac:dyDescent="0.2">
      <c r="A51" s="11" t="str">
        <f t="shared" si="1"/>
        <v>ADELAIDE1988</v>
      </c>
      <c r="B51" s="95" t="s">
        <v>2</v>
      </c>
      <c r="C51" s="88">
        <v>1988</v>
      </c>
      <c r="D51" s="89"/>
      <c r="E51" s="15">
        <v>1082379</v>
      </c>
      <c r="F51" s="15">
        <v>1081872</v>
      </c>
      <c r="G51" s="15">
        <v>2164251</v>
      </c>
      <c r="H51" s="90">
        <v>72473</v>
      </c>
      <c r="I51" s="90">
        <v>68411</v>
      </c>
      <c r="J51" s="15">
        <v>140884</v>
      </c>
      <c r="K51" s="15">
        <v>1154852</v>
      </c>
      <c r="L51" s="15">
        <v>1150283</v>
      </c>
      <c r="M51" s="15">
        <v>2305135</v>
      </c>
      <c r="O51" s="13"/>
      <c r="P51" s="13"/>
    </row>
    <row r="52" spans="1:16" ht="12.45" customHeight="1" x14ac:dyDescent="0.2">
      <c r="A52" s="11" t="str">
        <f t="shared" si="1"/>
        <v>ADELAIDE1989</v>
      </c>
      <c r="B52" s="93" t="s">
        <v>2</v>
      </c>
      <c r="C52" s="88">
        <v>1989</v>
      </c>
      <c r="D52" s="89"/>
      <c r="E52" s="15">
        <v>864156</v>
      </c>
      <c r="F52" s="15">
        <v>870896</v>
      </c>
      <c r="G52" s="15">
        <v>1735052</v>
      </c>
      <c r="H52" s="15">
        <v>75625</v>
      </c>
      <c r="I52" s="15">
        <v>71553</v>
      </c>
      <c r="J52" s="15">
        <v>147178</v>
      </c>
      <c r="K52" s="15">
        <v>939781</v>
      </c>
      <c r="L52" s="15">
        <v>942449</v>
      </c>
      <c r="M52" s="15">
        <v>1882230</v>
      </c>
      <c r="O52" s="13"/>
      <c r="P52" s="13"/>
    </row>
    <row r="53" spans="1:16" ht="12.45" customHeight="1" x14ac:dyDescent="0.2">
      <c r="A53" s="11" t="str">
        <f t="shared" si="1"/>
        <v>ADELAIDE1990</v>
      </c>
      <c r="B53" s="3" t="s">
        <v>2</v>
      </c>
      <c r="C53" s="12">
        <v>1990</v>
      </c>
      <c r="E53" s="13">
        <v>1050530</v>
      </c>
      <c r="F53" s="13">
        <v>1057316</v>
      </c>
      <c r="G53" s="13">
        <v>2107846</v>
      </c>
      <c r="H53" s="13">
        <v>92869</v>
      </c>
      <c r="I53" s="13">
        <v>88528</v>
      </c>
      <c r="J53" s="13">
        <v>181397</v>
      </c>
      <c r="K53" s="15">
        <v>1143399</v>
      </c>
      <c r="L53" s="15">
        <v>1145844</v>
      </c>
      <c r="M53" s="15">
        <v>2289243</v>
      </c>
      <c r="O53" s="13"/>
      <c r="P53" s="13"/>
    </row>
    <row r="54" spans="1:16" ht="12.45" customHeight="1" x14ac:dyDescent="0.2">
      <c r="A54" s="11" t="str">
        <f t="shared" si="1"/>
        <v>ADELAIDE1991</v>
      </c>
      <c r="B54" s="93" t="s">
        <v>2</v>
      </c>
      <c r="C54" s="88">
        <v>1991</v>
      </c>
      <c r="D54" s="89"/>
      <c r="E54" s="15">
        <v>1312333</v>
      </c>
      <c r="F54" s="15">
        <v>1317683</v>
      </c>
      <c r="G54" s="15">
        <v>2630016</v>
      </c>
      <c r="H54" s="15">
        <v>96960</v>
      </c>
      <c r="I54" s="15">
        <v>95124</v>
      </c>
      <c r="J54" s="15">
        <v>192084</v>
      </c>
      <c r="K54" s="15">
        <v>1409293</v>
      </c>
      <c r="L54" s="15">
        <v>1412807</v>
      </c>
      <c r="M54" s="15">
        <v>2822100</v>
      </c>
      <c r="O54" s="13"/>
      <c r="P54" s="13"/>
    </row>
    <row r="55" spans="1:16" ht="12.45" customHeight="1" x14ac:dyDescent="0.2">
      <c r="A55" s="11" t="str">
        <f t="shared" si="1"/>
        <v>ADELAIDE1992</v>
      </c>
      <c r="B55" s="3" t="s">
        <v>2</v>
      </c>
      <c r="C55" s="12">
        <v>1992</v>
      </c>
      <c r="E55" s="13">
        <v>1363408</v>
      </c>
      <c r="F55" s="13">
        <v>1366447</v>
      </c>
      <c r="G55" s="13">
        <v>2729855</v>
      </c>
      <c r="H55" s="13">
        <v>103932</v>
      </c>
      <c r="I55" s="13">
        <v>100531</v>
      </c>
      <c r="J55" s="13">
        <v>204463</v>
      </c>
      <c r="K55" s="15">
        <v>1467340</v>
      </c>
      <c r="L55" s="15">
        <v>1466978</v>
      </c>
      <c r="M55" s="15">
        <v>2934318</v>
      </c>
      <c r="O55" s="13"/>
      <c r="P55" s="13"/>
    </row>
    <row r="56" spans="1:16" ht="12.45" customHeight="1" x14ac:dyDescent="0.2">
      <c r="A56" s="11" t="str">
        <f t="shared" si="1"/>
        <v>ADELAIDE1993</v>
      </c>
      <c r="B56" s="95" t="s">
        <v>2</v>
      </c>
      <c r="C56" s="88">
        <v>1993</v>
      </c>
      <c r="D56" s="89"/>
      <c r="E56" s="15">
        <v>1452121</v>
      </c>
      <c r="F56" s="15">
        <v>1457774</v>
      </c>
      <c r="G56" s="15">
        <v>2909895</v>
      </c>
      <c r="H56" s="90">
        <v>112290</v>
      </c>
      <c r="I56" s="90">
        <v>104129</v>
      </c>
      <c r="J56" s="15">
        <v>216419</v>
      </c>
      <c r="K56" s="15">
        <v>1564411</v>
      </c>
      <c r="L56" s="15">
        <v>1561903</v>
      </c>
      <c r="M56" s="15">
        <v>3126314</v>
      </c>
      <c r="O56" s="13"/>
      <c r="P56" s="13"/>
    </row>
    <row r="57" spans="1:16" ht="12.45" customHeight="1" x14ac:dyDescent="0.2">
      <c r="A57" s="11" t="str">
        <f t="shared" si="1"/>
        <v>ADELAIDE1994</v>
      </c>
      <c r="B57" s="3" t="s">
        <v>2</v>
      </c>
      <c r="C57" s="12">
        <v>1994</v>
      </c>
      <c r="E57" s="13">
        <v>1578541</v>
      </c>
      <c r="F57" s="13">
        <v>1596209</v>
      </c>
      <c r="G57" s="13">
        <v>3174750</v>
      </c>
      <c r="H57" s="13">
        <v>111407</v>
      </c>
      <c r="I57" s="13">
        <v>102949</v>
      </c>
      <c r="J57" s="13">
        <v>214356</v>
      </c>
      <c r="K57" s="15">
        <v>1689948</v>
      </c>
      <c r="L57" s="15">
        <v>1699158</v>
      </c>
      <c r="M57" s="15">
        <v>3389106</v>
      </c>
      <c r="O57" s="13"/>
      <c r="P57" s="13"/>
    </row>
    <row r="58" spans="1:16" ht="12.45" customHeight="1" x14ac:dyDescent="0.2">
      <c r="A58" s="11" t="str">
        <f t="shared" si="1"/>
        <v>ADELAIDE1995</v>
      </c>
      <c r="B58" s="3" t="s">
        <v>2</v>
      </c>
      <c r="C58" s="12">
        <v>1995</v>
      </c>
      <c r="E58" s="13">
        <v>1704117</v>
      </c>
      <c r="F58" s="13">
        <v>1715577</v>
      </c>
      <c r="G58" s="13">
        <v>3419694</v>
      </c>
      <c r="H58" s="13">
        <v>107676</v>
      </c>
      <c r="I58" s="13">
        <v>99945</v>
      </c>
      <c r="J58" s="13">
        <v>207621</v>
      </c>
      <c r="K58" s="15">
        <v>1811793</v>
      </c>
      <c r="L58" s="15">
        <v>1815522</v>
      </c>
      <c r="M58" s="15">
        <v>3627315</v>
      </c>
      <c r="O58" s="13"/>
      <c r="P58" s="13"/>
    </row>
    <row r="59" spans="1:16" ht="12.45" customHeight="1" x14ac:dyDescent="0.2">
      <c r="A59" s="11" t="str">
        <f t="shared" si="1"/>
        <v>ADELAIDE1996</v>
      </c>
      <c r="B59" s="3" t="s">
        <v>2</v>
      </c>
      <c r="C59" s="12">
        <v>1996</v>
      </c>
      <c r="E59" s="13">
        <v>1777723</v>
      </c>
      <c r="F59" s="13">
        <v>1782106</v>
      </c>
      <c r="G59" s="13">
        <v>3559829</v>
      </c>
      <c r="H59" s="13">
        <v>103704</v>
      </c>
      <c r="I59" s="13">
        <v>102159</v>
      </c>
      <c r="J59" s="13">
        <v>205863</v>
      </c>
      <c r="K59" s="15">
        <v>1881427</v>
      </c>
      <c r="L59" s="15">
        <v>1884265</v>
      </c>
      <c r="M59" s="15">
        <v>3765692</v>
      </c>
      <c r="O59" s="13"/>
      <c r="P59" s="13"/>
    </row>
    <row r="60" spans="1:16" ht="12.45" customHeight="1" x14ac:dyDescent="0.2">
      <c r="A60" s="11" t="str">
        <f t="shared" si="1"/>
        <v>ADELAIDE1997</v>
      </c>
      <c r="B60" s="3" t="s">
        <v>2</v>
      </c>
      <c r="C60" s="12">
        <v>1997</v>
      </c>
      <c r="E60" s="13">
        <v>1815098</v>
      </c>
      <c r="F60" s="13">
        <v>1821304</v>
      </c>
      <c r="G60" s="13">
        <v>3636402</v>
      </c>
      <c r="H60" s="13">
        <v>105895</v>
      </c>
      <c r="I60" s="13">
        <v>102995</v>
      </c>
      <c r="J60" s="13">
        <v>208890</v>
      </c>
      <c r="K60" s="15">
        <v>1920993</v>
      </c>
      <c r="L60" s="15">
        <v>1924299</v>
      </c>
      <c r="M60" s="15">
        <v>3845292</v>
      </c>
      <c r="O60" s="13"/>
      <c r="P60" s="13"/>
    </row>
    <row r="61" spans="1:16" ht="12.45" customHeight="1" x14ac:dyDescent="0.2">
      <c r="A61" s="11" t="str">
        <f t="shared" si="1"/>
        <v>ADELAIDE1998</v>
      </c>
      <c r="B61" s="3" t="s">
        <v>2</v>
      </c>
      <c r="C61" s="12">
        <v>1998</v>
      </c>
      <c r="E61" s="13">
        <v>1893971</v>
      </c>
      <c r="F61" s="13">
        <v>1895487</v>
      </c>
      <c r="G61" s="13">
        <v>3789458</v>
      </c>
      <c r="H61" s="13">
        <v>112689</v>
      </c>
      <c r="I61" s="13">
        <v>110346</v>
      </c>
      <c r="J61" s="13">
        <v>223035</v>
      </c>
      <c r="K61" s="15">
        <v>2006660</v>
      </c>
      <c r="L61" s="15">
        <v>2005833</v>
      </c>
      <c r="M61" s="15">
        <v>4012493</v>
      </c>
      <c r="O61" s="13"/>
      <c r="P61" s="13"/>
    </row>
    <row r="62" spans="1:16" ht="12.45" customHeight="1" x14ac:dyDescent="0.2">
      <c r="A62" s="11" t="str">
        <f t="shared" si="1"/>
        <v>ADELAIDE1999</v>
      </c>
      <c r="B62" s="95" t="s">
        <v>2</v>
      </c>
      <c r="C62" s="88">
        <v>1999</v>
      </c>
      <c r="D62" s="89"/>
      <c r="E62" s="15">
        <v>1925483</v>
      </c>
      <c r="F62" s="15">
        <v>1935427</v>
      </c>
      <c r="G62" s="15">
        <v>3860910</v>
      </c>
      <c r="H62" s="90">
        <v>123513</v>
      </c>
      <c r="I62" s="90">
        <v>117501</v>
      </c>
      <c r="J62" s="15">
        <v>241014</v>
      </c>
      <c r="K62" s="15">
        <v>2048996</v>
      </c>
      <c r="L62" s="15">
        <v>2052928</v>
      </c>
      <c r="M62" s="15">
        <v>4101924</v>
      </c>
      <c r="O62" s="13"/>
      <c r="P62" s="13"/>
    </row>
    <row r="63" spans="1:16" ht="12.45" customHeight="1" x14ac:dyDescent="0.2">
      <c r="A63" s="11" t="str">
        <f t="shared" si="1"/>
        <v>ADELAIDE2000</v>
      </c>
      <c r="B63" s="3" t="s">
        <v>2</v>
      </c>
      <c r="C63" s="12">
        <v>2000</v>
      </c>
      <c r="E63" s="13">
        <v>1983734</v>
      </c>
      <c r="F63" s="13">
        <v>1979425</v>
      </c>
      <c r="G63" s="13">
        <v>3963159</v>
      </c>
      <c r="H63" s="13">
        <v>139535</v>
      </c>
      <c r="I63" s="13">
        <v>130564</v>
      </c>
      <c r="J63" s="13">
        <v>270099</v>
      </c>
      <c r="K63" s="15">
        <v>2123269</v>
      </c>
      <c r="L63" s="15">
        <v>2109989</v>
      </c>
      <c r="M63" s="15">
        <v>4233258</v>
      </c>
      <c r="O63" s="13"/>
      <c r="P63" s="13"/>
    </row>
    <row r="64" spans="1:16" ht="12.45" customHeight="1" x14ac:dyDescent="0.2">
      <c r="A64" s="11" t="str">
        <f t="shared" si="1"/>
        <v>ADELAIDE2001</v>
      </c>
      <c r="B64" s="3" t="s">
        <v>2</v>
      </c>
      <c r="C64" s="12">
        <v>2001</v>
      </c>
      <c r="E64" s="13">
        <v>2088198</v>
      </c>
      <c r="F64" s="13">
        <v>2094282</v>
      </c>
      <c r="G64" s="13">
        <v>4182480</v>
      </c>
      <c r="H64" s="13">
        <v>124361</v>
      </c>
      <c r="I64" s="13">
        <v>117483</v>
      </c>
      <c r="J64" s="13">
        <v>241844</v>
      </c>
      <c r="K64" s="15">
        <v>2212559</v>
      </c>
      <c r="L64" s="15">
        <v>2211765</v>
      </c>
      <c r="M64" s="15">
        <v>4424324</v>
      </c>
      <c r="O64" s="13"/>
      <c r="P64" s="13"/>
    </row>
    <row r="65" spans="1:16" ht="12.45" customHeight="1" x14ac:dyDescent="0.2">
      <c r="A65" s="11" t="str">
        <f t="shared" si="1"/>
        <v>ADELAIDE2002</v>
      </c>
      <c r="B65" s="3" t="s">
        <v>2</v>
      </c>
      <c r="C65" s="12">
        <v>2002</v>
      </c>
      <c r="E65" s="13">
        <v>1996080</v>
      </c>
      <c r="F65" s="13">
        <v>1998230</v>
      </c>
      <c r="G65" s="13">
        <v>3994310</v>
      </c>
      <c r="H65" s="13">
        <v>115448</v>
      </c>
      <c r="I65" s="13">
        <v>108903</v>
      </c>
      <c r="J65" s="13">
        <v>224351</v>
      </c>
      <c r="K65" s="15">
        <v>2111528</v>
      </c>
      <c r="L65" s="15">
        <v>2107133</v>
      </c>
      <c r="M65" s="15">
        <v>4218661</v>
      </c>
      <c r="O65" s="13"/>
      <c r="P65" s="13"/>
    </row>
    <row r="66" spans="1:16" ht="12.45" customHeight="1" x14ac:dyDescent="0.2">
      <c r="A66" s="11" t="str">
        <f t="shared" si="1"/>
        <v>ADELAIDE2003</v>
      </c>
      <c r="B66" s="3" t="s">
        <v>2</v>
      </c>
      <c r="C66" s="12">
        <v>2003</v>
      </c>
      <c r="E66" s="13">
        <v>2188997</v>
      </c>
      <c r="F66" s="13">
        <v>2195098</v>
      </c>
      <c r="G66" s="13">
        <v>4384095</v>
      </c>
      <c r="H66" s="13">
        <v>107577</v>
      </c>
      <c r="I66" s="13">
        <v>99272</v>
      </c>
      <c r="J66" s="13">
        <v>206849</v>
      </c>
      <c r="K66" s="15">
        <v>2296574</v>
      </c>
      <c r="L66" s="15">
        <v>2294370</v>
      </c>
      <c r="M66" s="15">
        <v>4590944</v>
      </c>
      <c r="O66" s="13"/>
      <c r="P66" s="13"/>
    </row>
    <row r="67" spans="1:16" ht="12.45" customHeight="1" x14ac:dyDescent="0.2">
      <c r="A67" s="11" t="str">
        <f t="shared" si="1"/>
        <v>ADELAIDE2004</v>
      </c>
      <c r="B67" s="95" t="s">
        <v>2</v>
      </c>
      <c r="C67" s="88">
        <v>2004</v>
      </c>
      <c r="D67" s="89"/>
      <c r="E67" s="15">
        <v>2415418</v>
      </c>
      <c r="F67" s="15">
        <v>2424467</v>
      </c>
      <c r="G67" s="15">
        <v>4839885</v>
      </c>
      <c r="H67" s="90">
        <v>147055</v>
      </c>
      <c r="I67" s="90">
        <v>139028</v>
      </c>
      <c r="J67" s="15">
        <v>286083</v>
      </c>
      <c r="K67" s="15">
        <v>2562473</v>
      </c>
      <c r="L67" s="15">
        <v>2563495</v>
      </c>
      <c r="M67" s="15">
        <v>5125968</v>
      </c>
      <c r="O67" s="13"/>
      <c r="P67" s="13"/>
    </row>
    <row r="68" spans="1:16" ht="12.45" customHeight="1" x14ac:dyDescent="0.2">
      <c r="A68" s="11" t="str">
        <f t="shared" si="1"/>
        <v>ADELAIDE2005</v>
      </c>
      <c r="B68" s="95" t="s">
        <v>2</v>
      </c>
      <c r="C68" s="88">
        <v>2005</v>
      </c>
      <c r="D68" s="89"/>
      <c r="E68" s="15">
        <v>2621067</v>
      </c>
      <c r="F68" s="15">
        <v>2640610</v>
      </c>
      <c r="G68" s="15">
        <v>5261677</v>
      </c>
      <c r="H68" s="90">
        <v>172571</v>
      </c>
      <c r="I68" s="90">
        <v>161727</v>
      </c>
      <c r="J68" s="15">
        <v>334298</v>
      </c>
      <c r="K68" s="15">
        <v>2793638</v>
      </c>
      <c r="L68" s="15">
        <v>2802337</v>
      </c>
      <c r="M68" s="15">
        <v>5595975</v>
      </c>
      <c r="O68" s="13"/>
      <c r="P68" s="13"/>
    </row>
    <row r="69" spans="1:16" ht="12.45" customHeight="1" x14ac:dyDescent="0.2">
      <c r="A69" s="11" t="str">
        <f t="shared" si="1"/>
        <v>ADELAIDE2006</v>
      </c>
      <c r="B69" s="3" t="s">
        <v>2</v>
      </c>
      <c r="C69" s="12">
        <v>2006</v>
      </c>
      <c r="E69" s="13">
        <v>2793335</v>
      </c>
      <c r="F69" s="13">
        <v>2798978</v>
      </c>
      <c r="G69" s="13">
        <v>5592313</v>
      </c>
      <c r="H69" s="13">
        <v>209029</v>
      </c>
      <c r="I69" s="13">
        <v>191460</v>
      </c>
      <c r="J69" s="13">
        <v>400489</v>
      </c>
      <c r="K69" s="15">
        <v>3002364</v>
      </c>
      <c r="L69" s="15">
        <v>2990438</v>
      </c>
      <c r="M69" s="15">
        <v>5992802</v>
      </c>
      <c r="O69" s="13"/>
      <c r="P69" s="13"/>
    </row>
    <row r="70" spans="1:16" ht="12.45" customHeight="1" x14ac:dyDescent="0.2">
      <c r="A70" s="11" t="str">
        <f t="shared" si="1"/>
        <v>ADELAIDE2007</v>
      </c>
      <c r="B70" s="3" t="s">
        <v>2</v>
      </c>
      <c r="C70" s="12">
        <v>2007</v>
      </c>
      <c r="E70" s="13">
        <v>2946819</v>
      </c>
      <c r="F70" s="13">
        <v>2959610</v>
      </c>
      <c r="G70" s="13">
        <v>5906429</v>
      </c>
      <c r="H70" s="13">
        <v>234751</v>
      </c>
      <c r="I70" s="13">
        <v>220398</v>
      </c>
      <c r="J70" s="13">
        <v>455149</v>
      </c>
      <c r="K70" s="15">
        <v>3181570</v>
      </c>
      <c r="L70" s="15">
        <v>3180008</v>
      </c>
      <c r="M70" s="15">
        <v>6361578</v>
      </c>
      <c r="O70" s="13"/>
      <c r="P70" s="13"/>
    </row>
    <row r="71" spans="1:16" ht="12.45" customHeight="1" x14ac:dyDescent="0.2">
      <c r="A71" s="11" t="str">
        <f t="shared" si="1"/>
        <v>ADELAIDE2008</v>
      </c>
      <c r="B71" s="3" t="s">
        <v>2</v>
      </c>
      <c r="C71" s="12">
        <v>2008</v>
      </c>
      <c r="E71" s="13">
        <v>3127058</v>
      </c>
      <c r="F71" s="13">
        <v>3143311</v>
      </c>
      <c r="G71" s="13">
        <v>6270369</v>
      </c>
      <c r="H71" s="13">
        <v>249375</v>
      </c>
      <c r="I71" s="13">
        <v>230304</v>
      </c>
      <c r="J71" s="13">
        <v>479679</v>
      </c>
      <c r="K71" s="15">
        <v>3376433</v>
      </c>
      <c r="L71" s="15">
        <v>3373615</v>
      </c>
      <c r="M71" s="15">
        <v>6750048</v>
      </c>
      <c r="O71" s="13"/>
      <c r="P71" s="13"/>
    </row>
    <row r="72" spans="1:16" ht="12.45" customHeight="1" x14ac:dyDescent="0.2">
      <c r="A72" s="11" t="str">
        <f t="shared" si="1"/>
        <v>ADELAIDE2009</v>
      </c>
      <c r="B72" s="3" t="s">
        <v>2</v>
      </c>
      <c r="C72" s="12">
        <v>2009</v>
      </c>
      <c r="E72" s="13">
        <v>3164872</v>
      </c>
      <c r="F72" s="13">
        <v>3175476</v>
      </c>
      <c r="G72" s="13">
        <v>6340348</v>
      </c>
      <c r="H72" s="13">
        <v>257754</v>
      </c>
      <c r="I72" s="13">
        <v>243645</v>
      </c>
      <c r="J72" s="13">
        <v>501399</v>
      </c>
      <c r="K72" s="15">
        <v>3422626</v>
      </c>
      <c r="L72" s="15">
        <v>3419121</v>
      </c>
      <c r="M72" s="15">
        <v>6841747</v>
      </c>
      <c r="O72" s="13"/>
      <c r="P72" s="13"/>
    </row>
    <row r="73" spans="1:16" ht="12.45" customHeight="1" x14ac:dyDescent="0.2">
      <c r="A73" s="11" t="str">
        <f t="shared" si="1"/>
        <v>ADELAIDE2010</v>
      </c>
      <c r="B73" s="93" t="s">
        <v>2</v>
      </c>
      <c r="C73" s="88">
        <v>2010</v>
      </c>
      <c r="D73" s="89"/>
      <c r="E73" s="15">
        <v>3374644</v>
      </c>
      <c r="F73" s="15">
        <v>3383607</v>
      </c>
      <c r="G73" s="15">
        <v>6758251</v>
      </c>
      <c r="H73" s="15">
        <v>273337</v>
      </c>
      <c r="I73" s="15">
        <v>259055</v>
      </c>
      <c r="J73" s="15">
        <v>532392</v>
      </c>
      <c r="K73" s="15">
        <v>3647981</v>
      </c>
      <c r="L73" s="15">
        <v>3642662</v>
      </c>
      <c r="M73" s="15">
        <v>7290643</v>
      </c>
      <c r="O73" s="13"/>
      <c r="P73" s="13"/>
    </row>
    <row r="74" spans="1:16" ht="12.45" customHeight="1" x14ac:dyDescent="0.2">
      <c r="A74" s="11" t="str">
        <f t="shared" si="1"/>
        <v>ADELAIDE2011</v>
      </c>
      <c r="B74" s="3" t="s">
        <v>2</v>
      </c>
      <c r="C74" s="12">
        <v>2011</v>
      </c>
      <c r="E74" s="13">
        <v>3221062</v>
      </c>
      <c r="F74" s="13">
        <v>3217272</v>
      </c>
      <c r="G74" s="13">
        <v>6438334</v>
      </c>
      <c r="H74" s="13">
        <v>296137</v>
      </c>
      <c r="I74" s="13">
        <v>286936</v>
      </c>
      <c r="J74" s="13">
        <v>583073</v>
      </c>
      <c r="K74" s="15">
        <v>3517199</v>
      </c>
      <c r="L74" s="15">
        <v>3504208</v>
      </c>
      <c r="M74" s="15">
        <v>7021407</v>
      </c>
      <c r="O74" s="13"/>
      <c r="P74" s="13"/>
    </row>
    <row r="75" spans="1:16" ht="12.45" customHeight="1" x14ac:dyDescent="0.2">
      <c r="A75" s="11" t="str">
        <f t="shared" si="1"/>
        <v>ADELAIDE2012</v>
      </c>
      <c r="B75" s="91" t="s">
        <v>2</v>
      </c>
      <c r="C75" s="16">
        <v>2012</v>
      </c>
      <c r="D75" s="89"/>
      <c r="E75" s="92">
        <v>3208500</v>
      </c>
      <c r="F75" s="92">
        <v>3208315</v>
      </c>
      <c r="G75" s="92">
        <v>6416815</v>
      </c>
      <c r="H75" s="92">
        <v>330842</v>
      </c>
      <c r="I75" s="92">
        <v>319235</v>
      </c>
      <c r="J75" s="92">
        <v>650077</v>
      </c>
      <c r="K75" s="15">
        <v>3539342</v>
      </c>
      <c r="L75" s="15">
        <v>3527550</v>
      </c>
      <c r="M75" s="15">
        <v>7066892</v>
      </c>
      <c r="O75" s="13"/>
      <c r="P75" s="13"/>
    </row>
    <row r="76" spans="1:16" ht="12.45" customHeight="1" x14ac:dyDescent="0.2">
      <c r="A76" s="11" t="str">
        <f t="shared" si="1"/>
        <v>ADELAIDE2013</v>
      </c>
      <c r="B76" s="3" t="s">
        <v>2</v>
      </c>
      <c r="C76" s="12">
        <v>2013</v>
      </c>
      <c r="E76" s="13">
        <v>3285242</v>
      </c>
      <c r="F76" s="13">
        <v>3289047</v>
      </c>
      <c r="G76" s="13">
        <v>6574289</v>
      </c>
      <c r="H76" s="13">
        <v>406878</v>
      </c>
      <c r="I76" s="13">
        <v>392707</v>
      </c>
      <c r="J76" s="13">
        <v>799585</v>
      </c>
      <c r="K76" s="15">
        <v>3692120</v>
      </c>
      <c r="L76" s="15">
        <v>3681754</v>
      </c>
      <c r="M76" s="15">
        <v>7373874</v>
      </c>
      <c r="O76" s="13"/>
      <c r="P76" s="13"/>
    </row>
    <row r="77" spans="1:16" ht="12.45" customHeight="1" x14ac:dyDescent="0.2">
      <c r="A77" s="11" t="str">
        <f t="shared" si="1"/>
        <v>ADELAIDE2014</v>
      </c>
      <c r="B77" s="95" t="s">
        <v>2</v>
      </c>
      <c r="C77" s="88">
        <v>2014</v>
      </c>
      <c r="D77" s="89"/>
      <c r="E77" s="15">
        <v>3364494</v>
      </c>
      <c r="F77" s="15">
        <v>3367105</v>
      </c>
      <c r="G77" s="15">
        <v>6731599</v>
      </c>
      <c r="H77" s="90">
        <v>488795</v>
      </c>
      <c r="I77" s="90">
        <v>478470</v>
      </c>
      <c r="J77" s="15">
        <v>967265</v>
      </c>
      <c r="K77" s="15">
        <v>3853289</v>
      </c>
      <c r="L77" s="15">
        <v>3845575</v>
      </c>
      <c r="M77" s="15">
        <v>7698864</v>
      </c>
      <c r="O77" s="13"/>
      <c r="P77" s="13"/>
    </row>
    <row r="78" spans="1:16" ht="12.45" customHeight="1" x14ac:dyDescent="0.2">
      <c r="A78" s="11" t="str">
        <f t="shared" si="1"/>
        <v>ADELAIDE2015</v>
      </c>
      <c r="B78" s="3" t="s">
        <v>2</v>
      </c>
      <c r="C78" s="12">
        <v>2015</v>
      </c>
      <c r="E78" s="13">
        <v>3402848</v>
      </c>
      <c r="F78" s="13">
        <v>3396933</v>
      </c>
      <c r="G78" s="13">
        <v>6799781</v>
      </c>
      <c r="H78" s="13">
        <v>438120</v>
      </c>
      <c r="I78" s="13">
        <v>433268</v>
      </c>
      <c r="J78" s="13">
        <v>871388</v>
      </c>
      <c r="K78" s="15">
        <v>3840968</v>
      </c>
      <c r="L78" s="15">
        <v>3830201</v>
      </c>
      <c r="M78" s="15">
        <v>7671169</v>
      </c>
      <c r="O78" s="13"/>
      <c r="P78" s="13"/>
    </row>
    <row r="79" spans="1:16" ht="12.45" customHeight="1" x14ac:dyDescent="0.2">
      <c r="A79" s="11" t="str">
        <f t="shared" si="1"/>
        <v>ADELAIDE2016</v>
      </c>
      <c r="B79" s="3" t="s">
        <v>2</v>
      </c>
      <c r="C79" s="12">
        <v>2016</v>
      </c>
      <c r="E79" s="13">
        <v>3502850</v>
      </c>
      <c r="F79" s="13">
        <v>3493144</v>
      </c>
      <c r="G79" s="13">
        <v>6995994</v>
      </c>
      <c r="H79" s="13">
        <v>460538</v>
      </c>
      <c r="I79" s="13">
        <v>463641</v>
      </c>
      <c r="J79" s="13">
        <v>924179</v>
      </c>
      <c r="K79" s="15">
        <v>3963388</v>
      </c>
      <c r="L79" s="15">
        <v>3956785</v>
      </c>
      <c r="M79" s="15">
        <v>7920173</v>
      </c>
      <c r="O79" s="13"/>
      <c r="P79" s="13"/>
    </row>
    <row r="80" spans="1:16" ht="12.45" customHeight="1" x14ac:dyDescent="0.2">
      <c r="A80" s="11" t="str">
        <f t="shared" si="1"/>
        <v>ADELAIDE2017</v>
      </c>
      <c r="B80" s="3" t="s">
        <v>2</v>
      </c>
      <c r="C80" s="12">
        <v>2017</v>
      </c>
      <c r="E80" s="13">
        <v>3577907</v>
      </c>
      <c r="F80" s="13">
        <v>3571052</v>
      </c>
      <c r="G80" s="13">
        <v>7148959</v>
      </c>
      <c r="H80" s="13">
        <v>484696</v>
      </c>
      <c r="I80" s="13">
        <v>478279</v>
      </c>
      <c r="J80" s="13">
        <v>962975</v>
      </c>
      <c r="K80" s="15">
        <v>4062603</v>
      </c>
      <c r="L80" s="15">
        <v>4049331</v>
      </c>
      <c r="M80" s="15">
        <v>8111934</v>
      </c>
      <c r="O80" s="13"/>
      <c r="P80" s="13"/>
    </row>
    <row r="81" spans="1:16" ht="12.45" customHeight="1" x14ac:dyDescent="0.2">
      <c r="A81" s="11" t="str">
        <f t="shared" si="1"/>
        <v>ADELAIDE2018</v>
      </c>
      <c r="B81" s="93" t="s">
        <v>2</v>
      </c>
      <c r="C81" s="88">
        <v>2018</v>
      </c>
      <c r="D81" s="89"/>
      <c r="E81" s="15">
        <v>3662255</v>
      </c>
      <c r="F81" s="15">
        <v>3658087</v>
      </c>
      <c r="G81" s="15">
        <v>7320342</v>
      </c>
      <c r="H81" s="15">
        <v>515561</v>
      </c>
      <c r="I81" s="15">
        <v>510400</v>
      </c>
      <c r="J81" s="15">
        <v>1025961</v>
      </c>
      <c r="K81" s="15">
        <v>4177816</v>
      </c>
      <c r="L81" s="15">
        <v>4168487</v>
      </c>
      <c r="M81" s="15">
        <v>8346303</v>
      </c>
      <c r="O81" s="13"/>
      <c r="P81" s="13"/>
    </row>
    <row r="82" spans="1:16" ht="12.45" customHeight="1" x14ac:dyDescent="0.2">
      <c r="A82" s="11" t="str">
        <f t="shared" si="1"/>
        <v>ADELAIDE2019</v>
      </c>
      <c r="B82" s="3" t="s">
        <v>2</v>
      </c>
      <c r="C82" s="12">
        <v>2019</v>
      </c>
      <c r="E82" s="13">
        <v>3692959</v>
      </c>
      <c r="F82" s="13">
        <v>3694620</v>
      </c>
      <c r="G82" s="13">
        <v>7387579</v>
      </c>
      <c r="H82" s="13">
        <v>569488</v>
      </c>
      <c r="I82" s="13">
        <v>559104</v>
      </c>
      <c r="J82" s="13">
        <v>1128592</v>
      </c>
      <c r="K82" s="15">
        <v>4262447</v>
      </c>
      <c r="L82" s="15">
        <v>4253724</v>
      </c>
      <c r="M82" s="15">
        <v>8516171</v>
      </c>
      <c r="O82" s="13"/>
      <c r="P82" s="13"/>
    </row>
    <row r="83" spans="1:16" ht="12.45" customHeight="1" x14ac:dyDescent="0.2">
      <c r="A83" s="11" t="str">
        <f t="shared" si="1"/>
        <v>ADELAIDE2020</v>
      </c>
      <c r="B83" s="93" t="s">
        <v>2</v>
      </c>
      <c r="C83" s="88">
        <v>2020</v>
      </c>
      <c r="D83" s="89"/>
      <c r="E83" s="15">
        <v>1172754</v>
      </c>
      <c r="F83" s="15">
        <v>1175700</v>
      </c>
      <c r="G83" s="15">
        <v>2348454</v>
      </c>
      <c r="H83" s="15">
        <v>135001</v>
      </c>
      <c r="I83" s="15">
        <v>105958</v>
      </c>
      <c r="J83" s="15">
        <v>240959</v>
      </c>
      <c r="K83" s="15">
        <v>1307755</v>
      </c>
      <c r="L83" s="15">
        <v>1281658</v>
      </c>
      <c r="M83" s="15">
        <v>2589413</v>
      </c>
      <c r="O83" s="13"/>
      <c r="P83" s="13"/>
    </row>
    <row r="84" spans="1:16" ht="12.45" customHeight="1" x14ac:dyDescent="0.2">
      <c r="A84" s="11" t="str">
        <f t="shared" si="1"/>
        <v>ADELAIDE2021</v>
      </c>
      <c r="B84" s="3" t="s">
        <v>2</v>
      </c>
      <c r="C84" s="12">
        <v>2021</v>
      </c>
      <c r="E84" s="13">
        <v>1511842</v>
      </c>
      <c r="F84" s="13">
        <v>1519265</v>
      </c>
      <c r="G84" s="13">
        <v>3031107</v>
      </c>
      <c r="H84" s="13">
        <v>22140</v>
      </c>
      <c r="I84" s="13">
        <v>13548</v>
      </c>
      <c r="J84" s="13">
        <v>35688</v>
      </c>
      <c r="K84" s="15">
        <v>1533982</v>
      </c>
      <c r="L84" s="15">
        <v>1532813</v>
      </c>
      <c r="M84" s="15">
        <v>3066795</v>
      </c>
      <c r="O84" s="13"/>
      <c r="P84" s="13"/>
    </row>
    <row r="85" spans="1:16" ht="12.45" customHeight="1" x14ac:dyDescent="0.2">
      <c r="A85" s="11" t="str">
        <f t="shared" si="1"/>
        <v>ADELAIDE2022</v>
      </c>
      <c r="B85" s="3" t="s">
        <v>2</v>
      </c>
      <c r="C85" s="12">
        <v>2022</v>
      </c>
      <c r="E85" s="13">
        <v>3015324</v>
      </c>
      <c r="F85" s="13">
        <v>2991535</v>
      </c>
      <c r="G85" s="13">
        <v>6006859</v>
      </c>
      <c r="H85" s="13">
        <v>202603</v>
      </c>
      <c r="I85" s="13">
        <v>207374</v>
      </c>
      <c r="J85" s="13">
        <v>409977</v>
      </c>
      <c r="K85" s="15">
        <v>3217927</v>
      </c>
      <c r="L85" s="15">
        <v>3198909</v>
      </c>
      <c r="M85" s="15">
        <v>6416836</v>
      </c>
      <c r="O85" s="13"/>
      <c r="P85" s="13"/>
    </row>
    <row r="86" spans="1:16" ht="12.45" customHeight="1" x14ac:dyDescent="0.2">
      <c r="A86" s="11" t="str">
        <f t="shared" si="1"/>
        <v>ADELAIDE2023</v>
      </c>
      <c r="B86" s="3" t="s">
        <v>2</v>
      </c>
      <c r="C86" s="12">
        <v>2023</v>
      </c>
      <c r="E86" s="13">
        <v>3561187</v>
      </c>
      <c r="F86" s="13">
        <v>3555185</v>
      </c>
      <c r="G86" s="13">
        <v>7116372</v>
      </c>
      <c r="H86" s="13">
        <v>449165</v>
      </c>
      <c r="I86" s="13">
        <v>431949</v>
      </c>
      <c r="J86" s="13">
        <v>881114</v>
      </c>
      <c r="K86" s="15">
        <v>4010352</v>
      </c>
      <c r="L86" s="15">
        <v>3987134</v>
      </c>
      <c r="M86" s="15">
        <v>7997486</v>
      </c>
      <c r="O86" s="13"/>
      <c r="P86" s="13"/>
    </row>
    <row r="87" spans="1:16" ht="12.45" customHeight="1" x14ac:dyDescent="0.2">
      <c r="A87" s="11" t="str">
        <f t="shared" si="1"/>
        <v>ADELAIDE2024</v>
      </c>
      <c r="B87" s="93" t="s">
        <v>2</v>
      </c>
      <c r="C87" s="88">
        <v>2024</v>
      </c>
      <c r="D87" s="89"/>
      <c r="E87" s="15">
        <v>3694044</v>
      </c>
      <c r="F87" s="15">
        <v>3693149</v>
      </c>
      <c r="G87" s="15">
        <v>7387193</v>
      </c>
      <c r="H87" s="15">
        <v>490963</v>
      </c>
      <c r="I87" s="15">
        <v>473480</v>
      </c>
      <c r="J87" s="15">
        <v>964443</v>
      </c>
      <c r="K87" s="15">
        <v>4185007</v>
      </c>
      <c r="L87" s="15">
        <v>4166629</v>
      </c>
      <c r="M87" s="15">
        <v>8351636</v>
      </c>
      <c r="O87" s="13"/>
      <c r="P87" s="13"/>
    </row>
    <row r="88" spans="1:16" ht="12.45" customHeight="1" x14ac:dyDescent="0.2">
      <c r="A88" s="11" t="str">
        <f t="shared" si="1"/>
        <v>ALBANY1985</v>
      </c>
      <c r="B88" s="3" t="s">
        <v>3</v>
      </c>
      <c r="C88" s="12">
        <v>1985</v>
      </c>
      <c r="E88" s="13">
        <v>6330</v>
      </c>
      <c r="F88" s="13">
        <v>6313</v>
      </c>
      <c r="G88" s="13">
        <v>12643</v>
      </c>
      <c r="H88" s="13">
        <v>0</v>
      </c>
      <c r="I88" s="13">
        <v>0</v>
      </c>
      <c r="J88" s="13">
        <v>0</v>
      </c>
      <c r="K88" s="15">
        <v>6330</v>
      </c>
      <c r="L88" s="15">
        <v>6313</v>
      </c>
      <c r="M88" s="15">
        <v>12643</v>
      </c>
      <c r="O88" s="13"/>
      <c r="P88" s="13"/>
    </row>
    <row r="89" spans="1:16" ht="12.45" customHeight="1" x14ac:dyDescent="0.2">
      <c r="A89" s="11" t="str">
        <f t="shared" si="1"/>
        <v>ALBANY1986</v>
      </c>
      <c r="B89" s="3" t="s">
        <v>3</v>
      </c>
      <c r="C89" s="12">
        <v>1986</v>
      </c>
      <c r="E89" s="13">
        <v>7298</v>
      </c>
      <c r="F89" s="13">
        <v>7152</v>
      </c>
      <c r="G89" s="13">
        <v>14450</v>
      </c>
      <c r="H89" s="13">
        <v>0</v>
      </c>
      <c r="I89" s="13">
        <v>0</v>
      </c>
      <c r="J89" s="13">
        <v>0</v>
      </c>
      <c r="K89" s="15">
        <v>7298</v>
      </c>
      <c r="L89" s="15">
        <v>7152</v>
      </c>
      <c r="M89" s="15">
        <v>14450</v>
      </c>
      <c r="O89" s="13"/>
      <c r="P89" s="13"/>
    </row>
    <row r="90" spans="1:16" ht="12.45" customHeight="1" x14ac:dyDescent="0.2">
      <c r="A90" s="11" t="str">
        <f t="shared" si="1"/>
        <v>ALBANY1987</v>
      </c>
      <c r="B90" s="95" t="s">
        <v>3</v>
      </c>
      <c r="C90" s="88">
        <v>1987</v>
      </c>
      <c r="D90" s="89"/>
      <c r="E90" s="15">
        <v>7601</v>
      </c>
      <c r="F90" s="15">
        <v>7497</v>
      </c>
      <c r="G90" s="15">
        <v>15098</v>
      </c>
      <c r="H90" s="90">
        <v>0</v>
      </c>
      <c r="I90" s="90">
        <v>0</v>
      </c>
      <c r="J90" s="15">
        <v>0</v>
      </c>
      <c r="K90" s="15">
        <v>7601</v>
      </c>
      <c r="L90" s="15">
        <v>7497</v>
      </c>
      <c r="M90" s="15">
        <v>15098</v>
      </c>
      <c r="O90" s="13"/>
      <c r="P90" s="13"/>
    </row>
    <row r="91" spans="1:16" ht="12.45" customHeight="1" x14ac:dyDescent="0.2">
      <c r="A91" s="11" t="str">
        <f t="shared" si="1"/>
        <v>ALBANY1988</v>
      </c>
      <c r="B91" s="91" t="s">
        <v>3</v>
      </c>
      <c r="C91" s="16">
        <v>1988</v>
      </c>
      <c r="D91" s="89"/>
      <c r="E91" s="92">
        <v>7729</v>
      </c>
      <c r="F91" s="92">
        <v>7764</v>
      </c>
      <c r="G91" s="92">
        <v>15493</v>
      </c>
      <c r="H91" s="92">
        <v>0</v>
      </c>
      <c r="I91" s="92">
        <v>0</v>
      </c>
      <c r="J91" s="92">
        <v>0</v>
      </c>
      <c r="K91" s="15">
        <v>7729</v>
      </c>
      <c r="L91" s="15">
        <v>7764</v>
      </c>
      <c r="M91" s="15">
        <v>15493</v>
      </c>
      <c r="O91" s="13"/>
      <c r="P91" s="13"/>
    </row>
    <row r="92" spans="1:16" ht="12.45" customHeight="1" x14ac:dyDescent="0.2">
      <c r="A92" s="11" t="str">
        <f t="shared" si="1"/>
        <v>ALBANY1989</v>
      </c>
      <c r="B92" s="3" t="s">
        <v>3</v>
      </c>
      <c r="C92" s="12">
        <v>1989</v>
      </c>
      <c r="E92" s="13">
        <v>7173</v>
      </c>
      <c r="F92" s="13">
        <v>7223</v>
      </c>
      <c r="G92" s="13">
        <v>14396</v>
      </c>
      <c r="H92" s="13">
        <v>0</v>
      </c>
      <c r="I92" s="13">
        <v>0</v>
      </c>
      <c r="J92" s="13">
        <v>0</v>
      </c>
      <c r="K92" s="15">
        <v>7173</v>
      </c>
      <c r="L92" s="15">
        <v>7223</v>
      </c>
      <c r="M92" s="15">
        <v>14396</v>
      </c>
      <c r="O92" s="13"/>
      <c r="P92" s="13"/>
    </row>
    <row r="93" spans="1:16" ht="12.45" customHeight="1" x14ac:dyDescent="0.2">
      <c r="A93" s="11" t="str">
        <f t="shared" si="1"/>
        <v>ALBANY1990</v>
      </c>
      <c r="B93" s="3" t="s">
        <v>3</v>
      </c>
      <c r="C93" s="12">
        <v>1990</v>
      </c>
      <c r="E93" s="13">
        <v>7428</v>
      </c>
      <c r="F93" s="13">
        <v>7390</v>
      </c>
      <c r="G93" s="13">
        <v>14818</v>
      </c>
      <c r="H93" s="13">
        <v>0</v>
      </c>
      <c r="I93" s="13">
        <v>0</v>
      </c>
      <c r="J93" s="13">
        <v>0</v>
      </c>
      <c r="K93" s="15">
        <v>7428</v>
      </c>
      <c r="L93" s="15">
        <v>7390</v>
      </c>
      <c r="M93" s="15">
        <v>14818</v>
      </c>
      <c r="O93" s="13"/>
      <c r="P93" s="13"/>
    </row>
    <row r="94" spans="1:16" ht="12.45" customHeight="1" x14ac:dyDescent="0.2">
      <c r="A94" s="11" t="str">
        <f t="shared" si="1"/>
        <v>ALBANY1991</v>
      </c>
      <c r="B94" s="3" t="s">
        <v>3</v>
      </c>
      <c r="C94" s="12">
        <v>1991</v>
      </c>
      <c r="E94" s="13">
        <v>7434</v>
      </c>
      <c r="F94" s="13">
        <v>7159</v>
      </c>
      <c r="G94" s="13">
        <v>14593</v>
      </c>
      <c r="H94" s="13">
        <v>0</v>
      </c>
      <c r="I94" s="13">
        <v>0</v>
      </c>
      <c r="J94" s="13">
        <v>0</v>
      </c>
      <c r="K94" s="15">
        <v>7434</v>
      </c>
      <c r="L94" s="15">
        <v>7159</v>
      </c>
      <c r="M94" s="15">
        <v>14593</v>
      </c>
      <c r="O94" s="13"/>
      <c r="P94" s="13"/>
    </row>
    <row r="95" spans="1:16" ht="12.45" customHeight="1" x14ac:dyDescent="0.2">
      <c r="A95" s="11" t="str">
        <f t="shared" si="1"/>
        <v>ALBANY1992</v>
      </c>
      <c r="B95" s="93" t="s">
        <v>3</v>
      </c>
      <c r="C95" s="88">
        <v>1992</v>
      </c>
      <c r="D95" s="89"/>
      <c r="E95" s="15">
        <v>7485</v>
      </c>
      <c r="F95" s="15">
        <v>7526</v>
      </c>
      <c r="G95" s="15">
        <v>15011</v>
      </c>
      <c r="H95" s="15">
        <v>0</v>
      </c>
      <c r="I95" s="15">
        <v>0</v>
      </c>
      <c r="J95" s="15">
        <v>0</v>
      </c>
      <c r="K95" s="15">
        <v>7485</v>
      </c>
      <c r="L95" s="15">
        <v>7526</v>
      </c>
      <c r="M95" s="15">
        <v>15011</v>
      </c>
      <c r="O95" s="13"/>
      <c r="P95" s="13"/>
    </row>
    <row r="96" spans="1:16" ht="12.45" customHeight="1" x14ac:dyDescent="0.2">
      <c r="A96" s="11" t="str">
        <f t="shared" si="1"/>
        <v>ALBANY1993</v>
      </c>
      <c r="B96" s="3" t="s">
        <v>3</v>
      </c>
      <c r="C96" s="12">
        <v>1993</v>
      </c>
      <c r="E96" s="13">
        <v>8192</v>
      </c>
      <c r="F96" s="13">
        <v>8032</v>
      </c>
      <c r="G96" s="13">
        <v>16224</v>
      </c>
      <c r="H96" s="13">
        <v>0</v>
      </c>
      <c r="I96" s="13">
        <v>0</v>
      </c>
      <c r="J96" s="13">
        <v>0</v>
      </c>
      <c r="K96" s="15">
        <v>8192</v>
      </c>
      <c r="L96" s="15">
        <v>8032</v>
      </c>
      <c r="M96" s="15">
        <v>16224</v>
      </c>
      <c r="O96" s="13"/>
      <c r="P96" s="13"/>
    </row>
    <row r="97" spans="1:16" ht="12.45" customHeight="1" x14ac:dyDescent="0.2">
      <c r="A97" s="11" t="str">
        <f t="shared" si="1"/>
        <v>ALBANY1994</v>
      </c>
      <c r="B97" s="3" t="s">
        <v>3</v>
      </c>
      <c r="C97" s="12">
        <v>1994</v>
      </c>
      <c r="E97" s="13">
        <v>9492</v>
      </c>
      <c r="F97" s="13">
        <v>9464</v>
      </c>
      <c r="G97" s="13">
        <v>18956</v>
      </c>
      <c r="H97" s="13">
        <v>0</v>
      </c>
      <c r="I97" s="13">
        <v>0</v>
      </c>
      <c r="J97" s="13">
        <v>0</v>
      </c>
      <c r="K97" s="15">
        <v>9492</v>
      </c>
      <c r="L97" s="15">
        <v>9464</v>
      </c>
      <c r="M97" s="15">
        <v>18956</v>
      </c>
      <c r="O97" s="13"/>
      <c r="P97" s="13"/>
    </row>
    <row r="98" spans="1:16" ht="12.45" customHeight="1" x14ac:dyDescent="0.2">
      <c r="A98" s="11" t="str">
        <f t="shared" si="1"/>
        <v>ALBANY1995</v>
      </c>
      <c r="B98" s="93" t="s">
        <v>3</v>
      </c>
      <c r="C98" s="88">
        <v>1995</v>
      </c>
      <c r="D98" s="89"/>
      <c r="E98" s="15">
        <v>12176</v>
      </c>
      <c r="F98" s="15">
        <v>12008</v>
      </c>
      <c r="G98" s="15">
        <v>24184</v>
      </c>
      <c r="H98" s="15">
        <v>0</v>
      </c>
      <c r="I98" s="15">
        <v>0</v>
      </c>
      <c r="J98" s="15">
        <v>0</v>
      </c>
      <c r="K98" s="15">
        <v>12176</v>
      </c>
      <c r="L98" s="15">
        <v>12008</v>
      </c>
      <c r="M98" s="15">
        <v>24184</v>
      </c>
      <c r="O98" s="13"/>
      <c r="P98" s="13"/>
    </row>
    <row r="99" spans="1:16" ht="12.45" customHeight="1" x14ac:dyDescent="0.2">
      <c r="A99" s="11" t="str">
        <f t="shared" si="1"/>
        <v>ALBANY1996</v>
      </c>
      <c r="B99" s="3" t="s">
        <v>3</v>
      </c>
      <c r="C99" s="12">
        <v>1996</v>
      </c>
      <c r="E99" s="13">
        <v>15007</v>
      </c>
      <c r="F99" s="13">
        <v>14986</v>
      </c>
      <c r="G99" s="13">
        <v>29993</v>
      </c>
      <c r="H99" s="13">
        <v>0</v>
      </c>
      <c r="I99" s="13">
        <v>0</v>
      </c>
      <c r="J99" s="13">
        <v>0</v>
      </c>
      <c r="K99" s="15">
        <v>15007</v>
      </c>
      <c r="L99" s="15">
        <v>14986</v>
      </c>
      <c r="M99" s="15">
        <v>29993</v>
      </c>
      <c r="O99" s="13"/>
      <c r="P99" s="13"/>
    </row>
    <row r="100" spans="1:16" ht="12.45" customHeight="1" x14ac:dyDescent="0.2">
      <c r="A100" s="11" t="str">
        <f t="shared" si="1"/>
        <v>ALBANY1997</v>
      </c>
      <c r="B100" s="93" t="s">
        <v>3</v>
      </c>
      <c r="C100" s="12">
        <v>1997</v>
      </c>
      <c r="D100" s="89"/>
      <c r="E100" s="94">
        <v>16225</v>
      </c>
      <c r="F100" s="94">
        <v>15843</v>
      </c>
      <c r="G100" s="94">
        <v>32068</v>
      </c>
      <c r="H100" s="94">
        <v>0</v>
      </c>
      <c r="I100" s="94">
        <v>0</v>
      </c>
      <c r="J100" s="94">
        <v>0</v>
      </c>
      <c r="K100" s="15">
        <v>16225</v>
      </c>
      <c r="L100" s="15">
        <v>15843</v>
      </c>
      <c r="M100" s="15">
        <v>32068</v>
      </c>
      <c r="O100" s="13"/>
      <c r="P100" s="13"/>
    </row>
    <row r="101" spans="1:16" ht="12.45" customHeight="1" x14ac:dyDescent="0.2">
      <c r="A101" s="11" t="str">
        <f t="shared" si="1"/>
        <v>ALBANY1998</v>
      </c>
      <c r="B101" s="95" t="s">
        <v>3</v>
      </c>
      <c r="C101" s="88">
        <v>1998</v>
      </c>
      <c r="D101" s="89"/>
      <c r="E101" s="15">
        <v>17543</v>
      </c>
      <c r="F101" s="15">
        <v>17296</v>
      </c>
      <c r="G101" s="15">
        <v>34839</v>
      </c>
      <c r="H101" s="90">
        <v>0</v>
      </c>
      <c r="I101" s="90">
        <v>0</v>
      </c>
      <c r="J101" s="15">
        <v>0</v>
      </c>
      <c r="K101" s="15">
        <v>17543</v>
      </c>
      <c r="L101" s="15">
        <v>17296</v>
      </c>
      <c r="M101" s="15">
        <v>34839</v>
      </c>
      <c r="O101" s="13"/>
      <c r="P101" s="13"/>
    </row>
    <row r="102" spans="1:16" ht="12.45" customHeight="1" x14ac:dyDescent="0.2">
      <c r="A102" s="11" t="str">
        <f t="shared" si="1"/>
        <v>ALBANY1999</v>
      </c>
      <c r="B102" s="3" t="s">
        <v>3</v>
      </c>
      <c r="C102" s="12">
        <v>1999</v>
      </c>
      <c r="E102" s="13">
        <v>19973</v>
      </c>
      <c r="F102" s="13">
        <v>19931</v>
      </c>
      <c r="G102" s="13">
        <v>39904</v>
      </c>
      <c r="H102" s="13">
        <v>0</v>
      </c>
      <c r="I102" s="13">
        <v>0</v>
      </c>
      <c r="J102" s="13">
        <v>0</v>
      </c>
      <c r="K102" s="15">
        <v>19973</v>
      </c>
      <c r="L102" s="15">
        <v>19931</v>
      </c>
      <c r="M102" s="15">
        <v>39904</v>
      </c>
      <c r="O102" s="13"/>
      <c r="P102" s="13"/>
    </row>
    <row r="103" spans="1:16" ht="12.45" customHeight="1" x14ac:dyDescent="0.2">
      <c r="A103" s="11" t="str">
        <f t="shared" si="1"/>
        <v>ALBANY2000</v>
      </c>
      <c r="B103" s="93" t="s">
        <v>3</v>
      </c>
      <c r="C103" s="88">
        <v>2000</v>
      </c>
      <c r="D103" s="89"/>
      <c r="E103" s="15">
        <v>22150</v>
      </c>
      <c r="F103" s="15">
        <v>21872</v>
      </c>
      <c r="G103" s="15">
        <v>44022</v>
      </c>
      <c r="H103" s="15">
        <v>0</v>
      </c>
      <c r="I103" s="15">
        <v>0</v>
      </c>
      <c r="J103" s="15">
        <v>0</v>
      </c>
      <c r="K103" s="15">
        <v>22150</v>
      </c>
      <c r="L103" s="15">
        <v>21872</v>
      </c>
      <c r="M103" s="15">
        <v>44022</v>
      </c>
      <c r="O103" s="13"/>
      <c r="P103" s="13"/>
    </row>
    <row r="104" spans="1:16" ht="12.45" customHeight="1" x14ac:dyDescent="0.2">
      <c r="A104" s="11" t="str">
        <f t="shared" si="1"/>
        <v>ALBANY2001</v>
      </c>
      <c r="B104" s="95" t="s">
        <v>3</v>
      </c>
      <c r="C104" s="88">
        <v>2001</v>
      </c>
      <c r="D104" s="89"/>
      <c r="E104" s="15">
        <v>18883</v>
      </c>
      <c r="F104" s="15">
        <v>18915</v>
      </c>
      <c r="G104" s="15">
        <v>37798</v>
      </c>
      <c r="H104" s="90">
        <v>0</v>
      </c>
      <c r="I104" s="90">
        <v>0</v>
      </c>
      <c r="J104" s="15">
        <v>0</v>
      </c>
      <c r="K104" s="15">
        <v>18883</v>
      </c>
      <c r="L104" s="15">
        <v>18915</v>
      </c>
      <c r="M104" s="15">
        <v>37798</v>
      </c>
      <c r="O104" s="13"/>
      <c r="P104" s="13"/>
    </row>
    <row r="105" spans="1:16" ht="12.45" customHeight="1" x14ac:dyDescent="0.2">
      <c r="A105" s="11" t="str">
        <f t="shared" ref="A105:A168" si="5">CONCATENATE(B105,C105)</f>
        <v>ALBANY2002</v>
      </c>
      <c r="B105" s="3" t="s">
        <v>3</v>
      </c>
      <c r="C105" s="12">
        <v>2002</v>
      </c>
      <c r="E105" s="13">
        <v>16837</v>
      </c>
      <c r="F105" s="13">
        <v>16991</v>
      </c>
      <c r="G105" s="13">
        <v>33828</v>
      </c>
      <c r="H105" s="13">
        <v>0</v>
      </c>
      <c r="I105" s="13">
        <v>0</v>
      </c>
      <c r="J105" s="13">
        <v>0</v>
      </c>
      <c r="K105" s="15">
        <v>16837</v>
      </c>
      <c r="L105" s="15">
        <v>16991</v>
      </c>
      <c r="M105" s="15">
        <v>33828</v>
      </c>
      <c r="O105" s="13"/>
      <c r="P105" s="13"/>
    </row>
    <row r="106" spans="1:16" ht="12.45" customHeight="1" x14ac:dyDescent="0.2">
      <c r="A106" s="11" t="str">
        <f t="shared" si="5"/>
        <v>ALBANY2003</v>
      </c>
      <c r="B106" s="3" t="s">
        <v>3</v>
      </c>
      <c r="C106" s="12">
        <v>2003</v>
      </c>
      <c r="E106" s="13">
        <v>17622</v>
      </c>
      <c r="F106" s="13">
        <v>17620</v>
      </c>
      <c r="G106" s="13">
        <v>35242</v>
      </c>
      <c r="H106" s="13">
        <v>0</v>
      </c>
      <c r="I106" s="13">
        <v>0</v>
      </c>
      <c r="J106" s="13">
        <v>0</v>
      </c>
      <c r="K106" s="15">
        <v>17622</v>
      </c>
      <c r="L106" s="15">
        <v>17620</v>
      </c>
      <c r="M106" s="15">
        <v>35242</v>
      </c>
      <c r="O106" s="13"/>
      <c r="P106" s="13"/>
    </row>
    <row r="107" spans="1:16" ht="12.45" customHeight="1" x14ac:dyDescent="0.2">
      <c r="A107" s="11" t="str">
        <f t="shared" si="5"/>
        <v>ALBANY2004</v>
      </c>
      <c r="B107" s="93" t="s">
        <v>3</v>
      </c>
      <c r="C107" s="88">
        <v>2004</v>
      </c>
      <c r="D107" s="89"/>
      <c r="E107" s="15">
        <v>20548</v>
      </c>
      <c r="F107" s="15">
        <v>20330</v>
      </c>
      <c r="G107" s="15">
        <v>40878</v>
      </c>
      <c r="H107" s="15">
        <v>0</v>
      </c>
      <c r="I107" s="15">
        <v>0</v>
      </c>
      <c r="J107" s="15">
        <v>0</v>
      </c>
      <c r="K107" s="15">
        <v>20548</v>
      </c>
      <c r="L107" s="15">
        <v>20330</v>
      </c>
      <c r="M107" s="15">
        <v>40878</v>
      </c>
      <c r="O107" s="13"/>
      <c r="P107" s="13"/>
    </row>
    <row r="108" spans="1:16" ht="12.45" customHeight="1" x14ac:dyDescent="0.2">
      <c r="A108" s="11" t="str">
        <f t="shared" si="5"/>
        <v>ALBANY2005</v>
      </c>
      <c r="B108" s="3" t="s">
        <v>3</v>
      </c>
      <c r="C108" s="12">
        <v>2005</v>
      </c>
      <c r="E108" s="13">
        <v>22681</v>
      </c>
      <c r="F108" s="13">
        <v>22939</v>
      </c>
      <c r="G108" s="13">
        <v>45620</v>
      </c>
      <c r="H108" s="13">
        <v>0</v>
      </c>
      <c r="I108" s="13">
        <v>0</v>
      </c>
      <c r="J108" s="13">
        <v>0</v>
      </c>
      <c r="K108" s="15">
        <v>22681</v>
      </c>
      <c r="L108" s="15">
        <v>22939</v>
      </c>
      <c r="M108" s="15">
        <v>45620</v>
      </c>
      <c r="O108" s="13"/>
      <c r="P108" s="13"/>
    </row>
    <row r="109" spans="1:16" ht="12.45" customHeight="1" x14ac:dyDescent="0.2">
      <c r="A109" s="11" t="str">
        <f t="shared" si="5"/>
        <v>ALBANY2006</v>
      </c>
      <c r="B109" s="93" t="s">
        <v>3</v>
      </c>
      <c r="C109" s="88">
        <v>2006</v>
      </c>
      <c r="D109" s="89"/>
      <c r="E109" s="15">
        <v>25820</v>
      </c>
      <c r="F109" s="15">
        <v>25884</v>
      </c>
      <c r="G109" s="15">
        <v>51704</v>
      </c>
      <c r="H109" s="15">
        <v>0</v>
      </c>
      <c r="I109" s="15">
        <v>0</v>
      </c>
      <c r="J109" s="15">
        <v>0</v>
      </c>
      <c r="K109" s="15">
        <v>25820</v>
      </c>
      <c r="L109" s="15">
        <v>25884</v>
      </c>
      <c r="M109" s="15">
        <v>51704</v>
      </c>
      <c r="O109" s="13"/>
      <c r="P109" s="13"/>
    </row>
    <row r="110" spans="1:16" ht="12.45" customHeight="1" x14ac:dyDescent="0.2">
      <c r="A110" s="11" t="str">
        <f t="shared" si="5"/>
        <v>ALBANY2007</v>
      </c>
      <c r="B110" s="3" t="s">
        <v>3</v>
      </c>
      <c r="C110" s="12">
        <v>2007</v>
      </c>
      <c r="E110" s="13">
        <v>27243</v>
      </c>
      <c r="F110" s="13">
        <v>27395</v>
      </c>
      <c r="G110" s="13">
        <v>54638</v>
      </c>
      <c r="H110" s="13">
        <v>0</v>
      </c>
      <c r="I110" s="13">
        <v>0</v>
      </c>
      <c r="J110" s="13">
        <v>0</v>
      </c>
      <c r="K110" s="15">
        <v>27243</v>
      </c>
      <c r="L110" s="15">
        <v>27395</v>
      </c>
      <c r="M110" s="15">
        <v>54638</v>
      </c>
      <c r="O110" s="13"/>
      <c r="P110" s="13"/>
    </row>
    <row r="111" spans="1:16" ht="12.45" customHeight="1" x14ac:dyDescent="0.2">
      <c r="A111" s="11" t="str">
        <f t="shared" si="5"/>
        <v>ALBANY2008</v>
      </c>
      <c r="B111" s="93" t="s">
        <v>3</v>
      </c>
      <c r="C111" s="88">
        <v>2008</v>
      </c>
      <c r="D111" s="89"/>
      <c r="E111" s="15">
        <v>28406</v>
      </c>
      <c r="F111" s="15">
        <v>28435</v>
      </c>
      <c r="G111" s="15">
        <v>56841</v>
      </c>
      <c r="H111" s="15">
        <v>0</v>
      </c>
      <c r="I111" s="15">
        <v>0</v>
      </c>
      <c r="J111" s="15">
        <v>0</v>
      </c>
      <c r="K111" s="15">
        <v>28406</v>
      </c>
      <c r="L111" s="15">
        <v>28435</v>
      </c>
      <c r="M111" s="15">
        <v>56841</v>
      </c>
      <c r="O111" s="13"/>
      <c r="P111" s="13"/>
    </row>
    <row r="112" spans="1:16" ht="12.45" customHeight="1" x14ac:dyDescent="0.2">
      <c r="A112" s="11" t="str">
        <f t="shared" si="5"/>
        <v>ALBANY2009</v>
      </c>
      <c r="B112" s="3" t="s">
        <v>3</v>
      </c>
      <c r="C112" s="12">
        <v>2009</v>
      </c>
      <c r="D112" s="89"/>
      <c r="E112" s="13">
        <v>25016</v>
      </c>
      <c r="F112" s="13">
        <v>25365</v>
      </c>
      <c r="G112" s="13">
        <v>50381</v>
      </c>
      <c r="H112" s="13">
        <v>0</v>
      </c>
      <c r="I112" s="13">
        <v>0</v>
      </c>
      <c r="J112" s="13">
        <v>0</v>
      </c>
      <c r="K112" s="15">
        <v>25016</v>
      </c>
      <c r="L112" s="15">
        <v>25365</v>
      </c>
      <c r="M112" s="15">
        <v>50381</v>
      </c>
      <c r="O112" s="13"/>
      <c r="P112" s="13"/>
    </row>
    <row r="113" spans="1:16" ht="12.45" customHeight="1" x14ac:dyDescent="0.2">
      <c r="A113" s="11" t="str">
        <f t="shared" si="5"/>
        <v>ALBANY2010</v>
      </c>
      <c r="B113" s="3" t="s">
        <v>3</v>
      </c>
      <c r="C113" s="12">
        <v>2010</v>
      </c>
      <c r="D113" s="89"/>
      <c r="E113" s="13">
        <v>27289</v>
      </c>
      <c r="F113" s="13">
        <v>27113</v>
      </c>
      <c r="G113" s="13">
        <v>54402</v>
      </c>
      <c r="H113" s="13">
        <v>0</v>
      </c>
      <c r="I113" s="13">
        <v>0</v>
      </c>
      <c r="J113" s="13">
        <v>0</v>
      </c>
      <c r="K113" s="15">
        <v>27289</v>
      </c>
      <c r="L113" s="15">
        <v>27113</v>
      </c>
      <c r="M113" s="15">
        <v>54402</v>
      </c>
      <c r="O113" s="13"/>
      <c r="P113" s="13"/>
    </row>
    <row r="114" spans="1:16" ht="12.45" customHeight="1" x14ac:dyDescent="0.2">
      <c r="A114" s="11" t="str">
        <f t="shared" si="5"/>
        <v>ALBANY2011</v>
      </c>
      <c r="B114" s="3" t="s">
        <v>3</v>
      </c>
      <c r="C114" s="12">
        <v>2011</v>
      </c>
      <c r="E114" s="13">
        <v>29274</v>
      </c>
      <c r="F114" s="13">
        <v>29089</v>
      </c>
      <c r="G114" s="13">
        <v>58363</v>
      </c>
      <c r="H114" s="13">
        <v>0</v>
      </c>
      <c r="I114" s="13">
        <v>0</v>
      </c>
      <c r="J114" s="13">
        <v>0</v>
      </c>
      <c r="K114" s="15">
        <v>29274</v>
      </c>
      <c r="L114" s="15">
        <v>29089</v>
      </c>
      <c r="M114" s="15">
        <v>58363</v>
      </c>
      <c r="O114" s="13"/>
      <c r="P114" s="13"/>
    </row>
    <row r="115" spans="1:16" ht="12.45" customHeight="1" x14ac:dyDescent="0.2">
      <c r="A115" s="11" t="str">
        <f t="shared" si="5"/>
        <v>ALBANY2012</v>
      </c>
      <c r="B115" s="3" t="s">
        <v>3</v>
      </c>
      <c r="C115" s="12">
        <v>2012</v>
      </c>
      <c r="E115" s="13">
        <v>29502</v>
      </c>
      <c r="F115" s="13">
        <v>29496</v>
      </c>
      <c r="G115" s="13">
        <v>58998</v>
      </c>
      <c r="H115" s="13">
        <v>0</v>
      </c>
      <c r="I115" s="13">
        <v>0</v>
      </c>
      <c r="J115" s="13">
        <v>0</v>
      </c>
      <c r="K115" s="15">
        <v>29502</v>
      </c>
      <c r="L115" s="15">
        <v>29496</v>
      </c>
      <c r="M115" s="15">
        <v>58998</v>
      </c>
      <c r="O115" s="13"/>
      <c r="P115" s="13"/>
    </row>
    <row r="116" spans="1:16" ht="12.45" customHeight="1" x14ac:dyDescent="0.2">
      <c r="A116" s="11" t="str">
        <f t="shared" si="5"/>
        <v>ALBANY2013</v>
      </c>
      <c r="B116" s="93" t="s">
        <v>3</v>
      </c>
      <c r="C116" s="88">
        <v>2013</v>
      </c>
      <c r="D116" s="89"/>
      <c r="E116" s="15">
        <v>29380</v>
      </c>
      <c r="F116" s="15">
        <v>29523</v>
      </c>
      <c r="G116" s="15">
        <v>58903</v>
      </c>
      <c r="H116" s="15">
        <v>0</v>
      </c>
      <c r="I116" s="15">
        <v>0</v>
      </c>
      <c r="J116" s="15">
        <v>0</v>
      </c>
      <c r="K116" s="15">
        <v>29380</v>
      </c>
      <c r="L116" s="15">
        <v>29523</v>
      </c>
      <c r="M116" s="15">
        <v>58903</v>
      </c>
      <c r="O116" s="13"/>
      <c r="P116" s="13"/>
    </row>
    <row r="117" spans="1:16" ht="12.45" customHeight="1" x14ac:dyDescent="0.2">
      <c r="A117" s="11" t="str">
        <f t="shared" si="5"/>
        <v>ALBANY2014</v>
      </c>
      <c r="B117" s="3" t="s">
        <v>3</v>
      </c>
      <c r="C117" s="12">
        <v>2014</v>
      </c>
      <c r="E117" s="13">
        <v>29996</v>
      </c>
      <c r="F117" s="13">
        <v>30059</v>
      </c>
      <c r="G117" s="13">
        <v>60055</v>
      </c>
      <c r="H117" s="13">
        <v>0</v>
      </c>
      <c r="I117" s="13">
        <v>0</v>
      </c>
      <c r="J117" s="13">
        <v>0</v>
      </c>
      <c r="K117" s="15">
        <v>29996</v>
      </c>
      <c r="L117" s="15">
        <v>30059</v>
      </c>
      <c r="M117" s="15">
        <v>60055</v>
      </c>
      <c r="O117" s="13"/>
      <c r="P117" s="13"/>
    </row>
    <row r="118" spans="1:16" ht="12.45" customHeight="1" x14ac:dyDescent="0.2">
      <c r="A118" s="11" t="str">
        <f t="shared" si="5"/>
        <v>ALBANY2015</v>
      </c>
      <c r="B118" s="3" t="s">
        <v>3</v>
      </c>
      <c r="C118" s="12">
        <v>2015</v>
      </c>
      <c r="E118" s="13">
        <v>26791</v>
      </c>
      <c r="F118" s="13">
        <v>26766</v>
      </c>
      <c r="G118" s="13">
        <v>53557</v>
      </c>
      <c r="H118" s="13">
        <v>0</v>
      </c>
      <c r="I118" s="13">
        <v>0</v>
      </c>
      <c r="J118" s="13">
        <v>0</v>
      </c>
      <c r="K118" s="15">
        <v>26791</v>
      </c>
      <c r="L118" s="15">
        <v>26766</v>
      </c>
      <c r="M118" s="15">
        <v>53557</v>
      </c>
      <c r="O118" s="13"/>
      <c r="P118" s="13"/>
    </row>
    <row r="119" spans="1:16" ht="12.45" customHeight="1" x14ac:dyDescent="0.2">
      <c r="A119" s="11" t="str">
        <f t="shared" si="5"/>
        <v>ALBANY2016</v>
      </c>
      <c r="B119" s="3" t="s">
        <v>3</v>
      </c>
      <c r="C119" s="12">
        <v>2016</v>
      </c>
      <c r="E119" s="13">
        <v>27069</v>
      </c>
      <c r="F119" s="13">
        <v>27338</v>
      </c>
      <c r="G119" s="13">
        <v>54407</v>
      </c>
      <c r="H119" s="13">
        <v>0</v>
      </c>
      <c r="I119" s="13">
        <v>0</v>
      </c>
      <c r="J119" s="13">
        <v>0</v>
      </c>
      <c r="K119" s="15">
        <v>27069</v>
      </c>
      <c r="L119" s="15">
        <v>27338</v>
      </c>
      <c r="M119" s="15">
        <v>54407</v>
      </c>
      <c r="O119" s="13"/>
      <c r="P119" s="13"/>
    </row>
    <row r="120" spans="1:16" ht="12.45" customHeight="1" x14ac:dyDescent="0.2">
      <c r="A120" s="11" t="str">
        <f t="shared" si="5"/>
        <v>ALBANY2017</v>
      </c>
      <c r="B120" s="95" t="s">
        <v>3</v>
      </c>
      <c r="C120" s="88">
        <v>2017</v>
      </c>
      <c r="D120" s="17"/>
      <c r="E120" s="15">
        <v>28117</v>
      </c>
      <c r="F120" s="15">
        <v>28444</v>
      </c>
      <c r="G120" s="15">
        <v>56561</v>
      </c>
      <c r="H120" s="90">
        <v>0</v>
      </c>
      <c r="I120" s="90">
        <v>0</v>
      </c>
      <c r="J120" s="15">
        <v>0</v>
      </c>
      <c r="K120" s="15">
        <v>28117</v>
      </c>
      <c r="L120" s="15">
        <v>28444</v>
      </c>
      <c r="M120" s="15">
        <v>56561</v>
      </c>
      <c r="O120" s="13"/>
      <c r="P120" s="13"/>
    </row>
    <row r="121" spans="1:16" ht="12.45" customHeight="1" x14ac:dyDescent="0.2">
      <c r="A121" s="11" t="str">
        <f t="shared" si="5"/>
        <v>ALBANY2018</v>
      </c>
      <c r="B121" s="93" t="s">
        <v>3</v>
      </c>
      <c r="C121" s="88">
        <v>2018</v>
      </c>
      <c r="D121" s="89"/>
      <c r="E121" s="15">
        <v>30109</v>
      </c>
      <c r="F121" s="15">
        <v>30524</v>
      </c>
      <c r="G121" s="15">
        <v>60633</v>
      </c>
      <c r="H121" s="15">
        <v>0</v>
      </c>
      <c r="I121" s="15">
        <v>0</v>
      </c>
      <c r="J121" s="15">
        <v>0</v>
      </c>
      <c r="K121" s="15">
        <v>30109</v>
      </c>
      <c r="L121" s="15">
        <v>30524</v>
      </c>
      <c r="M121" s="15">
        <v>60633</v>
      </c>
      <c r="O121" s="13"/>
      <c r="P121" s="13"/>
    </row>
    <row r="122" spans="1:16" ht="12.45" customHeight="1" x14ac:dyDescent="0.2">
      <c r="A122" s="11" t="str">
        <f t="shared" si="5"/>
        <v>ALBANY2019</v>
      </c>
      <c r="B122" s="95" t="s">
        <v>3</v>
      </c>
      <c r="C122" s="88">
        <v>2019</v>
      </c>
      <c r="D122" s="89"/>
      <c r="E122" s="15">
        <v>31038</v>
      </c>
      <c r="F122" s="15">
        <v>31203</v>
      </c>
      <c r="G122" s="15">
        <v>62241</v>
      </c>
      <c r="H122" s="90">
        <v>0</v>
      </c>
      <c r="I122" s="90">
        <v>0</v>
      </c>
      <c r="J122" s="15">
        <v>0</v>
      </c>
      <c r="K122" s="15">
        <v>31038</v>
      </c>
      <c r="L122" s="15">
        <v>31203</v>
      </c>
      <c r="M122" s="15">
        <v>62241</v>
      </c>
      <c r="O122" s="13"/>
      <c r="P122" s="13"/>
    </row>
    <row r="123" spans="1:16" ht="12.45" customHeight="1" x14ac:dyDescent="0.2">
      <c r="A123" s="11" t="str">
        <f t="shared" si="5"/>
        <v>ALBANY2020</v>
      </c>
      <c r="B123" s="3" t="s">
        <v>3</v>
      </c>
      <c r="C123" s="12">
        <v>2020</v>
      </c>
      <c r="E123" s="13">
        <v>16500</v>
      </c>
      <c r="F123" s="13">
        <v>16960</v>
      </c>
      <c r="G123" s="13">
        <v>33460</v>
      </c>
      <c r="H123" s="13">
        <v>0</v>
      </c>
      <c r="I123" s="13">
        <v>0</v>
      </c>
      <c r="J123" s="13">
        <v>0</v>
      </c>
      <c r="K123" s="15">
        <v>16500</v>
      </c>
      <c r="L123" s="15">
        <v>16960</v>
      </c>
      <c r="M123" s="15">
        <v>33460</v>
      </c>
      <c r="O123" s="13"/>
      <c r="P123" s="13"/>
    </row>
    <row r="124" spans="1:16" ht="12.45" customHeight="1" x14ac:dyDescent="0.2">
      <c r="A124" s="11" t="str">
        <f t="shared" si="5"/>
        <v>ALBANY2021</v>
      </c>
      <c r="B124" s="3" t="s">
        <v>3</v>
      </c>
      <c r="C124" s="12">
        <v>2021</v>
      </c>
      <c r="E124" s="13">
        <v>23920</v>
      </c>
      <c r="F124" s="13">
        <v>24495</v>
      </c>
      <c r="G124" s="13">
        <v>48415</v>
      </c>
      <c r="H124" s="13">
        <v>0</v>
      </c>
      <c r="I124" s="13">
        <v>0</v>
      </c>
      <c r="J124" s="13">
        <v>0</v>
      </c>
      <c r="K124" s="15">
        <v>23920</v>
      </c>
      <c r="L124" s="15">
        <v>24495</v>
      </c>
      <c r="M124" s="15">
        <v>48415</v>
      </c>
      <c r="O124" s="13"/>
      <c r="P124" s="13"/>
    </row>
    <row r="125" spans="1:16" ht="12.45" customHeight="1" x14ac:dyDescent="0.2">
      <c r="A125" s="11" t="str">
        <f t="shared" si="5"/>
        <v>ALBANY2022</v>
      </c>
      <c r="B125" s="3" t="s">
        <v>3</v>
      </c>
      <c r="C125" s="12">
        <v>2022</v>
      </c>
      <c r="E125" s="13">
        <v>27523</v>
      </c>
      <c r="F125" s="13">
        <v>27894</v>
      </c>
      <c r="G125" s="13">
        <v>55417</v>
      </c>
      <c r="H125" s="13">
        <v>0</v>
      </c>
      <c r="I125" s="13">
        <v>0</v>
      </c>
      <c r="J125" s="13">
        <v>0</v>
      </c>
      <c r="K125" s="15">
        <v>27523</v>
      </c>
      <c r="L125" s="15">
        <v>27894</v>
      </c>
      <c r="M125" s="15">
        <v>55417</v>
      </c>
      <c r="O125" s="13"/>
      <c r="P125" s="13"/>
    </row>
    <row r="126" spans="1:16" ht="12.45" customHeight="1" x14ac:dyDescent="0.2">
      <c r="A126" s="11" t="str">
        <f t="shared" si="5"/>
        <v>ALBANY2023</v>
      </c>
      <c r="B126" s="3" t="s">
        <v>3</v>
      </c>
      <c r="C126" s="12">
        <v>2023</v>
      </c>
      <c r="E126" s="13">
        <v>31362</v>
      </c>
      <c r="F126" s="13">
        <v>31864</v>
      </c>
      <c r="G126" s="13">
        <v>63226</v>
      </c>
      <c r="H126" s="13">
        <v>0</v>
      </c>
      <c r="I126" s="13">
        <v>0</v>
      </c>
      <c r="J126" s="13">
        <v>0</v>
      </c>
      <c r="K126" s="15">
        <v>31362</v>
      </c>
      <c r="L126" s="15">
        <v>31864</v>
      </c>
      <c r="M126" s="15">
        <v>63226</v>
      </c>
      <c r="O126" s="13"/>
      <c r="P126" s="13"/>
    </row>
    <row r="127" spans="1:16" ht="12.45" customHeight="1" x14ac:dyDescent="0.2">
      <c r="A127" s="11" t="str">
        <f t="shared" si="5"/>
        <v>ALBANY2024</v>
      </c>
      <c r="B127" s="3" t="s">
        <v>3</v>
      </c>
      <c r="C127" s="12">
        <v>2024</v>
      </c>
      <c r="E127" s="13">
        <v>33316</v>
      </c>
      <c r="F127" s="13">
        <v>33800</v>
      </c>
      <c r="G127" s="13">
        <v>67116</v>
      </c>
      <c r="H127" s="13">
        <v>0</v>
      </c>
      <c r="I127" s="13">
        <v>0</v>
      </c>
      <c r="J127" s="13">
        <v>0</v>
      </c>
      <c r="K127" s="15">
        <v>33316</v>
      </c>
      <c r="L127" s="15">
        <v>33800</v>
      </c>
      <c r="M127" s="15">
        <v>67116</v>
      </c>
      <c r="O127" s="13"/>
      <c r="P127" s="13"/>
    </row>
    <row r="128" spans="1:16" ht="12.45" customHeight="1" x14ac:dyDescent="0.2">
      <c r="A128" s="11" t="str">
        <f t="shared" si="5"/>
        <v>ALBURY1985</v>
      </c>
      <c r="B128" s="3" t="s">
        <v>4</v>
      </c>
      <c r="C128" s="12">
        <v>1985</v>
      </c>
      <c r="E128" s="13">
        <v>133837</v>
      </c>
      <c r="F128" s="13">
        <v>132536</v>
      </c>
      <c r="G128" s="13">
        <v>266373</v>
      </c>
      <c r="H128" s="13">
        <v>0</v>
      </c>
      <c r="I128" s="13">
        <v>0</v>
      </c>
      <c r="J128" s="13">
        <v>0</v>
      </c>
      <c r="K128" s="15">
        <v>133837</v>
      </c>
      <c r="L128" s="15">
        <v>132536</v>
      </c>
      <c r="M128" s="15">
        <v>266373</v>
      </c>
      <c r="O128" s="13"/>
      <c r="P128" s="13"/>
    </row>
    <row r="129" spans="1:16" ht="12.45" customHeight="1" x14ac:dyDescent="0.2">
      <c r="A129" s="11" t="str">
        <f t="shared" si="5"/>
        <v>ALBURY1986</v>
      </c>
      <c r="B129" s="95" t="s">
        <v>4</v>
      </c>
      <c r="C129" s="88">
        <v>1986</v>
      </c>
      <c r="D129" s="89"/>
      <c r="E129" s="15">
        <v>140242</v>
      </c>
      <c r="F129" s="15">
        <v>139806</v>
      </c>
      <c r="G129" s="15">
        <v>280048</v>
      </c>
      <c r="H129" s="90">
        <v>0</v>
      </c>
      <c r="I129" s="90">
        <v>0</v>
      </c>
      <c r="J129" s="15">
        <v>0</v>
      </c>
      <c r="K129" s="15">
        <v>140242</v>
      </c>
      <c r="L129" s="15">
        <v>139806</v>
      </c>
      <c r="M129" s="15">
        <v>280048</v>
      </c>
      <c r="O129" s="13"/>
      <c r="P129" s="13"/>
    </row>
    <row r="130" spans="1:16" ht="12.45" customHeight="1" x14ac:dyDescent="0.2">
      <c r="A130" s="11" t="str">
        <f t="shared" si="5"/>
        <v>ALBURY1987</v>
      </c>
      <c r="B130" s="95" t="s">
        <v>4</v>
      </c>
      <c r="C130" s="88">
        <v>1987</v>
      </c>
      <c r="D130" s="17"/>
      <c r="E130" s="15">
        <v>129544</v>
      </c>
      <c r="F130" s="15">
        <v>128137</v>
      </c>
      <c r="G130" s="15">
        <v>257681</v>
      </c>
      <c r="H130" s="90">
        <v>0</v>
      </c>
      <c r="I130" s="90">
        <v>0</v>
      </c>
      <c r="J130" s="15">
        <v>0</v>
      </c>
      <c r="K130" s="15">
        <v>129544</v>
      </c>
      <c r="L130" s="15">
        <v>128137</v>
      </c>
      <c r="M130" s="15">
        <v>257681</v>
      </c>
      <c r="O130" s="13"/>
      <c r="P130" s="13"/>
    </row>
    <row r="131" spans="1:16" ht="12.45" customHeight="1" x14ac:dyDescent="0.2">
      <c r="A131" s="11" t="str">
        <f t="shared" si="5"/>
        <v>ALBURY1988</v>
      </c>
      <c r="B131" s="3" t="s">
        <v>4</v>
      </c>
      <c r="C131" s="12">
        <v>1988</v>
      </c>
      <c r="E131" s="13">
        <v>100096</v>
      </c>
      <c r="F131" s="13">
        <v>99269</v>
      </c>
      <c r="G131" s="13">
        <v>199365</v>
      </c>
      <c r="H131" s="13">
        <v>0</v>
      </c>
      <c r="I131" s="13">
        <v>0</v>
      </c>
      <c r="J131" s="13">
        <v>0</v>
      </c>
      <c r="K131" s="15">
        <v>100096</v>
      </c>
      <c r="L131" s="15">
        <v>99269</v>
      </c>
      <c r="M131" s="15">
        <v>199365</v>
      </c>
      <c r="O131" s="13"/>
      <c r="P131" s="13"/>
    </row>
    <row r="132" spans="1:16" ht="12.45" customHeight="1" x14ac:dyDescent="0.2">
      <c r="A132" s="11" t="str">
        <f t="shared" si="5"/>
        <v>ALBURY1989</v>
      </c>
      <c r="B132" s="3" t="s">
        <v>4</v>
      </c>
      <c r="C132" s="12">
        <v>1989</v>
      </c>
      <c r="E132" s="13">
        <v>56835</v>
      </c>
      <c r="F132" s="13">
        <v>56776</v>
      </c>
      <c r="G132" s="13">
        <v>113611</v>
      </c>
      <c r="H132" s="13">
        <v>0</v>
      </c>
      <c r="I132" s="13">
        <v>0</v>
      </c>
      <c r="J132" s="13">
        <v>0</v>
      </c>
      <c r="K132" s="15">
        <v>56835</v>
      </c>
      <c r="L132" s="15">
        <v>56776</v>
      </c>
      <c r="M132" s="15">
        <v>113611</v>
      </c>
      <c r="O132" s="13"/>
      <c r="P132" s="13"/>
    </row>
    <row r="133" spans="1:16" ht="12.45" customHeight="1" x14ac:dyDescent="0.2">
      <c r="A133" s="11" t="str">
        <f t="shared" si="5"/>
        <v>ALBURY1990</v>
      </c>
      <c r="B133" s="3" t="s">
        <v>4</v>
      </c>
      <c r="C133" s="12">
        <v>1990</v>
      </c>
      <c r="E133" s="13">
        <v>47392</v>
      </c>
      <c r="F133" s="13">
        <v>46707</v>
      </c>
      <c r="G133" s="13">
        <v>94099</v>
      </c>
      <c r="H133" s="13">
        <v>0</v>
      </c>
      <c r="I133" s="13">
        <v>0</v>
      </c>
      <c r="J133" s="13">
        <v>0</v>
      </c>
      <c r="K133" s="15">
        <v>47392</v>
      </c>
      <c r="L133" s="15">
        <v>46707</v>
      </c>
      <c r="M133" s="15">
        <v>94099</v>
      </c>
      <c r="O133" s="13"/>
      <c r="P133" s="13"/>
    </row>
    <row r="134" spans="1:16" ht="12.45" customHeight="1" x14ac:dyDescent="0.2">
      <c r="A134" s="11" t="str">
        <f t="shared" si="5"/>
        <v>ALBURY1991</v>
      </c>
      <c r="B134" s="3" t="s">
        <v>4</v>
      </c>
      <c r="C134" s="12">
        <v>1991</v>
      </c>
      <c r="E134" s="13">
        <v>54748</v>
      </c>
      <c r="F134" s="13">
        <v>55298</v>
      </c>
      <c r="G134" s="13">
        <v>110046</v>
      </c>
      <c r="H134" s="13">
        <v>0</v>
      </c>
      <c r="I134" s="13">
        <v>0</v>
      </c>
      <c r="J134" s="13">
        <v>0</v>
      </c>
      <c r="K134" s="15">
        <v>54748</v>
      </c>
      <c r="L134" s="15">
        <v>55298</v>
      </c>
      <c r="M134" s="15">
        <v>110046</v>
      </c>
      <c r="O134" s="13"/>
      <c r="P134" s="13"/>
    </row>
    <row r="135" spans="1:16" ht="12.45" customHeight="1" x14ac:dyDescent="0.2">
      <c r="A135" s="11" t="str">
        <f t="shared" si="5"/>
        <v>ALBURY1992</v>
      </c>
      <c r="B135" s="3" t="s">
        <v>4</v>
      </c>
      <c r="C135" s="12">
        <v>1992</v>
      </c>
      <c r="E135" s="13">
        <v>59819</v>
      </c>
      <c r="F135" s="13">
        <v>58559</v>
      </c>
      <c r="G135" s="13">
        <v>118378</v>
      </c>
      <c r="H135" s="13">
        <v>0</v>
      </c>
      <c r="I135" s="13">
        <v>0</v>
      </c>
      <c r="J135" s="13">
        <v>0</v>
      </c>
      <c r="K135" s="15">
        <v>59819</v>
      </c>
      <c r="L135" s="15">
        <v>58559</v>
      </c>
      <c r="M135" s="15">
        <v>118378</v>
      </c>
      <c r="O135" s="13"/>
      <c r="P135" s="13"/>
    </row>
    <row r="136" spans="1:16" ht="12.45" customHeight="1" x14ac:dyDescent="0.2">
      <c r="A136" s="11" t="str">
        <f t="shared" si="5"/>
        <v>ALBURY1993</v>
      </c>
      <c r="B136" s="3" t="s">
        <v>4</v>
      </c>
      <c r="C136" s="12">
        <v>1993</v>
      </c>
      <c r="E136" s="13">
        <v>62158</v>
      </c>
      <c r="F136" s="13">
        <v>62801</v>
      </c>
      <c r="G136" s="13">
        <v>124959</v>
      </c>
      <c r="H136" s="13">
        <v>0</v>
      </c>
      <c r="I136" s="13">
        <v>0</v>
      </c>
      <c r="J136" s="13">
        <v>0</v>
      </c>
      <c r="K136" s="15">
        <v>62158</v>
      </c>
      <c r="L136" s="15">
        <v>62801</v>
      </c>
      <c r="M136" s="15">
        <v>124959</v>
      </c>
      <c r="O136" s="13"/>
      <c r="P136" s="13"/>
    </row>
    <row r="137" spans="1:16" ht="12.45" customHeight="1" x14ac:dyDescent="0.2">
      <c r="A137" s="11" t="str">
        <f t="shared" si="5"/>
        <v>ALBURY1994</v>
      </c>
      <c r="B137" s="3" t="s">
        <v>4</v>
      </c>
      <c r="C137" s="12">
        <v>1994</v>
      </c>
      <c r="E137" s="13">
        <v>71409</v>
      </c>
      <c r="F137" s="13">
        <v>71862</v>
      </c>
      <c r="G137" s="13">
        <v>143271</v>
      </c>
      <c r="H137" s="13">
        <v>0</v>
      </c>
      <c r="I137" s="13">
        <v>0</v>
      </c>
      <c r="J137" s="13">
        <v>0</v>
      </c>
      <c r="K137" s="15">
        <v>71409</v>
      </c>
      <c r="L137" s="15">
        <v>71862</v>
      </c>
      <c r="M137" s="15">
        <v>143271</v>
      </c>
      <c r="O137" s="13"/>
      <c r="P137" s="13"/>
    </row>
    <row r="138" spans="1:16" ht="12.45" customHeight="1" x14ac:dyDescent="0.2">
      <c r="A138" s="11" t="str">
        <f t="shared" si="5"/>
        <v>ALBURY1995</v>
      </c>
      <c r="B138" s="93" t="s">
        <v>4</v>
      </c>
      <c r="C138" s="88">
        <v>1995</v>
      </c>
      <c r="D138" s="89"/>
      <c r="E138" s="15">
        <v>74539</v>
      </c>
      <c r="F138" s="15">
        <v>73971</v>
      </c>
      <c r="G138" s="15">
        <v>148510</v>
      </c>
      <c r="H138" s="15">
        <v>0</v>
      </c>
      <c r="I138" s="15">
        <v>0</v>
      </c>
      <c r="J138" s="15">
        <v>0</v>
      </c>
      <c r="K138" s="15">
        <v>74539</v>
      </c>
      <c r="L138" s="15">
        <v>73971</v>
      </c>
      <c r="M138" s="15">
        <v>148510</v>
      </c>
      <c r="O138" s="13"/>
      <c r="P138" s="13"/>
    </row>
    <row r="139" spans="1:16" ht="12.45" customHeight="1" x14ac:dyDescent="0.2">
      <c r="A139" s="11" t="str">
        <f t="shared" si="5"/>
        <v>ALBURY1996</v>
      </c>
      <c r="B139" s="3" t="s">
        <v>4</v>
      </c>
      <c r="C139" s="12">
        <v>1996</v>
      </c>
      <c r="E139" s="13">
        <v>75765</v>
      </c>
      <c r="F139" s="13">
        <v>76325</v>
      </c>
      <c r="G139" s="13">
        <v>152090</v>
      </c>
      <c r="H139" s="13">
        <v>0</v>
      </c>
      <c r="I139" s="13">
        <v>0</v>
      </c>
      <c r="J139" s="13">
        <v>0</v>
      </c>
      <c r="K139" s="15">
        <v>75765</v>
      </c>
      <c r="L139" s="15">
        <v>76325</v>
      </c>
      <c r="M139" s="15">
        <v>152090</v>
      </c>
      <c r="O139" s="13"/>
      <c r="P139" s="13"/>
    </row>
    <row r="140" spans="1:16" ht="12.45" customHeight="1" x14ac:dyDescent="0.2">
      <c r="A140" s="11" t="str">
        <f t="shared" si="5"/>
        <v>ALBURY1997</v>
      </c>
      <c r="B140" s="93" t="s">
        <v>4</v>
      </c>
      <c r="C140" s="88">
        <v>1997</v>
      </c>
      <c r="D140" s="89"/>
      <c r="E140" s="15">
        <v>78085</v>
      </c>
      <c r="F140" s="15">
        <v>78540</v>
      </c>
      <c r="G140" s="15">
        <v>156625</v>
      </c>
      <c r="H140" s="15">
        <v>0</v>
      </c>
      <c r="I140" s="15">
        <v>0</v>
      </c>
      <c r="J140" s="15">
        <v>0</v>
      </c>
      <c r="K140" s="15">
        <v>78085</v>
      </c>
      <c r="L140" s="15">
        <v>78540</v>
      </c>
      <c r="M140" s="15">
        <v>156625</v>
      </c>
      <c r="O140" s="13"/>
      <c r="P140" s="13"/>
    </row>
    <row r="141" spans="1:16" ht="12.45" customHeight="1" x14ac:dyDescent="0.2">
      <c r="A141" s="11" t="str">
        <f t="shared" si="5"/>
        <v>ALBURY1998</v>
      </c>
      <c r="B141" s="93" t="s">
        <v>4</v>
      </c>
      <c r="C141" s="88">
        <v>1998</v>
      </c>
      <c r="D141" s="89"/>
      <c r="E141" s="15">
        <v>78407</v>
      </c>
      <c r="F141" s="15">
        <v>78379</v>
      </c>
      <c r="G141" s="15">
        <v>156786</v>
      </c>
      <c r="H141" s="15">
        <v>0</v>
      </c>
      <c r="I141" s="15">
        <v>0</v>
      </c>
      <c r="J141" s="15">
        <v>0</v>
      </c>
      <c r="K141" s="15">
        <v>78407</v>
      </c>
      <c r="L141" s="15">
        <v>78379</v>
      </c>
      <c r="M141" s="15">
        <v>156786</v>
      </c>
      <c r="O141" s="13"/>
      <c r="P141" s="13"/>
    </row>
    <row r="142" spans="1:16" ht="12.45" customHeight="1" x14ac:dyDescent="0.2">
      <c r="A142" s="11" t="str">
        <f t="shared" si="5"/>
        <v>ALBURY1999</v>
      </c>
      <c r="B142" s="3" t="s">
        <v>4</v>
      </c>
      <c r="C142" s="12">
        <v>1999</v>
      </c>
      <c r="E142" s="13">
        <v>78589</v>
      </c>
      <c r="F142" s="13">
        <v>78993</v>
      </c>
      <c r="G142" s="13">
        <v>157582</v>
      </c>
      <c r="H142" s="13">
        <v>0</v>
      </c>
      <c r="I142" s="13">
        <v>0</v>
      </c>
      <c r="J142" s="13">
        <v>0</v>
      </c>
      <c r="K142" s="15">
        <v>78589</v>
      </c>
      <c r="L142" s="15">
        <v>78993</v>
      </c>
      <c r="M142" s="15">
        <v>157582</v>
      </c>
      <c r="O142" s="13"/>
      <c r="P142" s="13"/>
    </row>
    <row r="143" spans="1:16" ht="12.45" customHeight="1" x14ac:dyDescent="0.2">
      <c r="A143" s="11" t="str">
        <f t="shared" si="5"/>
        <v>ALBURY2000</v>
      </c>
      <c r="B143" s="3" t="s">
        <v>4</v>
      </c>
      <c r="C143" s="12">
        <v>2000</v>
      </c>
      <c r="E143" s="13">
        <v>83572</v>
      </c>
      <c r="F143" s="13">
        <v>83623</v>
      </c>
      <c r="G143" s="13">
        <v>167195</v>
      </c>
      <c r="H143" s="13">
        <v>0</v>
      </c>
      <c r="I143" s="13">
        <v>0</v>
      </c>
      <c r="J143" s="13">
        <v>0</v>
      </c>
      <c r="K143" s="15">
        <v>83572</v>
      </c>
      <c r="L143" s="15">
        <v>83623</v>
      </c>
      <c r="M143" s="15">
        <v>167195</v>
      </c>
      <c r="O143" s="13"/>
      <c r="P143" s="13"/>
    </row>
    <row r="144" spans="1:16" ht="12.45" customHeight="1" x14ac:dyDescent="0.2">
      <c r="A144" s="11" t="str">
        <f t="shared" si="5"/>
        <v>ALBURY2001</v>
      </c>
      <c r="B144" s="3" t="s">
        <v>4</v>
      </c>
      <c r="C144" s="12">
        <v>2001</v>
      </c>
      <c r="E144" s="13">
        <v>72600</v>
      </c>
      <c r="F144" s="13">
        <v>71884</v>
      </c>
      <c r="G144" s="13">
        <v>144484</v>
      </c>
      <c r="H144" s="13">
        <v>0</v>
      </c>
      <c r="I144" s="13">
        <v>0</v>
      </c>
      <c r="J144" s="13">
        <v>0</v>
      </c>
      <c r="K144" s="15">
        <v>72600</v>
      </c>
      <c r="L144" s="15">
        <v>71884</v>
      </c>
      <c r="M144" s="15">
        <v>144484</v>
      </c>
      <c r="O144" s="13"/>
      <c r="P144" s="13"/>
    </row>
    <row r="145" spans="1:16" ht="12.45" customHeight="1" x14ac:dyDescent="0.2">
      <c r="A145" s="11" t="str">
        <f t="shared" si="5"/>
        <v>ALBURY2002</v>
      </c>
      <c r="B145" s="3" t="s">
        <v>4</v>
      </c>
      <c r="C145" s="12">
        <v>2002</v>
      </c>
      <c r="E145" s="13">
        <v>62926</v>
      </c>
      <c r="F145" s="13">
        <v>62043</v>
      </c>
      <c r="G145" s="13">
        <v>124969</v>
      </c>
      <c r="H145" s="13">
        <v>0</v>
      </c>
      <c r="I145" s="13">
        <v>0</v>
      </c>
      <c r="J145" s="13">
        <v>0</v>
      </c>
      <c r="K145" s="15">
        <v>62926</v>
      </c>
      <c r="L145" s="15">
        <v>62043</v>
      </c>
      <c r="M145" s="15">
        <v>124969</v>
      </c>
      <c r="O145" s="13"/>
      <c r="P145" s="13"/>
    </row>
    <row r="146" spans="1:16" ht="12.45" customHeight="1" x14ac:dyDescent="0.2">
      <c r="A146" s="11" t="str">
        <f t="shared" si="5"/>
        <v>ALBURY2003</v>
      </c>
      <c r="B146" s="93" t="s">
        <v>4</v>
      </c>
      <c r="C146" s="88">
        <v>2003</v>
      </c>
      <c r="D146" s="89"/>
      <c r="E146" s="15">
        <v>70889</v>
      </c>
      <c r="F146" s="15">
        <v>70981</v>
      </c>
      <c r="G146" s="15">
        <v>141870</v>
      </c>
      <c r="H146" s="15">
        <v>0</v>
      </c>
      <c r="I146" s="15">
        <v>0</v>
      </c>
      <c r="J146" s="15">
        <v>0</v>
      </c>
      <c r="K146" s="15">
        <v>70889</v>
      </c>
      <c r="L146" s="15">
        <v>70981</v>
      </c>
      <c r="M146" s="15">
        <v>141870</v>
      </c>
      <c r="O146" s="13"/>
      <c r="P146" s="13"/>
    </row>
    <row r="147" spans="1:16" ht="12.45" customHeight="1" x14ac:dyDescent="0.2">
      <c r="A147" s="11" t="str">
        <f t="shared" si="5"/>
        <v>ALBURY2004</v>
      </c>
      <c r="B147" s="3" t="s">
        <v>4</v>
      </c>
      <c r="C147" s="12">
        <v>2004</v>
      </c>
      <c r="E147" s="13">
        <v>88308</v>
      </c>
      <c r="F147" s="13">
        <v>88592</v>
      </c>
      <c r="G147" s="13">
        <v>176900</v>
      </c>
      <c r="H147" s="13">
        <v>0</v>
      </c>
      <c r="I147" s="13">
        <v>0</v>
      </c>
      <c r="J147" s="13">
        <v>0</v>
      </c>
      <c r="K147" s="15">
        <v>88308</v>
      </c>
      <c r="L147" s="15">
        <v>88592</v>
      </c>
      <c r="M147" s="15">
        <v>176900</v>
      </c>
      <c r="O147" s="13"/>
      <c r="P147" s="13"/>
    </row>
    <row r="148" spans="1:16" ht="12.45" customHeight="1" x14ac:dyDescent="0.2">
      <c r="A148" s="11" t="str">
        <f t="shared" si="5"/>
        <v>ALBURY2005</v>
      </c>
      <c r="B148" s="93" t="s">
        <v>4</v>
      </c>
      <c r="C148" s="88">
        <v>2005</v>
      </c>
      <c r="D148" s="89"/>
      <c r="E148" s="15">
        <v>95424</v>
      </c>
      <c r="F148" s="15">
        <v>95348</v>
      </c>
      <c r="G148" s="15">
        <v>190772</v>
      </c>
      <c r="H148" s="15">
        <v>0</v>
      </c>
      <c r="I148" s="15">
        <v>0</v>
      </c>
      <c r="J148" s="15">
        <v>0</v>
      </c>
      <c r="K148" s="15">
        <v>95424</v>
      </c>
      <c r="L148" s="15">
        <v>95348</v>
      </c>
      <c r="M148" s="15">
        <v>190772</v>
      </c>
      <c r="O148" s="13"/>
      <c r="P148" s="13"/>
    </row>
    <row r="149" spans="1:16" ht="12.45" customHeight="1" x14ac:dyDescent="0.2">
      <c r="A149" s="11" t="str">
        <f t="shared" si="5"/>
        <v>ALBURY2006</v>
      </c>
      <c r="B149" s="3" t="s">
        <v>4</v>
      </c>
      <c r="C149" s="12">
        <v>2006</v>
      </c>
      <c r="E149" s="13">
        <v>102111</v>
      </c>
      <c r="F149" s="13">
        <v>102355</v>
      </c>
      <c r="G149" s="13">
        <v>204466</v>
      </c>
      <c r="H149" s="13">
        <v>0</v>
      </c>
      <c r="I149" s="13">
        <v>0</v>
      </c>
      <c r="J149" s="13">
        <v>0</v>
      </c>
      <c r="K149" s="15">
        <v>102111</v>
      </c>
      <c r="L149" s="15">
        <v>102355</v>
      </c>
      <c r="M149" s="15">
        <v>204466</v>
      </c>
      <c r="O149" s="13"/>
      <c r="P149" s="13"/>
    </row>
    <row r="150" spans="1:16" ht="12.45" customHeight="1" x14ac:dyDescent="0.2">
      <c r="A150" s="11" t="str">
        <f t="shared" si="5"/>
        <v>ALBURY2007</v>
      </c>
      <c r="B150" s="93" t="s">
        <v>4</v>
      </c>
      <c r="C150" s="12">
        <v>2007</v>
      </c>
      <c r="D150" s="89"/>
      <c r="E150" s="94">
        <v>109138</v>
      </c>
      <c r="F150" s="94">
        <v>110874</v>
      </c>
      <c r="G150" s="94">
        <v>220012</v>
      </c>
      <c r="H150" s="94">
        <v>0</v>
      </c>
      <c r="I150" s="94">
        <v>0</v>
      </c>
      <c r="J150" s="94">
        <v>0</v>
      </c>
      <c r="K150" s="15">
        <v>109138</v>
      </c>
      <c r="L150" s="15">
        <v>110874</v>
      </c>
      <c r="M150" s="15">
        <v>220012</v>
      </c>
      <c r="O150" s="13"/>
      <c r="P150" s="13"/>
    </row>
    <row r="151" spans="1:16" ht="12.45" customHeight="1" x14ac:dyDescent="0.2">
      <c r="A151" s="11" t="str">
        <f t="shared" si="5"/>
        <v>ALBURY2008</v>
      </c>
      <c r="B151" s="3" t="s">
        <v>4</v>
      </c>
      <c r="C151" s="12">
        <v>2008</v>
      </c>
      <c r="E151" s="13">
        <v>140183</v>
      </c>
      <c r="F151" s="13">
        <v>138131</v>
      </c>
      <c r="G151" s="13">
        <v>278314</v>
      </c>
      <c r="H151" s="13">
        <v>0</v>
      </c>
      <c r="I151" s="13">
        <v>0</v>
      </c>
      <c r="J151" s="13">
        <v>0</v>
      </c>
      <c r="K151" s="15">
        <v>140183</v>
      </c>
      <c r="L151" s="15">
        <v>138131</v>
      </c>
      <c r="M151" s="15">
        <v>278314</v>
      </c>
      <c r="O151" s="13"/>
      <c r="P151" s="13"/>
    </row>
    <row r="152" spans="1:16" ht="12.45" customHeight="1" x14ac:dyDescent="0.2">
      <c r="A152" s="11" t="str">
        <f t="shared" si="5"/>
        <v>ALBURY2009</v>
      </c>
      <c r="B152" s="95" t="s">
        <v>4</v>
      </c>
      <c r="C152" s="88">
        <v>2009</v>
      </c>
      <c r="D152" s="89"/>
      <c r="E152" s="15">
        <v>141601</v>
      </c>
      <c r="F152" s="15">
        <v>140600</v>
      </c>
      <c r="G152" s="15">
        <v>282201</v>
      </c>
      <c r="H152" s="90">
        <v>0</v>
      </c>
      <c r="I152" s="90">
        <v>0</v>
      </c>
      <c r="J152" s="15">
        <v>0</v>
      </c>
      <c r="K152" s="15">
        <v>141601</v>
      </c>
      <c r="L152" s="15">
        <v>140600</v>
      </c>
      <c r="M152" s="15">
        <v>282201</v>
      </c>
      <c r="O152" s="13"/>
      <c r="P152" s="13"/>
    </row>
    <row r="153" spans="1:16" ht="12.45" customHeight="1" x14ac:dyDescent="0.2">
      <c r="A153" s="11" t="str">
        <f t="shared" si="5"/>
        <v>ALBURY2010</v>
      </c>
      <c r="B153" s="3" t="s">
        <v>4</v>
      </c>
      <c r="C153" s="12">
        <v>2010</v>
      </c>
      <c r="E153" s="13">
        <v>146339</v>
      </c>
      <c r="F153" s="13">
        <v>145460</v>
      </c>
      <c r="G153" s="13">
        <v>291799</v>
      </c>
      <c r="H153" s="13">
        <v>0</v>
      </c>
      <c r="I153" s="13">
        <v>0</v>
      </c>
      <c r="J153" s="13">
        <v>0</v>
      </c>
      <c r="K153" s="15">
        <v>146339</v>
      </c>
      <c r="L153" s="15">
        <v>145460</v>
      </c>
      <c r="M153" s="15">
        <v>291799</v>
      </c>
      <c r="O153" s="13"/>
      <c r="P153" s="13"/>
    </row>
    <row r="154" spans="1:16" ht="12.45" customHeight="1" x14ac:dyDescent="0.2">
      <c r="A154" s="11" t="str">
        <f t="shared" si="5"/>
        <v>ALBURY2011</v>
      </c>
      <c r="B154" s="3" t="s">
        <v>4</v>
      </c>
      <c r="C154" s="12">
        <v>2011</v>
      </c>
      <c r="E154" s="13">
        <v>140033</v>
      </c>
      <c r="F154" s="13">
        <v>140438</v>
      </c>
      <c r="G154" s="13">
        <v>280471</v>
      </c>
      <c r="H154" s="13">
        <v>0</v>
      </c>
      <c r="I154" s="13">
        <v>0</v>
      </c>
      <c r="J154" s="13">
        <v>0</v>
      </c>
      <c r="K154" s="15">
        <v>140033</v>
      </c>
      <c r="L154" s="15">
        <v>140438</v>
      </c>
      <c r="M154" s="15">
        <v>280471</v>
      </c>
      <c r="O154" s="13"/>
      <c r="P154" s="13"/>
    </row>
    <row r="155" spans="1:16" ht="12.45" customHeight="1" x14ac:dyDescent="0.2">
      <c r="A155" s="11" t="str">
        <f t="shared" si="5"/>
        <v>ALBURY2012</v>
      </c>
      <c r="B155" s="93" t="s">
        <v>4</v>
      </c>
      <c r="C155" s="88">
        <v>2012</v>
      </c>
      <c r="D155" s="89"/>
      <c r="E155" s="15">
        <v>137996</v>
      </c>
      <c r="F155" s="15">
        <v>138766</v>
      </c>
      <c r="G155" s="15">
        <v>276762</v>
      </c>
      <c r="H155" s="15">
        <v>0</v>
      </c>
      <c r="I155" s="15">
        <v>0</v>
      </c>
      <c r="J155" s="15">
        <v>0</v>
      </c>
      <c r="K155" s="15">
        <v>137996</v>
      </c>
      <c r="L155" s="15">
        <v>138766</v>
      </c>
      <c r="M155" s="15">
        <v>276762</v>
      </c>
      <c r="O155" s="13"/>
      <c r="P155" s="13"/>
    </row>
    <row r="156" spans="1:16" ht="12.45" customHeight="1" x14ac:dyDescent="0.2">
      <c r="A156" s="11" t="str">
        <f t="shared" si="5"/>
        <v>ALBURY2013</v>
      </c>
      <c r="B156" s="3" t="s">
        <v>4</v>
      </c>
      <c r="C156" s="12">
        <v>2013</v>
      </c>
      <c r="E156" s="13">
        <v>129103</v>
      </c>
      <c r="F156" s="13">
        <v>130343</v>
      </c>
      <c r="G156" s="13">
        <v>259446</v>
      </c>
      <c r="H156" s="13">
        <v>0</v>
      </c>
      <c r="I156" s="13">
        <v>0</v>
      </c>
      <c r="J156" s="13">
        <v>0</v>
      </c>
      <c r="K156" s="15">
        <v>129103</v>
      </c>
      <c r="L156" s="15">
        <v>130343</v>
      </c>
      <c r="M156" s="15">
        <v>259446</v>
      </c>
      <c r="O156" s="13"/>
      <c r="P156" s="13"/>
    </row>
    <row r="157" spans="1:16" ht="12.45" customHeight="1" x14ac:dyDescent="0.2">
      <c r="A157" s="11" t="str">
        <f t="shared" si="5"/>
        <v>ALBURY2014</v>
      </c>
      <c r="B157" s="3" t="s">
        <v>4</v>
      </c>
      <c r="C157" s="12">
        <v>2014</v>
      </c>
      <c r="E157" s="13">
        <v>123256</v>
      </c>
      <c r="F157" s="13">
        <v>124551</v>
      </c>
      <c r="G157" s="13">
        <v>247807</v>
      </c>
      <c r="H157" s="13">
        <v>0</v>
      </c>
      <c r="I157" s="13">
        <v>0</v>
      </c>
      <c r="J157" s="13">
        <v>0</v>
      </c>
      <c r="K157" s="15">
        <v>123256</v>
      </c>
      <c r="L157" s="15">
        <v>124551</v>
      </c>
      <c r="M157" s="15">
        <v>247807</v>
      </c>
      <c r="O157" s="13"/>
      <c r="P157" s="13"/>
    </row>
    <row r="158" spans="1:16" ht="12.45" customHeight="1" x14ac:dyDescent="0.2">
      <c r="A158" s="11" t="str">
        <f t="shared" si="5"/>
        <v>ALBURY2015</v>
      </c>
      <c r="B158" s="3" t="s">
        <v>4</v>
      </c>
      <c r="C158" s="12">
        <v>2015</v>
      </c>
      <c r="D158" s="89"/>
      <c r="E158" s="13">
        <v>119487</v>
      </c>
      <c r="F158" s="13">
        <v>119967</v>
      </c>
      <c r="G158" s="13">
        <v>239454</v>
      </c>
      <c r="H158" s="13">
        <v>0</v>
      </c>
      <c r="I158" s="13">
        <v>0</v>
      </c>
      <c r="J158" s="13">
        <v>0</v>
      </c>
      <c r="K158" s="15">
        <v>119487</v>
      </c>
      <c r="L158" s="15">
        <v>119967</v>
      </c>
      <c r="M158" s="15">
        <v>239454</v>
      </c>
      <c r="O158" s="13"/>
      <c r="P158" s="13"/>
    </row>
    <row r="159" spans="1:16" ht="12.45" customHeight="1" x14ac:dyDescent="0.2">
      <c r="A159" s="11" t="str">
        <f t="shared" si="5"/>
        <v>ALBURY2016</v>
      </c>
      <c r="B159" s="93" t="s">
        <v>4</v>
      </c>
      <c r="C159" s="88">
        <v>2016</v>
      </c>
      <c r="D159" s="89"/>
      <c r="E159" s="15">
        <v>125564</v>
      </c>
      <c r="F159" s="15">
        <v>125790</v>
      </c>
      <c r="G159" s="15">
        <v>251354</v>
      </c>
      <c r="H159" s="15">
        <v>0</v>
      </c>
      <c r="I159" s="15">
        <v>0</v>
      </c>
      <c r="J159" s="15">
        <v>0</v>
      </c>
      <c r="K159" s="15">
        <v>125564</v>
      </c>
      <c r="L159" s="15">
        <v>125790</v>
      </c>
      <c r="M159" s="15">
        <v>251354</v>
      </c>
      <c r="O159" s="13"/>
      <c r="P159" s="13"/>
    </row>
    <row r="160" spans="1:16" ht="12.45" customHeight="1" x14ac:dyDescent="0.2">
      <c r="A160" s="11" t="str">
        <f t="shared" si="5"/>
        <v>ALBURY2017</v>
      </c>
      <c r="B160" s="93" t="s">
        <v>4</v>
      </c>
      <c r="C160" s="88">
        <v>2017</v>
      </c>
      <c r="D160" s="89"/>
      <c r="E160" s="15">
        <v>132538</v>
      </c>
      <c r="F160" s="15">
        <v>133054</v>
      </c>
      <c r="G160" s="15">
        <v>265592</v>
      </c>
      <c r="H160" s="15">
        <v>0</v>
      </c>
      <c r="I160" s="15">
        <v>0</v>
      </c>
      <c r="J160" s="15">
        <v>0</v>
      </c>
      <c r="K160" s="15">
        <v>132538</v>
      </c>
      <c r="L160" s="15">
        <v>133054</v>
      </c>
      <c r="M160" s="15">
        <v>265592</v>
      </c>
      <c r="O160" s="13"/>
      <c r="P160" s="13"/>
    </row>
    <row r="161" spans="1:16" ht="12.45" customHeight="1" x14ac:dyDescent="0.2">
      <c r="A161" s="11" t="str">
        <f t="shared" si="5"/>
        <v>ALBURY2018</v>
      </c>
      <c r="B161" s="93" t="s">
        <v>4</v>
      </c>
      <c r="C161" s="88">
        <v>2018</v>
      </c>
      <c r="D161" s="89"/>
      <c r="E161" s="15">
        <v>128157</v>
      </c>
      <c r="F161" s="15">
        <v>129177</v>
      </c>
      <c r="G161" s="15">
        <v>257334</v>
      </c>
      <c r="H161" s="15">
        <v>0</v>
      </c>
      <c r="I161" s="15">
        <v>0</v>
      </c>
      <c r="J161" s="15">
        <v>0</v>
      </c>
      <c r="K161" s="15">
        <v>128157</v>
      </c>
      <c r="L161" s="15">
        <v>129177</v>
      </c>
      <c r="M161" s="15">
        <v>257334</v>
      </c>
      <c r="O161" s="13"/>
      <c r="P161" s="13"/>
    </row>
    <row r="162" spans="1:16" ht="12.45" customHeight="1" x14ac:dyDescent="0.2">
      <c r="A162" s="11" t="str">
        <f t="shared" si="5"/>
        <v>ALBURY2019</v>
      </c>
      <c r="B162" s="3" t="s">
        <v>4</v>
      </c>
      <c r="C162" s="12">
        <v>2019</v>
      </c>
      <c r="E162" s="13">
        <v>125760</v>
      </c>
      <c r="F162" s="13">
        <v>126741</v>
      </c>
      <c r="G162" s="13">
        <v>252501</v>
      </c>
      <c r="H162" s="13">
        <v>0</v>
      </c>
      <c r="I162" s="13">
        <v>0</v>
      </c>
      <c r="J162" s="13">
        <v>0</v>
      </c>
      <c r="K162" s="15">
        <v>125760</v>
      </c>
      <c r="L162" s="15">
        <v>126741</v>
      </c>
      <c r="M162" s="15">
        <v>252501</v>
      </c>
      <c r="O162" s="13"/>
      <c r="P162" s="13"/>
    </row>
    <row r="163" spans="1:16" ht="12.45" customHeight="1" x14ac:dyDescent="0.2">
      <c r="A163" s="11" t="str">
        <f t="shared" si="5"/>
        <v>ALBURY2020</v>
      </c>
      <c r="B163" s="3" t="s">
        <v>4</v>
      </c>
      <c r="C163" s="12">
        <v>2020</v>
      </c>
      <c r="E163" s="13">
        <v>31696</v>
      </c>
      <c r="F163" s="13">
        <v>32106</v>
      </c>
      <c r="G163" s="13">
        <v>63802</v>
      </c>
      <c r="H163" s="13">
        <v>0</v>
      </c>
      <c r="I163" s="13">
        <v>0</v>
      </c>
      <c r="J163" s="13">
        <v>0</v>
      </c>
      <c r="K163" s="15">
        <v>31696</v>
      </c>
      <c r="L163" s="15">
        <v>32106</v>
      </c>
      <c r="M163" s="15">
        <v>63802</v>
      </c>
      <c r="O163" s="13"/>
      <c r="P163" s="13"/>
    </row>
    <row r="164" spans="1:16" ht="12.45" customHeight="1" x14ac:dyDescent="0.2">
      <c r="A164" s="11" t="str">
        <f t="shared" si="5"/>
        <v>ALBURY2021</v>
      </c>
      <c r="B164" s="3" t="s">
        <v>4</v>
      </c>
      <c r="C164" s="12">
        <v>2021</v>
      </c>
      <c r="E164" s="13">
        <v>36748</v>
      </c>
      <c r="F164" s="13">
        <v>37355</v>
      </c>
      <c r="G164" s="13">
        <v>74103</v>
      </c>
      <c r="H164" s="13">
        <v>0</v>
      </c>
      <c r="I164" s="13">
        <v>0</v>
      </c>
      <c r="J164" s="13">
        <v>0</v>
      </c>
      <c r="K164" s="15">
        <v>36748</v>
      </c>
      <c r="L164" s="15">
        <v>37355</v>
      </c>
      <c r="M164" s="15">
        <v>74103</v>
      </c>
      <c r="O164" s="13"/>
      <c r="P164" s="13"/>
    </row>
    <row r="165" spans="1:16" ht="12.45" customHeight="1" x14ac:dyDescent="0.2">
      <c r="A165" s="11" t="str">
        <f t="shared" si="5"/>
        <v>ALBURY2022</v>
      </c>
      <c r="B165" s="3" t="s">
        <v>4</v>
      </c>
      <c r="C165" s="12">
        <v>2022</v>
      </c>
      <c r="E165" s="13">
        <v>103553</v>
      </c>
      <c r="F165" s="13">
        <v>104400</v>
      </c>
      <c r="G165" s="13">
        <v>207953</v>
      </c>
      <c r="H165" s="13">
        <v>0</v>
      </c>
      <c r="I165" s="13">
        <v>0</v>
      </c>
      <c r="J165" s="13">
        <v>0</v>
      </c>
      <c r="K165" s="15">
        <v>103553</v>
      </c>
      <c r="L165" s="15">
        <v>104400</v>
      </c>
      <c r="M165" s="15">
        <v>207953</v>
      </c>
      <c r="O165" s="13"/>
      <c r="P165" s="13"/>
    </row>
    <row r="166" spans="1:16" ht="12.45" customHeight="1" x14ac:dyDescent="0.2">
      <c r="A166" s="11" t="str">
        <f t="shared" si="5"/>
        <v>ALBURY2023</v>
      </c>
      <c r="B166" s="3" t="s">
        <v>4</v>
      </c>
      <c r="C166" s="12">
        <v>2023</v>
      </c>
      <c r="E166" s="13">
        <v>129788</v>
      </c>
      <c r="F166" s="13">
        <v>128865</v>
      </c>
      <c r="G166" s="13">
        <v>258653</v>
      </c>
      <c r="H166" s="13">
        <v>0</v>
      </c>
      <c r="I166" s="13">
        <v>0</v>
      </c>
      <c r="J166" s="13">
        <v>0</v>
      </c>
      <c r="K166" s="15">
        <v>129788</v>
      </c>
      <c r="L166" s="15">
        <v>128865</v>
      </c>
      <c r="M166" s="15">
        <v>258653</v>
      </c>
      <c r="O166" s="13"/>
      <c r="P166" s="13"/>
    </row>
    <row r="167" spans="1:16" ht="12.45" customHeight="1" x14ac:dyDescent="0.2">
      <c r="A167" s="11" t="str">
        <f t="shared" si="5"/>
        <v>ALBURY2024</v>
      </c>
      <c r="B167" s="93" t="s">
        <v>4</v>
      </c>
      <c r="C167" s="12">
        <v>2024</v>
      </c>
      <c r="D167" s="89"/>
      <c r="E167" s="94">
        <v>127102</v>
      </c>
      <c r="F167" s="94">
        <v>125948</v>
      </c>
      <c r="G167" s="94">
        <v>253050</v>
      </c>
      <c r="H167" s="94">
        <v>0</v>
      </c>
      <c r="I167" s="94">
        <v>0</v>
      </c>
      <c r="J167" s="94">
        <v>0</v>
      </c>
      <c r="K167" s="15">
        <v>127102</v>
      </c>
      <c r="L167" s="15">
        <v>125948</v>
      </c>
      <c r="M167" s="15">
        <v>253050</v>
      </c>
      <c r="O167" s="13"/>
      <c r="P167" s="13"/>
    </row>
    <row r="168" spans="1:16" ht="12.45" customHeight="1" x14ac:dyDescent="0.2">
      <c r="A168" s="11" t="str">
        <f t="shared" si="5"/>
        <v>ALICE SPRINGS1985</v>
      </c>
      <c r="B168" s="95" t="s">
        <v>5</v>
      </c>
      <c r="C168" s="88">
        <v>1985</v>
      </c>
      <c r="D168" s="89"/>
      <c r="E168" s="15">
        <v>246496</v>
      </c>
      <c r="F168" s="15">
        <v>247102</v>
      </c>
      <c r="G168" s="15">
        <v>493598</v>
      </c>
      <c r="H168" s="90">
        <v>0</v>
      </c>
      <c r="I168" s="90">
        <v>0</v>
      </c>
      <c r="J168" s="15">
        <v>0</v>
      </c>
      <c r="K168" s="15">
        <v>246496</v>
      </c>
      <c r="L168" s="15">
        <v>247102</v>
      </c>
      <c r="M168" s="15">
        <v>493598</v>
      </c>
      <c r="O168" s="13"/>
      <c r="P168" s="13"/>
    </row>
    <row r="169" spans="1:16" ht="12.45" customHeight="1" x14ac:dyDescent="0.2">
      <c r="A169" s="11" t="str">
        <f t="shared" ref="A169:A232" si="6">CONCATENATE(B169,C169)</f>
        <v>ALICE SPRINGS1986</v>
      </c>
      <c r="B169" s="3" t="s">
        <v>5</v>
      </c>
      <c r="C169" s="12">
        <v>1986</v>
      </c>
      <c r="E169" s="13">
        <v>300054</v>
      </c>
      <c r="F169" s="13">
        <v>298834</v>
      </c>
      <c r="G169" s="13">
        <v>598888</v>
      </c>
      <c r="H169" s="13">
        <v>0</v>
      </c>
      <c r="I169" s="13">
        <v>0</v>
      </c>
      <c r="J169" s="13">
        <v>0</v>
      </c>
      <c r="K169" s="15">
        <v>300054</v>
      </c>
      <c r="L169" s="15">
        <v>298834</v>
      </c>
      <c r="M169" s="15">
        <v>598888</v>
      </c>
      <c r="O169" s="13"/>
      <c r="P169" s="13"/>
    </row>
    <row r="170" spans="1:16" ht="12.45" customHeight="1" x14ac:dyDescent="0.2">
      <c r="A170" s="11" t="str">
        <f t="shared" si="6"/>
        <v>ALICE SPRINGS1987</v>
      </c>
      <c r="B170" s="95" t="s">
        <v>5</v>
      </c>
      <c r="C170" s="88">
        <v>1987</v>
      </c>
      <c r="D170" s="89"/>
      <c r="E170" s="15">
        <v>342412</v>
      </c>
      <c r="F170" s="15">
        <v>346651</v>
      </c>
      <c r="G170" s="15">
        <v>689063</v>
      </c>
      <c r="H170" s="90">
        <v>0</v>
      </c>
      <c r="I170" s="90">
        <v>0</v>
      </c>
      <c r="J170" s="15">
        <v>0</v>
      </c>
      <c r="K170" s="15">
        <v>342412</v>
      </c>
      <c r="L170" s="15">
        <v>346651</v>
      </c>
      <c r="M170" s="15">
        <v>689063</v>
      </c>
      <c r="O170" s="13"/>
      <c r="P170" s="13"/>
    </row>
    <row r="171" spans="1:16" ht="12.45" customHeight="1" x14ac:dyDescent="0.2">
      <c r="A171" s="11" t="str">
        <f t="shared" si="6"/>
        <v>ALICE SPRINGS1988</v>
      </c>
      <c r="B171" s="95" t="s">
        <v>5</v>
      </c>
      <c r="C171" s="88">
        <v>1988</v>
      </c>
      <c r="D171" s="17"/>
      <c r="E171" s="15">
        <v>364014</v>
      </c>
      <c r="F171" s="15">
        <v>366656</v>
      </c>
      <c r="G171" s="15">
        <v>730670</v>
      </c>
      <c r="H171" s="90">
        <v>0</v>
      </c>
      <c r="I171" s="90">
        <v>0</v>
      </c>
      <c r="J171" s="15">
        <v>0</v>
      </c>
      <c r="K171" s="15">
        <v>364014</v>
      </c>
      <c r="L171" s="15">
        <v>366656</v>
      </c>
      <c r="M171" s="15">
        <v>730670</v>
      </c>
      <c r="O171" s="13"/>
      <c r="P171" s="13"/>
    </row>
    <row r="172" spans="1:16" ht="12.45" customHeight="1" x14ac:dyDescent="0.2">
      <c r="A172" s="11" t="str">
        <f t="shared" si="6"/>
        <v>ALICE SPRINGS1989</v>
      </c>
      <c r="B172" s="3" t="s">
        <v>5</v>
      </c>
      <c r="C172" s="12">
        <v>1989</v>
      </c>
      <c r="D172" s="89"/>
      <c r="E172" s="13">
        <v>249855</v>
      </c>
      <c r="F172" s="13">
        <v>251325</v>
      </c>
      <c r="G172" s="13">
        <v>501180</v>
      </c>
      <c r="H172" s="13">
        <v>0</v>
      </c>
      <c r="I172" s="13">
        <v>0</v>
      </c>
      <c r="J172" s="13">
        <v>0</v>
      </c>
      <c r="K172" s="15">
        <v>249855</v>
      </c>
      <c r="L172" s="15">
        <v>251325</v>
      </c>
      <c r="M172" s="15">
        <v>501180</v>
      </c>
      <c r="O172" s="13"/>
      <c r="P172" s="13"/>
    </row>
    <row r="173" spans="1:16" ht="12.45" customHeight="1" x14ac:dyDescent="0.2">
      <c r="A173" s="11" t="str">
        <f t="shared" si="6"/>
        <v>ALICE SPRINGS1990</v>
      </c>
      <c r="B173" s="3" t="s">
        <v>5</v>
      </c>
      <c r="C173" s="12">
        <v>1990</v>
      </c>
      <c r="E173" s="13">
        <v>328047</v>
      </c>
      <c r="F173" s="13">
        <v>330009</v>
      </c>
      <c r="G173" s="13">
        <v>658056</v>
      </c>
      <c r="H173" s="13">
        <v>0</v>
      </c>
      <c r="I173" s="13">
        <v>0</v>
      </c>
      <c r="J173" s="13">
        <v>0</v>
      </c>
      <c r="K173" s="15">
        <v>328047</v>
      </c>
      <c r="L173" s="15">
        <v>330009</v>
      </c>
      <c r="M173" s="15">
        <v>658056</v>
      </c>
      <c r="O173" s="13"/>
      <c r="P173" s="13"/>
    </row>
    <row r="174" spans="1:16" ht="12.45" customHeight="1" x14ac:dyDescent="0.2">
      <c r="A174" s="11" t="str">
        <f t="shared" si="6"/>
        <v>ALICE SPRINGS1991</v>
      </c>
      <c r="B174" s="3" t="s">
        <v>5</v>
      </c>
      <c r="C174" s="12">
        <v>1991</v>
      </c>
      <c r="E174" s="13">
        <v>355306</v>
      </c>
      <c r="F174" s="13">
        <v>357022</v>
      </c>
      <c r="G174" s="13">
        <v>712328</v>
      </c>
      <c r="H174" s="13">
        <v>0</v>
      </c>
      <c r="I174" s="13">
        <v>0</v>
      </c>
      <c r="J174" s="13">
        <v>0</v>
      </c>
      <c r="K174" s="15">
        <v>355306</v>
      </c>
      <c r="L174" s="15">
        <v>357022</v>
      </c>
      <c r="M174" s="15">
        <v>712328</v>
      </c>
      <c r="O174" s="13"/>
      <c r="P174" s="13"/>
    </row>
    <row r="175" spans="1:16" ht="12.45" customHeight="1" x14ac:dyDescent="0.2">
      <c r="A175" s="11" t="str">
        <f t="shared" si="6"/>
        <v>ALICE SPRINGS1992</v>
      </c>
      <c r="B175" s="93" t="s">
        <v>5</v>
      </c>
      <c r="C175" s="88">
        <v>1992</v>
      </c>
      <c r="D175" s="89"/>
      <c r="E175" s="15">
        <v>368621</v>
      </c>
      <c r="F175" s="15">
        <v>371848</v>
      </c>
      <c r="G175" s="15">
        <v>740469</v>
      </c>
      <c r="H175" s="15">
        <v>0</v>
      </c>
      <c r="I175" s="15">
        <v>0</v>
      </c>
      <c r="J175" s="15">
        <v>0</v>
      </c>
      <c r="K175" s="15">
        <v>368621</v>
      </c>
      <c r="L175" s="15">
        <v>371848</v>
      </c>
      <c r="M175" s="15">
        <v>740469</v>
      </c>
      <c r="O175" s="13"/>
      <c r="P175" s="13"/>
    </row>
    <row r="176" spans="1:16" ht="12.45" customHeight="1" x14ac:dyDescent="0.2">
      <c r="A176" s="11" t="str">
        <f t="shared" si="6"/>
        <v>ALICE SPRINGS1993</v>
      </c>
      <c r="B176" s="3" t="s">
        <v>5</v>
      </c>
      <c r="C176" s="12">
        <v>1993</v>
      </c>
      <c r="E176" s="13">
        <v>424882</v>
      </c>
      <c r="F176" s="13">
        <v>430264</v>
      </c>
      <c r="G176" s="13">
        <v>855146</v>
      </c>
      <c r="H176" s="13">
        <v>0</v>
      </c>
      <c r="I176" s="13">
        <v>0</v>
      </c>
      <c r="J176" s="13">
        <v>0</v>
      </c>
      <c r="K176" s="15">
        <v>424882</v>
      </c>
      <c r="L176" s="15">
        <v>430264</v>
      </c>
      <c r="M176" s="15">
        <v>855146</v>
      </c>
      <c r="O176" s="13"/>
      <c r="P176" s="13"/>
    </row>
    <row r="177" spans="1:16" ht="12.45" customHeight="1" x14ac:dyDescent="0.2">
      <c r="A177" s="11" t="str">
        <f t="shared" si="6"/>
        <v>ALICE SPRINGS1994</v>
      </c>
      <c r="B177" s="3" t="s">
        <v>5</v>
      </c>
      <c r="C177" s="12">
        <v>1994</v>
      </c>
      <c r="E177" s="13">
        <v>461370</v>
      </c>
      <c r="F177" s="13">
        <v>471679</v>
      </c>
      <c r="G177" s="13">
        <v>933049</v>
      </c>
      <c r="H177" s="13">
        <v>0</v>
      </c>
      <c r="I177" s="13">
        <v>0</v>
      </c>
      <c r="J177" s="13">
        <v>0</v>
      </c>
      <c r="K177" s="15">
        <v>461370</v>
      </c>
      <c r="L177" s="15">
        <v>471679</v>
      </c>
      <c r="M177" s="15">
        <v>933049</v>
      </c>
      <c r="O177" s="13"/>
      <c r="P177" s="13"/>
    </row>
    <row r="178" spans="1:16" ht="12.45" customHeight="1" x14ac:dyDescent="0.2">
      <c r="A178" s="11" t="str">
        <f t="shared" si="6"/>
        <v>ALICE SPRINGS1995</v>
      </c>
      <c r="B178" s="3" t="s">
        <v>5</v>
      </c>
      <c r="C178" s="12">
        <v>1995</v>
      </c>
      <c r="E178" s="13">
        <v>447523</v>
      </c>
      <c r="F178" s="13">
        <v>461249</v>
      </c>
      <c r="G178" s="13">
        <v>908772</v>
      </c>
      <c r="H178" s="13">
        <v>0</v>
      </c>
      <c r="I178" s="13">
        <v>0</v>
      </c>
      <c r="J178" s="13">
        <v>0</v>
      </c>
      <c r="K178" s="15">
        <v>447523</v>
      </c>
      <c r="L178" s="15">
        <v>461249</v>
      </c>
      <c r="M178" s="15">
        <v>908772</v>
      </c>
      <c r="O178" s="13"/>
      <c r="P178" s="13"/>
    </row>
    <row r="179" spans="1:16" ht="12.45" customHeight="1" x14ac:dyDescent="0.2">
      <c r="A179" s="11" t="str">
        <f t="shared" si="6"/>
        <v>ALICE SPRINGS1996</v>
      </c>
      <c r="B179" s="95" t="s">
        <v>5</v>
      </c>
      <c r="C179" s="88">
        <v>1996</v>
      </c>
      <c r="D179" s="89"/>
      <c r="E179" s="15">
        <v>407053</v>
      </c>
      <c r="F179" s="15">
        <v>416644</v>
      </c>
      <c r="G179" s="15">
        <v>823697</v>
      </c>
      <c r="H179" s="90">
        <v>0</v>
      </c>
      <c r="I179" s="90">
        <v>0</v>
      </c>
      <c r="J179" s="15">
        <v>0</v>
      </c>
      <c r="K179" s="15">
        <v>407053</v>
      </c>
      <c r="L179" s="15">
        <v>416644</v>
      </c>
      <c r="M179" s="15">
        <v>823697</v>
      </c>
      <c r="O179" s="13"/>
      <c r="P179" s="13"/>
    </row>
    <row r="180" spans="1:16" ht="12.45" customHeight="1" x14ac:dyDescent="0.2">
      <c r="A180" s="11" t="str">
        <f t="shared" si="6"/>
        <v>ALICE SPRINGS1997</v>
      </c>
      <c r="B180" s="95" t="s">
        <v>5</v>
      </c>
      <c r="C180" s="88">
        <v>1997</v>
      </c>
      <c r="D180" s="89"/>
      <c r="E180" s="15">
        <v>387807</v>
      </c>
      <c r="F180" s="15">
        <v>394722</v>
      </c>
      <c r="G180" s="15">
        <v>782529</v>
      </c>
      <c r="H180" s="90">
        <v>0</v>
      </c>
      <c r="I180" s="90">
        <v>0</v>
      </c>
      <c r="J180" s="15">
        <v>0</v>
      </c>
      <c r="K180" s="15">
        <v>387807</v>
      </c>
      <c r="L180" s="15">
        <v>394722</v>
      </c>
      <c r="M180" s="15">
        <v>782529</v>
      </c>
      <c r="O180" s="13"/>
      <c r="P180" s="13"/>
    </row>
    <row r="181" spans="1:16" ht="12.45" customHeight="1" x14ac:dyDescent="0.2">
      <c r="A181" s="11" t="str">
        <f t="shared" si="6"/>
        <v>ALICE SPRINGS1998</v>
      </c>
      <c r="B181" s="93" t="s">
        <v>5</v>
      </c>
      <c r="C181" s="88">
        <v>1998</v>
      </c>
      <c r="D181" s="89"/>
      <c r="E181" s="15">
        <v>393923</v>
      </c>
      <c r="F181" s="15">
        <v>402098</v>
      </c>
      <c r="G181" s="15">
        <v>796021</v>
      </c>
      <c r="H181" s="15">
        <v>0</v>
      </c>
      <c r="I181" s="15">
        <v>0</v>
      </c>
      <c r="J181" s="15">
        <v>0</v>
      </c>
      <c r="K181" s="15">
        <v>393923</v>
      </c>
      <c r="L181" s="15">
        <v>402098</v>
      </c>
      <c r="M181" s="15">
        <v>796021</v>
      </c>
      <c r="O181" s="13"/>
      <c r="P181" s="13"/>
    </row>
    <row r="182" spans="1:16" ht="12.45" customHeight="1" x14ac:dyDescent="0.2">
      <c r="A182" s="11" t="str">
        <f t="shared" si="6"/>
        <v>ALICE SPRINGS1999</v>
      </c>
      <c r="B182" s="3" t="s">
        <v>5</v>
      </c>
      <c r="C182" s="12">
        <v>1999</v>
      </c>
      <c r="E182" s="13">
        <v>390960</v>
      </c>
      <c r="F182" s="13">
        <v>399665</v>
      </c>
      <c r="G182" s="13">
        <v>790625</v>
      </c>
      <c r="H182" s="13">
        <v>0</v>
      </c>
      <c r="I182" s="13">
        <v>0</v>
      </c>
      <c r="J182" s="13">
        <v>0</v>
      </c>
      <c r="K182" s="15">
        <v>390960</v>
      </c>
      <c r="L182" s="15">
        <v>399665</v>
      </c>
      <c r="M182" s="15">
        <v>790625</v>
      </c>
      <c r="O182" s="13"/>
      <c r="P182" s="13"/>
    </row>
    <row r="183" spans="1:16" ht="12.45" customHeight="1" x14ac:dyDescent="0.2">
      <c r="A183" s="11" t="str">
        <f t="shared" si="6"/>
        <v>ALICE SPRINGS2000</v>
      </c>
      <c r="B183" s="3" t="s">
        <v>5</v>
      </c>
      <c r="C183" s="12">
        <v>2000</v>
      </c>
      <c r="E183" s="13">
        <v>375679</v>
      </c>
      <c r="F183" s="13">
        <v>383595</v>
      </c>
      <c r="G183" s="13">
        <v>759274</v>
      </c>
      <c r="H183" s="13">
        <v>0</v>
      </c>
      <c r="I183" s="13">
        <v>0</v>
      </c>
      <c r="J183" s="13">
        <v>0</v>
      </c>
      <c r="K183" s="15">
        <v>375679</v>
      </c>
      <c r="L183" s="15">
        <v>383595</v>
      </c>
      <c r="M183" s="15">
        <v>759274</v>
      </c>
      <c r="O183" s="13"/>
      <c r="P183" s="13"/>
    </row>
    <row r="184" spans="1:16" ht="12.45" customHeight="1" x14ac:dyDescent="0.2">
      <c r="A184" s="11" t="str">
        <f t="shared" si="6"/>
        <v>ALICE SPRINGS2001</v>
      </c>
      <c r="B184" s="3" t="s">
        <v>5</v>
      </c>
      <c r="C184" s="12">
        <v>2001</v>
      </c>
      <c r="E184" s="13">
        <v>314744</v>
      </c>
      <c r="F184" s="13">
        <v>320971</v>
      </c>
      <c r="G184" s="13">
        <v>635715</v>
      </c>
      <c r="H184" s="13">
        <v>0</v>
      </c>
      <c r="I184" s="13">
        <v>0</v>
      </c>
      <c r="J184" s="13">
        <v>0</v>
      </c>
      <c r="K184" s="15">
        <v>314744</v>
      </c>
      <c r="L184" s="15">
        <v>320971</v>
      </c>
      <c r="M184" s="15">
        <v>635715</v>
      </c>
      <c r="O184" s="13"/>
      <c r="P184" s="13"/>
    </row>
    <row r="185" spans="1:16" ht="12.45" customHeight="1" x14ac:dyDescent="0.2">
      <c r="A185" s="11" t="str">
        <f t="shared" si="6"/>
        <v>ALICE SPRINGS2002</v>
      </c>
      <c r="B185" s="91" t="s">
        <v>5</v>
      </c>
      <c r="C185" s="16">
        <v>2002</v>
      </c>
      <c r="D185" s="17"/>
      <c r="E185" s="92">
        <v>274176</v>
      </c>
      <c r="F185" s="92">
        <v>280058</v>
      </c>
      <c r="G185" s="92">
        <v>554234</v>
      </c>
      <c r="H185" s="92">
        <v>0</v>
      </c>
      <c r="I185" s="92">
        <v>0</v>
      </c>
      <c r="J185" s="92">
        <v>0</v>
      </c>
      <c r="K185" s="15">
        <v>274176</v>
      </c>
      <c r="L185" s="15">
        <v>280058</v>
      </c>
      <c r="M185" s="15">
        <v>554234</v>
      </c>
      <c r="O185" s="13"/>
      <c r="P185" s="13"/>
    </row>
    <row r="186" spans="1:16" ht="12.45" customHeight="1" x14ac:dyDescent="0.2">
      <c r="A186" s="11" t="str">
        <f t="shared" si="6"/>
        <v>ALICE SPRINGS2003</v>
      </c>
      <c r="B186" s="95" t="s">
        <v>5</v>
      </c>
      <c r="C186" s="88">
        <v>2003</v>
      </c>
      <c r="D186" s="89"/>
      <c r="E186" s="15">
        <v>290275</v>
      </c>
      <c r="F186" s="15">
        <v>296142</v>
      </c>
      <c r="G186" s="15">
        <v>586417</v>
      </c>
      <c r="H186" s="90">
        <v>0</v>
      </c>
      <c r="I186" s="90">
        <v>0</v>
      </c>
      <c r="J186" s="15">
        <v>0</v>
      </c>
      <c r="K186" s="15">
        <v>290275</v>
      </c>
      <c r="L186" s="15">
        <v>296142</v>
      </c>
      <c r="M186" s="15">
        <v>586417</v>
      </c>
      <c r="O186" s="13"/>
      <c r="P186" s="13"/>
    </row>
    <row r="187" spans="1:16" ht="12.45" customHeight="1" x14ac:dyDescent="0.2">
      <c r="A187" s="11" t="str">
        <f t="shared" si="6"/>
        <v>ALICE SPRINGS2004</v>
      </c>
      <c r="B187" s="95" t="s">
        <v>5</v>
      </c>
      <c r="C187" s="88">
        <v>2004</v>
      </c>
      <c r="D187" s="89"/>
      <c r="E187" s="15">
        <v>301381</v>
      </c>
      <c r="F187" s="15">
        <v>308527</v>
      </c>
      <c r="G187" s="15">
        <v>609908</v>
      </c>
      <c r="H187" s="90">
        <v>0</v>
      </c>
      <c r="I187" s="90">
        <v>0</v>
      </c>
      <c r="J187" s="15">
        <v>0</v>
      </c>
      <c r="K187" s="15">
        <v>301381</v>
      </c>
      <c r="L187" s="15">
        <v>308527</v>
      </c>
      <c r="M187" s="15">
        <v>609908</v>
      </c>
      <c r="O187" s="13"/>
      <c r="P187" s="13"/>
    </row>
    <row r="188" spans="1:16" ht="12.45" customHeight="1" x14ac:dyDescent="0.2">
      <c r="A188" s="11" t="str">
        <f t="shared" si="6"/>
        <v>ALICE SPRINGS2005</v>
      </c>
      <c r="B188" s="3" t="s">
        <v>5</v>
      </c>
      <c r="C188" s="12">
        <v>2005</v>
      </c>
      <c r="E188" s="13">
        <v>294444</v>
      </c>
      <c r="F188" s="13">
        <v>304636</v>
      </c>
      <c r="G188" s="13">
        <v>599080</v>
      </c>
      <c r="H188" s="13">
        <v>0</v>
      </c>
      <c r="I188" s="13">
        <v>0</v>
      </c>
      <c r="J188" s="13">
        <v>0</v>
      </c>
      <c r="K188" s="15">
        <v>294444</v>
      </c>
      <c r="L188" s="15">
        <v>304636</v>
      </c>
      <c r="M188" s="15">
        <v>599080</v>
      </c>
      <c r="O188" s="13"/>
      <c r="P188" s="13"/>
    </row>
    <row r="189" spans="1:16" s="6" customFormat="1" ht="12.45" customHeight="1" x14ac:dyDescent="0.2">
      <c r="A189" s="11" t="str">
        <f t="shared" si="6"/>
        <v>ALICE SPRINGS2006</v>
      </c>
      <c r="B189" s="95" t="s">
        <v>5</v>
      </c>
      <c r="C189" s="88">
        <v>2006</v>
      </c>
      <c r="D189" s="89"/>
      <c r="E189" s="15">
        <v>303755</v>
      </c>
      <c r="F189" s="15">
        <v>315134</v>
      </c>
      <c r="G189" s="15">
        <v>618889</v>
      </c>
      <c r="H189" s="90">
        <v>0</v>
      </c>
      <c r="I189" s="90">
        <v>0</v>
      </c>
      <c r="J189" s="15">
        <v>0</v>
      </c>
      <c r="K189" s="15">
        <v>303755</v>
      </c>
      <c r="L189" s="15">
        <v>315134</v>
      </c>
      <c r="M189" s="15">
        <v>618889</v>
      </c>
      <c r="O189" s="13"/>
      <c r="P189" s="13"/>
    </row>
    <row r="190" spans="1:16" ht="12.45" customHeight="1" x14ac:dyDescent="0.2">
      <c r="A190" s="11" t="str">
        <f t="shared" si="6"/>
        <v>ALICE SPRINGS2007</v>
      </c>
      <c r="B190" s="3" t="s">
        <v>5</v>
      </c>
      <c r="C190" s="12">
        <v>2007</v>
      </c>
      <c r="E190" s="13">
        <v>307563</v>
      </c>
      <c r="F190" s="13">
        <v>315962</v>
      </c>
      <c r="G190" s="13">
        <v>623525</v>
      </c>
      <c r="H190" s="13">
        <v>0</v>
      </c>
      <c r="I190" s="13">
        <v>0</v>
      </c>
      <c r="J190" s="13">
        <v>0</v>
      </c>
      <c r="K190" s="15">
        <v>307563</v>
      </c>
      <c r="L190" s="15">
        <v>315962</v>
      </c>
      <c r="M190" s="15">
        <v>623525</v>
      </c>
      <c r="O190" s="13"/>
      <c r="P190" s="13"/>
    </row>
    <row r="191" spans="1:16" ht="12.45" customHeight="1" x14ac:dyDescent="0.2">
      <c r="A191" s="11" t="str">
        <f t="shared" si="6"/>
        <v>ALICE SPRINGS2008</v>
      </c>
      <c r="B191" s="95" t="s">
        <v>5</v>
      </c>
      <c r="C191" s="88">
        <v>2008</v>
      </c>
      <c r="D191" s="89"/>
      <c r="E191" s="15">
        <v>322350</v>
      </c>
      <c r="F191" s="15">
        <v>328530</v>
      </c>
      <c r="G191" s="15">
        <v>650880</v>
      </c>
      <c r="H191" s="15">
        <v>0</v>
      </c>
      <c r="I191" s="15">
        <v>0</v>
      </c>
      <c r="J191" s="15">
        <v>0</v>
      </c>
      <c r="K191" s="15">
        <v>322350</v>
      </c>
      <c r="L191" s="15">
        <v>328530</v>
      </c>
      <c r="M191" s="15">
        <v>650880</v>
      </c>
      <c r="O191" s="13"/>
      <c r="P191" s="13"/>
    </row>
    <row r="192" spans="1:16" ht="12.45" customHeight="1" x14ac:dyDescent="0.2">
      <c r="A192" s="11" t="str">
        <f t="shared" si="6"/>
        <v>ALICE SPRINGS2009</v>
      </c>
      <c r="B192" s="93" t="s">
        <v>5</v>
      </c>
      <c r="C192" s="88">
        <v>2009</v>
      </c>
      <c r="D192" s="89"/>
      <c r="E192" s="15">
        <v>334149</v>
      </c>
      <c r="F192" s="15">
        <v>340752</v>
      </c>
      <c r="G192" s="15">
        <v>674901</v>
      </c>
      <c r="H192" s="15">
        <v>0</v>
      </c>
      <c r="I192" s="15">
        <v>0</v>
      </c>
      <c r="J192" s="15">
        <v>0</v>
      </c>
      <c r="K192" s="15">
        <v>334149</v>
      </c>
      <c r="L192" s="15">
        <v>340752</v>
      </c>
      <c r="M192" s="15">
        <v>674901</v>
      </c>
      <c r="O192" s="13"/>
      <c r="P192" s="13"/>
    </row>
    <row r="193" spans="1:16" ht="12.45" customHeight="1" x14ac:dyDescent="0.2">
      <c r="A193" s="11" t="str">
        <f t="shared" si="6"/>
        <v>ALICE SPRINGS2010</v>
      </c>
      <c r="B193" s="3" t="s">
        <v>5</v>
      </c>
      <c r="C193" s="12">
        <v>2010</v>
      </c>
      <c r="E193" s="13">
        <v>330580</v>
      </c>
      <c r="F193" s="13">
        <v>338264</v>
      </c>
      <c r="G193" s="13">
        <v>668844</v>
      </c>
      <c r="H193" s="13">
        <v>0</v>
      </c>
      <c r="I193" s="13">
        <v>0</v>
      </c>
      <c r="J193" s="13">
        <v>0</v>
      </c>
      <c r="K193" s="15">
        <v>330580</v>
      </c>
      <c r="L193" s="15">
        <v>338264</v>
      </c>
      <c r="M193" s="15">
        <v>668844</v>
      </c>
      <c r="O193" s="13"/>
      <c r="P193" s="13"/>
    </row>
    <row r="194" spans="1:16" ht="12.45" customHeight="1" x14ac:dyDescent="0.2">
      <c r="A194" s="11" t="str">
        <f t="shared" si="6"/>
        <v>ALICE SPRINGS2011</v>
      </c>
      <c r="B194" s="93" t="s">
        <v>5</v>
      </c>
      <c r="C194" s="88">
        <v>2011</v>
      </c>
      <c r="D194" s="89"/>
      <c r="E194" s="15">
        <v>296213</v>
      </c>
      <c r="F194" s="15">
        <v>302536</v>
      </c>
      <c r="G194" s="15">
        <v>598749</v>
      </c>
      <c r="H194" s="15">
        <v>0</v>
      </c>
      <c r="I194" s="15">
        <v>0</v>
      </c>
      <c r="J194" s="15">
        <v>0</v>
      </c>
      <c r="K194" s="15">
        <v>296213</v>
      </c>
      <c r="L194" s="15">
        <v>302536</v>
      </c>
      <c r="M194" s="15">
        <v>598749</v>
      </c>
      <c r="O194" s="13"/>
      <c r="P194" s="13"/>
    </row>
    <row r="195" spans="1:16" ht="12.45" customHeight="1" x14ac:dyDescent="0.2">
      <c r="A195" s="11" t="str">
        <f t="shared" si="6"/>
        <v>ALICE SPRINGS2012</v>
      </c>
      <c r="B195" s="91" t="s">
        <v>5</v>
      </c>
      <c r="C195" s="16">
        <v>2012</v>
      </c>
      <c r="D195" s="89"/>
      <c r="E195" s="92">
        <v>287664</v>
      </c>
      <c r="F195" s="92">
        <v>292088</v>
      </c>
      <c r="G195" s="92">
        <v>579752</v>
      </c>
      <c r="H195" s="92">
        <v>0</v>
      </c>
      <c r="I195" s="92">
        <v>0</v>
      </c>
      <c r="J195" s="92">
        <v>0</v>
      </c>
      <c r="K195" s="15">
        <v>287664</v>
      </c>
      <c r="L195" s="15">
        <v>292088</v>
      </c>
      <c r="M195" s="15">
        <v>579752</v>
      </c>
      <c r="O195" s="13"/>
      <c r="P195" s="13"/>
    </row>
    <row r="196" spans="1:16" ht="12.45" customHeight="1" x14ac:dyDescent="0.2">
      <c r="A196" s="11" t="str">
        <f t="shared" si="6"/>
        <v>ALICE SPRINGS2013</v>
      </c>
      <c r="B196" s="3" t="s">
        <v>5</v>
      </c>
      <c r="C196" s="12">
        <v>2013</v>
      </c>
      <c r="E196" s="13">
        <v>325402</v>
      </c>
      <c r="F196" s="13">
        <v>329843</v>
      </c>
      <c r="G196" s="13">
        <v>655245</v>
      </c>
      <c r="H196" s="13">
        <v>0</v>
      </c>
      <c r="I196" s="13">
        <v>0</v>
      </c>
      <c r="J196" s="13">
        <v>0</v>
      </c>
      <c r="K196" s="15">
        <v>325402</v>
      </c>
      <c r="L196" s="15">
        <v>329843</v>
      </c>
      <c r="M196" s="15">
        <v>655245</v>
      </c>
      <c r="O196" s="13"/>
      <c r="P196" s="13"/>
    </row>
    <row r="197" spans="1:16" ht="12.45" customHeight="1" x14ac:dyDescent="0.2">
      <c r="A197" s="11" t="str">
        <f t="shared" si="6"/>
        <v>ALICE SPRINGS2014</v>
      </c>
      <c r="B197" s="3" t="s">
        <v>5</v>
      </c>
      <c r="C197" s="12">
        <v>2014</v>
      </c>
      <c r="E197" s="13">
        <v>309321</v>
      </c>
      <c r="F197" s="13">
        <v>311748</v>
      </c>
      <c r="G197" s="13">
        <v>621069</v>
      </c>
      <c r="H197" s="13">
        <v>0</v>
      </c>
      <c r="I197" s="13">
        <v>0</v>
      </c>
      <c r="J197" s="13">
        <v>0</v>
      </c>
      <c r="K197" s="15">
        <v>309321</v>
      </c>
      <c r="L197" s="15">
        <v>311748</v>
      </c>
      <c r="M197" s="15">
        <v>621069</v>
      </c>
      <c r="O197" s="13"/>
      <c r="P197" s="13"/>
    </row>
    <row r="198" spans="1:16" ht="12.45" customHeight="1" x14ac:dyDescent="0.2">
      <c r="A198" s="11" t="str">
        <f t="shared" si="6"/>
        <v>ALICE SPRINGS2015</v>
      </c>
      <c r="B198" s="93" t="s">
        <v>5</v>
      </c>
      <c r="C198" s="88">
        <v>2015</v>
      </c>
      <c r="D198" s="89"/>
      <c r="E198" s="15">
        <v>293873</v>
      </c>
      <c r="F198" s="15">
        <v>299637</v>
      </c>
      <c r="G198" s="15">
        <v>593510</v>
      </c>
      <c r="H198" s="15">
        <v>0</v>
      </c>
      <c r="I198" s="15">
        <v>0</v>
      </c>
      <c r="J198" s="15">
        <v>0</v>
      </c>
      <c r="K198" s="15">
        <v>293873</v>
      </c>
      <c r="L198" s="15">
        <v>299637</v>
      </c>
      <c r="M198" s="15">
        <v>593510</v>
      </c>
      <c r="O198" s="13"/>
      <c r="P198" s="13"/>
    </row>
    <row r="199" spans="1:16" ht="12.45" customHeight="1" x14ac:dyDescent="0.2">
      <c r="A199" s="11" t="str">
        <f t="shared" si="6"/>
        <v>ALICE SPRINGS2016</v>
      </c>
      <c r="B199" s="93" t="s">
        <v>5</v>
      </c>
      <c r="C199" s="12">
        <v>2016</v>
      </c>
      <c r="D199" s="89"/>
      <c r="E199" s="94">
        <v>304462</v>
      </c>
      <c r="F199" s="94">
        <v>307712</v>
      </c>
      <c r="G199" s="94">
        <v>612174</v>
      </c>
      <c r="H199" s="94">
        <v>0</v>
      </c>
      <c r="I199" s="94">
        <v>0</v>
      </c>
      <c r="J199" s="94">
        <v>0</v>
      </c>
      <c r="K199" s="15">
        <v>304462</v>
      </c>
      <c r="L199" s="15">
        <v>307712</v>
      </c>
      <c r="M199" s="15">
        <v>612174</v>
      </c>
      <c r="O199" s="13"/>
      <c r="P199" s="13"/>
    </row>
    <row r="200" spans="1:16" ht="12.45" customHeight="1" x14ac:dyDescent="0.2">
      <c r="A200" s="11" t="str">
        <f t="shared" si="6"/>
        <v>ALICE SPRINGS2017</v>
      </c>
      <c r="B200" s="3" t="s">
        <v>5</v>
      </c>
      <c r="C200" s="12">
        <v>2017</v>
      </c>
      <c r="E200" s="13">
        <v>307899</v>
      </c>
      <c r="F200" s="13">
        <v>310595</v>
      </c>
      <c r="G200" s="13">
        <v>618494</v>
      </c>
      <c r="H200" s="13">
        <v>0</v>
      </c>
      <c r="I200" s="13">
        <v>0</v>
      </c>
      <c r="J200" s="13">
        <v>0</v>
      </c>
      <c r="K200" s="15">
        <v>307899</v>
      </c>
      <c r="L200" s="15">
        <v>310595</v>
      </c>
      <c r="M200" s="15">
        <v>618494</v>
      </c>
      <c r="O200" s="13"/>
      <c r="P200" s="13"/>
    </row>
    <row r="201" spans="1:16" ht="12.45" customHeight="1" x14ac:dyDescent="0.2">
      <c r="A201" s="11" t="str">
        <f t="shared" si="6"/>
        <v>ALICE SPRINGS2018</v>
      </c>
      <c r="B201" s="3" t="s">
        <v>5</v>
      </c>
      <c r="C201" s="12">
        <v>2018</v>
      </c>
      <c r="E201" s="13">
        <v>308370</v>
      </c>
      <c r="F201" s="13">
        <v>313042</v>
      </c>
      <c r="G201" s="13">
        <v>621412</v>
      </c>
      <c r="H201" s="13">
        <v>0</v>
      </c>
      <c r="I201" s="13">
        <v>0</v>
      </c>
      <c r="J201" s="13">
        <v>0</v>
      </c>
      <c r="K201" s="15">
        <v>308370</v>
      </c>
      <c r="L201" s="15">
        <v>313042</v>
      </c>
      <c r="M201" s="15">
        <v>621412</v>
      </c>
      <c r="O201" s="13"/>
      <c r="P201" s="13"/>
    </row>
    <row r="202" spans="1:16" ht="12.45" customHeight="1" x14ac:dyDescent="0.2">
      <c r="A202" s="11" t="str">
        <f t="shared" si="6"/>
        <v>ALICE SPRINGS2019</v>
      </c>
      <c r="B202" s="3" t="s">
        <v>5</v>
      </c>
      <c r="C202" s="12">
        <v>2019</v>
      </c>
      <c r="E202" s="13">
        <v>274482</v>
      </c>
      <c r="F202" s="13">
        <v>280062</v>
      </c>
      <c r="G202" s="13">
        <v>554544</v>
      </c>
      <c r="H202" s="13">
        <v>0</v>
      </c>
      <c r="I202" s="13">
        <v>0</v>
      </c>
      <c r="J202" s="13">
        <v>0</v>
      </c>
      <c r="K202" s="15">
        <v>274482</v>
      </c>
      <c r="L202" s="15">
        <v>280062</v>
      </c>
      <c r="M202" s="15">
        <v>554544</v>
      </c>
      <c r="O202" s="13"/>
      <c r="P202" s="13"/>
    </row>
    <row r="203" spans="1:16" ht="12.45" customHeight="1" x14ac:dyDescent="0.2">
      <c r="A203" s="11" t="str">
        <f t="shared" si="6"/>
        <v>ALICE SPRINGS2020</v>
      </c>
      <c r="B203" s="3" t="s">
        <v>5</v>
      </c>
      <c r="C203" s="12">
        <v>2020</v>
      </c>
      <c r="E203" s="13">
        <v>105602</v>
      </c>
      <c r="F203" s="13">
        <v>103631</v>
      </c>
      <c r="G203" s="13">
        <v>209233</v>
      </c>
      <c r="H203" s="13">
        <v>0</v>
      </c>
      <c r="I203" s="13">
        <v>0</v>
      </c>
      <c r="J203" s="13">
        <v>0</v>
      </c>
      <c r="K203" s="15">
        <v>105602</v>
      </c>
      <c r="L203" s="15">
        <v>103631</v>
      </c>
      <c r="M203" s="15">
        <v>209233</v>
      </c>
      <c r="O203" s="13"/>
      <c r="P203" s="13"/>
    </row>
    <row r="204" spans="1:16" ht="12.45" customHeight="1" x14ac:dyDescent="0.2">
      <c r="A204" s="11" t="str">
        <f t="shared" si="6"/>
        <v>ALICE SPRINGS2021</v>
      </c>
      <c r="B204" s="3" t="s">
        <v>5</v>
      </c>
      <c r="C204" s="12">
        <v>2021</v>
      </c>
      <c r="E204" s="13">
        <v>128474</v>
      </c>
      <c r="F204" s="13">
        <v>131074</v>
      </c>
      <c r="G204" s="13">
        <v>259548</v>
      </c>
      <c r="H204" s="13">
        <v>0</v>
      </c>
      <c r="I204" s="13">
        <v>0</v>
      </c>
      <c r="J204" s="13">
        <v>0</v>
      </c>
      <c r="K204" s="15">
        <v>128474</v>
      </c>
      <c r="L204" s="15">
        <v>131074</v>
      </c>
      <c r="M204" s="15">
        <v>259548</v>
      </c>
      <c r="O204" s="13"/>
      <c r="P204" s="13"/>
    </row>
    <row r="205" spans="1:16" ht="12.45" customHeight="1" x14ac:dyDescent="0.2">
      <c r="A205" s="11" t="str">
        <f t="shared" si="6"/>
        <v>ALICE SPRINGS2022</v>
      </c>
      <c r="B205" s="91" t="s">
        <v>5</v>
      </c>
      <c r="C205" s="16">
        <v>2022</v>
      </c>
      <c r="D205" s="89"/>
      <c r="E205" s="92">
        <v>172306</v>
      </c>
      <c r="F205" s="92">
        <v>171885</v>
      </c>
      <c r="G205" s="92">
        <v>344191</v>
      </c>
      <c r="H205" s="92">
        <v>0</v>
      </c>
      <c r="I205" s="92">
        <v>0</v>
      </c>
      <c r="J205" s="92">
        <v>0</v>
      </c>
      <c r="K205" s="15">
        <v>172306</v>
      </c>
      <c r="L205" s="15">
        <v>171885</v>
      </c>
      <c r="M205" s="15">
        <v>344191</v>
      </c>
      <c r="O205" s="13"/>
      <c r="P205" s="13"/>
    </row>
    <row r="206" spans="1:16" ht="12.45" customHeight="1" x14ac:dyDescent="0.2">
      <c r="A206" s="11" t="str">
        <f t="shared" si="6"/>
        <v>ALICE SPRINGS2023</v>
      </c>
      <c r="B206" s="93" t="s">
        <v>5</v>
      </c>
      <c r="C206" s="88">
        <v>2023</v>
      </c>
      <c r="D206" s="89"/>
      <c r="E206" s="15">
        <v>178920</v>
      </c>
      <c r="F206" s="15">
        <v>175149</v>
      </c>
      <c r="G206" s="15">
        <v>354069</v>
      </c>
      <c r="H206" s="15">
        <v>0</v>
      </c>
      <c r="I206" s="15">
        <v>0</v>
      </c>
      <c r="J206" s="15">
        <v>0</v>
      </c>
      <c r="K206" s="15">
        <v>178920</v>
      </c>
      <c r="L206" s="15">
        <v>175149</v>
      </c>
      <c r="M206" s="15">
        <v>354069</v>
      </c>
      <c r="O206" s="13"/>
      <c r="P206" s="13"/>
    </row>
    <row r="207" spans="1:16" ht="12.45" customHeight="1" x14ac:dyDescent="0.2">
      <c r="A207" s="11" t="str">
        <f t="shared" si="6"/>
        <v>ALICE SPRINGS2024</v>
      </c>
      <c r="B207" s="95" t="s">
        <v>5</v>
      </c>
      <c r="C207" s="88">
        <v>2024</v>
      </c>
      <c r="D207" s="89"/>
      <c r="E207" s="15">
        <v>186608</v>
      </c>
      <c r="F207" s="15">
        <v>185176</v>
      </c>
      <c r="G207" s="15">
        <v>371784</v>
      </c>
      <c r="H207" s="90">
        <v>0</v>
      </c>
      <c r="I207" s="90">
        <v>0</v>
      </c>
      <c r="J207" s="15">
        <v>0</v>
      </c>
      <c r="K207" s="15">
        <v>186608</v>
      </c>
      <c r="L207" s="15">
        <v>185176</v>
      </c>
      <c r="M207" s="15">
        <v>371784</v>
      </c>
      <c r="O207" s="13"/>
      <c r="P207" s="13"/>
    </row>
    <row r="208" spans="1:16" ht="12.45" customHeight="1" x14ac:dyDescent="0.2">
      <c r="A208" s="11" t="str">
        <f t="shared" si="6"/>
        <v>ARMIDALE1985</v>
      </c>
      <c r="B208" s="95" t="s">
        <v>22</v>
      </c>
      <c r="C208" s="88">
        <v>1985</v>
      </c>
      <c r="D208" s="89"/>
      <c r="E208" s="15">
        <v>36907</v>
      </c>
      <c r="F208" s="15">
        <v>36972</v>
      </c>
      <c r="G208" s="15">
        <v>73879</v>
      </c>
      <c r="H208" s="90">
        <v>0</v>
      </c>
      <c r="I208" s="90">
        <v>0</v>
      </c>
      <c r="J208" s="15">
        <v>0</v>
      </c>
      <c r="K208" s="15">
        <v>36907</v>
      </c>
      <c r="L208" s="15">
        <v>36972</v>
      </c>
      <c r="M208" s="15">
        <v>73879</v>
      </c>
      <c r="O208" s="13"/>
      <c r="P208" s="13"/>
    </row>
    <row r="209" spans="1:16" ht="12.45" customHeight="1" x14ac:dyDescent="0.2">
      <c r="A209" s="11" t="str">
        <f t="shared" si="6"/>
        <v>ARMIDALE1986</v>
      </c>
      <c r="B209" s="3" t="s">
        <v>22</v>
      </c>
      <c r="C209" s="12">
        <v>1986</v>
      </c>
      <c r="E209" s="13">
        <v>41100</v>
      </c>
      <c r="F209" s="13">
        <v>40245</v>
      </c>
      <c r="G209" s="13">
        <v>81345</v>
      </c>
      <c r="H209" s="13">
        <v>0</v>
      </c>
      <c r="I209" s="13">
        <v>0</v>
      </c>
      <c r="J209" s="13">
        <v>0</v>
      </c>
      <c r="K209" s="15">
        <v>41100</v>
      </c>
      <c r="L209" s="15">
        <v>40245</v>
      </c>
      <c r="M209" s="15">
        <v>81345</v>
      </c>
      <c r="O209" s="13"/>
      <c r="P209" s="13"/>
    </row>
    <row r="210" spans="1:16" ht="12.45" customHeight="1" x14ac:dyDescent="0.2">
      <c r="A210" s="11" t="str">
        <f t="shared" si="6"/>
        <v>ARMIDALE1987</v>
      </c>
      <c r="B210" s="3" t="s">
        <v>22</v>
      </c>
      <c r="C210" s="12">
        <v>1987</v>
      </c>
      <c r="E210" s="13">
        <v>44464</v>
      </c>
      <c r="F210" s="13">
        <v>44133</v>
      </c>
      <c r="G210" s="13">
        <v>88597</v>
      </c>
      <c r="H210" s="13">
        <v>0</v>
      </c>
      <c r="I210" s="13">
        <v>0</v>
      </c>
      <c r="J210" s="13">
        <v>0</v>
      </c>
      <c r="K210" s="15">
        <v>44464</v>
      </c>
      <c r="L210" s="15">
        <v>44133</v>
      </c>
      <c r="M210" s="15">
        <v>88597</v>
      </c>
      <c r="O210" s="13"/>
      <c r="P210" s="13"/>
    </row>
    <row r="211" spans="1:16" ht="12.45" customHeight="1" x14ac:dyDescent="0.2">
      <c r="A211" s="11" t="str">
        <f t="shared" si="6"/>
        <v>ARMIDALE1988</v>
      </c>
      <c r="B211" s="3" t="s">
        <v>22</v>
      </c>
      <c r="C211" s="12">
        <v>1988</v>
      </c>
      <c r="E211" s="13">
        <v>39352</v>
      </c>
      <c r="F211" s="13">
        <v>39069</v>
      </c>
      <c r="G211" s="13">
        <v>78421</v>
      </c>
      <c r="H211" s="13">
        <v>0</v>
      </c>
      <c r="I211" s="13">
        <v>0</v>
      </c>
      <c r="J211" s="13">
        <v>0</v>
      </c>
      <c r="K211" s="15">
        <v>39352</v>
      </c>
      <c r="L211" s="15">
        <v>39069</v>
      </c>
      <c r="M211" s="15">
        <v>78421</v>
      </c>
      <c r="O211" s="13"/>
      <c r="P211" s="13"/>
    </row>
    <row r="212" spans="1:16" ht="12.45" customHeight="1" x14ac:dyDescent="0.2">
      <c r="A212" s="11" t="str">
        <f t="shared" si="6"/>
        <v>ARMIDALE1989</v>
      </c>
      <c r="B212" s="3" t="s">
        <v>22</v>
      </c>
      <c r="C212" s="12">
        <v>1989</v>
      </c>
      <c r="E212" s="13">
        <v>23031</v>
      </c>
      <c r="F212" s="13">
        <v>22499</v>
      </c>
      <c r="G212" s="13">
        <v>45530</v>
      </c>
      <c r="H212" s="13">
        <v>0</v>
      </c>
      <c r="I212" s="13">
        <v>0</v>
      </c>
      <c r="J212" s="13">
        <v>0</v>
      </c>
      <c r="K212" s="15">
        <v>23031</v>
      </c>
      <c r="L212" s="15">
        <v>22499</v>
      </c>
      <c r="M212" s="15">
        <v>45530</v>
      </c>
      <c r="O212" s="13"/>
      <c r="P212" s="13"/>
    </row>
    <row r="213" spans="1:16" ht="12.45" customHeight="1" x14ac:dyDescent="0.2">
      <c r="A213" s="11" t="str">
        <f t="shared" si="6"/>
        <v>ARMIDALE1990</v>
      </c>
      <c r="B213" s="93" t="s">
        <v>22</v>
      </c>
      <c r="C213" s="88">
        <v>1990</v>
      </c>
      <c r="D213" s="89"/>
      <c r="E213" s="15">
        <v>24836</v>
      </c>
      <c r="F213" s="15">
        <v>24608</v>
      </c>
      <c r="G213" s="15">
        <v>49444</v>
      </c>
      <c r="H213" s="15">
        <v>0</v>
      </c>
      <c r="I213" s="15">
        <v>0</v>
      </c>
      <c r="J213" s="15">
        <v>0</v>
      </c>
      <c r="K213" s="15">
        <v>24836</v>
      </c>
      <c r="L213" s="15">
        <v>24608</v>
      </c>
      <c r="M213" s="15">
        <v>49444</v>
      </c>
      <c r="O213" s="13"/>
      <c r="P213" s="13"/>
    </row>
    <row r="214" spans="1:16" ht="12.45" customHeight="1" x14ac:dyDescent="0.2">
      <c r="A214" s="11" t="str">
        <f t="shared" si="6"/>
        <v>ARMIDALE1991</v>
      </c>
      <c r="B214" s="3" t="s">
        <v>22</v>
      </c>
      <c r="C214" s="12">
        <v>1991</v>
      </c>
      <c r="E214" s="13">
        <v>25140</v>
      </c>
      <c r="F214" s="13">
        <v>24942</v>
      </c>
      <c r="G214" s="13">
        <v>50082</v>
      </c>
      <c r="H214" s="13">
        <v>0</v>
      </c>
      <c r="I214" s="13">
        <v>0</v>
      </c>
      <c r="J214" s="13">
        <v>0</v>
      </c>
      <c r="K214" s="15">
        <v>25140</v>
      </c>
      <c r="L214" s="15">
        <v>24942</v>
      </c>
      <c r="M214" s="15">
        <v>50082</v>
      </c>
      <c r="O214" s="13"/>
      <c r="P214" s="13"/>
    </row>
    <row r="215" spans="1:16" ht="12.45" customHeight="1" x14ac:dyDescent="0.2">
      <c r="A215" s="11" t="str">
        <f t="shared" si="6"/>
        <v>ARMIDALE1992</v>
      </c>
      <c r="B215" s="3" t="s">
        <v>22</v>
      </c>
      <c r="C215" s="12">
        <v>1992</v>
      </c>
      <c r="E215" s="13">
        <v>25985</v>
      </c>
      <c r="F215" s="13">
        <v>25960</v>
      </c>
      <c r="G215" s="13">
        <v>51945</v>
      </c>
      <c r="H215" s="13">
        <v>0</v>
      </c>
      <c r="I215" s="13">
        <v>0</v>
      </c>
      <c r="J215" s="13">
        <v>0</v>
      </c>
      <c r="K215" s="15">
        <v>25985</v>
      </c>
      <c r="L215" s="15">
        <v>25960</v>
      </c>
      <c r="M215" s="15">
        <v>51945</v>
      </c>
      <c r="O215" s="13"/>
      <c r="P215" s="13"/>
    </row>
    <row r="216" spans="1:16" ht="12.45" customHeight="1" x14ac:dyDescent="0.2">
      <c r="A216" s="11" t="str">
        <f t="shared" si="6"/>
        <v>ARMIDALE1993</v>
      </c>
      <c r="B216" s="3" t="s">
        <v>22</v>
      </c>
      <c r="C216" s="12">
        <v>1993</v>
      </c>
      <c r="E216" s="13">
        <v>29336</v>
      </c>
      <c r="F216" s="13">
        <v>29190</v>
      </c>
      <c r="G216" s="13">
        <v>58526</v>
      </c>
      <c r="H216" s="13">
        <v>0</v>
      </c>
      <c r="I216" s="13">
        <v>0</v>
      </c>
      <c r="J216" s="13">
        <v>0</v>
      </c>
      <c r="K216" s="15">
        <v>29336</v>
      </c>
      <c r="L216" s="15">
        <v>29190</v>
      </c>
      <c r="M216" s="15">
        <v>58526</v>
      </c>
      <c r="O216" s="13"/>
      <c r="P216" s="13"/>
    </row>
    <row r="217" spans="1:16" ht="12.45" customHeight="1" x14ac:dyDescent="0.2">
      <c r="A217" s="11" t="str">
        <f t="shared" si="6"/>
        <v>ARMIDALE1994</v>
      </c>
      <c r="B217" s="3" t="s">
        <v>22</v>
      </c>
      <c r="C217" s="12">
        <v>1994</v>
      </c>
      <c r="E217" s="13">
        <v>32863</v>
      </c>
      <c r="F217" s="13">
        <v>32809</v>
      </c>
      <c r="G217" s="13">
        <v>65672</v>
      </c>
      <c r="H217" s="13">
        <v>0</v>
      </c>
      <c r="I217" s="13">
        <v>0</v>
      </c>
      <c r="J217" s="13">
        <v>0</v>
      </c>
      <c r="K217" s="15">
        <v>32863</v>
      </c>
      <c r="L217" s="15">
        <v>32809</v>
      </c>
      <c r="M217" s="15">
        <v>65672</v>
      </c>
      <c r="O217" s="13"/>
      <c r="P217" s="13"/>
    </row>
    <row r="218" spans="1:16" ht="12.45" customHeight="1" x14ac:dyDescent="0.2">
      <c r="A218" s="11" t="str">
        <f t="shared" si="6"/>
        <v>ARMIDALE1995</v>
      </c>
      <c r="B218" s="3" t="s">
        <v>22</v>
      </c>
      <c r="C218" s="12">
        <v>1995</v>
      </c>
      <c r="E218" s="13">
        <v>33367</v>
      </c>
      <c r="F218" s="13">
        <v>33067</v>
      </c>
      <c r="G218" s="13">
        <v>66434</v>
      </c>
      <c r="H218" s="13">
        <v>0</v>
      </c>
      <c r="I218" s="13">
        <v>0</v>
      </c>
      <c r="J218" s="13">
        <v>0</v>
      </c>
      <c r="K218" s="15">
        <v>33367</v>
      </c>
      <c r="L218" s="15">
        <v>33067</v>
      </c>
      <c r="M218" s="15">
        <v>66434</v>
      </c>
      <c r="O218" s="13"/>
      <c r="P218" s="13"/>
    </row>
    <row r="219" spans="1:16" ht="12.45" customHeight="1" x14ac:dyDescent="0.2">
      <c r="A219" s="11" t="str">
        <f t="shared" si="6"/>
        <v>ARMIDALE1996</v>
      </c>
      <c r="B219" s="3" t="s">
        <v>22</v>
      </c>
      <c r="C219" s="12">
        <v>1996</v>
      </c>
      <c r="E219" s="13">
        <v>32341</v>
      </c>
      <c r="F219" s="13">
        <v>31901</v>
      </c>
      <c r="G219" s="13">
        <v>64242</v>
      </c>
      <c r="H219" s="13">
        <v>0</v>
      </c>
      <c r="I219" s="13">
        <v>0</v>
      </c>
      <c r="J219" s="13">
        <v>0</v>
      </c>
      <c r="K219" s="15">
        <v>32341</v>
      </c>
      <c r="L219" s="15">
        <v>31901</v>
      </c>
      <c r="M219" s="15">
        <v>64242</v>
      </c>
      <c r="O219" s="13"/>
      <c r="P219" s="13"/>
    </row>
    <row r="220" spans="1:16" ht="12.45" customHeight="1" x14ac:dyDescent="0.2">
      <c r="A220" s="11" t="str">
        <f t="shared" si="6"/>
        <v>ARMIDALE1997</v>
      </c>
      <c r="B220" s="93" t="s">
        <v>22</v>
      </c>
      <c r="C220" s="88">
        <v>1997</v>
      </c>
      <c r="D220" s="89"/>
      <c r="E220" s="15">
        <v>32581</v>
      </c>
      <c r="F220" s="15">
        <v>32375</v>
      </c>
      <c r="G220" s="15">
        <v>64956</v>
      </c>
      <c r="H220" s="15">
        <v>0</v>
      </c>
      <c r="I220" s="15">
        <v>0</v>
      </c>
      <c r="J220" s="15">
        <v>0</v>
      </c>
      <c r="K220" s="15">
        <v>32581</v>
      </c>
      <c r="L220" s="15">
        <v>32375</v>
      </c>
      <c r="M220" s="15">
        <v>64956</v>
      </c>
      <c r="O220" s="13"/>
      <c r="P220" s="13"/>
    </row>
    <row r="221" spans="1:16" ht="12.45" customHeight="1" x14ac:dyDescent="0.2">
      <c r="A221" s="11" t="str">
        <f t="shared" si="6"/>
        <v>ARMIDALE1998</v>
      </c>
      <c r="B221" s="93" t="s">
        <v>22</v>
      </c>
      <c r="C221" s="88">
        <v>1998</v>
      </c>
      <c r="D221" s="17"/>
      <c r="E221" s="15">
        <v>34260</v>
      </c>
      <c r="F221" s="15">
        <v>34172</v>
      </c>
      <c r="G221" s="15">
        <v>68432</v>
      </c>
      <c r="H221" s="15">
        <v>0</v>
      </c>
      <c r="I221" s="15">
        <v>0</v>
      </c>
      <c r="J221" s="15">
        <v>0</v>
      </c>
      <c r="K221" s="15">
        <v>34260</v>
      </c>
      <c r="L221" s="15">
        <v>34172</v>
      </c>
      <c r="M221" s="15">
        <v>68432</v>
      </c>
      <c r="O221" s="13"/>
      <c r="P221" s="13"/>
    </row>
    <row r="222" spans="1:16" ht="12.45" customHeight="1" x14ac:dyDescent="0.2">
      <c r="A222" s="11" t="str">
        <f t="shared" si="6"/>
        <v>ARMIDALE1999</v>
      </c>
      <c r="B222" s="3" t="s">
        <v>22</v>
      </c>
      <c r="C222" s="12">
        <v>1999</v>
      </c>
      <c r="E222" s="13">
        <v>32969</v>
      </c>
      <c r="F222" s="13">
        <v>33141</v>
      </c>
      <c r="G222" s="13">
        <v>66110</v>
      </c>
      <c r="H222" s="13">
        <v>0</v>
      </c>
      <c r="I222" s="13">
        <v>0</v>
      </c>
      <c r="J222" s="13">
        <v>0</v>
      </c>
      <c r="K222" s="15">
        <v>32969</v>
      </c>
      <c r="L222" s="15">
        <v>33141</v>
      </c>
      <c r="M222" s="15">
        <v>66110</v>
      </c>
      <c r="O222" s="13"/>
      <c r="P222" s="13"/>
    </row>
    <row r="223" spans="1:16" ht="12.45" customHeight="1" x14ac:dyDescent="0.2">
      <c r="A223" s="11" t="str">
        <f t="shared" si="6"/>
        <v>ARMIDALE2000</v>
      </c>
      <c r="B223" s="3" t="s">
        <v>22</v>
      </c>
      <c r="C223" s="12">
        <v>2000</v>
      </c>
      <c r="E223" s="13">
        <v>37468</v>
      </c>
      <c r="F223" s="13">
        <v>37257</v>
      </c>
      <c r="G223" s="13">
        <v>74725</v>
      </c>
      <c r="H223" s="13">
        <v>0</v>
      </c>
      <c r="I223" s="13">
        <v>0</v>
      </c>
      <c r="J223" s="13">
        <v>0</v>
      </c>
      <c r="K223" s="15">
        <v>37468</v>
      </c>
      <c r="L223" s="15">
        <v>37257</v>
      </c>
      <c r="M223" s="15">
        <v>74725</v>
      </c>
      <c r="O223" s="13"/>
      <c r="P223" s="13"/>
    </row>
    <row r="224" spans="1:16" ht="12.45" customHeight="1" x14ac:dyDescent="0.2">
      <c r="A224" s="11" t="str">
        <f t="shared" si="6"/>
        <v>ARMIDALE2001</v>
      </c>
      <c r="B224" s="95" t="s">
        <v>22</v>
      </c>
      <c r="C224" s="88">
        <v>2001</v>
      </c>
      <c r="D224" s="89"/>
      <c r="E224" s="15">
        <v>34723</v>
      </c>
      <c r="F224" s="15">
        <v>34487</v>
      </c>
      <c r="G224" s="15">
        <v>69210</v>
      </c>
      <c r="H224" s="15">
        <v>0</v>
      </c>
      <c r="I224" s="15">
        <v>0</v>
      </c>
      <c r="J224" s="15">
        <v>0</v>
      </c>
      <c r="K224" s="15">
        <v>34723</v>
      </c>
      <c r="L224" s="15">
        <v>34487</v>
      </c>
      <c r="M224" s="15">
        <v>69210</v>
      </c>
      <c r="O224" s="13"/>
      <c r="P224" s="13"/>
    </row>
    <row r="225" spans="1:16" ht="12.45" customHeight="1" x14ac:dyDescent="0.2">
      <c r="A225" s="11" t="str">
        <f t="shared" si="6"/>
        <v>ARMIDALE2002</v>
      </c>
      <c r="B225" s="95" t="s">
        <v>22</v>
      </c>
      <c r="C225" s="88">
        <v>2002</v>
      </c>
      <c r="D225" s="89"/>
      <c r="E225" s="15">
        <v>29634</v>
      </c>
      <c r="F225" s="15">
        <v>29471</v>
      </c>
      <c r="G225" s="15">
        <v>59105</v>
      </c>
      <c r="H225" s="90">
        <v>0</v>
      </c>
      <c r="I225" s="90">
        <v>0</v>
      </c>
      <c r="J225" s="15">
        <v>0</v>
      </c>
      <c r="K225" s="15">
        <v>29634</v>
      </c>
      <c r="L225" s="15">
        <v>29471</v>
      </c>
      <c r="M225" s="15">
        <v>59105</v>
      </c>
      <c r="O225" s="13"/>
      <c r="P225" s="13"/>
    </row>
    <row r="226" spans="1:16" ht="12.45" customHeight="1" x14ac:dyDescent="0.2">
      <c r="A226" s="11" t="str">
        <f t="shared" si="6"/>
        <v>ARMIDALE2003</v>
      </c>
      <c r="B226" s="3" t="s">
        <v>22</v>
      </c>
      <c r="C226" s="12">
        <v>2003</v>
      </c>
      <c r="E226" s="13">
        <v>30385</v>
      </c>
      <c r="F226" s="13">
        <v>30254</v>
      </c>
      <c r="G226" s="13">
        <v>60639</v>
      </c>
      <c r="H226" s="13">
        <v>0</v>
      </c>
      <c r="I226" s="13">
        <v>0</v>
      </c>
      <c r="J226" s="13">
        <v>0</v>
      </c>
      <c r="K226" s="15">
        <v>30385</v>
      </c>
      <c r="L226" s="15">
        <v>30254</v>
      </c>
      <c r="M226" s="15">
        <v>60639</v>
      </c>
      <c r="O226" s="13"/>
      <c r="P226" s="13"/>
    </row>
    <row r="227" spans="1:16" ht="12.45" customHeight="1" x14ac:dyDescent="0.2">
      <c r="A227" s="11" t="str">
        <f t="shared" si="6"/>
        <v>ARMIDALE2004</v>
      </c>
      <c r="B227" s="95" t="s">
        <v>22</v>
      </c>
      <c r="C227" s="88">
        <v>2004</v>
      </c>
      <c r="D227" s="89"/>
      <c r="E227" s="15">
        <v>36698</v>
      </c>
      <c r="F227" s="15">
        <v>36999</v>
      </c>
      <c r="G227" s="15">
        <v>73697</v>
      </c>
      <c r="H227" s="90">
        <v>0</v>
      </c>
      <c r="I227" s="90">
        <v>0</v>
      </c>
      <c r="J227" s="15">
        <v>0</v>
      </c>
      <c r="K227" s="15">
        <v>36698</v>
      </c>
      <c r="L227" s="15">
        <v>36999</v>
      </c>
      <c r="M227" s="15">
        <v>73697</v>
      </c>
      <c r="O227" s="13"/>
      <c r="P227" s="13"/>
    </row>
    <row r="228" spans="1:16" ht="12.45" customHeight="1" x14ac:dyDescent="0.2">
      <c r="A228" s="11" t="str">
        <f t="shared" si="6"/>
        <v>ARMIDALE2005</v>
      </c>
      <c r="B228" s="93" t="s">
        <v>22</v>
      </c>
      <c r="C228" s="88">
        <v>2005</v>
      </c>
      <c r="D228" s="89"/>
      <c r="E228" s="15">
        <v>48802</v>
      </c>
      <c r="F228" s="15">
        <v>48570</v>
      </c>
      <c r="G228" s="15">
        <v>97372</v>
      </c>
      <c r="H228" s="15">
        <v>0</v>
      </c>
      <c r="I228" s="15">
        <v>0</v>
      </c>
      <c r="J228" s="15">
        <v>0</v>
      </c>
      <c r="K228" s="15">
        <v>48802</v>
      </c>
      <c r="L228" s="15">
        <v>48570</v>
      </c>
      <c r="M228" s="15">
        <v>97372</v>
      </c>
      <c r="O228" s="13"/>
      <c r="P228" s="13"/>
    </row>
    <row r="229" spans="1:16" ht="12.45" customHeight="1" x14ac:dyDescent="0.2">
      <c r="A229" s="11" t="str">
        <f t="shared" si="6"/>
        <v>ARMIDALE2006</v>
      </c>
      <c r="B229" s="3" t="s">
        <v>22</v>
      </c>
      <c r="C229" s="12">
        <v>2006</v>
      </c>
      <c r="E229" s="13">
        <v>47031</v>
      </c>
      <c r="F229" s="13">
        <v>47469</v>
      </c>
      <c r="G229" s="13">
        <v>94500</v>
      </c>
      <c r="H229" s="13">
        <v>0</v>
      </c>
      <c r="I229" s="13">
        <v>0</v>
      </c>
      <c r="J229" s="13">
        <v>0</v>
      </c>
      <c r="K229" s="15">
        <v>47031</v>
      </c>
      <c r="L229" s="15">
        <v>47469</v>
      </c>
      <c r="M229" s="15">
        <v>94500</v>
      </c>
      <c r="O229" s="13"/>
      <c r="P229" s="13"/>
    </row>
    <row r="230" spans="1:16" ht="12.45" customHeight="1" x14ac:dyDescent="0.2">
      <c r="A230" s="11" t="str">
        <f t="shared" si="6"/>
        <v>ARMIDALE2007</v>
      </c>
      <c r="B230" s="3" t="s">
        <v>22</v>
      </c>
      <c r="C230" s="12">
        <v>2007</v>
      </c>
      <c r="E230" s="13">
        <v>44667</v>
      </c>
      <c r="F230" s="13">
        <v>45457</v>
      </c>
      <c r="G230" s="13">
        <v>90124</v>
      </c>
      <c r="H230" s="13">
        <v>0</v>
      </c>
      <c r="I230" s="13">
        <v>0</v>
      </c>
      <c r="J230" s="13">
        <v>0</v>
      </c>
      <c r="K230" s="15">
        <v>44667</v>
      </c>
      <c r="L230" s="15">
        <v>45457</v>
      </c>
      <c r="M230" s="15">
        <v>90124</v>
      </c>
      <c r="O230" s="13"/>
      <c r="P230" s="13"/>
    </row>
    <row r="231" spans="1:16" ht="12.45" customHeight="1" x14ac:dyDescent="0.2">
      <c r="A231" s="11" t="str">
        <f t="shared" si="6"/>
        <v>ARMIDALE2008</v>
      </c>
      <c r="B231" s="95" t="s">
        <v>22</v>
      </c>
      <c r="C231" s="88">
        <v>2008</v>
      </c>
      <c r="D231" s="89"/>
      <c r="E231" s="15">
        <v>47363</v>
      </c>
      <c r="F231" s="15">
        <v>47525</v>
      </c>
      <c r="G231" s="15">
        <v>94888</v>
      </c>
      <c r="H231" s="90">
        <v>0</v>
      </c>
      <c r="I231" s="90">
        <v>0</v>
      </c>
      <c r="J231" s="15">
        <v>0</v>
      </c>
      <c r="K231" s="15">
        <v>47363</v>
      </c>
      <c r="L231" s="15">
        <v>47525</v>
      </c>
      <c r="M231" s="15">
        <v>94888</v>
      </c>
      <c r="O231" s="13"/>
      <c r="P231" s="13"/>
    </row>
    <row r="232" spans="1:16" ht="12.45" customHeight="1" x14ac:dyDescent="0.2">
      <c r="A232" s="11" t="str">
        <f t="shared" si="6"/>
        <v>ARMIDALE2009</v>
      </c>
      <c r="B232" s="95" t="s">
        <v>22</v>
      </c>
      <c r="C232" s="88">
        <v>2009</v>
      </c>
      <c r="D232" s="89"/>
      <c r="E232" s="15">
        <v>49017</v>
      </c>
      <c r="F232" s="15">
        <v>48845</v>
      </c>
      <c r="G232" s="15">
        <v>97862</v>
      </c>
      <c r="H232" s="90">
        <v>0</v>
      </c>
      <c r="I232" s="90">
        <v>0</v>
      </c>
      <c r="J232" s="15">
        <v>0</v>
      </c>
      <c r="K232" s="15">
        <v>49017</v>
      </c>
      <c r="L232" s="15">
        <v>48845</v>
      </c>
      <c r="M232" s="15">
        <v>97862</v>
      </c>
      <c r="O232" s="13"/>
      <c r="P232" s="13"/>
    </row>
    <row r="233" spans="1:16" ht="12.45" customHeight="1" x14ac:dyDescent="0.2">
      <c r="A233" s="11" t="str">
        <f t="shared" ref="A233:A296" si="7">CONCATENATE(B233,C233)</f>
        <v>ARMIDALE2010</v>
      </c>
      <c r="B233" s="95" t="s">
        <v>22</v>
      </c>
      <c r="C233" s="88">
        <v>2010</v>
      </c>
      <c r="D233" s="89"/>
      <c r="E233" s="15">
        <v>52400</v>
      </c>
      <c r="F233" s="15">
        <v>52253</v>
      </c>
      <c r="G233" s="15">
        <v>104653</v>
      </c>
      <c r="H233" s="90">
        <v>0</v>
      </c>
      <c r="I233" s="90">
        <v>0</v>
      </c>
      <c r="J233" s="15">
        <v>0</v>
      </c>
      <c r="K233" s="15">
        <v>52400</v>
      </c>
      <c r="L233" s="15">
        <v>52253</v>
      </c>
      <c r="M233" s="15">
        <v>104653</v>
      </c>
      <c r="O233" s="13"/>
      <c r="P233" s="13"/>
    </row>
    <row r="234" spans="1:16" ht="12.45" customHeight="1" x14ac:dyDescent="0.2">
      <c r="A234" s="11" t="str">
        <f t="shared" si="7"/>
        <v>ARMIDALE2011</v>
      </c>
      <c r="B234" s="3" t="s">
        <v>22</v>
      </c>
      <c r="C234" s="12">
        <v>2011</v>
      </c>
      <c r="E234" s="13">
        <v>52317</v>
      </c>
      <c r="F234" s="13">
        <v>52122</v>
      </c>
      <c r="G234" s="13">
        <v>104439</v>
      </c>
      <c r="H234" s="13">
        <v>0</v>
      </c>
      <c r="I234" s="13">
        <v>0</v>
      </c>
      <c r="J234" s="13">
        <v>0</v>
      </c>
      <c r="K234" s="15">
        <v>52317</v>
      </c>
      <c r="L234" s="15">
        <v>52122</v>
      </c>
      <c r="M234" s="15">
        <v>104439</v>
      </c>
      <c r="O234" s="13"/>
      <c r="P234" s="13"/>
    </row>
    <row r="235" spans="1:16" ht="12.45" customHeight="1" x14ac:dyDescent="0.2">
      <c r="A235" s="11" t="str">
        <f t="shared" si="7"/>
        <v>ARMIDALE2012</v>
      </c>
      <c r="B235" s="3" t="s">
        <v>22</v>
      </c>
      <c r="C235" s="12">
        <v>2012</v>
      </c>
      <c r="E235" s="13">
        <v>53910</v>
      </c>
      <c r="F235" s="13">
        <v>53478</v>
      </c>
      <c r="G235" s="13">
        <v>107388</v>
      </c>
      <c r="H235" s="13">
        <v>0</v>
      </c>
      <c r="I235" s="13">
        <v>0</v>
      </c>
      <c r="J235" s="13">
        <v>0</v>
      </c>
      <c r="K235" s="15">
        <v>53910</v>
      </c>
      <c r="L235" s="15">
        <v>53478</v>
      </c>
      <c r="M235" s="15">
        <v>107388</v>
      </c>
      <c r="O235" s="13"/>
      <c r="P235" s="13"/>
    </row>
    <row r="236" spans="1:16" ht="12.45" customHeight="1" x14ac:dyDescent="0.2">
      <c r="A236" s="11" t="str">
        <f t="shared" si="7"/>
        <v>ARMIDALE2013</v>
      </c>
      <c r="B236" s="3" t="s">
        <v>22</v>
      </c>
      <c r="C236" s="12">
        <v>2013</v>
      </c>
      <c r="E236" s="13">
        <v>53829</v>
      </c>
      <c r="F236" s="13">
        <v>54197</v>
      </c>
      <c r="G236" s="13">
        <v>108026</v>
      </c>
      <c r="H236" s="13">
        <v>0</v>
      </c>
      <c r="I236" s="13">
        <v>0</v>
      </c>
      <c r="J236" s="13">
        <v>0</v>
      </c>
      <c r="K236" s="15">
        <v>53829</v>
      </c>
      <c r="L236" s="15">
        <v>54197</v>
      </c>
      <c r="M236" s="15">
        <v>108026</v>
      </c>
      <c r="O236" s="13"/>
      <c r="P236" s="13"/>
    </row>
    <row r="237" spans="1:16" ht="12.45" customHeight="1" x14ac:dyDescent="0.2">
      <c r="A237" s="11" t="str">
        <f t="shared" si="7"/>
        <v>ARMIDALE2014</v>
      </c>
      <c r="B237" s="3" t="s">
        <v>22</v>
      </c>
      <c r="C237" s="12">
        <v>2014</v>
      </c>
      <c r="E237" s="13">
        <v>61550</v>
      </c>
      <c r="F237" s="13">
        <v>61824</v>
      </c>
      <c r="G237" s="13">
        <v>123374</v>
      </c>
      <c r="H237" s="13">
        <v>0</v>
      </c>
      <c r="I237" s="13">
        <v>0</v>
      </c>
      <c r="J237" s="13">
        <v>0</v>
      </c>
      <c r="K237" s="15">
        <v>61550</v>
      </c>
      <c r="L237" s="15">
        <v>61824</v>
      </c>
      <c r="M237" s="15">
        <v>123374</v>
      </c>
      <c r="O237" s="13"/>
      <c r="P237" s="13"/>
    </row>
    <row r="238" spans="1:16" ht="12.45" customHeight="1" x14ac:dyDescent="0.2">
      <c r="A238" s="11" t="str">
        <f t="shared" si="7"/>
        <v>ARMIDALE2015</v>
      </c>
      <c r="B238" s="93" t="s">
        <v>22</v>
      </c>
      <c r="C238" s="88">
        <v>2015</v>
      </c>
      <c r="D238" s="89"/>
      <c r="E238" s="15">
        <v>62728</v>
      </c>
      <c r="F238" s="15">
        <v>62607</v>
      </c>
      <c r="G238" s="15">
        <v>125335</v>
      </c>
      <c r="H238" s="15">
        <v>0</v>
      </c>
      <c r="I238" s="15">
        <v>0</v>
      </c>
      <c r="J238" s="15">
        <v>0</v>
      </c>
      <c r="K238" s="15">
        <v>62728</v>
      </c>
      <c r="L238" s="15">
        <v>62607</v>
      </c>
      <c r="M238" s="15">
        <v>125335</v>
      </c>
      <c r="O238" s="13"/>
      <c r="P238" s="13"/>
    </row>
    <row r="239" spans="1:16" ht="12.45" customHeight="1" x14ac:dyDescent="0.2">
      <c r="A239" s="11" t="str">
        <f t="shared" si="7"/>
        <v>ARMIDALE2016</v>
      </c>
      <c r="B239" s="3" t="s">
        <v>22</v>
      </c>
      <c r="C239" s="12">
        <v>2016</v>
      </c>
      <c r="E239" s="13">
        <v>64206</v>
      </c>
      <c r="F239" s="13">
        <v>64653</v>
      </c>
      <c r="G239" s="13">
        <v>128859</v>
      </c>
      <c r="H239" s="13">
        <v>0</v>
      </c>
      <c r="I239" s="13">
        <v>0</v>
      </c>
      <c r="J239" s="13">
        <v>0</v>
      </c>
      <c r="K239" s="15">
        <v>64206</v>
      </c>
      <c r="L239" s="15">
        <v>64653</v>
      </c>
      <c r="M239" s="15">
        <v>128859</v>
      </c>
      <c r="O239" s="13"/>
      <c r="P239" s="13"/>
    </row>
    <row r="240" spans="1:16" ht="12.45" customHeight="1" x14ac:dyDescent="0.2">
      <c r="A240" s="11" t="str">
        <f t="shared" si="7"/>
        <v>ARMIDALE2017</v>
      </c>
      <c r="B240" s="3" t="s">
        <v>22</v>
      </c>
      <c r="C240" s="12">
        <v>2017</v>
      </c>
      <c r="E240" s="13">
        <v>66068</v>
      </c>
      <c r="F240" s="13">
        <v>66176</v>
      </c>
      <c r="G240" s="13">
        <v>132244</v>
      </c>
      <c r="H240" s="13">
        <v>0</v>
      </c>
      <c r="I240" s="13">
        <v>0</v>
      </c>
      <c r="J240" s="13">
        <v>0</v>
      </c>
      <c r="K240" s="15">
        <v>66068</v>
      </c>
      <c r="L240" s="15">
        <v>66176</v>
      </c>
      <c r="M240" s="15">
        <v>132244</v>
      </c>
      <c r="O240" s="13"/>
      <c r="P240" s="13"/>
    </row>
    <row r="241" spans="1:16" ht="12.45" customHeight="1" x14ac:dyDescent="0.2">
      <c r="A241" s="11" t="str">
        <f t="shared" si="7"/>
        <v>ARMIDALE2018</v>
      </c>
      <c r="B241" s="3" t="s">
        <v>22</v>
      </c>
      <c r="C241" s="12">
        <v>2018</v>
      </c>
      <c r="E241" s="13">
        <v>64566</v>
      </c>
      <c r="F241" s="13">
        <v>64070</v>
      </c>
      <c r="G241" s="13">
        <v>128636</v>
      </c>
      <c r="H241" s="13">
        <v>0</v>
      </c>
      <c r="I241" s="13">
        <v>0</v>
      </c>
      <c r="J241" s="13">
        <v>0</v>
      </c>
      <c r="K241" s="15">
        <v>64566</v>
      </c>
      <c r="L241" s="15">
        <v>64070</v>
      </c>
      <c r="M241" s="15">
        <v>128636</v>
      </c>
      <c r="O241" s="13"/>
      <c r="P241" s="13"/>
    </row>
    <row r="242" spans="1:16" ht="12.45" customHeight="1" x14ac:dyDescent="0.2">
      <c r="A242" s="11" t="str">
        <f t="shared" si="7"/>
        <v>ARMIDALE2019</v>
      </c>
      <c r="B242" s="3" t="s">
        <v>22</v>
      </c>
      <c r="C242" s="12">
        <v>2019</v>
      </c>
      <c r="E242" s="13">
        <v>66582</v>
      </c>
      <c r="F242" s="13">
        <v>65939</v>
      </c>
      <c r="G242" s="13">
        <v>132521</v>
      </c>
      <c r="H242" s="13">
        <v>0</v>
      </c>
      <c r="I242" s="13">
        <v>0</v>
      </c>
      <c r="J242" s="13">
        <v>0</v>
      </c>
      <c r="K242" s="15">
        <v>66582</v>
      </c>
      <c r="L242" s="15">
        <v>65939</v>
      </c>
      <c r="M242" s="15">
        <v>132521</v>
      </c>
      <c r="O242" s="13"/>
      <c r="P242" s="13"/>
    </row>
    <row r="243" spans="1:16" ht="12.45" customHeight="1" x14ac:dyDescent="0.2">
      <c r="A243" s="11" t="str">
        <f t="shared" si="7"/>
        <v>ARMIDALE2020</v>
      </c>
      <c r="B243" s="95" t="s">
        <v>22</v>
      </c>
      <c r="C243" s="88">
        <v>2020</v>
      </c>
      <c r="E243" s="15">
        <v>17862</v>
      </c>
      <c r="F243" s="15">
        <v>17806</v>
      </c>
      <c r="G243" s="15">
        <v>35668</v>
      </c>
      <c r="H243" s="90">
        <v>0</v>
      </c>
      <c r="I243" s="90">
        <v>0</v>
      </c>
      <c r="J243" s="15">
        <v>0</v>
      </c>
      <c r="K243" s="15">
        <v>17862</v>
      </c>
      <c r="L243" s="15">
        <v>17806</v>
      </c>
      <c r="M243" s="15">
        <v>35668</v>
      </c>
      <c r="O243" s="13"/>
      <c r="P243" s="13"/>
    </row>
    <row r="244" spans="1:16" ht="12.45" customHeight="1" x14ac:dyDescent="0.2">
      <c r="A244" s="11" t="str">
        <f t="shared" si="7"/>
        <v>ARMIDALE2021</v>
      </c>
      <c r="B244" s="95" t="s">
        <v>22</v>
      </c>
      <c r="C244" s="88">
        <v>2021</v>
      </c>
      <c r="D244" s="89"/>
      <c r="E244" s="15">
        <v>20114</v>
      </c>
      <c r="F244" s="15">
        <v>20561</v>
      </c>
      <c r="G244" s="15">
        <v>40675</v>
      </c>
      <c r="H244" s="90">
        <v>0</v>
      </c>
      <c r="I244" s="90">
        <v>0</v>
      </c>
      <c r="J244" s="15">
        <v>0</v>
      </c>
      <c r="K244" s="15">
        <v>20114</v>
      </c>
      <c r="L244" s="15">
        <v>20561</v>
      </c>
      <c r="M244" s="15">
        <v>40675</v>
      </c>
      <c r="O244" s="13"/>
      <c r="P244" s="13"/>
    </row>
    <row r="245" spans="1:16" ht="12.45" customHeight="1" x14ac:dyDescent="0.2">
      <c r="A245" s="11" t="str">
        <f t="shared" si="7"/>
        <v>ARMIDALE2022</v>
      </c>
      <c r="B245" s="3" t="s">
        <v>22</v>
      </c>
      <c r="C245" s="12">
        <v>2022</v>
      </c>
      <c r="E245" s="13">
        <v>48627</v>
      </c>
      <c r="F245" s="13">
        <v>49471</v>
      </c>
      <c r="G245" s="13">
        <v>98098</v>
      </c>
      <c r="H245" s="13">
        <v>0</v>
      </c>
      <c r="I245" s="13">
        <v>0</v>
      </c>
      <c r="J245" s="13">
        <v>0</v>
      </c>
      <c r="K245" s="15">
        <v>48627</v>
      </c>
      <c r="L245" s="15">
        <v>49471</v>
      </c>
      <c r="M245" s="15">
        <v>98098</v>
      </c>
      <c r="O245" s="13"/>
      <c r="P245" s="13"/>
    </row>
    <row r="246" spans="1:16" ht="12.45" customHeight="1" x14ac:dyDescent="0.2">
      <c r="A246" s="11" t="str">
        <f t="shared" si="7"/>
        <v>ARMIDALE2023</v>
      </c>
      <c r="B246" s="93" t="s">
        <v>22</v>
      </c>
      <c r="C246" s="88">
        <v>2023</v>
      </c>
      <c r="E246" s="15">
        <v>55335</v>
      </c>
      <c r="F246" s="15">
        <v>54897</v>
      </c>
      <c r="G246" s="15">
        <v>110232</v>
      </c>
      <c r="H246" s="15">
        <v>0</v>
      </c>
      <c r="I246" s="15">
        <v>0</v>
      </c>
      <c r="J246" s="15">
        <v>0</v>
      </c>
      <c r="K246" s="15">
        <v>55335</v>
      </c>
      <c r="L246" s="15">
        <v>54897</v>
      </c>
      <c r="M246" s="15">
        <v>110232</v>
      </c>
      <c r="O246" s="13"/>
      <c r="P246" s="13"/>
    </row>
    <row r="247" spans="1:16" ht="12.45" customHeight="1" x14ac:dyDescent="0.2">
      <c r="A247" s="11" t="str">
        <f t="shared" si="7"/>
        <v>ARMIDALE2024</v>
      </c>
      <c r="B247" s="95" t="s">
        <v>22</v>
      </c>
      <c r="C247" s="88">
        <v>2024</v>
      </c>
      <c r="E247" s="15">
        <v>51757</v>
      </c>
      <c r="F247" s="15">
        <v>51815</v>
      </c>
      <c r="G247" s="15">
        <v>103572</v>
      </c>
      <c r="H247" s="90">
        <v>0</v>
      </c>
      <c r="I247" s="90">
        <v>0</v>
      </c>
      <c r="J247" s="15">
        <v>0</v>
      </c>
      <c r="K247" s="15">
        <v>51757</v>
      </c>
      <c r="L247" s="15">
        <v>51815</v>
      </c>
      <c r="M247" s="15">
        <v>103572</v>
      </c>
      <c r="O247" s="13"/>
      <c r="P247" s="13"/>
    </row>
    <row r="248" spans="1:16" ht="12.45" customHeight="1" x14ac:dyDescent="0.2">
      <c r="A248" s="11" t="str">
        <f t="shared" si="7"/>
        <v>AURUKUN1985</v>
      </c>
      <c r="B248" s="95" t="s">
        <v>141</v>
      </c>
      <c r="C248" s="88">
        <v>1985</v>
      </c>
      <c r="D248" s="89"/>
      <c r="E248" s="15">
        <v>2122</v>
      </c>
      <c r="F248" s="15">
        <v>2075</v>
      </c>
      <c r="G248" s="15">
        <v>4197</v>
      </c>
      <c r="H248" s="90">
        <v>0</v>
      </c>
      <c r="I248" s="90">
        <v>0</v>
      </c>
      <c r="J248" s="15">
        <v>0</v>
      </c>
      <c r="K248" s="15">
        <v>2122</v>
      </c>
      <c r="L248" s="15">
        <v>2075</v>
      </c>
      <c r="M248" s="15">
        <v>4197</v>
      </c>
      <c r="O248" s="13"/>
      <c r="P248" s="13"/>
    </row>
    <row r="249" spans="1:16" ht="12.45" customHeight="1" x14ac:dyDescent="0.2">
      <c r="A249" s="11" t="str">
        <f t="shared" si="7"/>
        <v>AURUKUN1986</v>
      </c>
      <c r="B249" s="93" t="s">
        <v>141</v>
      </c>
      <c r="C249" s="88">
        <v>1986</v>
      </c>
      <c r="D249" s="89"/>
      <c r="E249" s="15">
        <v>2160</v>
      </c>
      <c r="F249" s="15">
        <v>2079</v>
      </c>
      <c r="G249" s="15">
        <v>4239</v>
      </c>
      <c r="H249" s="15">
        <v>0</v>
      </c>
      <c r="I249" s="15">
        <v>0</v>
      </c>
      <c r="J249" s="15">
        <v>0</v>
      </c>
      <c r="K249" s="15">
        <v>2160</v>
      </c>
      <c r="L249" s="15">
        <v>2079</v>
      </c>
      <c r="M249" s="15">
        <v>4239</v>
      </c>
      <c r="O249" s="13"/>
      <c r="P249" s="13"/>
    </row>
    <row r="250" spans="1:16" ht="12.45" customHeight="1" x14ac:dyDescent="0.2">
      <c r="A250" s="11" t="str">
        <f t="shared" si="7"/>
        <v>AURUKUN1987</v>
      </c>
      <c r="B250" s="95" t="s">
        <v>141</v>
      </c>
      <c r="C250" s="88">
        <v>1987</v>
      </c>
      <c r="D250" s="89"/>
      <c r="E250" s="15">
        <v>1262</v>
      </c>
      <c r="F250" s="15">
        <v>1156</v>
      </c>
      <c r="G250" s="15">
        <v>2418</v>
      </c>
      <c r="H250" s="90">
        <v>0</v>
      </c>
      <c r="I250" s="90">
        <v>0</v>
      </c>
      <c r="J250" s="15">
        <v>0</v>
      </c>
      <c r="K250" s="15">
        <v>1262</v>
      </c>
      <c r="L250" s="15">
        <v>1156</v>
      </c>
      <c r="M250" s="15">
        <v>2418</v>
      </c>
      <c r="O250" s="13"/>
      <c r="P250" s="13"/>
    </row>
    <row r="251" spans="1:16" ht="12.45" customHeight="1" x14ac:dyDescent="0.2">
      <c r="A251" s="11" t="str">
        <f t="shared" si="7"/>
        <v>AURUKUN1990</v>
      </c>
      <c r="B251" s="3" t="s">
        <v>141</v>
      </c>
      <c r="C251" s="12">
        <v>1990</v>
      </c>
      <c r="E251" s="13">
        <v>295</v>
      </c>
      <c r="F251" s="13">
        <v>297</v>
      </c>
      <c r="G251" s="13">
        <v>592</v>
      </c>
      <c r="H251" s="13">
        <v>0</v>
      </c>
      <c r="I251" s="13">
        <v>0</v>
      </c>
      <c r="J251" s="13">
        <v>0</v>
      </c>
      <c r="K251" s="15">
        <v>295</v>
      </c>
      <c r="L251" s="15">
        <v>297</v>
      </c>
      <c r="M251" s="15">
        <v>592</v>
      </c>
      <c r="O251" s="13"/>
      <c r="P251" s="13"/>
    </row>
    <row r="252" spans="1:16" ht="12.45" customHeight="1" x14ac:dyDescent="0.2">
      <c r="A252" s="11" t="str">
        <f t="shared" si="7"/>
        <v>AURUKUN1991</v>
      </c>
      <c r="B252" s="3" t="s">
        <v>141</v>
      </c>
      <c r="C252" s="12">
        <v>1991</v>
      </c>
      <c r="E252" s="13">
        <v>1085</v>
      </c>
      <c r="F252" s="13">
        <v>1025</v>
      </c>
      <c r="G252" s="13">
        <v>2110</v>
      </c>
      <c r="H252" s="13">
        <v>0</v>
      </c>
      <c r="I252" s="13">
        <v>0</v>
      </c>
      <c r="J252" s="13">
        <v>0</v>
      </c>
      <c r="K252" s="15">
        <v>1085</v>
      </c>
      <c r="L252" s="15">
        <v>1025</v>
      </c>
      <c r="M252" s="15">
        <v>2110</v>
      </c>
      <c r="O252" s="13"/>
      <c r="P252" s="13"/>
    </row>
    <row r="253" spans="1:16" ht="12.45" customHeight="1" x14ac:dyDescent="0.2">
      <c r="A253" s="11" t="str">
        <f t="shared" si="7"/>
        <v>AURUKUN1992</v>
      </c>
      <c r="B253" s="93" t="s">
        <v>141</v>
      </c>
      <c r="C253" s="88">
        <v>1992</v>
      </c>
      <c r="D253" s="89"/>
      <c r="E253" s="15">
        <v>1074</v>
      </c>
      <c r="F253" s="15">
        <v>898</v>
      </c>
      <c r="G253" s="15">
        <v>1972</v>
      </c>
      <c r="H253" s="15">
        <v>0</v>
      </c>
      <c r="I253" s="15">
        <v>0</v>
      </c>
      <c r="J253" s="15">
        <v>0</v>
      </c>
      <c r="K253" s="15">
        <v>1074</v>
      </c>
      <c r="L253" s="15">
        <v>898</v>
      </c>
      <c r="M253" s="15">
        <v>1972</v>
      </c>
      <c r="O253" s="13"/>
      <c r="P253" s="13"/>
    </row>
    <row r="254" spans="1:16" ht="12.45" customHeight="1" x14ac:dyDescent="0.2">
      <c r="A254" s="11" t="str">
        <f t="shared" si="7"/>
        <v>AURUKUN1993</v>
      </c>
      <c r="B254" s="3" t="s">
        <v>141</v>
      </c>
      <c r="C254" s="12">
        <v>1993</v>
      </c>
      <c r="E254" s="13">
        <v>877</v>
      </c>
      <c r="F254" s="13">
        <v>764</v>
      </c>
      <c r="G254" s="13">
        <v>1641</v>
      </c>
      <c r="H254" s="13">
        <v>0</v>
      </c>
      <c r="I254" s="13">
        <v>0</v>
      </c>
      <c r="J254" s="13">
        <v>0</v>
      </c>
      <c r="K254" s="15">
        <v>877</v>
      </c>
      <c r="L254" s="15">
        <v>764</v>
      </c>
      <c r="M254" s="15">
        <v>1641</v>
      </c>
      <c r="O254" s="13"/>
      <c r="P254" s="13"/>
    </row>
    <row r="255" spans="1:16" ht="12.45" customHeight="1" x14ac:dyDescent="0.2">
      <c r="A255" s="11" t="str">
        <f t="shared" si="7"/>
        <v>AURUKUN1996</v>
      </c>
      <c r="B255" s="95" t="s">
        <v>141</v>
      </c>
      <c r="C255" s="88">
        <v>1996</v>
      </c>
      <c r="D255" s="89"/>
      <c r="E255" s="15">
        <v>500</v>
      </c>
      <c r="F255" s="15">
        <v>500</v>
      </c>
      <c r="G255" s="15">
        <v>1000</v>
      </c>
      <c r="H255" s="90">
        <v>0</v>
      </c>
      <c r="I255" s="90">
        <v>0</v>
      </c>
      <c r="J255" s="15">
        <v>0</v>
      </c>
      <c r="K255" s="15">
        <v>500</v>
      </c>
      <c r="L255" s="15">
        <v>500</v>
      </c>
      <c r="M255" s="15">
        <v>1000</v>
      </c>
      <c r="O255" s="13"/>
      <c r="P255" s="13"/>
    </row>
    <row r="256" spans="1:16" ht="12.45" customHeight="1" x14ac:dyDescent="0.2">
      <c r="A256" s="11" t="str">
        <f t="shared" si="7"/>
        <v>AURUKUN1997</v>
      </c>
      <c r="B256" s="93" t="s">
        <v>141</v>
      </c>
      <c r="C256" s="88">
        <v>1997</v>
      </c>
      <c r="D256" s="89"/>
      <c r="E256" s="15">
        <v>1055</v>
      </c>
      <c r="F256" s="15">
        <v>995</v>
      </c>
      <c r="G256" s="15">
        <v>2050</v>
      </c>
      <c r="H256" s="15">
        <v>0</v>
      </c>
      <c r="I256" s="15">
        <v>0</v>
      </c>
      <c r="J256" s="15">
        <v>0</v>
      </c>
      <c r="K256" s="15">
        <v>1055</v>
      </c>
      <c r="L256" s="15">
        <v>995</v>
      </c>
      <c r="M256" s="15">
        <v>2050</v>
      </c>
      <c r="O256" s="13"/>
      <c r="P256" s="13"/>
    </row>
    <row r="257" spans="1:16" ht="12.45" customHeight="1" x14ac:dyDescent="0.2">
      <c r="A257" s="11" t="str">
        <f t="shared" si="7"/>
        <v>AURUKUN1998</v>
      </c>
      <c r="B257" s="3" t="s">
        <v>141</v>
      </c>
      <c r="C257" s="12">
        <v>1998</v>
      </c>
      <c r="E257" s="13">
        <v>1087</v>
      </c>
      <c r="F257" s="13">
        <v>1003</v>
      </c>
      <c r="G257" s="13">
        <v>2090</v>
      </c>
      <c r="H257" s="13">
        <v>0</v>
      </c>
      <c r="I257" s="13">
        <v>0</v>
      </c>
      <c r="J257" s="13">
        <v>0</v>
      </c>
      <c r="K257" s="15">
        <v>1087</v>
      </c>
      <c r="L257" s="15">
        <v>1003</v>
      </c>
      <c r="M257" s="15">
        <v>2090</v>
      </c>
      <c r="O257" s="13"/>
      <c r="P257" s="13"/>
    </row>
    <row r="258" spans="1:16" ht="12.45" customHeight="1" x14ac:dyDescent="0.2">
      <c r="A258" s="11" t="str">
        <f t="shared" si="7"/>
        <v>AURUKUN1999</v>
      </c>
      <c r="B258" s="3" t="s">
        <v>141</v>
      </c>
      <c r="C258" s="12">
        <v>1999</v>
      </c>
      <c r="E258" s="13">
        <v>1059</v>
      </c>
      <c r="F258" s="13">
        <v>1028</v>
      </c>
      <c r="G258" s="13">
        <v>2087</v>
      </c>
      <c r="H258" s="13">
        <v>0</v>
      </c>
      <c r="I258" s="13">
        <v>0</v>
      </c>
      <c r="J258" s="13">
        <v>0</v>
      </c>
      <c r="K258" s="15">
        <v>1059</v>
      </c>
      <c r="L258" s="15">
        <v>1028</v>
      </c>
      <c r="M258" s="15">
        <v>2087</v>
      </c>
      <c r="O258" s="13"/>
      <c r="P258" s="13"/>
    </row>
    <row r="259" spans="1:16" ht="12.45" customHeight="1" x14ac:dyDescent="0.2">
      <c r="A259" s="11" t="str">
        <f t="shared" si="7"/>
        <v>AURUKUN2000</v>
      </c>
      <c r="B259" s="3" t="s">
        <v>141</v>
      </c>
      <c r="C259" s="12">
        <v>2000</v>
      </c>
      <c r="E259" s="13">
        <v>925</v>
      </c>
      <c r="F259" s="13">
        <v>830</v>
      </c>
      <c r="G259" s="13">
        <v>1755</v>
      </c>
      <c r="H259" s="13">
        <v>0</v>
      </c>
      <c r="I259" s="13">
        <v>0</v>
      </c>
      <c r="J259" s="13">
        <v>0</v>
      </c>
      <c r="K259" s="15">
        <v>925</v>
      </c>
      <c r="L259" s="15">
        <v>830</v>
      </c>
      <c r="M259" s="15">
        <v>1755</v>
      </c>
      <c r="O259" s="13"/>
      <c r="P259" s="13"/>
    </row>
    <row r="260" spans="1:16" ht="12.45" customHeight="1" x14ac:dyDescent="0.2">
      <c r="A260" s="11" t="str">
        <f t="shared" si="7"/>
        <v>AURUKUN2001</v>
      </c>
      <c r="B260" s="93" t="s">
        <v>141</v>
      </c>
      <c r="C260" s="88">
        <v>2001</v>
      </c>
      <c r="D260" s="89"/>
      <c r="E260" s="15">
        <v>1086</v>
      </c>
      <c r="F260" s="15">
        <v>1005</v>
      </c>
      <c r="G260" s="15">
        <v>2091</v>
      </c>
      <c r="H260" s="15">
        <v>0</v>
      </c>
      <c r="I260" s="15">
        <v>0</v>
      </c>
      <c r="J260" s="15">
        <v>0</v>
      </c>
      <c r="K260" s="15">
        <v>1086</v>
      </c>
      <c r="L260" s="15">
        <v>1005</v>
      </c>
      <c r="M260" s="15">
        <v>2091</v>
      </c>
      <c r="O260" s="13"/>
      <c r="P260" s="13"/>
    </row>
    <row r="261" spans="1:16" ht="12.45" customHeight="1" x14ac:dyDescent="0.2">
      <c r="A261" s="11" t="str">
        <f t="shared" si="7"/>
        <v>AURUKUN2002</v>
      </c>
      <c r="B261" s="3" t="s">
        <v>141</v>
      </c>
      <c r="C261" s="12">
        <v>2002</v>
      </c>
      <c r="E261" s="13">
        <v>1229</v>
      </c>
      <c r="F261" s="13">
        <v>1100</v>
      </c>
      <c r="G261" s="13">
        <v>2329</v>
      </c>
      <c r="H261" s="13">
        <v>0</v>
      </c>
      <c r="I261" s="13">
        <v>0</v>
      </c>
      <c r="J261" s="13">
        <v>0</v>
      </c>
      <c r="K261" s="15">
        <v>1229</v>
      </c>
      <c r="L261" s="15">
        <v>1100</v>
      </c>
      <c r="M261" s="15">
        <v>2329</v>
      </c>
      <c r="O261" s="13"/>
      <c r="P261" s="13"/>
    </row>
    <row r="262" spans="1:16" ht="12.45" customHeight="1" x14ac:dyDescent="0.2">
      <c r="A262" s="11" t="str">
        <f t="shared" si="7"/>
        <v>AURUKUN2003</v>
      </c>
      <c r="B262" s="93" t="s">
        <v>141</v>
      </c>
      <c r="C262" s="88">
        <v>2003</v>
      </c>
      <c r="D262" s="89"/>
      <c r="E262" s="15">
        <v>1333</v>
      </c>
      <c r="F262" s="15">
        <v>1185</v>
      </c>
      <c r="G262" s="15">
        <v>2518</v>
      </c>
      <c r="H262" s="15">
        <v>0</v>
      </c>
      <c r="I262" s="15">
        <v>0</v>
      </c>
      <c r="J262" s="15">
        <v>0</v>
      </c>
      <c r="K262" s="15">
        <v>1333</v>
      </c>
      <c r="L262" s="15">
        <v>1185</v>
      </c>
      <c r="M262" s="15">
        <v>2518</v>
      </c>
      <c r="O262" s="13"/>
      <c r="P262" s="13"/>
    </row>
    <row r="263" spans="1:16" ht="12.45" customHeight="1" x14ac:dyDescent="0.2">
      <c r="A263" s="11" t="str">
        <f t="shared" si="7"/>
        <v>AURUKUN2004</v>
      </c>
      <c r="B263" s="3" t="s">
        <v>141</v>
      </c>
      <c r="C263" s="12">
        <v>2004</v>
      </c>
      <c r="D263" s="89"/>
      <c r="E263" s="13">
        <v>1327</v>
      </c>
      <c r="F263" s="13">
        <v>1212</v>
      </c>
      <c r="G263" s="13">
        <v>2539</v>
      </c>
      <c r="H263" s="13">
        <v>0</v>
      </c>
      <c r="I263" s="13">
        <v>0</v>
      </c>
      <c r="J263" s="13">
        <v>0</v>
      </c>
      <c r="K263" s="15">
        <v>1327</v>
      </c>
      <c r="L263" s="15">
        <v>1212</v>
      </c>
      <c r="M263" s="15">
        <v>2539</v>
      </c>
      <c r="O263" s="13"/>
      <c r="P263" s="13"/>
    </row>
    <row r="264" spans="1:16" ht="12.45" customHeight="1" x14ac:dyDescent="0.2">
      <c r="A264" s="11" t="str">
        <f t="shared" si="7"/>
        <v>AURUKUN2005</v>
      </c>
      <c r="B264" s="93" t="s">
        <v>141</v>
      </c>
      <c r="C264" s="88">
        <v>2005</v>
      </c>
      <c r="D264" s="89"/>
      <c r="E264" s="15">
        <v>1629</v>
      </c>
      <c r="F264" s="15">
        <v>1587</v>
      </c>
      <c r="G264" s="15">
        <v>3216</v>
      </c>
      <c r="H264" s="15">
        <v>0</v>
      </c>
      <c r="I264" s="15">
        <v>0</v>
      </c>
      <c r="J264" s="15">
        <v>0</v>
      </c>
      <c r="K264" s="15">
        <v>1629</v>
      </c>
      <c r="L264" s="15">
        <v>1587</v>
      </c>
      <c r="M264" s="15">
        <v>3216</v>
      </c>
      <c r="O264" s="13"/>
      <c r="P264" s="13"/>
    </row>
    <row r="265" spans="1:16" ht="12.45" customHeight="1" x14ac:dyDescent="0.2">
      <c r="A265" s="11" t="str">
        <f t="shared" si="7"/>
        <v>AURUKUN2006</v>
      </c>
      <c r="B265" s="95" t="s">
        <v>141</v>
      </c>
      <c r="C265" s="88">
        <v>2006</v>
      </c>
      <c r="D265" s="89"/>
      <c r="E265" s="15">
        <v>1720</v>
      </c>
      <c r="F265" s="15">
        <v>1603</v>
      </c>
      <c r="G265" s="15">
        <v>3323</v>
      </c>
      <c r="H265" s="90">
        <v>0</v>
      </c>
      <c r="I265" s="90">
        <v>0</v>
      </c>
      <c r="J265" s="15">
        <v>0</v>
      </c>
      <c r="K265" s="15">
        <v>1720</v>
      </c>
      <c r="L265" s="15">
        <v>1603</v>
      </c>
      <c r="M265" s="15">
        <v>3323</v>
      </c>
      <c r="O265" s="13"/>
      <c r="P265" s="13"/>
    </row>
    <row r="266" spans="1:16" ht="12.45" customHeight="1" x14ac:dyDescent="0.2">
      <c r="A266" s="11" t="str">
        <f t="shared" si="7"/>
        <v>AURUKUN2007</v>
      </c>
      <c r="B266" s="3" t="s">
        <v>141</v>
      </c>
      <c r="C266" s="12">
        <v>2007</v>
      </c>
      <c r="E266" s="13">
        <v>1644</v>
      </c>
      <c r="F266" s="13">
        <v>1592</v>
      </c>
      <c r="G266" s="13">
        <v>3236</v>
      </c>
      <c r="H266" s="13">
        <v>0</v>
      </c>
      <c r="I266" s="13">
        <v>0</v>
      </c>
      <c r="J266" s="13">
        <v>0</v>
      </c>
      <c r="K266" s="15">
        <v>1644</v>
      </c>
      <c r="L266" s="15">
        <v>1592</v>
      </c>
      <c r="M266" s="15">
        <v>3236</v>
      </c>
      <c r="O266" s="13"/>
      <c r="P266" s="13"/>
    </row>
    <row r="267" spans="1:16" ht="12.45" customHeight="1" x14ac:dyDescent="0.2">
      <c r="A267" s="11" t="str">
        <f t="shared" si="7"/>
        <v>AURUKUN2008</v>
      </c>
      <c r="B267" s="93" t="s">
        <v>141</v>
      </c>
      <c r="C267" s="88">
        <v>2008</v>
      </c>
      <c r="D267" s="89"/>
      <c r="E267" s="15">
        <v>3550</v>
      </c>
      <c r="F267" s="15">
        <v>3613</v>
      </c>
      <c r="G267" s="15">
        <v>7163</v>
      </c>
      <c r="H267" s="15">
        <v>0</v>
      </c>
      <c r="I267" s="15">
        <v>0</v>
      </c>
      <c r="J267" s="15">
        <v>0</v>
      </c>
      <c r="K267" s="15">
        <v>3550</v>
      </c>
      <c r="L267" s="15">
        <v>3613</v>
      </c>
      <c r="M267" s="15">
        <v>7163</v>
      </c>
      <c r="O267" s="13"/>
      <c r="P267" s="13"/>
    </row>
    <row r="268" spans="1:16" ht="12.45" customHeight="1" x14ac:dyDescent="0.2">
      <c r="A268" s="11" t="str">
        <f t="shared" si="7"/>
        <v>AURUKUN2009</v>
      </c>
      <c r="B268" s="93" t="s">
        <v>141</v>
      </c>
      <c r="C268" s="88">
        <v>2009</v>
      </c>
      <c r="D268" s="89"/>
      <c r="E268" s="15">
        <v>4042</v>
      </c>
      <c r="F268" s="15">
        <v>4159</v>
      </c>
      <c r="G268" s="15">
        <v>8201</v>
      </c>
      <c r="H268" s="15">
        <v>0</v>
      </c>
      <c r="I268" s="15">
        <v>0</v>
      </c>
      <c r="J268" s="15">
        <v>0</v>
      </c>
      <c r="K268" s="15">
        <v>4042</v>
      </c>
      <c r="L268" s="15">
        <v>4159</v>
      </c>
      <c r="M268" s="15">
        <v>8201</v>
      </c>
      <c r="O268" s="13"/>
      <c r="P268" s="13"/>
    </row>
    <row r="269" spans="1:16" ht="12.45" customHeight="1" x14ac:dyDescent="0.2">
      <c r="A269" s="11" t="str">
        <f t="shared" si="7"/>
        <v>AURUKUN2010</v>
      </c>
      <c r="B269" s="3" t="s">
        <v>141</v>
      </c>
      <c r="C269" s="12">
        <v>2010</v>
      </c>
      <c r="E269" s="13">
        <v>3894</v>
      </c>
      <c r="F269" s="13">
        <v>3962</v>
      </c>
      <c r="G269" s="13">
        <v>7856</v>
      </c>
      <c r="H269" s="13">
        <v>0</v>
      </c>
      <c r="I269" s="13">
        <v>0</v>
      </c>
      <c r="J269" s="13">
        <v>0</v>
      </c>
      <c r="K269" s="15">
        <v>3894</v>
      </c>
      <c r="L269" s="15">
        <v>3962</v>
      </c>
      <c r="M269" s="15">
        <v>7856</v>
      </c>
      <c r="O269" s="13"/>
      <c r="P269" s="13"/>
    </row>
    <row r="270" spans="1:16" ht="12.45" customHeight="1" x14ac:dyDescent="0.2">
      <c r="A270" s="11" t="str">
        <f t="shared" si="7"/>
        <v>AURUKUN2011</v>
      </c>
      <c r="B270" s="3" t="s">
        <v>141</v>
      </c>
      <c r="C270" s="12">
        <v>2011</v>
      </c>
      <c r="E270" s="13">
        <v>3112</v>
      </c>
      <c r="F270" s="13">
        <v>3100</v>
      </c>
      <c r="G270" s="13">
        <v>6212</v>
      </c>
      <c r="H270" s="13">
        <v>0</v>
      </c>
      <c r="I270" s="13">
        <v>0</v>
      </c>
      <c r="J270" s="13">
        <v>0</v>
      </c>
      <c r="K270" s="15">
        <v>3112</v>
      </c>
      <c r="L270" s="15">
        <v>3100</v>
      </c>
      <c r="M270" s="15">
        <v>6212</v>
      </c>
      <c r="O270" s="13"/>
      <c r="P270" s="13"/>
    </row>
    <row r="271" spans="1:16" ht="12.45" customHeight="1" x14ac:dyDescent="0.2">
      <c r="A271" s="11" t="str">
        <f t="shared" si="7"/>
        <v>AURUKUN2012</v>
      </c>
      <c r="B271" s="3" t="s">
        <v>141</v>
      </c>
      <c r="C271" s="12">
        <v>2012</v>
      </c>
      <c r="E271" s="13">
        <v>3206</v>
      </c>
      <c r="F271" s="13">
        <v>3087</v>
      </c>
      <c r="G271" s="13">
        <v>6293</v>
      </c>
      <c r="H271" s="13">
        <v>0</v>
      </c>
      <c r="I271" s="13">
        <v>0</v>
      </c>
      <c r="J271" s="13">
        <v>0</v>
      </c>
      <c r="K271" s="15">
        <v>3206</v>
      </c>
      <c r="L271" s="15">
        <v>3087</v>
      </c>
      <c r="M271" s="15">
        <v>6293</v>
      </c>
      <c r="O271" s="13"/>
      <c r="P271" s="13"/>
    </row>
    <row r="272" spans="1:16" ht="12.45" customHeight="1" x14ac:dyDescent="0.2">
      <c r="A272" s="11" t="str">
        <f t="shared" si="7"/>
        <v>AURUKUN2013</v>
      </c>
      <c r="B272" s="95" t="s">
        <v>141</v>
      </c>
      <c r="C272" s="88">
        <v>2013</v>
      </c>
      <c r="D272" s="89"/>
      <c r="E272" s="15">
        <v>3114</v>
      </c>
      <c r="F272" s="15">
        <v>2968</v>
      </c>
      <c r="G272" s="15">
        <v>6082</v>
      </c>
      <c r="H272" s="15">
        <v>0</v>
      </c>
      <c r="I272" s="15">
        <v>0</v>
      </c>
      <c r="J272" s="15">
        <v>0</v>
      </c>
      <c r="K272" s="15">
        <v>3114</v>
      </c>
      <c r="L272" s="15">
        <v>2968</v>
      </c>
      <c r="M272" s="15">
        <v>6082</v>
      </c>
      <c r="O272" s="13"/>
      <c r="P272" s="13"/>
    </row>
    <row r="273" spans="1:16" ht="12.45" customHeight="1" x14ac:dyDescent="0.2">
      <c r="A273" s="11" t="str">
        <f t="shared" si="7"/>
        <v>AURUKUN2014</v>
      </c>
      <c r="B273" s="3" t="s">
        <v>141</v>
      </c>
      <c r="C273" s="12">
        <v>2014</v>
      </c>
      <c r="E273" s="13">
        <v>2947</v>
      </c>
      <c r="F273" s="13">
        <v>2936</v>
      </c>
      <c r="G273" s="13">
        <v>5883</v>
      </c>
      <c r="H273" s="13">
        <v>0</v>
      </c>
      <c r="I273" s="13">
        <v>0</v>
      </c>
      <c r="J273" s="13">
        <v>0</v>
      </c>
      <c r="K273" s="15">
        <v>2947</v>
      </c>
      <c r="L273" s="15">
        <v>2936</v>
      </c>
      <c r="M273" s="15">
        <v>5883</v>
      </c>
      <c r="O273" s="13"/>
      <c r="P273" s="13"/>
    </row>
    <row r="274" spans="1:16" ht="12.45" customHeight="1" x14ac:dyDescent="0.2">
      <c r="A274" s="11" t="str">
        <f t="shared" si="7"/>
        <v>AURUKUN2015</v>
      </c>
      <c r="B274" s="95" t="s">
        <v>141</v>
      </c>
      <c r="C274" s="88">
        <v>2015</v>
      </c>
      <c r="D274" s="89"/>
      <c r="E274" s="15">
        <v>2426</v>
      </c>
      <c r="F274" s="15">
        <v>2462</v>
      </c>
      <c r="G274" s="15">
        <v>4888</v>
      </c>
      <c r="H274" s="90">
        <v>0</v>
      </c>
      <c r="I274" s="90">
        <v>0</v>
      </c>
      <c r="J274" s="15">
        <v>0</v>
      </c>
      <c r="K274" s="15">
        <v>2426</v>
      </c>
      <c r="L274" s="15">
        <v>2462</v>
      </c>
      <c r="M274" s="15">
        <v>4888</v>
      </c>
      <c r="O274" s="13"/>
      <c r="P274" s="13"/>
    </row>
    <row r="275" spans="1:16" ht="12.45" customHeight="1" x14ac:dyDescent="0.2">
      <c r="A275" s="11" t="str">
        <f t="shared" si="7"/>
        <v>AURUKUN2016</v>
      </c>
      <c r="B275" s="93" t="s">
        <v>141</v>
      </c>
      <c r="C275" s="88">
        <v>2016</v>
      </c>
      <c r="D275" s="89"/>
      <c r="E275" s="15">
        <v>3430</v>
      </c>
      <c r="F275" s="15">
        <v>3344</v>
      </c>
      <c r="G275" s="15">
        <v>6774</v>
      </c>
      <c r="H275" s="15">
        <v>0</v>
      </c>
      <c r="I275" s="15">
        <v>0</v>
      </c>
      <c r="J275" s="15">
        <v>0</v>
      </c>
      <c r="K275" s="15">
        <v>3430</v>
      </c>
      <c r="L275" s="15">
        <v>3344</v>
      </c>
      <c r="M275" s="15">
        <v>6774</v>
      </c>
      <c r="O275" s="13"/>
      <c r="P275" s="13"/>
    </row>
    <row r="276" spans="1:16" ht="12.45" customHeight="1" x14ac:dyDescent="0.2">
      <c r="A276" s="11" t="str">
        <f t="shared" si="7"/>
        <v>AURUKUN2017</v>
      </c>
      <c r="B276" s="3" t="s">
        <v>141</v>
      </c>
      <c r="C276" s="12">
        <v>2017</v>
      </c>
      <c r="E276" s="13">
        <v>5874</v>
      </c>
      <c r="F276" s="13">
        <v>5848</v>
      </c>
      <c r="G276" s="13">
        <v>11722</v>
      </c>
      <c r="H276" s="13">
        <v>0</v>
      </c>
      <c r="I276" s="13">
        <v>0</v>
      </c>
      <c r="J276" s="13">
        <v>0</v>
      </c>
      <c r="K276" s="15">
        <v>5874</v>
      </c>
      <c r="L276" s="15">
        <v>5848</v>
      </c>
      <c r="M276" s="15">
        <v>11722</v>
      </c>
      <c r="O276" s="13"/>
      <c r="P276" s="13"/>
    </row>
    <row r="277" spans="1:16" ht="12.45" customHeight="1" x14ac:dyDescent="0.2">
      <c r="A277" s="11" t="str">
        <f t="shared" si="7"/>
        <v>AURUKUN2018</v>
      </c>
      <c r="B277" s="3" t="s">
        <v>141</v>
      </c>
      <c r="C277" s="12">
        <v>2018</v>
      </c>
      <c r="E277" s="13">
        <v>7220</v>
      </c>
      <c r="F277" s="13">
        <v>7129</v>
      </c>
      <c r="G277" s="13">
        <v>14349</v>
      </c>
      <c r="H277" s="13">
        <v>0</v>
      </c>
      <c r="I277" s="13">
        <v>0</v>
      </c>
      <c r="J277" s="13">
        <v>0</v>
      </c>
      <c r="K277" s="15">
        <v>7220</v>
      </c>
      <c r="L277" s="15">
        <v>7129</v>
      </c>
      <c r="M277" s="15">
        <v>14349</v>
      </c>
      <c r="O277" s="13"/>
      <c r="P277" s="13"/>
    </row>
    <row r="278" spans="1:16" ht="12.45" customHeight="1" x14ac:dyDescent="0.2">
      <c r="A278" s="11" t="str">
        <f t="shared" si="7"/>
        <v>AURUKUN2019</v>
      </c>
      <c r="B278" s="3" t="s">
        <v>141</v>
      </c>
      <c r="C278" s="12">
        <v>2019</v>
      </c>
      <c r="E278" s="13">
        <v>7340</v>
      </c>
      <c r="F278" s="13">
        <v>7216</v>
      </c>
      <c r="G278" s="13">
        <v>14556</v>
      </c>
      <c r="H278" s="13">
        <v>0</v>
      </c>
      <c r="I278" s="13">
        <v>0</v>
      </c>
      <c r="J278" s="13">
        <v>0</v>
      </c>
      <c r="K278" s="15">
        <v>7340</v>
      </c>
      <c r="L278" s="15">
        <v>7216</v>
      </c>
      <c r="M278" s="15">
        <v>14556</v>
      </c>
      <c r="O278" s="13"/>
      <c r="P278" s="13"/>
    </row>
    <row r="279" spans="1:16" ht="12.45" customHeight="1" x14ac:dyDescent="0.2">
      <c r="A279" s="11" t="str">
        <f t="shared" si="7"/>
        <v>AURUKUN2020</v>
      </c>
      <c r="B279" s="3" t="s">
        <v>141</v>
      </c>
      <c r="C279" s="12">
        <v>2020</v>
      </c>
      <c r="E279" s="13">
        <v>5051</v>
      </c>
      <c r="F279" s="13">
        <v>4947</v>
      </c>
      <c r="G279" s="13">
        <v>9998</v>
      </c>
      <c r="H279" s="13">
        <v>0</v>
      </c>
      <c r="I279" s="13">
        <v>0</v>
      </c>
      <c r="J279" s="13">
        <v>0</v>
      </c>
      <c r="K279" s="15">
        <v>5051</v>
      </c>
      <c r="L279" s="15">
        <v>4947</v>
      </c>
      <c r="M279" s="15">
        <v>9998</v>
      </c>
      <c r="O279" s="13"/>
      <c r="P279" s="13"/>
    </row>
    <row r="280" spans="1:16" ht="12.45" customHeight="1" x14ac:dyDescent="0.2">
      <c r="A280" s="11" t="str">
        <f t="shared" si="7"/>
        <v>AURUKUN2021</v>
      </c>
      <c r="B280" s="3" t="s">
        <v>141</v>
      </c>
      <c r="C280" s="12">
        <v>2021</v>
      </c>
      <c r="E280" s="13">
        <v>6020</v>
      </c>
      <c r="F280" s="13">
        <v>5946</v>
      </c>
      <c r="G280" s="13">
        <v>11966</v>
      </c>
      <c r="H280" s="13">
        <v>0</v>
      </c>
      <c r="I280" s="13">
        <v>0</v>
      </c>
      <c r="J280" s="13">
        <v>0</v>
      </c>
      <c r="K280" s="15">
        <v>6020</v>
      </c>
      <c r="L280" s="15">
        <v>5946</v>
      </c>
      <c r="M280" s="15">
        <v>11966</v>
      </c>
      <c r="O280" s="13"/>
      <c r="P280" s="13"/>
    </row>
    <row r="281" spans="1:16" ht="12.45" customHeight="1" x14ac:dyDescent="0.2">
      <c r="A281" s="11" t="str">
        <f t="shared" si="7"/>
        <v>AURUKUN2022</v>
      </c>
      <c r="B281" s="3" t="s">
        <v>141</v>
      </c>
      <c r="C281" s="12">
        <v>2022</v>
      </c>
      <c r="E281" s="13">
        <v>6408</v>
      </c>
      <c r="F281" s="13">
        <v>6385</v>
      </c>
      <c r="G281" s="13">
        <v>12793</v>
      </c>
      <c r="H281" s="13">
        <v>0</v>
      </c>
      <c r="I281" s="13">
        <v>0</v>
      </c>
      <c r="J281" s="13">
        <v>0</v>
      </c>
      <c r="K281" s="15">
        <v>6408</v>
      </c>
      <c r="L281" s="15">
        <v>6385</v>
      </c>
      <c r="M281" s="15">
        <v>12793</v>
      </c>
      <c r="O281" s="13"/>
      <c r="P281" s="13"/>
    </row>
    <row r="282" spans="1:16" ht="12.45" customHeight="1" x14ac:dyDescent="0.2">
      <c r="A282" s="11" t="str">
        <f t="shared" si="7"/>
        <v>AURUKUN2023</v>
      </c>
      <c r="B282" s="3" t="s">
        <v>141</v>
      </c>
      <c r="C282" s="12">
        <v>2023</v>
      </c>
      <c r="E282" s="13">
        <v>6510</v>
      </c>
      <c r="F282" s="13">
        <v>6304</v>
      </c>
      <c r="G282" s="13">
        <v>12814</v>
      </c>
      <c r="H282" s="13">
        <v>0</v>
      </c>
      <c r="I282" s="13">
        <v>0</v>
      </c>
      <c r="J282" s="13">
        <v>0</v>
      </c>
      <c r="K282" s="15">
        <v>6510</v>
      </c>
      <c r="L282" s="15">
        <v>6304</v>
      </c>
      <c r="M282" s="15">
        <v>12814</v>
      </c>
      <c r="O282" s="13"/>
      <c r="P282" s="13"/>
    </row>
    <row r="283" spans="1:16" ht="12.45" customHeight="1" x14ac:dyDescent="0.2">
      <c r="A283" s="11" t="str">
        <f t="shared" si="7"/>
        <v>AURUKUN2024</v>
      </c>
      <c r="B283" s="93" t="s">
        <v>141</v>
      </c>
      <c r="C283" s="88">
        <v>2024</v>
      </c>
      <c r="D283" s="89"/>
      <c r="E283" s="15">
        <v>7639</v>
      </c>
      <c r="F283" s="15">
        <v>7541</v>
      </c>
      <c r="G283" s="15">
        <v>15180</v>
      </c>
      <c r="H283" s="15">
        <v>0</v>
      </c>
      <c r="I283" s="15">
        <v>0</v>
      </c>
      <c r="J283" s="15">
        <v>0</v>
      </c>
      <c r="K283" s="15">
        <v>7639</v>
      </c>
      <c r="L283" s="15">
        <v>7541</v>
      </c>
      <c r="M283" s="15">
        <v>15180</v>
      </c>
      <c r="O283" s="13"/>
      <c r="P283" s="13"/>
    </row>
    <row r="284" spans="1:16" ht="12.45" customHeight="1" x14ac:dyDescent="0.2">
      <c r="A284" s="11" t="str">
        <f t="shared" si="7"/>
        <v>AYERS ROCK1985</v>
      </c>
      <c r="B284" s="93" t="s">
        <v>88</v>
      </c>
      <c r="C284" s="88">
        <v>1985</v>
      </c>
      <c r="D284" s="89"/>
      <c r="E284" s="15">
        <v>35753</v>
      </c>
      <c r="F284" s="15">
        <v>38364</v>
      </c>
      <c r="G284" s="15">
        <v>74117</v>
      </c>
      <c r="H284" s="15">
        <v>0</v>
      </c>
      <c r="I284" s="15">
        <v>0</v>
      </c>
      <c r="J284" s="15">
        <v>0</v>
      </c>
      <c r="K284" s="15">
        <v>35753</v>
      </c>
      <c r="L284" s="15">
        <v>38364</v>
      </c>
      <c r="M284" s="15">
        <v>74117</v>
      </c>
      <c r="O284" s="13"/>
      <c r="P284" s="13"/>
    </row>
    <row r="285" spans="1:16" ht="12.45" customHeight="1" x14ac:dyDescent="0.2">
      <c r="A285" s="11" t="str">
        <f t="shared" si="7"/>
        <v>AYERS ROCK1986</v>
      </c>
      <c r="B285" s="3" t="s">
        <v>88</v>
      </c>
      <c r="C285" s="12">
        <v>1986</v>
      </c>
      <c r="E285" s="13">
        <v>47432</v>
      </c>
      <c r="F285" s="13">
        <v>50189</v>
      </c>
      <c r="G285" s="13">
        <v>97621</v>
      </c>
      <c r="H285" s="13">
        <v>0</v>
      </c>
      <c r="I285" s="13">
        <v>0</v>
      </c>
      <c r="J285" s="13">
        <v>0</v>
      </c>
      <c r="K285" s="15">
        <v>47432</v>
      </c>
      <c r="L285" s="15">
        <v>50189</v>
      </c>
      <c r="M285" s="15">
        <v>97621</v>
      </c>
      <c r="O285" s="13"/>
      <c r="P285" s="13"/>
    </row>
    <row r="286" spans="1:16" ht="12.45" customHeight="1" x14ac:dyDescent="0.2">
      <c r="A286" s="11" t="str">
        <f t="shared" si="7"/>
        <v>AYERS ROCK1987</v>
      </c>
      <c r="B286" s="3" t="s">
        <v>88</v>
      </c>
      <c r="C286" s="12">
        <v>1987</v>
      </c>
      <c r="E286" s="13">
        <v>62774</v>
      </c>
      <c r="F286" s="13">
        <v>64996</v>
      </c>
      <c r="G286" s="13">
        <v>127770</v>
      </c>
      <c r="H286" s="13">
        <v>0</v>
      </c>
      <c r="I286" s="13">
        <v>0</v>
      </c>
      <c r="J286" s="13">
        <v>0</v>
      </c>
      <c r="K286" s="15">
        <v>62774</v>
      </c>
      <c r="L286" s="15">
        <v>64996</v>
      </c>
      <c r="M286" s="15">
        <v>127770</v>
      </c>
      <c r="O286" s="13"/>
      <c r="P286" s="13"/>
    </row>
    <row r="287" spans="1:16" ht="12.45" customHeight="1" x14ac:dyDescent="0.2">
      <c r="A287" s="11" t="str">
        <f t="shared" si="7"/>
        <v>AYERS ROCK1988</v>
      </c>
      <c r="B287" s="3" t="s">
        <v>88</v>
      </c>
      <c r="C287" s="12">
        <v>1988</v>
      </c>
      <c r="E287" s="13">
        <v>53734</v>
      </c>
      <c r="F287" s="13">
        <v>56000</v>
      </c>
      <c r="G287" s="13">
        <v>109734</v>
      </c>
      <c r="H287" s="13">
        <v>0</v>
      </c>
      <c r="I287" s="13">
        <v>0</v>
      </c>
      <c r="J287" s="13">
        <v>0</v>
      </c>
      <c r="K287" s="15">
        <v>53734</v>
      </c>
      <c r="L287" s="15">
        <v>56000</v>
      </c>
      <c r="M287" s="15">
        <v>109734</v>
      </c>
      <c r="O287" s="13"/>
      <c r="P287" s="13"/>
    </row>
    <row r="288" spans="1:16" ht="12.45" customHeight="1" x14ac:dyDescent="0.2">
      <c r="A288" s="11" t="str">
        <f t="shared" si="7"/>
        <v>AYERS ROCK1989</v>
      </c>
      <c r="B288" s="95" t="s">
        <v>88</v>
      </c>
      <c r="C288" s="88">
        <v>1989</v>
      </c>
      <c r="D288" s="89"/>
      <c r="E288" s="15">
        <v>28800</v>
      </c>
      <c r="F288" s="15">
        <v>29005</v>
      </c>
      <c r="G288" s="15">
        <v>57805</v>
      </c>
      <c r="H288" s="90">
        <v>0</v>
      </c>
      <c r="I288" s="90">
        <v>0</v>
      </c>
      <c r="J288" s="15">
        <v>0</v>
      </c>
      <c r="K288" s="15">
        <v>28800</v>
      </c>
      <c r="L288" s="15">
        <v>29005</v>
      </c>
      <c r="M288" s="15">
        <v>57805</v>
      </c>
      <c r="O288" s="13"/>
      <c r="P288" s="13"/>
    </row>
    <row r="289" spans="1:16" ht="12.45" customHeight="1" x14ac:dyDescent="0.2">
      <c r="A289" s="11" t="str">
        <f t="shared" si="7"/>
        <v>AYERS ROCK1990</v>
      </c>
      <c r="B289" s="3" t="s">
        <v>88</v>
      </c>
      <c r="C289" s="12">
        <v>1990</v>
      </c>
      <c r="E289" s="13">
        <v>43396</v>
      </c>
      <c r="F289" s="13">
        <v>44442</v>
      </c>
      <c r="G289" s="13">
        <v>87838</v>
      </c>
      <c r="H289" s="13">
        <v>0</v>
      </c>
      <c r="I289" s="13">
        <v>0</v>
      </c>
      <c r="J289" s="13">
        <v>0</v>
      </c>
      <c r="K289" s="15">
        <v>43396</v>
      </c>
      <c r="L289" s="15">
        <v>44442</v>
      </c>
      <c r="M289" s="15">
        <v>87838</v>
      </c>
      <c r="O289" s="13"/>
      <c r="P289" s="13"/>
    </row>
    <row r="290" spans="1:16" ht="12.45" customHeight="1" x14ac:dyDescent="0.2">
      <c r="A290" s="11" t="str">
        <f t="shared" si="7"/>
        <v>AYERS ROCK1991</v>
      </c>
      <c r="B290" s="3" t="s">
        <v>88</v>
      </c>
      <c r="C290" s="12">
        <v>1991</v>
      </c>
      <c r="E290" s="13">
        <v>62259</v>
      </c>
      <c r="F290" s="13">
        <v>65161</v>
      </c>
      <c r="G290" s="13">
        <v>127420</v>
      </c>
      <c r="H290" s="13">
        <v>0</v>
      </c>
      <c r="I290" s="13">
        <v>0</v>
      </c>
      <c r="J290" s="13">
        <v>0</v>
      </c>
      <c r="K290" s="15">
        <v>62259</v>
      </c>
      <c r="L290" s="15">
        <v>65161</v>
      </c>
      <c r="M290" s="15">
        <v>127420</v>
      </c>
      <c r="O290" s="13"/>
      <c r="P290" s="13"/>
    </row>
    <row r="291" spans="1:16" ht="12.45" customHeight="1" x14ac:dyDescent="0.2">
      <c r="A291" s="11" t="str">
        <f t="shared" si="7"/>
        <v>AYERS ROCK1992</v>
      </c>
      <c r="B291" s="3" t="s">
        <v>88</v>
      </c>
      <c r="C291" s="12">
        <v>1992</v>
      </c>
      <c r="E291" s="13">
        <v>78783</v>
      </c>
      <c r="F291" s="13">
        <v>80999</v>
      </c>
      <c r="G291" s="13">
        <v>159782</v>
      </c>
      <c r="H291" s="13">
        <v>0</v>
      </c>
      <c r="I291" s="13">
        <v>0</v>
      </c>
      <c r="J291" s="13">
        <v>0</v>
      </c>
      <c r="K291" s="15">
        <v>78783</v>
      </c>
      <c r="L291" s="15">
        <v>80999</v>
      </c>
      <c r="M291" s="15">
        <v>159782</v>
      </c>
      <c r="O291" s="13"/>
      <c r="P291" s="13"/>
    </row>
    <row r="292" spans="1:16" ht="12.45" customHeight="1" x14ac:dyDescent="0.2">
      <c r="A292" s="11" t="str">
        <f t="shared" si="7"/>
        <v>AYERS ROCK1993</v>
      </c>
      <c r="B292" s="3" t="s">
        <v>88</v>
      </c>
      <c r="C292" s="12">
        <v>1993</v>
      </c>
      <c r="E292" s="13">
        <v>109693</v>
      </c>
      <c r="F292" s="13">
        <v>110620</v>
      </c>
      <c r="G292" s="13">
        <v>220313</v>
      </c>
      <c r="H292" s="13">
        <v>0</v>
      </c>
      <c r="I292" s="13">
        <v>0</v>
      </c>
      <c r="J292" s="13">
        <v>0</v>
      </c>
      <c r="K292" s="15">
        <v>109693</v>
      </c>
      <c r="L292" s="15">
        <v>110620</v>
      </c>
      <c r="M292" s="15">
        <v>220313</v>
      </c>
      <c r="O292" s="13"/>
      <c r="P292" s="13"/>
    </row>
    <row r="293" spans="1:16" ht="12.45" customHeight="1" x14ac:dyDescent="0.2">
      <c r="A293" s="11" t="str">
        <f t="shared" si="7"/>
        <v>AYERS ROCK1994</v>
      </c>
      <c r="B293" s="96" t="s">
        <v>88</v>
      </c>
      <c r="C293" s="88">
        <v>1994</v>
      </c>
      <c r="D293" s="89"/>
      <c r="E293" s="15">
        <v>135513</v>
      </c>
      <c r="F293" s="15">
        <v>133656</v>
      </c>
      <c r="G293" s="15">
        <v>269169</v>
      </c>
      <c r="H293" s="15">
        <v>0</v>
      </c>
      <c r="I293" s="15">
        <v>0</v>
      </c>
      <c r="J293" s="15">
        <v>0</v>
      </c>
      <c r="K293" s="15">
        <v>135513</v>
      </c>
      <c r="L293" s="15">
        <v>133656</v>
      </c>
      <c r="M293" s="15">
        <v>269169</v>
      </c>
      <c r="O293" s="13"/>
      <c r="P293" s="13"/>
    </row>
    <row r="294" spans="1:16" ht="12.45" customHeight="1" x14ac:dyDescent="0.2">
      <c r="A294" s="11" t="str">
        <f t="shared" si="7"/>
        <v>AYERS ROCK1995</v>
      </c>
      <c r="B294" s="3" t="s">
        <v>88</v>
      </c>
      <c r="C294" s="12">
        <v>1995</v>
      </c>
      <c r="E294" s="13">
        <v>152097</v>
      </c>
      <c r="F294" s="13">
        <v>146887</v>
      </c>
      <c r="G294" s="13">
        <v>298984</v>
      </c>
      <c r="H294" s="13">
        <v>0</v>
      </c>
      <c r="I294" s="13">
        <v>0</v>
      </c>
      <c r="J294" s="13">
        <v>0</v>
      </c>
      <c r="K294" s="15">
        <v>152097</v>
      </c>
      <c r="L294" s="15">
        <v>146887</v>
      </c>
      <c r="M294" s="15">
        <v>298984</v>
      </c>
      <c r="O294" s="13"/>
      <c r="P294" s="13"/>
    </row>
    <row r="295" spans="1:16" ht="12.45" customHeight="1" x14ac:dyDescent="0.2">
      <c r="A295" s="11" t="str">
        <f t="shared" si="7"/>
        <v>AYERS ROCK1996</v>
      </c>
      <c r="B295" s="3" t="s">
        <v>88</v>
      </c>
      <c r="C295" s="12">
        <v>1996</v>
      </c>
      <c r="E295" s="13">
        <v>183504</v>
      </c>
      <c r="F295" s="13">
        <v>181930</v>
      </c>
      <c r="G295" s="13">
        <v>365434</v>
      </c>
      <c r="H295" s="13">
        <v>0</v>
      </c>
      <c r="I295" s="13">
        <v>0</v>
      </c>
      <c r="J295" s="13">
        <v>0</v>
      </c>
      <c r="K295" s="15">
        <v>183504</v>
      </c>
      <c r="L295" s="15">
        <v>181930</v>
      </c>
      <c r="M295" s="15">
        <v>365434</v>
      </c>
      <c r="O295" s="13"/>
      <c r="P295" s="13"/>
    </row>
    <row r="296" spans="1:16" ht="12.45" customHeight="1" x14ac:dyDescent="0.2">
      <c r="A296" s="11" t="str">
        <f t="shared" si="7"/>
        <v>AYERS ROCK1997</v>
      </c>
      <c r="B296" s="95" t="s">
        <v>88</v>
      </c>
      <c r="C296" s="88">
        <v>1997</v>
      </c>
      <c r="D296" s="89"/>
      <c r="E296" s="15">
        <v>203894</v>
      </c>
      <c r="F296" s="15">
        <v>203581</v>
      </c>
      <c r="G296" s="15">
        <v>407475</v>
      </c>
      <c r="H296" s="90">
        <v>0</v>
      </c>
      <c r="I296" s="90">
        <v>0</v>
      </c>
      <c r="J296" s="15">
        <v>0</v>
      </c>
      <c r="K296" s="15">
        <v>203894</v>
      </c>
      <c r="L296" s="15">
        <v>203581</v>
      </c>
      <c r="M296" s="15">
        <v>407475</v>
      </c>
      <c r="O296" s="13"/>
      <c r="P296" s="13"/>
    </row>
    <row r="297" spans="1:16" ht="12.45" customHeight="1" x14ac:dyDescent="0.2">
      <c r="A297" s="11" t="str">
        <f t="shared" ref="A297:A360" si="8">CONCATENATE(B297,C297)</f>
        <v>AYERS ROCK1998</v>
      </c>
      <c r="B297" s="3" t="s">
        <v>88</v>
      </c>
      <c r="C297" s="12">
        <v>1998</v>
      </c>
      <c r="E297" s="13">
        <v>198851</v>
      </c>
      <c r="F297" s="13">
        <v>197903</v>
      </c>
      <c r="G297" s="13">
        <v>396754</v>
      </c>
      <c r="H297" s="13">
        <v>0</v>
      </c>
      <c r="I297" s="13">
        <v>0</v>
      </c>
      <c r="J297" s="13">
        <v>0</v>
      </c>
      <c r="K297" s="15">
        <v>198851</v>
      </c>
      <c r="L297" s="15">
        <v>197903</v>
      </c>
      <c r="M297" s="15">
        <v>396754</v>
      </c>
      <c r="O297" s="13"/>
      <c r="P297" s="13"/>
    </row>
    <row r="298" spans="1:16" ht="12.45" customHeight="1" x14ac:dyDescent="0.2">
      <c r="A298" s="11" t="str">
        <f t="shared" si="8"/>
        <v>AYERS ROCK1999</v>
      </c>
      <c r="B298" s="3" t="s">
        <v>88</v>
      </c>
      <c r="C298" s="12">
        <v>1999</v>
      </c>
      <c r="E298" s="13">
        <v>216186</v>
      </c>
      <c r="F298" s="13">
        <v>216273</v>
      </c>
      <c r="G298" s="13">
        <v>432459</v>
      </c>
      <c r="H298" s="13">
        <v>0</v>
      </c>
      <c r="I298" s="13">
        <v>0</v>
      </c>
      <c r="J298" s="13">
        <v>0</v>
      </c>
      <c r="K298" s="15">
        <v>216186</v>
      </c>
      <c r="L298" s="15">
        <v>216273</v>
      </c>
      <c r="M298" s="15">
        <v>432459</v>
      </c>
      <c r="O298" s="13"/>
      <c r="P298" s="13"/>
    </row>
    <row r="299" spans="1:16" ht="12.45" customHeight="1" x14ac:dyDescent="0.2">
      <c r="A299" s="11" t="str">
        <f t="shared" si="8"/>
        <v>AYERS ROCK2000</v>
      </c>
      <c r="B299" s="3" t="s">
        <v>88</v>
      </c>
      <c r="C299" s="12">
        <v>2000</v>
      </c>
      <c r="E299" s="13">
        <v>224111</v>
      </c>
      <c r="F299" s="13">
        <v>225836</v>
      </c>
      <c r="G299" s="13">
        <v>449947</v>
      </c>
      <c r="H299" s="13">
        <v>0</v>
      </c>
      <c r="I299" s="13">
        <v>0</v>
      </c>
      <c r="J299" s="13">
        <v>0</v>
      </c>
      <c r="K299" s="15">
        <v>224111</v>
      </c>
      <c r="L299" s="15">
        <v>225836</v>
      </c>
      <c r="M299" s="15">
        <v>449947</v>
      </c>
      <c r="O299" s="13"/>
      <c r="P299" s="13"/>
    </row>
    <row r="300" spans="1:16" ht="12.45" customHeight="1" x14ac:dyDescent="0.2">
      <c r="A300" s="11" t="str">
        <f t="shared" si="8"/>
        <v>AYERS ROCK2001</v>
      </c>
      <c r="B300" s="3" t="s">
        <v>88</v>
      </c>
      <c r="C300" s="12">
        <v>2001</v>
      </c>
      <c r="E300" s="13">
        <v>199622</v>
      </c>
      <c r="F300" s="13">
        <v>200085</v>
      </c>
      <c r="G300" s="13">
        <v>399707</v>
      </c>
      <c r="H300" s="13">
        <v>0</v>
      </c>
      <c r="I300" s="13">
        <v>0</v>
      </c>
      <c r="J300" s="13">
        <v>0</v>
      </c>
      <c r="K300" s="15">
        <v>199622</v>
      </c>
      <c r="L300" s="15">
        <v>200085</v>
      </c>
      <c r="M300" s="15">
        <v>399707</v>
      </c>
      <c r="O300" s="13"/>
      <c r="P300" s="13"/>
    </row>
    <row r="301" spans="1:16" ht="12.45" customHeight="1" x14ac:dyDescent="0.2">
      <c r="A301" s="11" t="str">
        <f t="shared" si="8"/>
        <v>AYERS ROCK2002</v>
      </c>
      <c r="B301" s="93" t="s">
        <v>88</v>
      </c>
      <c r="C301" s="88">
        <v>2002</v>
      </c>
      <c r="E301" s="15">
        <v>184278</v>
      </c>
      <c r="F301" s="15">
        <v>184892</v>
      </c>
      <c r="G301" s="15">
        <v>369170</v>
      </c>
      <c r="H301" s="15">
        <v>0</v>
      </c>
      <c r="I301" s="15">
        <v>0</v>
      </c>
      <c r="J301" s="15">
        <v>0</v>
      </c>
      <c r="K301" s="15">
        <v>184278</v>
      </c>
      <c r="L301" s="15">
        <v>184892</v>
      </c>
      <c r="M301" s="15">
        <v>369170</v>
      </c>
      <c r="O301" s="13"/>
      <c r="P301" s="13"/>
    </row>
    <row r="302" spans="1:16" ht="12.45" customHeight="1" x14ac:dyDescent="0.2">
      <c r="A302" s="11" t="str">
        <f t="shared" si="8"/>
        <v>AYERS ROCK2003</v>
      </c>
      <c r="B302" s="93" t="s">
        <v>88</v>
      </c>
      <c r="C302" s="88">
        <v>2003</v>
      </c>
      <c r="D302" s="89"/>
      <c r="E302" s="15">
        <v>164874</v>
      </c>
      <c r="F302" s="15">
        <v>164262</v>
      </c>
      <c r="G302" s="15">
        <v>329136</v>
      </c>
      <c r="H302" s="15">
        <v>0</v>
      </c>
      <c r="I302" s="15">
        <v>0</v>
      </c>
      <c r="J302" s="15">
        <v>0</v>
      </c>
      <c r="K302" s="15">
        <v>164874</v>
      </c>
      <c r="L302" s="15">
        <v>164262</v>
      </c>
      <c r="M302" s="15">
        <v>329136</v>
      </c>
      <c r="O302" s="13"/>
      <c r="P302" s="13"/>
    </row>
    <row r="303" spans="1:16" ht="12.45" customHeight="1" x14ac:dyDescent="0.2">
      <c r="A303" s="11" t="str">
        <f t="shared" si="8"/>
        <v>AYERS ROCK2004</v>
      </c>
      <c r="B303" s="3" t="s">
        <v>88</v>
      </c>
      <c r="C303" s="12">
        <v>2004</v>
      </c>
      <c r="E303" s="13">
        <v>173000</v>
      </c>
      <c r="F303" s="13">
        <v>172175</v>
      </c>
      <c r="G303" s="13">
        <v>345175</v>
      </c>
      <c r="H303" s="13">
        <v>0</v>
      </c>
      <c r="I303" s="13">
        <v>0</v>
      </c>
      <c r="J303" s="13">
        <v>0</v>
      </c>
      <c r="K303" s="15">
        <v>173000</v>
      </c>
      <c r="L303" s="15">
        <v>172175</v>
      </c>
      <c r="M303" s="15">
        <v>345175</v>
      </c>
      <c r="O303" s="13"/>
      <c r="P303" s="13"/>
    </row>
    <row r="304" spans="1:16" ht="12.45" customHeight="1" x14ac:dyDescent="0.2">
      <c r="A304" s="11" t="str">
        <f t="shared" si="8"/>
        <v>AYERS ROCK2005</v>
      </c>
      <c r="B304" s="95" t="s">
        <v>88</v>
      </c>
      <c r="C304" s="88">
        <v>2005</v>
      </c>
      <c r="D304" s="89"/>
      <c r="E304" s="15">
        <v>188137</v>
      </c>
      <c r="F304" s="15">
        <v>187177</v>
      </c>
      <c r="G304" s="15">
        <v>375314</v>
      </c>
      <c r="H304" s="90">
        <v>0</v>
      </c>
      <c r="I304" s="90">
        <v>0</v>
      </c>
      <c r="J304" s="15">
        <v>0</v>
      </c>
      <c r="K304" s="15">
        <v>188137</v>
      </c>
      <c r="L304" s="15">
        <v>187177</v>
      </c>
      <c r="M304" s="15">
        <v>375314</v>
      </c>
      <c r="O304" s="13"/>
      <c r="P304" s="13"/>
    </row>
    <row r="305" spans="1:16" ht="12.45" customHeight="1" x14ac:dyDescent="0.2">
      <c r="A305" s="11" t="str">
        <f t="shared" si="8"/>
        <v>AYERS ROCK2006</v>
      </c>
      <c r="B305" s="95" t="s">
        <v>88</v>
      </c>
      <c r="C305" s="88">
        <v>2006</v>
      </c>
      <c r="D305" s="89"/>
      <c r="E305" s="15">
        <v>193957</v>
      </c>
      <c r="F305" s="15">
        <v>189676</v>
      </c>
      <c r="G305" s="15">
        <v>383633</v>
      </c>
      <c r="H305" s="90">
        <v>0</v>
      </c>
      <c r="I305" s="90">
        <v>0</v>
      </c>
      <c r="J305" s="15">
        <v>0</v>
      </c>
      <c r="K305" s="15">
        <v>193957</v>
      </c>
      <c r="L305" s="15">
        <v>189676</v>
      </c>
      <c r="M305" s="15">
        <v>383633</v>
      </c>
      <c r="O305" s="13"/>
      <c r="P305" s="13"/>
    </row>
    <row r="306" spans="1:16" ht="12.45" customHeight="1" x14ac:dyDescent="0.2">
      <c r="A306" s="11" t="str">
        <f t="shared" si="8"/>
        <v>AYERS ROCK2007</v>
      </c>
      <c r="B306" s="93" t="s">
        <v>88</v>
      </c>
      <c r="C306" s="12">
        <v>2007</v>
      </c>
      <c r="E306" s="94">
        <v>190059</v>
      </c>
      <c r="F306" s="94">
        <v>187940</v>
      </c>
      <c r="G306" s="94">
        <v>377999</v>
      </c>
      <c r="H306" s="94">
        <v>0</v>
      </c>
      <c r="I306" s="94">
        <v>0</v>
      </c>
      <c r="J306" s="94">
        <v>0</v>
      </c>
      <c r="K306" s="15">
        <v>190059</v>
      </c>
      <c r="L306" s="15">
        <v>187940</v>
      </c>
      <c r="M306" s="15">
        <v>377999</v>
      </c>
      <c r="O306" s="13"/>
      <c r="P306" s="13"/>
    </row>
    <row r="307" spans="1:16" ht="12.45" customHeight="1" x14ac:dyDescent="0.2">
      <c r="A307" s="11" t="str">
        <f t="shared" si="8"/>
        <v>AYERS ROCK2008</v>
      </c>
      <c r="B307" s="95" t="s">
        <v>88</v>
      </c>
      <c r="C307" s="88">
        <v>2008</v>
      </c>
      <c r="D307" s="89"/>
      <c r="E307" s="15">
        <v>168657</v>
      </c>
      <c r="F307" s="15">
        <v>169620</v>
      </c>
      <c r="G307" s="15">
        <v>338277</v>
      </c>
      <c r="H307" s="90">
        <v>0</v>
      </c>
      <c r="I307" s="90">
        <v>0</v>
      </c>
      <c r="J307" s="15">
        <v>0</v>
      </c>
      <c r="K307" s="15">
        <v>168657</v>
      </c>
      <c r="L307" s="15">
        <v>169620</v>
      </c>
      <c r="M307" s="15">
        <v>338277</v>
      </c>
      <c r="O307" s="13"/>
      <c r="P307" s="13"/>
    </row>
    <row r="308" spans="1:16" ht="12.45" customHeight="1" x14ac:dyDescent="0.2">
      <c r="A308" s="11" t="str">
        <f t="shared" si="8"/>
        <v>AYERS ROCK2009</v>
      </c>
      <c r="B308" s="3" t="s">
        <v>88</v>
      </c>
      <c r="C308" s="12">
        <v>2009</v>
      </c>
      <c r="E308" s="13">
        <v>147040</v>
      </c>
      <c r="F308" s="13">
        <v>148415</v>
      </c>
      <c r="G308" s="13">
        <v>295455</v>
      </c>
      <c r="H308" s="13">
        <v>0</v>
      </c>
      <c r="I308" s="13">
        <v>0</v>
      </c>
      <c r="J308" s="13">
        <v>0</v>
      </c>
      <c r="K308" s="15">
        <v>147040</v>
      </c>
      <c r="L308" s="15">
        <v>148415</v>
      </c>
      <c r="M308" s="15">
        <v>295455</v>
      </c>
      <c r="O308" s="13"/>
      <c r="P308" s="13"/>
    </row>
    <row r="309" spans="1:16" ht="12.45" customHeight="1" x14ac:dyDescent="0.2">
      <c r="A309" s="11" t="str">
        <f t="shared" si="8"/>
        <v>AYERS ROCK2010</v>
      </c>
      <c r="B309" s="95" t="s">
        <v>88</v>
      </c>
      <c r="C309" s="88">
        <v>2010</v>
      </c>
      <c r="D309" s="89"/>
      <c r="E309" s="15">
        <v>147113</v>
      </c>
      <c r="F309" s="15">
        <v>146696</v>
      </c>
      <c r="G309" s="15">
        <v>293809</v>
      </c>
      <c r="H309" s="90">
        <v>0</v>
      </c>
      <c r="I309" s="90">
        <v>0</v>
      </c>
      <c r="J309" s="15">
        <v>0</v>
      </c>
      <c r="K309" s="15">
        <v>147113</v>
      </c>
      <c r="L309" s="15">
        <v>146696</v>
      </c>
      <c r="M309" s="15">
        <v>293809</v>
      </c>
      <c r="O309" s="13"/>
      <c r="P309" s="13"/>
    </row>
    <row r="310" spans="1:16" ht="12.45" customHeight="1" x14ac:dyDescent="0.2">
      <c r="A310" s="11" t="str">
        <f t="shared" si="8"/>
        <v>AYERS ROCK2011</v>
      </c>
      <c r="B310" s="95" t="s">
        <v>88</v>
      </c>
      <c r="C310" s="88">
        <v>2011</v>
      </c>
      <c r="D310" s="89"/>
      <c r="E310" s="15">
        <v>149558</v>
      </c>
      <c r="F310" s="15">
        <v>148852</v>
      </c>
      <c r="G310" s="15">
        <v>298410</v>
      </c>
      <c r="H310" s="90">
        <v>0</v>
      </c>
      <c r="I310" s="90">
        <v>0</v>
      </c>
      <c r="J310" s="15">
        <v>0</v>
      </c>
      <c r="K310" s="15">
        <v>149558</v>
      </c>
      <c r="L310" s="15">
        <v>148852</v>
      </c>
      <c r="M310" s="15">
        <v>298410</v>
      </c>
      <c r="O310" s="13"/>
      <c r="P310" s="13"/>
    </row>
    <row r="311" spans="1:16" ht="12.45" customHeight="1" x14ac:dyDescent="0.2">
      <c r="A311" s="11" t="str">
        <f t="shared" si="8"/>
        <v>AYERS ROCK2012</v>
      </c>
      <c r="B311" s="3" t="s">
        <v>88</v>
      </c>
      <c r="C311" s="12">
        <v>2012</v>
      </c>
      <c r="E311" s="13">
        <v>141478</v>
      </c>
      <c r="F311" s="13">
        <v>144124</v>
      </c>
      <c r="G311" s="13">
        <v>285602</v>
      </c>
      <c r="H311" s="13">
        <v>0</v>
      </c>
      <c r="I311" s="13">
        <v>0</v>
      </c>
      <c r="J311" s="13">
        <v>0</v>
      </c>
      <c r="K311" s="15">
        <v>141478</v>
      </c>
      <c r="L311" s="15">
        <v>144124</v>
      </c>
      <c r="M311" s="15">
        <v>285602</v>
      </c>
      <c r="O311" s="13"/>
      <c r="P311" s="13"/>
    </row>
    <row r="312" spans="1:16" ht="12.45" customHeight="1" x14ac:dyDescent="0.2">
      <c r="A312" s="11" t="str">
        <f t="shared" si="8"/>
        <v>AYERS ROCK2013</v>
      </c>
      <c r="B312" s="3" t="s">
        <v>88</v>
      </c>
      <c r="C312" s="12">
        <v>2013</v>
      </c>
      <c r="E312" s="13">
        <v>115553</v>
      </c>
      <c r="F312" s="13">
        <v>117841</v>
      </c>
      <c r="G312" s="13">
        <v>233394</v>
      </c>
      <c r="H312" s="13">
        <v>0</v>
      </c>
      <c r="I312" s="13">
        <v>0</v>
      </c>
      <c r="J312" s="13">
        <v>0</v>
      </c>
      <c r="K312" s="15">
        <v>115553</v>
      </c>
      <c r="L312" s="15">
        <v>117841</v>
      </c>
      <c r="M312" s="15">
        <v>233394</v>
      </c>
      <c r="O312" s="13"/>
      <c r="P312" s="13"/>
    </row>
    <row r="313" spans="1:16" ht="12.45" customHeight="1" x14ac:dyDescent="0.2">
      <c r="A313" s="11" t="str">
        <f t="shared" si="8"/>
        <v>AYERS ROCK2014</v>
      </c>
      <c r="B313" s="95" t="s">
        <v>88</v>
      </c>
      <c r="C313" s="88">
        <v>2014</v>
      </c>
      <c r="D313" s="89"/>
      <c r="E313" s="15">
        <v>136268</v>
      </c>
      <c r="F313" s="15">
        <v>139067</v>
      </c>
      <c r="G313" s="15">
        <v>275335</v>
      </c>
      <c r="H313" s="90">
        <v>0</v>
      </c>
      <c r="I313" s="90">
        <v>0</v>
      </c>
      <c r="J313" s="15">
        <v>0</v>
      </c>
      <c r="K313" s="15">
        <v>136268</v>
      </c>
      <c r="L313" s="15">
        <v>139067</v>
      </c>
      <c r="M313" s="15">
        <v>275335</v>
      </c>
      <c r="O313" s="13"/>
      <c r="P313" s="13"/>
    </row>
    <row r="314" spans="1:16" ht="12.45" customHeight="1" x14ac:dyDescent="0.2">
      <c r="A314" s="11" t="str">
        <f t="shared" si="8"/>
        <v>AYERS ROCK2015</v>
      </c>
      <c r="B314" s="91" t="s">
        <v>88</v>
      </c>
      <c r="C314" s="16">
        <v>2015</v>
      </c>
      <c r="D314" s="89"/>
      <c r="E314" s="92">
        <v>158271</v>
      </c>
      <c r="F314" s="92">
        <v>158505</v>
      </c>
      <c r="G314" s="92">
        <v>316776</v>
      </c>
      <c r="H314" s="92">
        <v>0</v>
      </c>
      <c r="I314" s="92">
        <v>0</v>
      </c>
      <c r="J314" s="92">
        <v>0</v>
      </c>
      <c r="K314" s="15">
        <v>158271</v>
      </c>
      <c r="L314" s="15">
        <v>158505</v>
      </c>
      <c r="M314" s="15">
        <v>316776</v>
      </c>
      <c r="O314" s="13"/>
      <c r="P314" s="13"/>
    </row>
    <row r="315" spans="1:16" ht="12.45" customHeight="1" x14ac:dyDescent="0.2">
      <c r="A315" s="11" t="str">
        <f t="shared" si="8"/>
        <v>AYERS ROCK2016</v>
      </c>
      <c r="B315" s="3" t="s">
        <v>88</v>
      </c>
      <c r="C315" s="12">
        <v>2016</v>
      </c>
      <c r="D315" s="89"/>
      <c r="E315" s="13">
        <v>178243</v>
      </c>
      <c r="F315" s="13">
        <v>181163</v>
      </c>
      <c r="G315" s="13">
        <v>359406</v>
      </c>
      <c r="H315" s="13">
        <v>0</v>
      </c>
      <c r="I315" s="13">
        <v>0</v>
      </c>
      <c r="J315" s="13">
        <v>0</v>
      </c>
      <c r="K315" s="15">
        <v>178243</v>
      </c>
      <c r="L315" s="15">
        <v>181163</v>
      </c>
      <c r="M315" s="15">
        <v>359406</v>
      </c>
      <c r="O315" s="13"/>
      <c r="P315" s="13"/>
    </row>
    <row r="316" spans="1:16" ht="12.45" customHeight="1" x14ac:dyDescent="0.2">
      <c r="A316" s="11" t="str">
        <f t="shared" si="8"/>
        <v>AYERS ROCK2017</v>
      </c>
      <c r="B316" s="95" t="s">
        <v>88</v>
      </c>
      <c r="C316" s="88">
        <v>2017</v>
      </c>
      <c r="D316" s="89"/>
      <c r="E316" s="15">
        <v>181772</v>
      </c>
      <c r="F316" s="15">
        <v>184192</v>
      </c>
      <c r="G316" s="15">
        <v>365964</v>
      </c>
      <c r="H316" s="90">
        <v>0</v>
      </c>
      <c r="I316" s="90">
        <v>0</v>
      </c>
      <c r="J316" s="15">
        <v>0</v>
      </c>
      <c r="K316" s="15">
        <v>181772</v>
      </c>
      <c r="L316" s="15">
        <v>184192</v>
      </c>
      <c r="M316" s="15">
        <v>365964</v>
      </c>
      <c r="O316" s="13"/>
      <c r="P316" s="13"/>
    </row>
    <row r="317" spans="1:16" ht="12.45" customHeight="1" x14ac:dyDescent="0.2">
      <c r="A317" s="11" t="str">
        <f t="shared" si="8"/>
        <v>AYERS ROCK2018</v>
      </c>
      <c r="B317" s="3" t="s">
        <v>88</v>
      </c>
      <c r="C317" s="12">
        <v>2018</v>
      </c>
      <c r="E317" s="13">
        <v>207359</v>
      </c>
      <c r="F317" s="13">
        <v>208957</v>
      </c>
      <c r="G317" s="13">
        <v>416316</v>
      </c>
      <c r="H317" s="13">
        <v>0</v>
      </c>
      <c r="I317" s="13">
        <v>0</v>
      </c>
      <c r="J317" s="13">
        <v>0</v>
      </c>
      <c r="K317" s="15">
        <v>207359</v>
      </c>
      <c r="L317" s="15">
        <v>208957</v>
      </c>
      <c r="M317" s="15">
        <v>416316</v>
      </c>
      <c r="O317" s="13"/>
      <c r="P317" s="13"/>
    </row>
    <row r="318" spans="1:16" ht="12.45" customHeight="1" x14ac:dyDescent="0.2">
      <c r="A318" s="11" t="str">
        <f t="shared" si="8"/>
        <v>AYERS ROCK2019</v>
      </c>
      <c r="B318" s="3" t="s">
        <v>88</v>
      </c>
      <c r="C318" s="12">
        <v>2019</v>
      </c>
      <c r="E318" s="13">
        <v>244502</v>
      </c>
      <c r="F318" s="13">
        <v>245086</v>
      </c>
      <c r="G318" s="13">
        <v>489588</v>
      </c>
      <c r="H318" s="13">
        <v>0</v>
      </c>
      <c r="I318" s="13">
        <v>0</v>
      </c>
      <c r="J318" s="13">
        <v>0</v>
      </c>
      <c r="K318" s="15">
        <v>244502</v>
      </c>
      <c r="L318" s="15">
        <v>245086</v>
      </c>
      <c r="M318" s="15">
        <v>489588</v>
      </c>
      <c r="O318" s="13"/>
      <c r="P318" s="13"/>
    </row>
    <row r="319" spans="1:16" ht="12.45" customHeight="1" x14ac:dyDescent="0.2">
      <c r="A319" s="11" t="str">
        <f t="shared" si="8"/>
        <v>AYERS ROCK2020</v>
      </c>
      <c r="B319" s="3" t="s">
        <v>88</v>
      </c>
      <c r="C319" s="12">
        <v>2020</v>
      </c>
      <c r="E319" s="13">
        <v>44828</v>
      </c>
      <c r="F319" s="13">
        <v>47599</v>
      </c>
      <c r="G319" s="13">
        <v>92427</v>
      </c>
      <c r="H319" s="13">
        <v>0</v>
      </c>
      <c r="I319" s="13">
        <v>0</v>
      </c>
      <c r="J319" s="13">
        <v>0</v>
      </c>
      <c r="K319" s="15">
        <v>44828</v>
      </c>
      <c r="L319" s="15">
        <v>47599</v>
      </c>
      <c r="M319" s="15">
        <v>92427</v>
      </c>
      <c r="O319" s="13"/>
      <c r="P319" s="13"/>
    </row>
    <row r="320" spans="1:16" ht="12.45" customHeight="1" x14ac:dyDescent="0.2">
      <c r="A320" s="11" t="str">
        <f t="shared" si="8"/>
        <v>AYERS ROCK2021</v>
      </c>
      <c r="B320" s="3" t="s">
        <v>88</v>
      </c>
      <c r="C320" s="12">
        <v>2021</v>
      </c>
      <c r="E320" s="13">
        <v>34965</v>
      </c>
      <c r="F320" s="13">
        <v>35244</v>
      </c>
      <c r="G320" s="13">
        <v>70209</v>
      </c>
      <c r="H320" s="13">
        <v>0</v>
      </c>
      <c r="I320" s="13">
        <v>0</v>
      </c>
      <c r="J320" s="13">
        <v>0</v>
      </c>
      <c r="K320" s="15">
        <v>34965</v>
      </c>
      <c r="L320" s="15">
        <v>35244</v>
      </c>
      <c r="M320" s="15">
        <v>70209</v>
      </c>
      <c r="O320" s="13"/>
      <c r="P320" s="13"/>
    </row>
    <row r="321" spans="1:16" ht="12.45" customHeight="1" x14ac:dyDescent="0.2">
      <c r="A321" s="11" t="str">
        <f t="shared" si="8"/>
        <v>AYERS ROCK2022</v>
      </c>
      <c r="B321" s="95" t="s">
        <v>88</v>
      </c>
      <c r="C321" s="88">
        <v>2022</v>
      </c>
      <c r="D321" s="89"/>
      <c r="E321" s="15">
        <v>102247</v>
      </c>
      <c r="F321" s="15">
        <v>105622</v>
      </c>
      <c r="G321" s="15">
        <v>207869</v>
      </c>
      <c r="H321" s="90">
        <v>0</v>
      </c>
      <c r="I321" s="90">
        <v>0</v>
      </c>
      <c r="J321" s="15">
        <v>0</v>
      </c>
      <c r="K321" s="15">
        <v>102247</v>
      </c>
      <c r="L321" s="15">
        <v>105622</v>
      </c>
      <c r="M321" s="15">
        <v>207869</v>
      </c>
      <c r="O321" s="13"/>
      <c r="P321" s="13"/>
    </row>
    <row r="322" spans="1:16" ht="12.45" customHeight="1" x14ac:dyDescent="0.2">
      <c r="A322" s="11" t="str">
        <f t="shared" si="8"/>
        <v>AYERS ROCK2023</v>
      </c>
      <c r="B322" s="3" t="s">
        <v>88</v>
      </c>
      <c r="C322" s="12">
        <v>2023</v>
      </c>
      <c r="E322" s="13">
        <v>128308</v>
      </c>
      <c r="F322" s="13">
        <v>134889</v>
      </c>
      <c r="G322" s="13">
        <v>263197</v>
      </c>
      <c r="H322" s="13">
        <v>0</v>
      </c>
      <c r="I322" s="13">
        <v>0</v>
      </c>
      <c r="J322" s="13">
        <v>0</v>
      </c>
      <c r="K322" s="15">
        <v>128308</v>
      </c>
      <c r="L322" s="15">
        <v>134889</v>
      </c>
      <c r="M322" s="15">
        <v>263197</v>
      </c>
      <c r="O322" s="13"/>
      <c r="P322" s="13"/>
    </row>
    <row r="323" spans="1:16" ht="12.45" customHeight="1" x14ac:dyDescent="0.2">
      <c r="A323" s="11" t="str">
        <f t="shared" si="8"/>
        <v>AYERS ROCK2024</v>
      </c>
      <c r="B323" s="93" t="s">
        <v>88</v>
      </c>
      <c r="C323" s="88">
        <v>2024</v>
      </c>
      <c r="D323" s="89"/>
      <c r="E323" s="15">
        <v>155178</v>
      </c>
      <c r="F323" s="15">
        <v>162044</v>
      </c>
      <c r="G323" s="15">
        <v>317222</v>
      </c>
      <c r="H323" s="15">
        <v>0</v>
      </c>
      <c r="I323" s="15">
        <v>0</v>
      </c>
      <c r="J323" s="15">
        <v>0</v>
      </c>
      <c r="K323" s="15">
        <v>155178</v>
      </c>
      <c r="L323" s="15">
        <v>162044</v>
      </c>
      <c r="M323" s="15">
        <v>317222</v>
      </c>
      <c r="O323" s="13"/>
      <c r="P323" s="13"/>
    </row>
    <row r="324" spans="1:16" ht="12.45" customHeight="1" x14ac:dyDescent="0.2">
      <c r="A324" s="11" t="str">
        <f t="shared" si="8"/>
        <v>BADU ISLAND1987</v>
      </c>
      <c r="B324" s="3" t="s">
        <v>169</v>
      </c>
      <c r="C324" s="12">
        <v>1987</v>
      </c>
      <c r="E324" s="13">
        <v>226</v>
      </c>
      <c r="F324" s="13">
        <v>132</v>
      </c>
      <c r="G324" s="13">
        <v>358</v>
      </c>
      <c r="H324" s="13">
        <v>0</v>
      </c>
      <c r="I324" s="13">
        <v>0</v>
      </c>
      <c r="J324" s="13">
        <v>0</v>
      </c>
      <c r="K324" s="15">
        <v>226</v>
      </c>
      <c r="L324" s="15">
        <v>132</v>
      </c>
      <c r="M324" s="15">
        <v>358</v>
      </c>
      <c r="O324" s="13"/>
      <c r="P324" s="13"/>
    </row>
    <row r="325" spans="1:16" ht="12.45" customHeight="1" x14ac:dyDescent="0.2">
      <c r="A325" s="11" t="str">
        <f t="shared" si="8"/>
        <v>BADU ISLAND1988</v>
      </c>
      <c r="B325" s="3" t="s">
        <v>169</v>
      </c>
      <c r="C325" s="12">
        <v>1988</v>
      </c>
      <c r="E325" s="13">
        <v>752</v>
      </c>
      <c r="F325" s="13">
        <v>742</v>
      </c>
      <c r="G325" s="13">
        <v>1494</v>
      </c>
      <c r="H325" s="13">
        <v>0</v>
      </c>
      <c r="I325" s="13">
        <v>0</v>
      </c>
      <c r="J325" s="13">
        <v>0</v>
      </c>
      <c r="K325" s="15">
        <v>752</v>
      </c>
      <c r="L325" s="15">
        <v>742</v>
      </c>
      <c r="M325" s="15">
        <v>1494</v>
      </c>
      <c r="O325" s="13"/>
      <c r="P325" s="13"/>
    </row>
    <row r="326" spans="1:16" ht="12.45" customHeight="1" x14ac:dyDescent="0.2">
      <c r="A326" s="11" t="str">
        <f t="shared" si="8"/>
        <v>BADU ISLAND1989</v>
      </c>
      <c r="B326" s="93" t="s">
        <v>169</v>
      </c>
      <c r="C326" s="88">
        <v>1989</v>
      </c>
      <c r="D326" s="89"/>
      <c r="E326" s="15">
        <v>754</v>
      </c>
      <c r="F326" s="15">
        <v>783</v>
      </c>
      <c r="G326" s="15">
        <v>1537</v>
      </c>
      <c r="H326" s="15">
        <v>0</v>
      </c>
      <c r="I326" s="15">
        <v>0</v>
      </c>
      <c r="J326" s="15">
        <v>0</v>
      </c>
      <c r="K326" s="15">
        <v>754</v>
      </c>
      <c r="L326" s="15">
        <v>783</v>
      </c>
      <c r="M326" s="15">
        <v>1537</v>
      </c>
      <c r="O326" s="13"/>
      <c r="P326" s="13"/>
    </row>
    <row r="327" spans="1:16" ht="12.45" customHeight="1" x14ac:dyDescent="0.2">
      <c r="A327" s="11" t="str">
        <f t="shared" si="8"/>
        <v>BADU ISLAND1990</v>
      </c>
      <c r="B327" s="91" t="s">
        <v>169</v>
      </c>
      <c r="C327" s="88">
        <v>1990</v>
      </c>
      <c r="D327" s="89"/>
      <c r="E327" s="15">
        <v>154</v>
      </c>
      <c r="F327" s="15">
        <v>182</v>
      </c>
      <c r="G327" s="15">
        <v>336</v>
      </c>
      <c r="H327" s="15">
        <v>0</v>
      </c>
      <c r="I327" s="15">
        <v>0</v>
      </c>
      <c r="J327" s="15">
        <v>0</v>
      </c>
      <c r="K327" s="15">
        <v>154</v>
      </c>
      <c r="L327" s="15">
        <v>182</v>
      </c>
      <c r="M327" s="15">
        <v>336</v>
      </c>
      <c r="O327" s="13"/>
      <c r="P327" s="13"/>
    </row>
    <row r="328" spans="1:16" ht="12.45" customHeight="1" x14ac:dyDescent="0.2">
      <c r="A328" s="11" t="str">
        <f t="shared" si="8"/>
        <v>BADU ISLAND1991</v>
      </c>
      <c r="B328" s="95" t="s">
        <v>169</v>
      </c>
      <c r="C328" s="88">
        <v>1991</v>
      </c>
      <c r="D328" s="89"/>
      <c r="E328" s="15">
        <v>980</v>
      </c>
      <c r="F328" s="15">
        <v>793</v>
      </c>
      <c r="G328" s="15">
        <v>1773</v>
      </c>
      <c r="H328" s="90">
        <v>0</v>
      </c>
      <c r="I328" s="90">
        <v>0</v>
      </c>
      <c r="J328" s="15">
        <v>0</v>
      </c>
      <c r="K328" s="15">
        <v>980</v>
      </c>
      <c r="L328" s="15">
        <v>793</v>
      </c>
      <c r="M328" s="15">
        <v>1773</v>
      </c>
      <c r="O328" s="13"/>
      <c r="P328" s="13"/>
    </row>
    <row r="329" spans="1:16" ht="12.45" customHeight="1" x14ac:dyDescent="0.2">
      <c r="A329" s="11" t="str">
        <f t="shared" si="8"/>
        <v>BADU ISLAND1992</v>
      </c>
      <c r="B329" s="3" t="s">
        <v>169</v>
      </c>
      <c r="C329" s="12">
        <v>1992</v>
      </c>
      <c r="E329" s="13">
        <v>1538</v>
      </c>
      <c r="F329" s="13">
        <v>1476</v>
      </c>
      <c r="G329" s="13">
        <v>3014</v>
      </c>
      <c r="H329" s="13">
        <v>0</v>
      </c>
      <c r="I329" s="13">
        <v>0</v>
      </c>
      <c r="J329" s="13">
        <v>0</v>
      </c>
      <c r="K329" s="15">
        <v>1538</v>
      </c>
      <c r="L329" s="15">
        <v>1476</v>
      </c>
      <c r="M329" s="15">
        <v>3014</v>
      </c>
      <c r="O329" s="13"/>
      <c r="P329" s="13"/>
    </row>
    <row r="330" spans="1:16" ht="12.45" customHeight="1" x14ac:dyDescent="0.2">
      <c r="A330" s="11" t="str">
        <f t="shared" si="8"/>
        <v>BADU ISLAND1993</v>
      </c>
      <c r="B330" s="3" t="s">
        <v>169</v>
      </c>
      <c r="C330" s="12">
        <v>1993</v>
      </c>
      <c r="E330" s="13">
        <v>692</v>
      </c>
      <c r="F330" s="13">
        <v>741</v>
      </c>
      <c r="G330" s="13">
        <v>1433</v>
      </c>
      <c r="H330" s="13">
        <v>0</v>
      </c>
      <c r="I330" s="13">
        <v>0</v>
      </c>
      <c r="J330" s="13">
        <v>0</v>
      </c>
      <c r="K330" s="15">
        <v>692</v>
      </c>
      <c r="L330" s="15">
        <v>741</v>
      </c>
      <c r="M330" s="15">
        <v>1433</v>
      </c>
      <c r="O330" s="13"/>
      <c r="P330" s="13"/>
    </row>
    <row r="331" spans="1:16" ht="12.45" customHeight="1" x14ac:dyDescent="0.2">
      <c r="A331" s="11" t="str">
        <f t="shared" si="8"/>
        <v>BADU ISLAND1994</v>
      </c>
      <c r="B331" s="95" t="s">
        <v>169</v>
      </c>
      <c r="C331" s="88">
        <v>1994</v>
      </c>
      <c r="D331" s="89"/>
      <c r="E331" s="15">
        <v>53</v>
      </c>
      <c r="F331" s="15">
        <v>53</v>
      </c>
      <c r="G331" s="15">
        <v>106</v>
      </c>
      <c r="H331" s="90">
        <v>0</v>
      </c>
      <c r="I331" s="90">
        <v>0</v>
      </c>
      <c r="J331" s="15">
        <v>0</v>
      </c>
      <c r="K331" s="15">
        <v>53</v>
      </c>
      <c r="L331" s="15">
        <v>53</v>
      </c>
      <c r="M331" s="15">
        <v>106</v>
      </c>
      <c r="O331" s="13"/>
      <c r="P331" s="13"/>
    </row>
    <row r="332" spans="1:16" ht="12.45" customHeight="1" x14ac:dyDescent="0.2">
      <c r="A332" s="11" t="str">
        <f t="shared" si="8"/>
        <v>BADU ISLAND2009</v>
      </c>
      <c r="B332" s="93" t="s">
        <v>169</v>
      </c>
      <c r="C332" s="88">
        <v>2009</v>
      </c>
      <c r="D332" s="89"/>
      <c r="E332" s="15">
        <v>769</v>
      </c>
      <c r="F332" s="15">
        <v>835</v>
      </c>
      <c r="G332" s="15">
        <v>1604</v>
      </c>
      <c r="H332" s="15">
        <v>0</v>
      </c>
      <c r="I332" s="15">
        <v>0</v>
      </c>
      <c r="J332" s="15">
        <v>0</v>
      </c>
      <c r="K332" s="15">
        <v>769</v>
      </c>
      <c r="L332" s="15">
        <v>835</v>
      </c>
      <c r="M332" s="15">
        <v>1604</v>
      </c>
      <c r="O332" s="13"/>
      <c r="P332" s="13"/>
    </row>
    <row r="333" spans="1:16" ht="12.45" customHeight="1" x14ac:dyDescent="0.2">
      <c r="A333" s="11" t="str">
        <f t="shared" si="8"/>
        <v>BADU ISLAND2010</v>
      </c>
      <c r="B333" s="3" t="s">
        <v>169</v>
      </c>
      <c r="C333" s="12">
        <v>2010</v>
      </c>
      <c r="E333" s="13">
        <v>1788</v>
      </c>
      <c r="F333" s="13">
        <v>1783</v>
      </c>
      <c r="G333" s="13">
        <v>3571</v>
      </c>
      <c r="H333" s="13">
        <v>0</v>
      </c>
      <c r="I333" s="13">
        <v>0</v>
      </c>
      <c r="J333" s="13">
        <v>0</v>
      </c>
      <c r="K333" s="15">
        <v>1788</v>
      </c>
      <c r="L333" s="15">
        <v>1783</v>
      </c>
      <c r="M333" s="15">
        <v>3571</v>
      </c>
      <c r="O333" s="13"/>
      <c r="P333" s="13"/>
    </row>
    <row r="334" spans="1:16" ht="12.45" customHeight="1" x14ac:dyDescent="0.2">
      <c r="A334" s="11" t="str">
        <f t="shared" si="8"/>
        <v>BADU ISLAND2011</v>
      </c>
      <c r="B334" s="3" t="s">
        <v>169</v>
      </c>
      <c r="C334" s="12">
        <v>2011</v>
      </c>
      <c r="E334" s="13">
        <v>2128</v>
      </c>
      <c r="F334" s="13">
        <v>2282</v>
      </c>
      <c r="G334" s="13">
        <v>4410</v>
      </c>
      <c r="H334" s="13">
        <v>0</v>
      </c>
      <c r="I334" s="13">
        <v>0</v>
      </c>
      <c r="J334" s="13">
        <v>0</v>
      </c>
      <c r="K334" s="15">
        <v>2128</v>
      </c>
      <c r="L334" s="15">
        <v>2282</v>
      </c>
      <c r="M334" s="15">
        <v>4410</v>
      </c>
      <c r="O334" s="13"/>
      <c r="P334" s="13"/>
    </row>
    <row r="335" spans="1:16" ht="12.45" customHeight="1" x14ac:dyDescent="0.2">
      <c r="A335" s="11" t="str">
        <f t="shared" si="8"/>
        <v>BADU ISLAND2012</v>
      </c>
      <c r="B335" s="3" t="s">
        <v>169</v>
      </c>
      <c r="C335" s="12">
        <v>2012</v>
      </c>
      <c r="E335" s="13">
        <v>1738</v>
      </c>
      <c r="F335" s="13">
        <v>2068</v>
      </c>
      <c r="G335" s="13">
        <v>3806</v>
      </c>
      <c r="H335" s="13">
        <v>0</v>
      </c>
      <c r="I335" s="13">
        <v>0</v>
      </c>
      <c r="J335" s="13">
        <v>0</v>
      </c>
      <c r="K335" s="15">
        <v>1738</v>
      </c>
      <c r="L335" s="15">
        <v>2068</v>
      </c>
      <c r="M335" s="15">
        <v>3806</v>
      </c>
      <c r="O335" s="13"/>
      <c r="P335" s="13"/>
    </row>
    <row r="336" spans="1:16" ht="12.45" customHeight="1" x14ac:dyDescent="0.2">
      <c r="A336" s="11" t="str">
        <f t="shared" si="8"/>
        <v>BADU ISLAND2013</v>
      </c>
      <c r="B336" s="3" t="s">
        <v>169</v>
      </c>
      <c r="C336" s="12">
        <v>2013</v>
      </c>
      <c r="E336" s="13">
        <v>1638</v>
      </c>
      <c r="F336" s="13">
        <v>1890</v>
      </c>
      <c r="G336" s="13">
        <v>3528</v>
      </c>
      <c r="H336" s="13">
        <v>0</v>
      </c>
      <c r="I336" s="13">
        <v>0</v>
      </c>
      <c r="J336" s="13">
        <v>0</v>
      </c>
      <c r="K336" s="15">
        <v>1638</v>
      </c>
      <c r="L336" s="15">
        <v>1890</v>
      </c>
      <c r="M336" s="15">
        <v>3528</v>
      </c>
      <c r="O336" s="13"/>
      <c r="P336" s="13"/>
    </row>
    <row r="337" spans="1:16" ht="12.45" customHeight="1" x14ac:dyDescent="0.2">
      <c r="A337" s="11" t="str">
        <f t="shared" si="8"/>
        <v>BADU ISLAND2014</v>
      </c>
      <c r="B337" s="3" t="s">
        <v>169</v>
      </c>
      <c r="C337" s="12">
        <v>2014</v>
      </c>
      <c r="E337" s="13">
        <v>1355</v>
      </c>
      <c r="F337" s="13">
        <v>1370</v>
      </c>
      <c r="G337" s="13">
        <v>2725</v>
      </c>
      <c r="H337" s="13">
        <v>0</v>
      </c>
      <c r="I337" s="13">
        <v>0</v>
      </c>
      <c r="J337" s="13">
        <v>0</v>
      </c>
      <c r="K337" s="15">
        <v>1355</v>
      </c>
      <c r="L337" s="15">
        <v>1370</v>
      </c>
      <c r="M337" s="15">
        <v>2725</v>
      </c>
      <c r="O337" s="13"/>
      <c r="P337" s="13"/>
    </row>
    <row r="338" spans="1:16" ht="12.45" customHeight="1" x14ac:dyDescent="0.2">
      <c r="A338" s="11" t="str">
        <f t="shared" si="8"/>
        <v>BADU ISLAND2015</v>
      </c>
      <c r="B338" s="3" t="s">
        <v>169</v>
      </c>
      <c r="C338" s="12">
        <v>2015</v>
      </c>
      <c r="E338" s="13">
        <v>1419</v>
      </c>
      <c r="F338" s="13">
        <v>1511</v>
      </c>
      <c r="G338" s="13">
        <v>2930</v>
      </c>
      <c r="H338" s="13">
        <v>0</v>
      </c>
      <c r="I338" s="13">
        <v>0</v>
      </c>
      <c r="J338" s="13">
        <v>0</v>
      </c>
      <c r="K338" s="15">
        <v>1419</v>
      </c>
      <c r="L338" s="15">
        <v>1511</v>
      </c>
      <c r="M338" s="15">
        <v>2930</v>
      </c>
      <c r="O338" s="13"/>
      <c r="P338" s="13"/>
    </row>
    <row r="339" spans="1:16" ht="12.45" customHeight="1" x14ac:dyDescent="0.2">
      <c r="A339" s="11" t="str">
        <f t="shared" si="8"/>
        <v>BADU ISLAND2016</v>
      </c>
      <c r="B339" s="3" t="s">
        <v>169</v>
      </c>
      <c r="C339" s="12">
        <v>2016</v>
      </c>
      <c r="E339" s="13">
        <v>1702</v>
      </c>
      <c r="F339" s="13">
        <v>1838</v>
      </c>
      <c r="G339" s="13">
        <v>3540</v>
      </c>
      <c r="H339" s="13">
        <v>0</v>
      </c>
      <c r="I339" s="13">
        <v>0</v>
      </c>
      <c r="J339" s="13">
        <v>0</v>
      </c>
      <c r="K339" s="15">
        <v>1702</v>
      </c>
      <c r="L339" s="15">
        <v>1838</v>
      </c>
      <c r="M339" s="15">
        <v>3540</v>
      </c>
      <c r="O339" s="13"/>
      <c r="P339" s="13"/>
    </row>
    <row r="340" spans="1:16" ht="12.45" customHeight="1" x14ac:dyDescent="0.2">
      <c r="A340" s="11" t="str">
        <f t="shared" si="8"/>
        <v>BADU ISLAND2017</v>
      </c>
      <c r="B340" s="3" t="s">
        <v>169</v>
      </c>
      <c r="C340" s="12">
        <v>2017</v>
      </c>
      <c r="E340" s="13">
        <v>2792</v>
      </c>
      <c r="F340" s="13">
        <v>2767</v>
      </c>
      <c r="G340" s="13">
        <v>5559</v>
      </c>
      <c r="H340" s="13">
        <v>0</v>
      </c>
      <c r="I340" s="13">
        <v>0</v>
      </c>
      <c r="J340" s="13">
        <v>0</v>
      </c>
      <c r="K340" s="15">
        <v>2792</v>
      </c>
      <c r="L340" s="15">
        <v>2767</v>
      </c>
      <c r="M340" s="15">
        <v>5559</v>
      </c>
      <c r="O340" s="13"/>
      <c r="P340" s="13"/>
    </row>
    <row r="341" spans="1:16" ht="12.45" customHeight="1" x14ac:dyDescent="0.2">
      <c r="A341" s="11" t="str">
        <f t="shared" si="8"/>
        <v>BADU ISLAND2018</v>
      </c>
      <c r="B341" s="93" t="s">
        <v>169</v>
      </c>
      <c r="C341" s="88">
        <v>2018</v>
      </c>
      <c r="D341" s="89"/>
      <c r="E341" s="15">
        <v>3338</v>
      </c>
      <c r="F341" s="15">
        <v>3303</v>
      </c>
      <c r="G341" s="15">
        <v>6641</v>
      </c>
      <c r="H341" s="15">
        <v>0</v>
      </c>
      <c r="I341" s="15">
        <v>0</v>
      </c>
      <c r="J341" s="15">
        <v>0</v>
      </c>
      <c r="K341" s="15">
        <v>3338</v>
      </c>
      <c r="L341" s="15">
        <v>3303</v>
      </c>
      <c r="M341" s="15">
        <v>6641</v>
      </c>
      <c r="O341" s="13"/>
      <c r="P341" s="13"/>
    </row>
    <row r="342" spans="1:16" ht="12.45" customHeight="1" x14ac:dyDescent="0.2">
      <c r="A342" s="11" t="str">
        <f t="shared" si="8"/>
        <v>BADU ISLAND2019</v>
      </c>
      <c r="B342" s="95" t="s">
        <v>169</v>
      </c>
      <c r="C342" s="88">
        <v>2019</v>
      </c>
      <c r="D342" s="89"/>
      <c r="E342" s="15">
        <v>2854</v>
      </c>
      <c r="F342" s="15">
        <v>2953</v>
      </c>
      <c r="G342" s="15">
        <v>5807</v>
      </c>
      <c r="H342" s="90">
        <v>0</v>
      </c>
      <c r="I342" s="90">
        <v>0</v>
      </c>
      <c r="J342" s="15">
        <v>0</v>
      </c>
      <c r="K342" s="15">
        <v>2854</v>
      </c>
      <c r="L342" s="15">
        <v>2953</v>
      </c>
      <c r="M342" s="15">
        <v>5807</v>
      </c>
      <c r="O342" s="13"/>
      <c r="P342" s="13"/>
    </row>
    <row r="343" spans="1:16" ht="12.45" customHeight="1" x14ac:dyDescent="0.2">
      <c r="A343" s="11" t="str">
        <f t="shared" si="8"/>
        <v>BADU ISLAND2020</v>
      </c>
      <c r="B343" s="3" t="s">
        <v>169</v>
      </c>
      <c r="C343" s="12">
        <v>2020</v>
      </c>
      <c r="E343" s="13">
        <v>1802</v>
      </c>
      <c r="F343" s="13">
        <v>1865</v>
      </c>
      <c r="G343" s="13">
        <v>3667</v>
      </c>
      <c r="H343" s="13">
        <v>0</v>
      </c>
      <c r="I343" s="13">
        <v>0</v>
      </c>
      <c r="J343" s="13">
        <v>0</v>
      </c>
      <c r="K343" s="15">
        <v>1802</v>
      </c>
      <c r="L343" s="15">
        <v>1865</v>
      </c>
      <c r="M343" s="15">
        <v>3667</v>
      </c>
      <c r="O343" s="13"/>
      <c r="P343" s="13"/>
    </row>
    <row r="344" spans="1:16" ht="12.45" customHeight="1" x14ac:dyDescent="0.2">
      <c r="A344" s="11" t="str">
        <f t="shared" si="8"/>
        <v>BADU ISLAND2021</v>
      </c>
      <c r="B344" s="3" t="s">
        <v>169</v>
      </c>
      <c r="C344" s="12">
        <v>2021</v>
      </c>
      <c r="E344" s="13">
        <v>3003</v>
      </c>
      <c r="F344" s="13">
        <v>3105</v>
      </c>
      <c r="G344" s="13">
        <v>6108</v>
      </c>
      <c r="H344" s="13">
        <v>0</v>
      </c>
      <c r="I344" s="13">
        <v>0</v>
      </c>
      <c r="J344" s="13">
        <v>0</v>
      </c>
      <c r="K344" s="15">
        <v>3003</v>
      </c>
      <c r="L344" s="15">
        <v>3105</v>
      </c>
      <c r="M344" s="15">
        <v>6108</v>
      </c>
      <c r="O344" s="13"/>
      <c r="P344" s="13"/>
    </row>
    <row r="345" spans="1:16" ht="12.45" customHeight="1" x14ac:dyDescent="0.2">
      <c r="A345" s="11" t="str">
        <f t="shared" si="8"/>
        <v>BADU ISLAND2022</v>
      </c>
      <c r="B345" s="93" t="s">
        <v>169</v>
      </c>
      <c r="C345" s="88">
        <v>2022</v>
      </c>
      <c r="D345" s="89"/>
      <c r="E345" s="15">
        <v>2552</v>
      </c>
      <c r="F345" s="15">
        <v>2527</v>
      </c>
      <c r="G345" s="15">
        <v>5079</v>
      </c>
      <c r="H345" s="15">
        <v>0</v>
      </c>
      <c r="I345" s="15">
        <v>0</v>
      </c>
      <c r="J345" s="15">
        <v>0</v>
      </c>
      <c r="K345" s="15">
        <v>2552</v>
      </c>
      <c r="L345" s="15">
        <v>2527</v>
      </c>
      <c r="M345" s="15">
        <v>5079</v>
      </c>
      <c r="O345" s="13"/>
      <c r="P345" s="13"/>
    </row>
    <row r="346" spans="1:16" ht="12.45" customHeight="1" x14ac:dyDescent="0.2">
      <c r="A346" s="11" t="str">
        <f t="shared" si="8"/>
        <v>BADU ISLAND2023</v>
      </c>
      <c r="B346" s="3" t="s">
        <v>169</v>
      </c>
      <c r="C346" s="12">
        <v>2023</v>
      </c>
      <c r="E346" s="13">
        <v>3185</v>
      </c>
      <c r="F346" s="13">
        <v>3182</v>
      </c>
      <c r="G346" s="13">
        <v>6367</v>
      </c>
      <c r="H346" s="13">
        <v>0</v>
      </c>
      <c r="I346" s="13">
        <v>0</v>
      </c>
      <c r="J346" s="13">
        <v>0</v>
      </c>
      <c r="K346" s="15">
        <v>3185</v>
      </c>
      <c r="L346" s="15">
        <v>3182</v>
      </c>
      <c r="M346" s="15">
        <v>6367</v>
      </c>
      <c r="O346" s="13"/>
      <c r="P346" s="13"/>
    </row>
    <row r="347" spans="1:16" ht="12.45" customHeight="1" x14ac:dyDescent="0.2">
      <c r="A347" s="11" t="str">
        <f t="shared" si="8"/>
        <v>BADU ISLAND2024</v>
      </c>
      <c r="B347" s="3" t="s">
        <v>169</v>
      </c>
      <c r="C347" s="12">
        <v>2024</v>
      </c>
      <c r="E347" s="13">
        <v>3400</v>
      </c>
      <c r="F347" s="13">
        <v>4184</v>
      </c>
      <c r="G347" s="13">
        <v>7584</v>
      </c>
      <c r="H347" s="13">
        <v>0</v>
      </c>
      <c r="I347" s="13">
        <v>0</v>
      </c>
      <c r="J347" s="13">
        <v>0</v>
      </c>
      <c r="K347" s="15">
        <v>3400</v>
      </c>
      <c r="L347" s="15">
        <v>4184</v>
      </c>
      <c r="M347" s="15">
        <v>7584</v>
      </c>
      <c r="O347" s="13"/>
      <c r="P347" s="13"/>
    </row>
    <row r="348" spans="1:16" ht="12.45" customHeight="1" x14ac:dyDescent="0.2">
      <c r="A348" s="11" t="str">
        <f t="shared" si="8"/>
        <v>BALLINA1986</v>
      </c>
      <c r="B348" s="93" t="s">
        <v>21</v>
      </c>
      <c r="C348" s="88">
        <v>1986</v>
      </c>
      <c r="D348" s="89"/>
      <c r="E348" s="15">
        <v>521</v>
      </c>
      <c r="F348" s="15">
        <v>404</v>
      </c>
      <c r="G348" s="15">
        <v>925</v>
      </c>
      <c r="H348" s="15">
        <v>0</v>
      </c>
      <c r="I348" s="15">
        <v>0</v>
      </c>
      <c r="J348" s="15">
        <v>0</v>
      </c>
      <c r="K348" s="15">
        <v>521</v>
      </c>
      <c r="L348" s="15">
        <v>404</v>
      </c>
      <c r="M348" s="15">
        <v>925</v>
      </c>
      <c r="O348" s="13"/>
      <c r="P348" s="13"/>
    </row>
    <row r="349" spans="1:16" ht="12.45" customHeight="1" x14ac:dyDescent="0.2">
      <c r="A349" s="11" t="str">
        <f t="shared" si="8"/>
        <v>BALLINA1987</v>
      </c>
      <c r="B349" s="3" t="s">
        <v>21</v>
      </c>
      <c r="C349" s="12">
        <v>1987</v>
      </c>
      <c r="E349" s="13">
        <v>13256</v>
      </c>
      <c r="F349" s="13">
        <v>10423</v>
      </c>
      <c r="G349" s="13">
        <v>23679</v>
      </c>
      <c r="H349" s="13">
        <v>0</v>
      </c>
      <c r="I349" s="13">
        <v>0</v>
      </c>
      <c r="J349" s="13">
        <v>0</v>
      </c>
      <c r="K349" s="15">
        <v>13256</v>
      </c>
      <c r="L349" s="15">
        <v>10423</v>
      </c>
      <c r="M349" s="15">
        <v>23679</v>
      </c>
      <c r="O349" s="13"/>
      <c r="P349" s="13"/>
    </row>
    <row r="350" spans="1:16" ht="12.45" customHeight="1" x14ac:dyDescent="0.2">
      <c r="A350" s="11" t="str">
        <f t="shared" si="8"/>
        <v>BALLINA1988</v>
      </c>
      <c r="B350" s="3" t="s">
        <v>21</v>
      </c>
      <c r="C350" s="12">
        <v>1988</v>
      </c>
      <c r="E350" s="13">
        <v>16825</v>
      </c>
      <c r="F350" s="13">
        <v>13374</v>
      </c>
      <c r="G350" s="13">
        <v>30199</v>
      </c>
      <c r="H350" s="13">
        <v>0</v>
      </c>
      <c r="I350" s="13">
        <v>0</v>
      </c>
      <c r="J350" s="13">
        <v>0</v>
      </c>
      <c r="K350" s="15">
        <v>16825</v>
      </c>
      <c r="L350" s="15">
        <v>13374</v>
      </c>
      <c r="M350" s="15">
        <v>30199</v>
      </c>
      <c r="O350" s="13"/>
      <c r="P350" s="13"/>
    </row>
    <row r="351" spans="1:16" ht="12.45" customHeight="1" x14ac:dyDescent="0.2">
      <c r="A351" s="11" t="str">
        <f t="shared" si="8"/>
        <v>BALLINA1989</v>
      </c>
      <c r="B351" s="3" t="s">
        <v>21</v>
      </c>
      <c r="C351" s="12">
        <v>1989</v>
      </c>
      <c r="E351" s="13">
        <v>11132</v>
      </c>
      <c r="F351" s="13">
        <v>9510</v>
      </c>
      <c r="G351" s="13">
        <v>20642</v>
      </c>
      <c r="H351" s="13">
        <v>0</v>
      </c>
      <c r="I351" s="13">
        <v>0</v>
      </c>
      <c r="J351" s="13">
        <v>0</v>
      </c>
      <c r="K351" s="15">
        <v>11132</v>
      </c>
      <c r="L351" s="15">
        <v>9510</v>
      </c>
      <c r="M351" s="15">
        <v>20642</v>
      </c>
      <c r="O351" s="13"/>
      <c r="P351" s="13"/>
    </row>
    <row r="352" spans="1:16" ht="12.45" customHeight="1" x14ac:dyDescent="0.2">
      <c r="A352" s="11" t="str">
        <f t="shared" si="8"/>
        <v>BALLINA1990</v>
      </c>
      <c r="B352" s="93" t="s">
        <v>21</v>
      </c>
      <c r="C352" s="88">
        <v>1990</v>
      </c>
      <c r="D352" s="89"/>
      <c r="E352" s="15">
        <v>26838</v>
      </c>
      <c r="F352" s="15">
        <v>23468</v>
      </c>
      <c r="G352" s="15">
        <v>50306</v>
      </c>
      <c r="H352" s="15">
        <v>0</v>
      </c>
      <c r="I352" s="15">
        <v>0</v>
      </c>
      <c r="J352" s="15">
        <v>0</v>
      </c>
      <c r="K352" s="15">
        <v>26838</v>
      </c>
      <c r="L352" s="15">
        <v>23468</v>
      </c>
      <c r="M352" s="15">
        <v>50306</v>
      </c>
      <c r="O352" s="13"/>
      <c r="P352" s="13"/>
    </row>
    <row r="353" spans="1:16" ht="12.45" customHeight="1" x14ac:dyDescent="0.2">
      <c r="A353" s="11" t="str">
        <f t="shared" si="8"/>
        <v>BALLINA1991</v>
      </c>
      <c r="B353" s="3" t="s">
        <v>21</v>
      </c>
      <c r="C353" s="12">
        <v>1991</v>
      </c>
      <c r="E353" s="13">
        <v>27474</v>
      </c>
      <c r="F353" s="13">
        <v>27010</v>
      </c>
      <c r="G353" s="13">
        <v>54484</v>
      </c>
      <c r="H353" s="13">
        <v>0</v>
      </c>
      <c r="I353" s="13">
        <v>0</v>
      </c>
      <c r="J353" s="13">
        <v>0</v>
      </c>
      <c r="K353" s="15">
        <v>27474</v>
      </c>
      <c r="L353" s="15">
        <v>27010</v>
      </c>
      <c r="M353" s="15">
        <v>54484</v>
      </c>
      <c r="O353" s="13"/>
      <c r="P353" s="13"/>
    </row>
    <row r="354" spans="1:16" ht="12.45" customHeight="1" x14ac:dyDescent="0.2">
      <c r="A354" s="11" t="str">
        <f t="shared" si="8"/>
        <v>BALLINA1992</v>
      </c>
      <c r="B354" s="3" t="s">
        <v>21</v>
      </c>
      <c r="C354" s="12">
        <v>1992</v>
      </c>
      <c r="E354" s="13">
        <v>33230</v>
      </c>
      <c r="F354" s="13">
        <v>32633</v>
      </c>
      <c r="G354" s="13">
        <v>65863</v>
      </c>
      <c r="H354" s="13">
        <v>0</v>
      </c>
      <c r="I354" s="13">
        <v>0</v>
      </c>
      <c r="J354" s="13">
        <v>0</v>
      </c>
      <c r="K354" s="15">
        <v>33230</v>
      </c>
      <c r="L354" s="15">
        <v>32633</v>
      </c>
      <c r="M354" s="15">
        <v>65863</v>
      </c>
      <c r="O354" s="13"/>
      <c r="P354" s="13"/>
    </row>
    <row r="355" spans="1:16" ht="12.45" customHeight="1" x14ac:dyDescent="0.2">
      <c r="A355" s="11" t="str">
        <f t="shared" si="8"/>
        <v>BALLINA1993</v>
      </c>
      <c r="B355" s="3" t="s">
        <v>21</v>
      </c>
      <c r="C355" s="12">
        <v>1993</v>
      </c>
      <c r="E355" s="13">
        <v>32077</v>
      </c>
      <c r="F355" s="13">
        <v>32093</v>
      </c>
      <c r="G355" s="13">
        <v>64170</v>
      </c>
      <c r="H355" s="13">
        <v>0</v>
      </c>
      <c r="I355" s="13">
        <v>0</v>
      </c>
      <c r="J355" s="13">
        <v>0</v>
      </c>
      <c r="K355" s="15">
        <v>32077</v>
      </c>
      <c r="L355" s="15">
        <v>32093</v>
      </c>
      <c r="M355" s="15">
        <v>64170</v>
      </c>
      <c r="O355" s="13"/>
      <c r="P355" s="13"/>
    </row>
    <row r="356" spans="1:16" ht="12.45" customHeight="1" x14ac:dyDescent="0.2">
      <c r="A356" s="11" t="str">
        <f t="shared" si="8"/>
        <v>BALLINA1994</v>
      </c>
      <c r="B356" s="3" t="s">
        <v>21</v>
      </c>
      <c r="C356" s="12">
        <v>1994</v>
      </c>
      <c r="E356" s="13">
        <v>36242</v>
      </c>
      <c r="F356" s="13">
        <v>36746</v>
      </c>
      <c r="G356" s="13">
        <v>72988</v>
      </c>
      <c r="H356" s="13">
        <v>0</v>
      </c>
      <c r="I356" s="13">
        <v>0</v>
      </c>
      <c r="J356" s="13">
        <v>0</v>
      </c>
      <c r="K356" s="15">
        <v>36242</v>
      </c>
      <c r="L356" s="15">
        <v>36746</v>
      </c>
      <c r="M356" s="15">
        <v>72988</v>
      </c>
      <c r="O356" s="13"/>
      <c r="P356" s="13"/>
    </row>
    <row r="357" spans="1:16" ht="12.45" customHeight="1" x14ac:dyDescent="0.2">
      <c r="A357" s="11" t="str">
        <f t="shared" si="8"/>
        <v>BALLINA1995</v>
      </c>
      <c r="B357" s="3" t="s">
        <v>21</v>
      </c>
      <c r="C357" s="12">
        <v>1995</v>
      </c>
      <c r="E357" s="13">
        <v>38361</v>
      </c>
      <c r="F357" s="13">
        <v>37915</v>
      </c>
      <c r="G357" s="13">
        <v>76276</v>
      </c>
      <c r="H357" s="13">
        <v>0</v>
      </c>
      <c r="I357" s="13">
        <v>0</v>
      </c>
      <c r="J357" s="13">
        <v>0</v>
      </c>
      <c r="K357" s="15">
        <v>38361</v>
      </c>
      <c r="L357" s="15">
        <v>37915</v>
      </c>
      <c r="M357" s="15">
        <v>76276</v>
      </c>
      <c r="O357" s="13"/>
      <c r="P357" s="13"/>
    </row>
    <row r="358" spans="1:16" ht="12.45" customHeight="1" x14ac:dyDescent="0.2">
      <c r="A358" s="11" t="str">
        <f t="shared" si="8"/>
        <v>BALLINA1996</v>
      </c>
      <c r="B358" s="3" t="s">
        <v>21</v>
      </c>
      <c r="C358" s="12">
        <v>1996</v>
      </c>
      <c r="E358" s="13">
        <v>42100</v>
      </c>
      <c r="F358" s="13">
        <v>40609</v>
      </c>
      <c r="G358" s="13">
        <v>82709</v>
      </c>
      <c r="H358" s="13">
        <v>0</v>
      </c>
      <c r="I358" s="13">
        <v>0</v>
      </c>
      <c r="J358" s="13">
        <v>0</v>
      </c>
      <c r="K358" s="15">
        <v>42100</v>
      </c>
      <c r="L358" s="15">
        <v>40609</v>
      </c>
      <c r="M358" s="15">
        <v>82709</v>
      </c>
      <c r="O358" s="13"/>
      <c r="P358" s="13"/>
    </row>
    <row r="359" spans="1:16" ht="12.45" customHeight="1" x14ac:dyDescent="0.2">
      <c r="A359" s="11" t="str">
        <f t="shared" si="8"/>
        <v>BALLINA1997</v>
      </c>
      <c r="B359" s="93" t="s">
        <v>21</v>
      </c>
      <c r="C359" s="88">
        <v>1997</v>
      </c>
      <c r="D359" s="89"/>
      <c r="E359" s="15">
        <v>47051</v>
      </c>
      <c r="F359" s="15">
        <v>46898</v>
      </c>
      <c r="G359" s="15">
        <v>93949</v>
      </c>
      <c r="H359" s="15">
        <v>0</v>
      </c>
      <c r="I359" s="15">
        <v>0</v>
      </c>
      <c r="J359" s="15">
        <v>0</v>
      </c>
      <c r="K359" s="15">
        <v>47051</v>
      </c>
      <c r="L359" s="15">
        <v>46898</v>
      </c>
      <c r="M359" s="15">
        <v>93949</v>
      </c>
      <c r="O359" s="13"/>
      <c r="P359" s="13"/>
    </row>
    <row r="360" spans="1:16" ht="12.45" customHeight="1" x14ac:dyDescent="0.2">
      <c r="A360" s="11" t="str">
        <f t="shared" si="8"/>
        <v>BALLINA1998</v>
      </c>
      <c r="B360" s="3" t="s">
        <v>21</v>
      </c>
      <c r="C360" s="12">
        <v>1998</v>
      </c>
      <c r="E360" s="13">
        <v>49186</v>
      </c>
      <c r="F360" s="13">
        <v>49372</v>
      </c>
      <c r="G360" s="13">
        <v>98558</v>
      </c>
      <c r="H360" s="13">
        <v>0</v>
      </c>
      <c r="I360" s="13">
        <v>0</v>
      </c>
      <c r="J360" s="13">
        <v>0</v>
      </c>
      <c r="K360" s="15">
        <v>49186</v>
      </c>
      <c r="L360" s="15">
        <v>49372</v>
      </c>
      <c r="M360" s="15">
        <v>98558</v>
      </c>
      <c r="O360" s="13"/>
      <c r="P360" s="13"/>
    </row>
    <row r="361" spans="1:16" ht="12.45" customHeight="1" x14ac:dyDescent="0.2">
      <c r="A361" s="11" t="str">
        <f t="shared" ref="A361:A424" si="9">CONCATENATE(B361,C361)</f>
        <v>BALLINA1999</v>
      </c>
      <c r="B361" s="93" t="s">
        <v>21</v>
      </c>
      <c r="C361" s="88">
        <v>1999</v>
      </c>
      <c r="D361" s="89"/>
      <c r="E361" s="15">
        <v>53256</v>
      </c>
      <c r="F361" s="15">
        <v>53600</v>
      </c>
      <c r="G361" s="15">
        <v>106856</v>
      </c>
      <c r="H361" s="15">
        <v>0</v>
      </c>
      <c r="I361" s="15">
        <v>0</v>
      </c>
      <c r="J361" s="15">
        <v>0</v>
      </c>
      <c r="K361" s="15">
        <v>53256</v>
      </c>
      <c r="L361" s="15">
        <v>53600</v>
      </c>
      <c r="M361" s="15">
        <v>106856</v>
      </c>
      <c r="O361" s="13"/>
      <c r="P361" s="13"/>
    </row>
    <row r="362" spans="1:16" ht="12.45" customHeight="1" x14ac:dyDescent="0.2">
      <c r="A362" s="11" t="str">
        <f t="shared" si="9"/>
        <v>BALLINA2000</v>
      </c>
      <c r="B362" s="95" t="s">
        <v>21</v>
      </c>
      <c r="C362" s="88">
        <v>2000</v>
      </c>
      <c r="D362" s="89"/>
      <c r="E362" s="15">
        <v>49319</v>
      </c>
      <c r="F362" s="15">
        <v>49405</v>
      </c>
      <c r="G362" s="15">
        <v>98724</v>
      </c>
      <c r="H362" s="90">
        <v>0</v>
      </c>
      <c r="I362" s="90">
        <v>0</v>
      </c>
      <c r="J362" s="15">
        <v>0</v>
      </c>
      <c r="K362" s="15">
        <v>49319</v>
      </c>
      <c r="L362" s="15">
        <v>49405</v>
      </c>
      <c r="M362" s="15">
        <v>98724</v>
      </c>
      <c r="O362" s="13"/>
      <c r="P362" s="13"/>
    </row>
    <row r="363" spans="1:16" ht="12.45" customHeight="1" x14ac:dyDescent="0.2">
      <c r="A363" s="11" t="str">
        <f t="shared" si="9"/>
        <v>BALLINA2001</v>
      </c>
      <c r="B363" s="3" t="s">
        <v>21</v>
      </c>
      <c r="C363" s="12">
        <v>2001</v>
      </c>
      <c r="E363" s="13">
        <v>45378</v>
      </c>
      <c r="F363" s="13">
        <v>45645</v>
      </c>
      <c r="G363" s="13">
        <v>91023</v>
      </c>
      <c r="H363" s="13">
        <v>0</v>
      </c>
      <c r="I363" s="13">
        <v>0</v>
      </c>
      <c r="J363" s="13">
        <v>0</v>
      </c>
      <c r="K363" s="15">
        <v>45378</v>
      </c>
      <c r="L363" s="15">
        <v>45645</v>
      </c>
      <c r="M363" s="15">
        <v>91023</v>
      </c>
      <c r="O363" s="13"/>
      <c r="P363" s="13"/>
    </row>
    <row r="364" spans="1:16" ht="12.45" customHeight="1" x14ac:dyDescent="0.2">
      <c r="A364" s="11" t="str">
        <f t="shared" si="9"/>
        <v>BALLINA2002</v>
      </c>
      <c r="B364" s="95" t="s">
        <v>21</v>
      </c>
      <c r="C364" s="88">
        <v>2002</v>
      </c>
      <c r="D364" s="89"/>
      <c r="E364" s="15">
        <v>42630</v>
      </c>
      <c r="F364" s="15">
        <v>42931</v>
      </c>
      <c r="G364" s="15">
        <v>85561</v>
      </c>
      <c r="H364" s="90">
        <v>0</v>
      </c>
      <c r="I364" s="90">
        <v>0</v>
      </c>
      <c r="J364" s="15">
        <v>0</v>
      </c>
      <c r="K364" s="15">
        <v>42630</v>
      </c>
      <c r="L364" s="15">
        <v>42931</v>
      </c>
      <c r="M364" s="15">
        <v>85561</v>
      </c>
      <c r="O364" s="13"/>
      <c r="P364" s="13"/>
    </row>
    <row r="365" spans="1:16" ht="12.45" customHeight="1" x14ac:dyDescent="0.2">
      <c r="A365" s="11" t="str">
        <f t="shared" si="9"/>
        <v>BALLINA2003</v>
      </c>
      <c r="B365" s="3" t="s">
        <v>21</v>
      </c>
      <c r="C365" s="12">
        <v>2003</v>
      </c>
      <c r="E365" s="13">
        <v>39933</v>
      </c>
      <c r="F365" s="13">
        <v>40405</v>
      </c>
      <c r="G365" s="13">
        <v>80338</v>
      </c>
      <c r="H365" s="13">
        <v>0</v>
      </c>
      <c r="I365" s="13">
        <v>0</v>
      </c>
      <c r="J365" s="13">
        <v>0</v>
      </c>
      <c r="K365" s="15">
        <v>39933</v>
      </c>
      <c r="L365" s="15">
        <v>40405</v>
      </c>
      <c r="M365" s="15">
        <v>80338</v>
      </c>
      <c r="O365" s="13"/>
      <c r="P365" s="13"/>
    </row>
    <row r="366" spans="1:16" ht="12.45" customHeight="1" x14ac:dyDescent="0.2">
      <c r="A366" s="11" t="str">
        <f t="shared" si="9"/>
        <v>BALLINA2004</v>
      </c>
      <c r="B366" s="3" t="s">
        <v>21</v>
      </c>
      <c r="C366" s="12">
        <v>2004</v>
      </c>
      <c r="E366" s="13">
        <v>68593</v>
      </c>
      <c r="F366" s="13">
        <v>69487</v>
      </c>
      <c r="G366" s="13">
        <v>138080</v>
      </c>
      <c r="H366" s="13">
        <v>0</v>
      </c>
      <c r="I366" s="13">
        <v>0</v>
      </c>
      <c r="J366" s="13">
        <v>0</v>
      </c>
      <c r="K366" s="15">
        <v>68593</v>
      </c>
      <c r="L366" s="15">
        <v>69487</v>
      </c>
      <c r="M366" s="15">
        <v>138080</v>
      </c>
      <c r="O366" s="13"/>
      <c r="P366" s="13"/>
    </row>
    <row r="367" spans="1:16" ht="12.45" customHeight="1" x14ac:dyDescent="0.2">
      <c r="A367" s="11" t="str">
        <f t="shared" si="9"/>
        <v>BALLINA2005</v>
      </c>
      <c r="B367" s="95" t="s">
        <v>21</v>
      </c>
      <c r="C367" s="88">
        <v>2005</v>
      </c>
      <c r="D367" s="89"/>
      <c r="E367" s="15">
        <v>113117</v>
      </c>
      <c r="F367" s="15">
        <v>114534</v>
      </c>
      <c r="G367" s="15">
        <v>227651</v>
      </c>
      <c r="H367" s="90">
        <v>0</v>
      </c>
      <c r="I367" s="90">
        <v>0</v>
      </c>
      <c r="J367" s="15">
        <v>0</v>
      </c>
      <c r="K367" s="15">
        <v>113117</v>
      </c>
      <c r="L367" s="15">
        <v>114534</v>
      </c>
      <c r="M367" s="15">
        <v>227651</v>
      </c>
      <c r="O367" s="13"/>
      <c r="P367" s="13"/>
    </row>
    <row r="368" spans="1:16" ht="12.45" customHeight="1" x14ac:dyDescent="0.2">
      <c r="A368" s="11" t="str">
        <f t="shared" si="9"/>
        <v>BALLINA2006</v>
      </c>
      <c r="B368" s="3" t="s">
        <v>21</v>
      </c>
      <c r="C368" s="12">
        <v>2006</v>
      </c>
      <c r="E368" s="13">
        <v>154035</v>
      </c>
      <c r="F368" s="13">
        <v>156229</v>
      </c>
      <c r="G368" s="13">
        <v>310264</v>
      </c>
      <c r="H368" s="13">
        <v>0</v>
      </c>
      <c r="I368" s="13">
        <v>0</v>
      </c>
      <c r="J368" s="13">
        <v>0</v>
      </c>
      <c r="K368" s="15">
        <v>154035</v>
      </c>
      <c r="L368" s="15">
        <v>156229</v>
      </c>
      <c r="M368" s="15">
        <v>310264</v>
      </c>
      <c r="O368" s="13"/>
      <c r="P368" s="13"/>
    </row>
    <row r="369" spans="1:16" ht="12.45" customHeight="1" x14ac:dyDescent="0.2">
      <c r="A369" s="11" t="str">
        <f t="shared" si="9"/>
        <v>BALLINA2007</v>
      </c>
      <c r="B369" s="3" t="s">
        <v>21</v>
      </c>
      <c r="C369" s="12">
        <v>2007</v>
      </c>
      <c r="E369" s="13">
        <v>158320</v>
      </c>
      <c r="F369" s="13">
        <v>159433</v>
      </c>
      <c r="G369" s="13">
        <v>317753</v>
      </c>
      <c r="H369" s="13">
        <v>0</v>
      </c>
      <c r="I369" s="13">
        <v>0</v>
      </c>
      <c r="J369" s="13">
        <v>0</v>
      </c>
      <c r="K369" s="15">
        <v>158320</v>
      </c>
      <c r="L369" s="15">
        <v>159433</v>
      </c>
      <c r="M369" s="15">
        <v>317753</v>
      </c>
      <c r="O369" s="13"/>
      <c r="P369" s="13"/>
    </row>
    <row r="370" spans="1:16" ht="12.45" customHeight="1" x14ac:dyDescent="0.2">
      <c r="A370" s="11" t="str">
        <f t="shared" si="9"/>
        <v>BALLINA2008</v>
      </c>
      <c r="B370" s="3" t="s">
        <v>21</v>
      </c>
      <c r="C370" s="12">
        <v>2008</v>
      </c>
      <c r="D370" s="89"/>
      <c r="E370" s="13">
        <v>159495</v>
      </c>
      <c r="F370" s="13">
        <v>159560</v>
      </c>
      <c r="G370" s="13">
        <v>319055</v>
      </c>
      <c r="H370" s="13">
        <v>0</v>
      </c>
      <c r="I370" s="13">
        <v>0</v>
      </c>
      <c r="J370" s="13">
        <v>0</v>
      </c>
      <c r="K370" s="15">
        <v>159495</v>
      </c>
      <c r="L370" s="15">
        <v>159560</v>
      </c>
      <c r="M370" s="15">
        <v>319055</v>
      </c>
      <c r="O370" s="13"/>
      <c r="P370" s="13"/>
    </row>
    <row r="371" spans="1:16" ht="12.45" customHeight="1" x14ac:dyDescent="0.2">
      <c r="A371" s="11" t="str">
        <f t="shared" si="9"/>
        <v>BALLINA2009</v>
      </c>
      <c r="B371" s="3" t="s">
        <v>21</v>
      </c>
      <c r="C371" s="12">
        <v>2009</v>
      </c>
      <c r="E371" s="13">
        <v>158338</v>
      </c>
      <c r="F371" s="13">
        <v>159976</v>
      </c>
      <c r="G371" s="13">
        <v>318314</v>
      </c>
      <c r="H371" s="13">
        <v>0</v>
      </c>
      <c r="I371" s="13">
        <v>0</v>
      </c>
      <c r="J371" s="13">
        <v>0</v>
      </c>
      <c r="K371" s="15">
        <v>158338</v>
      </c>
      <c r="L371" s="15">
        <v>159976</v>
      </c>
      <c r="M371" s="15">
        <v>318314</v>
      </c>
      <c r="O371" s="13"/>
      <c r="P371" s="13"/>
    </row>
    <row r="372" spans="1:16" ht="12.45" customHeight="1" x14ac:dyDescent="0.2">
      <c r="A372" s="11" t="str">
        <f t="shared" si="9"/>
        <v>BALLINA2010</v>
      </c>
      <c r="B372" s="93" t="s">
        <v>21</v>
      </c>
      <c r="C372" s="88">
        <v>2010</v>
      </c>
      <c r="D372" s="89"/>
      <c r="E372" s="15">
        <v>134287</v>
      </c>
      <c r="F372" s="15">
        <v>134602</v>
      </c>
      <c r="G372" s="15">
        <v>268889</v>
      </c>
      <c r="H372" s="15">
        <v>0</v>
      </c>
      <c r="I372" s="15">
        <v>0</v>
      </c>
      <c r="J372" s="15">
        <v>0</v>
      </c>
      <c r="K372" s="15">
        <v>134287</v>
      </c>
      <c r="L372" s="15">
        <v>134602</v>
      </c>
      <c r="M372" s="15">
        <v>268889</v>
      </c>
      <c r="O372" s="13"/>
      <c r="P372" s="13"/>
    </row>
    <row r="373" spans="1:16" ht="12.45" customHeight="1" x14ac:dyDescent="0.2">
      <c r="A373" s="11" t="str">
        <f t="shared" si="9"/>
        <v>BALLINA2011</v>
      </c>
      <c r="B373" s="3" t="s">
        <v>21</v>
      </c>
      <c r="C373" s="12">
        <v>2011</v>
      </c>
      <c r="E373" s="13">
        <v>154145</v>
      </c>
      <c r="F373" s="13">
        <v>156354</v>
      </c>
      <c r="G373" s="13">
        <v>310499</v>
      </c>
      <c r="H373" s="13">
        <v>0</v>
      </c>
      <c r="I373" s="13">
        <v>0</v>
      </c>
      <c r="J373" s="13">
        <v>0</v>
      </c>
      <c r="K373" s="15">
        <v>154145</v>
      </c>
      <c r="L373" s="15">
        <v>156354</v>
      </c>
      <c r="M373" s="15">
        <v>310499</v>
      </c>
      <c r="O373" s="13"/>
      <c r="P373" s="13"/>
    </row>
    <row r="374" spans="1:16" ht="12.45" customHeight="1" x14ac:dyDescent="0.2">
      <c r="A374" s="11" t="str">
        <f t="shared" si="9"/>
        <v>BALLINA2012</v>
      </c>
      <c r="B374" s="3" t="s">
        <v>21</v>
      </c>
      <c r="C374" s="12">
        <v>2012</v>
      </c>
      <c r="E374" s="13">
        <v>172140</v>
      </c>
      <c r="F374" s="13">
        <v>173871</v>
      </c>
      <c r="G374" s="13">
        <v>346011</v>
      </c>
      <c r="H374" s="13">
        <v>0</v>
      </c>
      <c r="I374" s="13">
        <v>0</v>
      </c>
      <c r="J374" s="13">
        <v>0</v>
      </c>
      <c r="K374" s="15">
        <v>172140</v>
      </c>
      <c r="L374" s="15">
        <v>173871</v>
      </c>
      <c r="M374" s="15">
        <v>346011</v>
      </c>
      <c r="O374" s="13"/>
      <c r="P374" s="13"/>
    </row>
    <row r="375" spans="1:16" ht="12.45" customHeight="1" x14ac:dyDescent="0.2">
      <c r="A375" s="11" t="str">
        <f t="shared" si="9"/>
        <v>BALLINA2013</v>
      </c>
      <c r="B375" s="93" t="s">
        <v>21</v>
      </c>
      <c r="C375" s="88">
        <v>2013</v>
      </c>
      <c r="D375" s="89"/>
      <c r="E375" s="15">
        <v>190200</v>
      </c>
      <c r="F375" s="15">
        <v>192147</v>
      </c>
      <c r="G375" s="15">
        <v>382347</v>
      </c>
      <c r="H375" s="15">
        <v>0</v>
      </c>
      <c r="I375" s="15">
        <v>0</v>
      </c>
      <c r="J375" s="15">
        <v>0</v>
      </c>
      <c r="K375" s="15">
        <v>190200</v>
      </c>
      <c r="L375" s="15">
        <v>192147</v>
      </c>
      <c r="M375" s="15">
        <v>382347</v>
      </c>
      <c r="O375" s="13"/>
      <c r="P375" s="13"/>
    </row>
    <row r="376" spans="1:16" ht="12.45" customHeight="1" x14ac:dyDescent="0.2">
      <c r="A376" s="11" t="str">
        <f t="shared" si="9"/>
        <v>BALLINA2014</v>
      </c>
      <c r="B376" s="96" t="s">
        <v>21</v>
      </c>
      <c r="C376" s="88">
        <v>2014</v>
      </c>
      <c r="D376" s="89"/>
      <c r="E376" s="15">
        <v>205441</v>
      </c>
      <c r="F376" s="15">
        <v>208754</v>
      </c>
      <c r="G376" s="15">
        <v>414195</v>
      </c>
      <c r="H376" s="15">
        <v>0</v>
      </c>
      <c r="I376" s="15">
        <v>0</v>
      </c>
      <c r="J376" s="15">
        <v>0</v>
      </c>
      <c r="K376" s="15">
        <v>205441</v>
      </c>
      <c r="L376" s="15">
        <v>208754</v>
      </c>
      <c r="M376" s="15">
        <v>414195</v>
      </c>
      <c r="O376" s="13"/>
      <c r="P376" s="13"/>
    </row>
    <row r="377" spans="1:16" ht="12.45" customHeight="1" x14ac:dyDescent="0.2">
      <c r="A377" s="11" t="str">
        <f t="shared" si="9"/>
        <v>BALLINA2015</v>
      </c>
      <c r="B377" s="3" t="s">
        <v>21</v>
      </c>
      <c r="C377" s="12">
        <v>2015</v>
      </c>
      <c r="E377" s="13">
        <v>226242</v>
      </c>
      <c r="F377" s="13">
        <v>228656</v>
      </c>
      <c r="G377" s="13">
        <v>454898</v>
      </c>
      <c r="H377" s="13">
        <v>0</v>
      </c>
      <c r="I377" s="13">
        <v>0</v>
      </c>
      <c r="J377" s="13">
        <v>0</v>
      </c>
      <c r="K377" s="15">
        <v>226242</v>
      </c>
      <c r="L377" s="15">
        <v>228656</v>
      </c>
      <c r="M377" s="15">
        <v>454898</v>
      </c>
      <c r="O377" s="13"/>
      <c r="P377" s="13"/>
    </row>
    <row r="378" spans="1:16" ht="12.45" customHeight="1" x14ac:dyDescent="0.2">
      <c r="A378" s="11" t="str">
        <f t="shared" si="9"/>
        <v>BALLINA2016</v>
      </c>
      <c r="B378" s="95" t="s">
        <v>21</v>
      </c>
      <c r="C378" s="88">
        <v>2016</v>
      </c>
      <c r="D378" s="89"/>
      <c r="E378" s="15">
        <v>244310</v>
      </c>
      <c r="F378" s="15">
        <v>243613</v>
      </c>
      <c r="G378" s="15">
        <v>487923</v>
      </c>
      <c r="H378" s="90">
        <v>0</v>
      </c>
      <c r="I378" s="90">
        <v>0</v>
      </c>
      <c r="J378" s="15">
        <v>0</v>
      </c>
      <c r="K378" s="15">
        <v>244310</v>
      </c>
      <c r="L378" s="15">
        <v>243613</v>
      </c>
      <c r="M378" s="15">
        <v>487923</v>
      </c>
      <c r="O378" s="13"/>
      <c r="P378" s="13"/>
    </row>
    <row r="379" spans="1:16" ht="12.45" customHeight="1" x14ac:dyDescent="0.2">
      <c r="A379" s="11" t="str">
        <f t="shared" si="9"/>
        <v>BALLINA2017</v>
      </c>
      <c r="B379" s="3" t="s">
        <v>21</v>
      </c>
      <c r="C379" s="12">
        <v>2017</v>
      </c>
      <c r="E379" s="13">
        <v>254601</v>
      </c>
      <c r="F379" s="13">
        <v>254978</v>
      </c>
      <c r="G379" s="13">
        <v>509579</v>
      </c>
      <c r="H379" s="13">
        <v>0</v>
      </c>
      <c r="I379" s="13">
        <v>0</v>
      </c>
      <c r="J379" s="13">
        <v>0</v>
      </c>
      <c r="K379" s="15">
        <v>254601</v>
      </c>
      <c r="L379" s="15">
        <v>254978</v>
      </c>
      <c r="M379" s="15">
        <v>509579</v>
      </c>
      <c r="O379" s="13"/>
      <c r="P379" s="13"/>
    </row>
    <row r="380" spans="1:16" ht="12.45" customHeight="1" x14ac:dyDescent="0.2">
      <c r="A380" s="11" t="str">
        <f t="shared" si="9"/>
        <v>BALLINA2018</v>
      </c>
      <c r="B380" s="3" t="s">
        <v>21</v>
      </c>
      <c r="C380" s="12">
        <v>2018</v>
      </c>
      <c r="E380" s="13">
        <v>268933</v>
      </c>
      <c r="F380" s="13">
        <v>269247</v>
      </c>
      <c r="G380" s="13">
        <v>538180</v>
      </c>
      <c r="H380" s="13">
        <v>0</v>
      </c>
      <c r="I380" s="13">
        <v>0</v>
      </c>
      <c r="J380" s="13">
        <v>0</v>
      </c>
      <c r="K380" s="15">
        <v>268933</v>
      </c>
      <c r="L380" s="15">
        <v>269247</v>
      </c>
      <c r="M380" s="15">
        <v>538180</v>
      </c>
      <c r="O380" s="13"/>
      <c r="P380" s="13"/>
    </row>
    <row r="381" spans="1:16" ht="12.45" customHeight="1" x14ac:dyDescent="0.2">
      <c r="A381" s="11" t="str">
        <f t="shared" si="9"/>
        <v>BALLINA2019</v>
      </c>
      <c r="B381" s="95" t="s">
        <v>21</v>
      </c>
      <c r="C381" s="88">
        <v>2019</v>
      </c>
      <c r="D381" s="89"/>
      <c r="E381" s="15">
        <v>267147</v>
      </c>
      <c r="F381" s="15">
        <v>266132</v>
      </c>
      <c r="G381" s="15">
        <v>533279</v>
      </c>
      <c r="H381" s="15">
        <v>0</v>
      </c>
      <c r="I381" s="15">
        <v>0</v>
      </c>
      <c r="J381" s="15">
        <v>0</v>
      </c>
      <c r="K381" s="15">
        <v>267147</v>
      </c>
      <c r="L381" s="15">
        <v>266132</v>
      </c>
      <c r="M381" s="15">
        <v>533279</v>
      </c>
      <c r="O381" s="13"/>
      <c r="P381" s="13"/>
    </row>
    <row r="382" spans="1:16" ht="12.45" customHeight="1" x14ac:dyDescent="0.2">
      <c r="A382" s="11" t="str">
        <f t="shared" si="9"/>
        <v>BALLINA2020</v>
      </c>
      <c r="B382" s="95" t="s">
        <v>21</v>
      </c>
      <c r="C382" s="88">
        <v>2020</v>
      </c>
      <c r="D382" s="89"/>
      <c r="E382" s="15">
        <v>206164</v>
      </c>
      <c r="F382" s="15">
        <v>201113</v>
      </c>
      <c r="G382" s="15">
        <v>407277</v>
      </c>
      <c r="H382" s="90">
        <v>0</v>
      </c>
      <c r="I382" s="90">
        <v>0</v>
      </c>
      <c r="J382" s="15">
        <v>0</v>
      </c>
      <c r="K382" s="15">
        <v>206164</v>
      </c>
      <c r="L382" s="15">
        <v>201113</v>
      </c>
      <c r="M382" s="15">
        <v>407277</v>
      </c>
      <c r="O382" s="13"/>
      <c r="P382" s="13"/>
    </row>
    <row r="383" spans="1:16" ht="12.45" customHeight="1" x14ac:dyDescent="0.2">
      <c r="A383" s="11" t="str">
        <f t="shared" si="9"/>
        <v>BALLINA2021</v>
      </c>
      <c r="B383" s="3" t="s">
        <v>21</v>
      </c>
      <c r="C383" s="12">
        <v>2021</v>
      </c>
      <c r="E383" s="13">
        <v>265102</v>
      </c>
      <c r="F383" s="13">
        <v>259582</v>
      </c>
      <c r="G383" s="13">
        <v>524684</v>
      </c>
      <c r="H383" s="13">
        <v>0</v>
      </c>
      <c r="I383" s="13">
        <v>0</v>
      </c>
      <c r="J383" s="13">
        <v>0</v>
      </c>
      <c r="K383" s="15">
        <v>265102</v>
      </c>
      <c r="L383" s="15">
        <v>259582</v>
      </c>
      <c r="M383" s="15">
        <v>524684</v>
      </c>
      <c r="O383" s="13"/>
      <c r="P383" s="13"/>
    </row>
    <row r="384" spans="1:16" ht="12.45" customHeight="1" x14ac:dyDescent="0.2">
      <c r="A384" s="11" t="str">
        <f t="shared" si="9"/>
        <v>BALLINA2022</v>
      </c>
      <c r="B384" s="3" t="s">
        <v>21</v>
      </c>
      <c r="C384" s="12">
        <v>2022</v>
      </c>
      <c r="E384" s="13">
        <v>316667</v>
      </c>
      <c r="F384" s="13">
        <v>322646</v>
      </c>
      <c r="G384" s="13">
        <v>639313</v>
      </c>
      <c r="H384" s="13">
        <v>0</v>
      </c>
      <c r="I384" s="13">
        <v>0</v>
      </c>
      <c r="J384" s="13">
        <v>0</v>
      </c>
      <c r="K384" s="15">
        <v>316667</v>
      </c>
      <c r="L384" s="15">
        <v>322646</v>
      </c>
      <c r="M384" s="15">
        <v>639313</v>
      </c>
      <c r="O384" s="13"/>
      <c r="P384" s="13"/>
    </row>
    <row r="385" spans="1:16" ht="12.45" customHeight="1" x14ac:dyDescent="0.2">
      <c r="A385" s="11" t="str">
        <f t="shared" si="9"/>
        <v>BALLINA2023</v>
      </c>
      <c r="B385" s="93" t="s">
        <v>21</v>
      </c>
      <c r="C385" s="12">
        <v>2023</v>
      </c>
      <c r="D385" s="89"/>
      <c r="E385" s="94">
        <v>319511</v>
      </c>
      <c r="F385" s="94">
        <v>319669</v>
      </c>
      <c r="G385" s="94">
        <v>639180</v>
      </c>
      <c r="H385" s="94">
        <v>0</v>
      </c>
      <c r="I385" s="94">
        <v>0</v>
      </c>
      <c r="J385" s="94">
        <v>0</v>
      </c>
      <c r="K385" s="15">
        <v>319511</v>
      </c>
      <c r="L385" s="15">
        <v>319669</v>
      </c>
      <c r="M385" s="15">
        <v>639180</v>
      </c>
      <c r="O385" s="13"/>
      <c r="P385" s="13"/>
    </row>
    <row r="386" spans="1:16" ht="12.45" customHeight="1" x14ac:dyDescent="0.2">
      <c r="A386" s="11" t="str">
        <f t="shared" si="9"/>
        <v>BALLINA2024</v>
      </c>
      <c r="B386" s="3" t="s">
        <v>21</v>
      </c>
      <c r="C386" s="12">
        <v>2024</v>
      </c>
      <c r="E386" s="13">
        <v>313489</v>
      </c>
      <c r="F386" s="13">
        <v>314731</v>
      </c>
      <c r="G386" s="13">
        <v>628220</v>
      </c>
      <c r="H386" s="13">
        <v>0</v>
      </c>
      <c r="I386" s="13">
        <v>0</v>
      </c>
      <c r="J386" s="13">
        <v>0</v>
      </c>
      <c r="K386" s="15">
        <v>313489</v>
      </c>
      <c r="L386" s="15">
        <v>314731</v>
      </c>
      <c r="M386" s="15">
        <v>628220</v>
      </c>
      <c r="O386" s="13"/>
      <c r="P386" s="13"/>
    </row>
    <row r="387" spans="1:16" ht="12.45" customHeight="1" x14ac:dyDescent="0.2">
      <c r="A387" s="11" t="str">
        <f t="shared" si="9"/>
        <v>BARCALDINE1985</v>
      </c>
      <c r="B387" s="95" t="s">
        <v>161</v>
      </c>
      <c r="C387" s="88">
        <v>1985</v>
      </c>
      <c r="D387" s="89"/>
      <c r="E387" s="15">
        <v>18</v>
      </c>
      <c r="F387" s="15">
        <v>18</v>
      </c>
      <c r="G387" s="15">
        <v>36</v>
      </c>
      <c r="H387" s="90">
        <v>0</v>
      </c>
      <c r="I387" s="90">
        <v>0</v>
      </c>
      <c r="J387" s="15">
        <v>0</v>
      </c>
      <c r="K387" s="15">
        <v>18</v>
      </c>
      <c r="L387" s="15">
        <v>18</v>
      </c>
      <c r="M387" s="15">
        <v>36</v>
      </c>
      <c r="O387" s="13"/>
      <c r="P387" s="13"/>
    </row>
    <row r="388" spans="1:16" ht="12.45" customHeight="1" x14ac:dyDescent="0.2">
      <c r="A388" s="11" t="str">
        <f t="shared" si="9"/>
        <v>BARCALDINE1986</v>
      </c>
      <c r="B388" s="3" t="s">
        <v>161</v>
      </c>
      <c r="C388" s="12">
        <v>1986</v>
      </c>
      <c r="E388" s="13">
        <v>134</v>
      </c>
      <c r="F388" s="13">
        <v>130</v>
      </c>
      <c r="G388" s="13">
        <v>264</v>
      </c>
      <c r="H388" s="13">
        <v>0</v>
      </c>
      <c r="I388" s="13">
        <v>0</v>
      </c>
      <c r="J388" s="13">
        <v>0</v>
      </c>
      <c r="K388" s="15">
        <v>134</v>
      </c>
      <c r="L388" s="15">
        <v>130</v>
      </c>
      <c r="M388" s="15">
        <v>264</v>
      </c>
      <c r="O388" s="13"/>
      <c r="P388" s="13"/>
    </row>
    <row r="389" spans="1:16" ht="12.45" customHeight="1" x14ac:dyDescent="0.2">
      <c r="A389" s="11" t="str">
        <f t="shared" si="9"/>
        <v>BARCALDINE1987</v>
      </c>
      <c r="B389" s="95" t="s">
        <v>161</v>
      </c>
      <c r="C389" s="88">
        <v>1987</v>
      </c>
      <c r="D389" s="89"/>
      <c r="E389" s="15">
        <v>312</v>
      </c>
      <c r="F389" s="15">
        <v>276</v>
      </c>
      <c r="G389" s="15">
        <v>588</v>
      </c>
      <c r="H389" s="90">
        <v>0</v>
      </c>
      <c r="I389" s="90">
        <v>0</v>
      </c>
      <c r="J389" s="15">
        <v>0</v>
      </c>
      <c r="K389" s="15">
        <v>312</v>
      </c>
      <c r="L389" s="15">
        <v>276</v>
      </c>
      <c r="M389" s="15">
        <v>588</v>
      </c>
      <c r="O389" s="13"/>
      <c r="P389" s="13"/>
    </row>
    <row r="390" spans="1:16" ht="12.45" customHeight="1" x14ac:dyDescent="0.2">
      <c r="A390" s="11" t="str">
        <f t="shared" si="9"/>
        <v>BARCALDINE1991</v>
      </c>
      <c r="B390" s="3" t="s">
        <v>161</v>
      </c>
      <c r="C390" s="12">
        <v>1991</v>
      </c>
      <c r="E390" s="13">
        <v>58</v>
      </c>
      <c r="F390" s="13">
        <v>169</v>
      </c>
      <c r="G390" s="13">
        <v>227</v>
      </c>
      <c r="H390" s="13">
        <v>0</v>
      </c>
      <c r="I390" s="13">
        <v>0</v>
      </c>
      <c r="J390" s="13">
        <v>0</v>
      </c>
      <c r="K390" s="15">
        <v>58</v>
      </c>
      <c r="L390" s="15">
        <v>169</v>
      </c>
      <c r="M390" s="15">
        <v>227</v>
      </c>
      <c r="O390" s="13"/>
      <c r="P390" s="13"/>
    </row>
    <row r="391" spans="1:16" ht="12.45" customHeight="1" x14ac:dyDescent="0.2">
      <c r="A391" s="11" t="str">
        <f t="shared" si="9"/>
        <v>BARCALDINE1992</v>
      </c>
      <c r="B391" s="3" t="s">
        <v>161</v>
      </c>
      <c r="C391" s="12">
        <v>1992</v>
      </c>
      <c r="E391" s="13">
        <v>234</v>
      </c>
      <c r="F391" s="13">
        <v>227</v>
      </c>
      <c r="G391" s="13">
        <v>461</v>
      </c>
      <c r="H391" s="13">
        <v>0</v>
      </c>
      <c r="I391" s="13">
        <v>0</v>
      </c>
      <c r="J391" s="13">
        <v>0</v>
      </c>
      <c r="K391" s="15">
        <v>234</v>
      </c>
      <c r="L391" s="15">
        <v>227</v>
      </c>
      <c r="M391" s="15">
        <v>461</v>
      </c>
      <c r="O391" s="13"/>
      <c r="P391" s="13"/>
    </row>
    <row r="392" spans="1:16" ht="12.45" customHeight="1" x14ac:dyDescent="0.2">
      <c r="A392" s="11" t="str">
        <f t="shared" si="9"/>
        <v>BARCALDINE1993</v>
      </c>
      <c r="B392" s="3" t="s">
        <v>161</v>
      </c>
      <c r="C392" s="12">
        <v>1993</v>
      </c>
      <c r="E392" s="13">
        <v>1224</v>
      </c>
      <c r="F392" s="13">
        <v>1201</v>
      </c>
      <c r="G392" s="13">
        <v>2425</v>
      </c>
      <c r="H392" s="13">
        <v>0</v>
      </c>
      <c r="I392" s="13">
        <v>0</v>
      </c>
      <c r="J392" s="13">
        <v>0</v>
      </c>
      <c r="K392" s="15">
        <v>1224</v>
      </c>
      <c r="L392" s="15">
        <v>1201</v>
      </c>
      <c r="M392" s="15">
        <v>2425</v>
      </c>
      <c r="O392" s="13"/>
      <c r="P392" s="13"/>
    </row>
    <row r="393" spans="1:16" ht="12.45" customHeight="1" x14ac:dyDescent="0.2">
      <c r="A393" s="11" t="str">
        <f t="shared" si="9"/>
        <v>BARCALDINE1994</v>
      </c>
      <c r="B393" s="3" t="s">
        <v>161</v>
      </c>
      <c r="C393" s="12">
        <v>1994</v>
      </c>
      <c r="E393" s="13">
        <v>531</v>
      </c>
      <c r="F393" s="13">
        <v>395</v>
      </c>
      <c r="G393" s="13">
        <v>926</v>
      </c>
      <c r="H393" s="13">
        <v>0</v>
      </c>
      <c r="I393" s="13">
        <v>0</v>
      </c>
      <c r="J393" s="13">
        <v>0</v>
      </c>
      <c r="K393" s="15">
        <v>531</v>
      </c>
      <c r="L393" s="15">
        <v>395</v>
      </c>
      <c r="M393" s="15">
        <v>926</v>
      </c>
      <c r="O393" s="13"/>
      <c r="P393" s="13"/>
    </row>
    <row r="394" spans="1:16" ht="12.45" customHeight="1" x14ac:dyDescent="0.2">
      <c r="A394" s="11" t="str">
        <f t="shared" si="9"/>
        <v>BARCALDINE1995</v>
      </c>
      <c r="B394" s="3" t="s">
        <v>161</v>
      </c>
      <c r="C394" s="12">
        <v>1995</v>
      </c>
      <c r="E394" s="13">
        <v>550</v>
      </c>
      <c r="F394" s="13">
        <v>463</v>
      </c>
      <c r="G394" s="13">
        <v>1013</v>
      </c>
      <c r="H394" s="13">
        <v>0</v>
      </c>
      <c r="I394" s="13">
        <v>0</v>
      </c>
      <c r="J394" s="13">
        <v>0</v>
      </c>
      <c r="K394" s="15">
        <v>550</v>
      </c>
      <c r="L394" s="15">
        <v>463</v>
      </c>
      <c r="M394" s="15">
        <v>1013</v>
      </c>
      <c r="O394" s="13"/>
      <c r="P394" s="13"/>
    </row>
    <row r="395" spans="1:16" ht="12.45" customHeight="1" x14ac:dyDescent="0.2">
      <c r="A395" s="11" t="str">
        <f t="shared" si="9"/>
        <v>BARCALDINE1996</v>
      </c>
      <c r="B395" s="3" t="s">
        <v>161</v>
      </c>
      <c r="C395" s="12">
        <v>1996</v>
      </c>
      <c r="E395" s="13">
        <v>626</v>
      </c>
      <c r="F395" s="13">
        <v>536</v>
      </c>
      <c r="G395" s="13">
        <v>1162</v>
      </c>
      <c r="H395" s="13">
        <v>0</v>
      </c>
      <c r="I395" s="13">
        <v>0</v>
      </c>
      <c r="J395" s="13">
        <v>0</v>
      </c>
      <c r="K395" s="15">
        <v>626</v>
      </c>
      <c r="L395" s="15">
        <v>536</v>
      </c>
      <c r="M395" s="15">
        <v>1162</v>
      </c>
      <c r="O395" s="13"/>
      <c r="P395" s="13"/>
    </row>
    <row r="396" spans="1:16" ht="12.45" customHeight="1" x14ac:dyDescent="0.2">
      <c r="A396" s="11" t="str">
        <f t="shared" si="9"/>
        <v>BARCALDINE1997</v>
      </c>
      <c r="B396" s="3" t="s">
        <v>161</v>
      </c>
      <c r="C396" s="12">
        <v>1997</v>
      </c>
      <c r="E396" s="13">
        <v>1063</v>
      </c>
      <c r="F396" s="13">
        <v>610</v>
      </c>
      <c r="G396" s="13">
        <v>1673</v>
      </c>
      <c r="H396" s="13">
        <v>0</v>
      </c>
      <c r="I396" s="13">
        <v>0</v>
      </c>
      <c r="J396" s="13">
        <v>0</v>
      </c>
      <c r="K396" s="15">
        <v>1063</v>
      </c>
      <c r="L396" s="15">
        <v>610</v>
      </c>
      <c r="M396" s="15">
        <v>1673</v>
      </c>
      <c r="O396" s="13"/>
      <c r="P396" s="13"/>
    </row>
    <row r="397" spans="1:16" ht="12.45" customHeight="1" x14ac:dyDescent="0.2">
      <c r="A397" s="11" t="str">
        <f t="shared" si="9"/>
        <v>BARCALDINE1998</v>
      </c>
      <c r="B397" s="3" t="s">
        <v>161</v>
      </c>
      <c r="C397" s="12">
        <v>1998</v>
      </c>
      <c r="E397" s="13">
        <v>1068</v>
      </c>
      <c r="F397" s="13">
        <v>644</v>
      </c>
      <c r="G397" s="13">
        <v>1712</v>
      </c>
      <c r="H397" s="13">
        <v>0</v>
      </c>
      <c r="I397" s="13">
        <v>0</v>
      </c>
      <c r="J397" s="13">
        <v>0</v>
      </c>
      <c r="K397" s="15">
        <v>1068</v>
      </c>
      <c r="L397" s="15">
        <v>644</v>
      </c>
      <c r="M397" s="15">
        <v>1712</v>
      </c>
      <c r="O397" s="13"/>
      <c r="P397" s="13"/>
    </row>
    <row r="398" spans="1:16" ht="12.45" customHeight="1" x14ac:dyDescent="0.2">
      <c r="A398" s="11" t="str">
        <f t="shared" si="9"/>
        <v>BARCALDINE1999</v>
      </c>
      <c r="B398" s="3" t="s">
        <v>161</v>
      </c>
      <c r="C398" s="12">
        <v>1999</v>
      </c>
      <c r="E398" s="13">
        <v>867</v>
      </c>
      <c r="F398" s="13">
        <v>779</v>
      </c>
      <c r="G398" s="13">
        <v>1646</v>
      </c>
      <c r="H398" s="13">
        <v>0</v>
      </c>
      <c r="I398" s="13">
        <v>0</v>
      </c>
      <c r="J398" s="13">
        <v>0</v>
      </c>
      <c r="K398" s="15">
        <v>867</v>
      </c>
      <c r="L398" s="15">
        <v>779</v>
      </c>
      <c r="M398" s="15">
        <v>1646</v>
      </c>
      <c r="O398" s="13"/>
      <c r="P398" s="13"/>
    </row>
    <row r="399" spans="1:16" ht="12.45" customHeight="1" x14ac:dyDescent="0.2">
      <c r="A399" s="11" t="str">
        <f t="shared" si="9"/>
        <v>BARCALDINE2000</v>
      </c>
      <c r="B399" s="95" t="s">
        <v>161</v>
      </c>
      <c r="C399" s="88">
        <v>2000</v>
      </c>
      <c r="D399" s="89"/>
      <c r="E399" s="15">
        <v>932</v>
      </c>
      <c r="F399" s="15">
        <v>718</v>
      </c>
      <c r="G399" s="15">
        <v>1650</v>
      </c>
      <c r="H399" s="15">
        <v>0</v>
      </c>
      <c r="I399" s="15">
        <v>0</v>
      </c>
      <c r="J399" s="15">
        <v>0</v>
      </c>
      <c r="K399" s="15">
        <v>932</v>
      </c>
      <c r="L399" s="15">
        <v>718</v>
      </c>
      <c r="M399" s="15">
        <v>1650</v>
      </c>
      <c r="O399" s="13"/>
      <c r="P399" s="13"/>
    </row>
    <row r="400" spans="1:16" ht="12.45" customHeight="1" x14ac:dyDescent="0.2">
      <c r="A400" s="11" t="str">
        <f t="shared" si="9"/>
        <v>BARCALDINE2001</v>
      </c>
      <c r="B400" s="93" t="s">
        <v>161</v>
      </c>
      <c r="C400" s="88">
        <v>2001</v>
      </c>
      <c r="D400" s="89"/>
      <c r="E400" s="15">
        <v>1017</v>
      </c>
      <c r="F400" s="15">
        <v>988</v>
      </c>
      <c r="G400" s="15">
        <v>2005</v>
      </c>
      <c r="H400" s="15">
        <v>0</v>
      </c>
      <c r="I400" s="15">
        <v>0</v>
      </c>
      <c r="J400" s="15">
        <v>0</v>
      </c>
      <c r="K400" s="15">
        <v>1017</v>
      </c>
      <c r="L400" s="15">
        <v>988</v>
      </c>
      <c r="M400" s="15">
        <v>2005</v>
      </c>
      <c r="O400" s="13"/>
      <c r="P400" s="13"/>
    </row>
    <row r="401" spans="1:16" ht="12.45" customHeight="1" x14ac:dyDescent="0.2">
      <c r="A401" s="11" t="str">
        <f t="shared" si="9"/>
        <v>BARCALDINE2002</v>
      </c>
      <c r="B401" s="95" t="s">
        <v>161</v>
      </c>
      <c r="C401" s="88">
        <v>2002</v>
      </c>
      <c r="D401" s="89"/>
      <c r="E401" s="15">
        <v>1176</v>
      </c>
      <c r="F401" s="15">
        <v>1174</v>
      </c>
      <c r="G401" s="15">
        <v>2350</v>
      </c>
      <c r="H401" s="90">
        <v>0</v>
      </c>
      <c r="I401" s="90">
        <v>0</v>
      </c>
      <c r="J401" s="15">
        <v>0</v>
      </c>
      <c r="K401" s="15">
        <v>1176</v>
      </c>
      <c r="L401" s="15">
        <v>1174</v>
      </c>
      <c r="M401" s="15">
        <v>2350</v>
      </c>
      <c r="O401" s="13"/>
      <c r="P401" s="13"/>
    </row>
    <row r="402" spans="1:16" ht="12.45" customHeight="1" x14ac:dyDescent="0.2">
      <c r="A402" s="11" t="str">
        <f t="shared" si="9"/>
        <v>BARCALDINE2003</v>
      </c>
      <c r="B402" s="3" t="s">
        <v>161</v>
      </c>
      <c r="C402" s="12">
        <v>2003</v>
      </c>
      <c r="E402" s="13">
        <v>886</v>
      </c>
      <c r="F402" s="13">
        <v>696</v>
      </c>
      <c r="G402" s="13">
        <v>1582</v>
      </c>
      <c r="H402" s="13">
        <v>0</v>
      </c>
      <c r="I402" s="13">
        <v>0</v>
      </c>
      <c r="J402" s="13">
        <v>0</v>
      </c>
      <c r="K402" s="15">
        <v>886</v>
      </c>
      <c r="L402" s="15">
        <v>696</v>
      </c>
      <c r="M402" s="15">
        <v>1582</v>
      </c>
      <c r="O402" s="13"/>
      <c r="P402" s="13"/>
    </row>
    <row r="403" spans="1:16" ht="12.45" customHeight="1" x14ac:dyDescent="0.2">
      <c r="A403" s="11" t="str">
        <f t="shared" si="9"/>
        <v>BARCALDINE2004</v>
      </c>
      <c r="B403" s="3" t="s">
        <v>161</v>
      </c>
      <c r="C403" s="12">
        <v>2004</v>
      </c>
      <c r="E403" s="13">
        <v>1075</v>
      </c>
      <c r="F403" s="13">
        <v>792</v>
      </c>
      <c r="G403" s="13">
        <v>1867</v>
      </c>
      <c r="H403" s="13">
        <v>0</v>
      </c>
      <c r="I403" s="13">
        <v>0</v>
      </c>
      <c r="J403" s="13">
        <v>0</v>
      </c>
      <c r="K403" s="15">
        <v>1075</v>
      </c>
      <c r="L403" s="15">
        <v>792</v>
      </c>
      <c r="M403" s="15">
        <v>1867</v>
      </c>
      <c r="O403" s="13"/>
      <c r="P403" s="13"/>
    </row>
    <row r="404" spans="1:16" ht="12.45" customHeight="1" x14ac:dyDescent="0.2">
      <c r="A404" s="11" t="str">
        <f t="shared" si="9"/>
        <v>BARCALDINE2005</v>
      </c>
      <c r="B404" s="95" t="s">
        <v>161</v>
      </c>
      <c r="C404" s="88">
        <v>2005</v>
      </c>
      <c r="D404" s="89"/>
      <c r="E404" s="15">
        <v>1081</v>
      </c>
      <c r="F404" s="15">
        <v>875</v>
      </c>
      <c r="G404" s="15">
        <v>1956</v>
      </c>
      <c r="H404" s="90">
        <v>0</v>
      </c>
      <c r="I404" s="90">
        <v>0</v>
      </c>
      <c r="J404" s="15">
        <v>0</v>
      </c>
      <c r="K404" s="15">
        <v>1081</v>
      </c>
      <c r="L404" s="15">
        <v>875</v>
      </c>
      <c r="M404" s="15">
        <v>1956</v>
      </c>
      <c r="O404" s="13"/>
      <c r="P404" s="13"/>
    </row>
    <row r="405" spans="1:16" ht="12.45" customHeight="1" x14ac:dyDescent="0.2">
      <c r="A405" s="11" t="str">
        <f t="shared" si="9"/>
        <v>BARCALDINE2006</v>
      </c>
      <c r="B405" s="91" t="s">
        <v>161</v>
      </c>
      <c r="C405" s="16">
        <v>2006</v>
      </c>
      <c r="D405" s="89"/>
      <c r="E405" s="92">
        <v>1464</v>
      </c>
      <c r="F405" s="92">
        <v>1277</v>
      </c>
      <c r="G405" s="92">
        <v>2741</v>
      </c>
      <c r="H405" s="92">
        <v>0</v>
      </c>
      <c r="I405" s="92">
        <v>0</v>
      </c>
      <c r="J405" s="92">
        <v>0</v>
      </c>
      <c r="K405" s="15">
        <v>1464</v>
      </c>
      <c r="L405" s="15">
        <v>1277</v>
      </c>
      <c r="M405" s="15">
        <v>2741</v>
      </c>
      <c r="O405" s="13"/>
      <c r="P405" s="13"/>
    </row>
    <row r="406" spans="1:16" ht="12.45" customHeight="1" x14ac:dyDescent="0.2">
      <c r="A406" s="11" t="str">
        <f t="shared" si="9"/>
        <v>BARCALDINE2007</v>
      </c>
      <c r="B406" s="95" t="s">
        <v>161</v>
      </c>
      <c r="C406" s="88">
        <v>2007</v>
      </c>
      <c r="D406" s="89"/>
      <c r="E406" s="15">
        <v>1601</v>
      </c>
      <c r="F406" s="15">
        <v>1379</v>
      </c>
      <c r="G406" s="15">
        <v>2980</v>
      </c>
      <c r="H406" s="90">
        <v>0</v>
      </c>
      <c r="I406" s="90">
        <v>0</v>
      </c>
      <c r="J406" s="15">
        <v>0</v>
      </c>
      <c r="K406" s="15">
        <v>1601</v>
      </c>
      <c r="L406" s="15">
        <v>1379</v>
      </c>
      <c r="M406" s="15">
        <v>2980</v>
      </c>
      <c r="O406" s="13"/>
      <c r="P406" s="13"/>
    </row>
    <row r="407" spans="1:16" ht="12.45" customHeight="1" x14ac:dyDescent="0.2">
      <c r="A407" s="11" t="str">
        <f t="shared" si="9"/>
        <v>BARCALDINE2008</v>
      </c>
      <c r="B407" s="93" t="s">
        <v>161</v>
      </c>
      <c r="C407" s="88">
        <v>2008</v>
      </c>
      <c r="D407" s="89"/>
      <c r="E407" s="15">
        <v>1088</v>
      </c>
      <c r="F407" s="15">
        <v>950</v>
      </c>
      <c r="G407" s="15">
        <v>2038</v>
      </c>
      <c r="H407" s="15">
        <v>0</v>
      </c>
      <c r="I407" s="15">
        <v>0</v>
      </c>
      <c r="J407" s="15">
        <v>0</v>
      </c>
      <c r="K407" s="15">
        <v>1088</v>
      </c>
      <c r="L407" s="15">
        <v>950</v>
      </c>
      <c r="M407" s="15">
        <v>2038</v>
      </c>
      <c r="O407" s="13"/>
      <c r="P407" s="13"/>
    </row>
    <row r="408" spans="1:16" ht="12.45" customHeight="1" x14ac:dyDescent="0.2">
      <c r="A408" s="11" t="str">
        <f t="shared" si="9"/>
        <v>BARCALDINE2009</v>
      </c>
      <c r="B408" s="95" t="s">
        <v>161</v>
      </c>
      <c r="C408" s="88">
        <v>2009</v>
      </c>
      <c r="D408" s="89"/>
      <c r="E408" s="15">
        <v>1663</v>
      </c>
      <c r="F408" s="15">
        <v>1434</v>
      </c>
      <c r="G408" s="15">
        <v>3097</v>
      </c>
      <c r="H408" s="90">
        <v>0</v>
      </c>
      <c r="I408" s="90">
        <v>0</v>
      </c>
      <c r="J408" s="15">
        <v>0</v>
      </c>
      <c r="K408" s="15">
        <v>1663</v>
      </c>
      <c r="L408" s="15">
        <v>1434</v>
      </c>
      <c r="M408" s="15">
        <v>3097</v>
      </c>
      <c r="O408" s="13"/>
      <c r="P408" s="13"/>
    </row>
    <row r="409" spans="1:16" ht="12.45" customHeight="1" x14ac:dyDescent="0.2">
      <c r="A409" s="11" t="str">
        <f t="shared" si="9"/>
        <v>BARCALDINE2010</v>
      </c>
      <c r="B409" s="3" t="s">
        <v>161</v>
      </c>
      <c r="C409" s="12">
        <v>2010</v>
      </c>
      <c r="E409" s="13">
        <v>1308</v>
      </c>
      <c r="F409" s="13">
        <v>1079</v>
      </c>
      <c r="G409" s="13">
        <v>2387</v>
      </c>
      <c r="H409" s="13">
        <v>0</v>
      </c>
      <c r="I409" s="13">
        <v>0</v>
      </c>
      <c r="J409" s="13">
        <v>0</v>
      </c>
      <c r="K409" s="15">
        <v>1308</v>
      </c>
      <c r="L409" s="15">
        <v>1079</v>
      </c>
      <c r="M409" s="15">
        <v>2387</v>
      </c>
      <c r="O409" s="13"/>
      <c r="P409" s="13"/>
    </row>
    <row r="410" spans="1:16" ht="12.45" customHeight="1" x14ac:dyDescent="0.2">
      <c r="A410" s="11" t="str">
        <f t="shared" si="9"/>
        <v>BARCALDINE2011</v>
      </c>
      <c r="B410" s="95" t="s">
        <v>161</v>
      </c>
      <c r="C410" s="88">
        <v>2011</v>
      </c>
      <c r="D410" s="89"/>
      <c r="E410" s="15">
        <v>2140</v>
      </c>
      <c r="F410" s="15">
        <v>1906</v>
      </c>
      <c r="G410" s="15">
        <v>4046</v>
      </c>
      <c r="H410" s="15">
        <v>0</v>
      </c>
      <c r="I410" s="15">
        <v>0</v>
      </c>
      <c r="J410" s="15">
        <v>0</v>
      </c>
      <c r="K410" s="15">
        <v>2140</v>
      </c>
      <c r="L410" s="15">
        <v>1906</v>
      </c>
      <c r="M410" s="15">
        <v>4046</v>
      </c>
      <c r="O410" s="13"/>
      <c r="P410" s="13"/>
    </row>
    <row r="411" spans="1:16" ht="12.45" customHeight="1" x14ac:dyDescent="0.2">
      <c r="A411" s="11" t="str">
        <f t="shared" si="9"/>
        <v>BARCALDINE2012</v>
      </c>
      <c r="B411" s="3" t="s">
        <v>161</v>
      </c>
      <c r="C411" s="12">
        <v>2012</v>
      </c>
      <c r="E411" s="13">
        <v>2104</v>
      </c>
      <c r="F411" s="13">
        <v>1798</v>
      </c>
      <c r="G411" s="13">
        <v>3902</v>
      </c>
      <c r="H411" s="13">
        <v>0</v>
      </c>
      <c r="I411" s="13">
        <v>0</v>
      </c>
      <c r="J411" s="13">
        <v>0</v>
      </c>
      <c r="K411" s="15">
        <v>2104</v>
      </c>
      <c r="L411" s="15">
        <v>1798</v>
      </c>
      <c r="M411" s="15">
        <v>3902</v>
      </c>
      <c r="O411" s="13"/>
      <c r="P411" s="13"/>
    </row>
    <row r="412" spans="1:16" ht="12.45" customHeight="1" x14ac:dyDescent="0.2">
      <c r="A412" s="11" t="str">
        <f t="shared" si="9"/>
        <v>BARCALDINE2013</v>
      </c>
      <c r="B412" s="3" t="s">
        <v>161</v>
      </c>
      <c r="C412" s="12">
        <v>2013</v>
      </c>
      <c r="E412" s="13">
        <v>2204</v>
      </c>
      <c r="F412" s="13">
        <v>1999</v>
      </c>
      <c r="G412" s="13">
        <v>4203</v>
      </c>
      <c r="H412" s="13">
        <v>0</v>
      </c>
      <c r="I412" s="13">
        <v>0</v>
      </c>
      <c r="J412" s="13">
        <v>0</v>
      </c>
      <c r="K412" s="15">
        <v>2204</v>
      </c>
      <c r="L412" s="15">
        <v>1999</v>
      </c>
      <c r="M412" s="15">
        <v>4203</v>
      </c>
      <c r="O412" s="13"/>
      <c r="P412" s="13"/>
    </row>
    <row r="413" spans="1:16" ht="12.45" customHeight="1" x14ac:dyDescent="0.2">
      <c r="A413" s="11" t="str">
        <f t="shared" si="9"/>
        <v>BARCALDINE2014</v>
      </c>
      <c r="B413" s="3" t="s">
        <v>161</v>
      </c>
      <c r="C413" s="12">
        <v>2014</v>
      </c>
      <c r="E413" s="13">
        <v>2122</v>
      </c>
      <c r="F413" s="13">
        <v>1755</v>
      </c>
      <c r="G413" s="13">
        <v>3877</v>
      </c>
      <c r="H413" s="13">
        <v>0</v>
      </c>
      <c r="I413" s="13">
        <v>0</v>
      </c>
      <c r="J413" s="13">
        <v>0</v>
      </c>
      <c r="K413" s="15">
        <v>2122</v>
      </c>
      <c r="L413" s="15">
        <v>1755</v>
      </c>
      <c r="M413" s="15">
        <v>3877</v>
      </c>
      <c r="O413" s="13"/>
      <c r="P413" s="13"/>
    </row>
    <row r="414" spans="1:16" ht="12.45" customHeight="1" x14ac:dyDescent="0.2">
      <c r="A414" s="11" t="str">
        <f t="shared" si="9"/>
        <v>BARCALDINE2015</v>
      </c>
      <c r="B414" s="3" t="s">
        <v>161</v>
      </c>
      <c r="C414" s="12">
        <v>2015</v>
      </c>
      <c r="E414" s="13">
        <v>2248</v>
      </c>
      <c r="F414" s="13">
        <v>1895</v>
      </c>
      <c r="G414" s="13">
        <v>4143</v>
      </c>
      <c r="H414" s="13">
        <v>0</v>
      </c>
      <c r="I414" s="13">
        <v>0</v>
      </c>
      <c r="J414" s="13">
        <v>0</v>
      </c>
      <c r="K414" s="15">
        <v>2248</v>
      </c>
      <c r="L414" s="15">
        <v>1895</v>
      </c>
      <c r="M414" s="15">
        <v>4143</v>
      </c>
      <c r="O414" s="13"/>
      <c r="P414" s="13"/>
    </row>
    <row r="415" spans="1:16" ht="12.45" customHeight="1" x14ac:dyDescent="0.2">
      <c r="A415" s="11" t="str">
        <f t="shared" si="9"/>
        <v>BARCALDINE2016</v>
      </c>
      <c r="B415" s="93" t="s">
        <v>161</v>
      </c>
      <c r="C415" s="88">
        <v>2016</v>
      </c>
      <c r="D415" s="89"/>
      <c r="E415" s="15">
        <v>2092</v>
      </c>
      <c r="F415" s="15">
        <v>1759</v>
      </c>
      <c r="G415" s="15">
        <v>3851</v>
      </c>
      <c r="H415" s="15">
        <v>0</v>
      </c>
      <c r="I415" s="15">
        <v>0</v>
      </c>
      <c r="J415" s="15">
        <v>0</v>
      </c>
      <c r="K415" s="15">
        <v>2092</v>
      </c>
      <c r="L415" s="15">
        <v>1759</v>
      </c>
      <c r="M415" s="15">
        <v>3851</v>
      </c>
      <c r="O415" s="13"/>
      <c r="P415" s="13"/>
    </row>
    <row r="416" spans="1:16" ht="12.45" customHeight="1" x14ac:dyDescent="0.2">
      <c r="A416" s="11" t="str">
        <f t="shared" si="9"/>
        <v>BARCALDINE2017</v>
      </c>
      <c r="B416" s="95" t="s">
        <v>161</v>
      </c>
      <c r="C416" s="88">
        <v>2017</v>
      </c>
      <c r="D416" s="89"/>
      <c r="E416" s="15">
        <v>2179</v>
      </c>
      <c r="F416" s="15">
        <v>1733</v>
      </c>
      <c r="G416" s="15">
        <v>3912</v>
      </c>
      <c r="H416" s="15">
        <v>0</v>
      </c>
      <c r="I416" s="15">
        <v>0</v>
      </c>
      <c r="J416" s="15">
        <v>0</v>
      </c>
      <c r="K416" s="15">
        <v>2179</v>
      </c>
      <c r="L416" s="15">
        <v>1733</v>
      </c>
      <c r="M416" s="15">
        <v>3912</v>
      </c>
      <c r="O416" s="13"/>
      <c r="P416" s="13"/>
    </row>
    <row r="417" spans="1:16" ht="12.45" customHeight="1" x14ac:dyDescent="0.2">
      <c r="A417" s="11" t="str">
        <f t="shared" si="9"/>
        <v>BARCALDINE2018</v>
      </c>
      <c r="B417" s="3" t="s">
        <v>161</v>
      </c>
      <c r="C417" s="12">
        <v>2018</v>
      </c>
      <c r="D417" s="89"/>
      <c r="E417" s="13">
        <v>2020</v>
      </c>
      <c r="F417" s="13">
        <v>1597</v>
      </c>
      <c r="G417" s="13">
        <v>3617</v>
      </c>
      <c r="H417" s="13">
        <v>0</v>
      </c>
      <c r="I417" s="13">
        <v>0</v>
      </c>
      <c r="J417" s="13">
        <v>0</v>
      </c>
      <c r="K417" s="15">
        <v>2020</v>
      </c>
      <c r="L417" s="15">
        <v>1597</v>
      </c>
      <c r="M417" s="15">
        <v>3617</v>
      </c>
      <c r="O417" s="13"/>
      <c r="P417" s="13"/>
    </row>
    <row r="418" spans="1:16" ht="12.45" customHeight="1" x14ac:dyDescent="0.2">
      <c r="A418" s="11" t="str">
        <f t="shared" si="9"/>
        <v>BARCALDINE2019</v>
      </c>
      <c r="B418" s="95" t="s">
        <v>161</v>
      </c>
      <c r="C418" s="88">
        <v>2019</v>
      </c>
      <c r="D418" s="89"/>
      <c r="E418" s="15">
        <v>2201</v>
      </c>
      <c r="F418" s="15">
        <v>1805</v>
      </c>
      <c r="G418" s="15">
        <v>4006</v>
      </c>
      <c r="H418" s="90">
        <v>0</v>
      </c>
      <c r="I418" s="90">
        <v>0</v>
      </c>
      <c r="J418" s="15">
        <v>0</v>
      </c>
      <c r="K418" s="15">
        <v>2201</v>
      </c>
      <c r="L418" s="15">
        <v>1805</v>
      </c>
      <c r="M418" s="15">
        <v>4006</v>
      </c>
      <c r="O418" s="13"/>
      <c r="P418" s="13"/>
    </row>
    <row r="419" spans="1:16" ht="12.45" customHeight="1" x14ac:dyDescent="0.2">
      <c r="A419" s="11" t="str">
        <f t="shared" si="9"/>
        <v>BARCALDINE2020</v>
      </c>
      <c r="B419" s="3" t="s">
        <v>161</v>
      </c>
      <c r="C419" s="12">
        <v>2020</v>
      </c>
      <c r="E419" s="13">
        <v>2724</v>
      </c>
      <c r="F419" s="13">
        <v>2660</v>
      </c>
      <c r="G419" s="13">
        <v>5384</v>
      </c>
      <c r="H419" s="13">
        <v>0</v>
      </c>
      <c r="I419" s="13">
        <v>0</v>
      </c>
      <c r="J419" s="13">
        <v>0</v>
      </c>
      <c r="K419" s="15">
        <v>2724</v>
      </c>
      <c r="L419" s="15">
        <v>2660</v>
      </c>
      <c r="M419" s="15">
        <v>5384</v>
      </c>
      <c r="O419" s="13"/>
      <c r="P419" s="13"/>
    </row>
    <row r="420" spans="1:16" ht="12.45" customHeight="1" x14ac:dyDescent="0.2">
      <c r="A420" s="11" t="str">
        <f t="shared" si="9"/>
        <v>BARCALDINE2021</v>
      </c>
      <c r="B420" s="95" t="s">
        <v>161</v>
      </c>
      <c r="C420" s="88">
        <v>2021</v>
      </c>
      <c r="D420" s="89"/>
      <c r="E420" s="15">
        <v>4549</v>
      </c>
      <c r="F420" s="15">
        <v>4356</v>
      </c>
      <c r="G420" s="15">
        <v>8905</v>
      </c>
      <c r="H420" s="90">
        <v>0</v>
      </c>
      <c r="I420" s="90">
        <v>0</v>
      </c>
      <c r="J420" s="15">
        <v>0</v>
      </c>
      <c r="K420" s="15">
        <v>4549</v>
      </c>
      <c r="L420" s="15">
        <v>4356</v>
      </c>
      <c r="M420" s="15">
        <v>8905</v>
      </c>
      <c r="O420" s="13"/>
      <c r="P420" s="13"/>
    </row>
    <row r="421" spans="1:16" ht="12.45" customHeight="1" x14ac:dyDescent="0.2">
      <c r="A421" s="11" t="str">
        <f t="shared" si="9"/>
        <v>BARCALDINE2022</v>
      </c>
      <c r="B421" s="3" t="s">
        <v>161</v>
      </c>
      <c r="C421" s="12">
        <v>2022</v>
      </c>
      <c r="E421" s="13">
        <v>7709</v>
      </c>
      <c r="F421" s="13">
        <v>7311</v>
      </c>
      <c r="G421" s="13">
        <v>15020</v>
      </c>
      <c r="H421" s="13">
        <v>0</v>
      </c>
      <c r="I421" s="13">
        <v>0</v>
      </c>
      <c r="J421" s="13">
        <v>0</v>
      </c>
      <c r="K421" s="15">
        <v>7709</v>
      </c>
      <c r="L421" s="15">
        <v>7311</v>
      </c>
      <c r="M421" s="15">
        <v>15020</v>
      </c>
      <c r="O421" s="13"/>
      <c r="P421" s="13"/>
    </row>
    <row r="422" spans="1:16" ht="12.45" customHeight="1" x14ac:dyDescent="0.2">
      <c r="A422" s="11" t="str">
        <f t="shared" si="9"/>
        <v>BARCALDINE2023</v>
      </c>
      <c r="B422" s="3" t="s">
        <v>161</v>
      </c>
      <c r="C422" s="12">
        <v>2023</v>
      </c>
      <c r="E422" s="13">
        <v>8138</v>
      </c>
      <c r="F422" s="13">
        <v>7808</v>
      </c>
      <c r="G422" s="13">
        <v>15946</v>
      </c>
      <c r="H422" s="13">
        <v>0</v>
      </c>
      <c r="I422" s="13">
        <v>0</v>
      </c>
      <c r="J422" s="13">
        <v>0</v>
      </c>
      <c r="K422" s="15">
        <v>8138</v>
      </c>
      <c r="L422" s="15">
        <v>7808</v>
      </c>
      <c r="M422" s="15">
        <v>15946</v>
      </c>
      <c r="O422" s="13"/>
      <c r="P422" s="13"/>
    </row>
    <row r="423" spans="1:16" ht="12.45" customHeight="1" x14ac:dyDescent="0.2">
      <c r="A423" s="11" t="str">
        <f t="shared" si="9"/>
        <v>BARCALDINE2024</v>
      </c>
      <c r="B423" s="3" t="s">
        <v>161</v>
      </c>
      <c r="C423" s="12">
        <v>2024</v>
      </c>
      <c r="E423" s="13">
        <v>8261</v>
      </c>
      <c r="F423" s="13">
        <v>7856</v>
      </c>
      <c r="G423" s="13">
        <v>16117</v>
      </c>
      <c r="H423" s="13">
        <v>0</v>
      </c>
      <c r="I423" s="13">
        <v>0</v>
      </c>
      <c r="J423" s="13">
        <v>0</v>
      </c>
      <c r="K423" s="15">
        <v>8261</v>
      </c>
      <c r="L423" s="15">
        <v>7856</v>
      </c>
      <c r="M423" s="15">
        <v>16117</v>
      </c>
      <c r="O423" s="13"/>
      <c r="P423" s="13"/>
    </row>
    <row r="424" spans="1:16" ht="12.45" customHeight="1" x14ac:dyDescent="0.2">
      <c r="A424" s="11" t="str">
        <f t="shared" si="9"/>
        <v>BATHURST ISLAND1985</v>
      </c>
      <c r="B424" s="93" t="s">
        <v>93</v>
      </c>
      <c r="C424" s="88">
        <v>1985</v>
      </c>
      <c r="D424" s="89"/>
      <c r="E424" s="15">
        <v>5937</v>
      </c>
      <c r="F424" s="15">
        <v>4659</v>
      </c>
      <c r="G424" s="15">
        <v>10596</v>
      </c>
      <c r="H424" s="15">
        <v>0</v>
      </c>
      <c r="I424" s="15">
        <v>0</v>
      </c>
      <c r="J424" s="15">
        <v>0</v>
      </c>
      <c r="K424" s="15">
        <v>5937</v>
      </c>
      <c r="L424" s="15">
        <v>4659</v>
      </c>
      <c r="M424" s="15">
        <v>10596</v>
      </c>
      <c r="O424" s="13"/>
      <c r="P424" s="13"/>
    </row>
    <row r="425" spans="1:16" ht="12.45" customHeight="1" x14ac:dyDescent="0.2">
      <c r="A425" s="11" t="str">
        <f t="shared" ref="A425:A488" si="10">CONCATENATE(B425,C425)</f>
        <v>BATHURST ISLAND1986</v>
      </c>
      <c r="B425" s="3" t="s">
        <v>93</v>
      </c>
      <c r="C425" s="12">
        <v>1986</v>
      </c>
      <c r="E425" s="13">
        <v>4141</v>
      </c>
      <c r="F425" s="13">
        <v>3800</v>
      </c>
      <c r="G425" s="13">
        <v>7941</v>
      </c>
      <c r="H425" s="13">
        <v>0</v>
      </c>
      <c r="I425" s="13">
        <v>0</v>
      </c>
      <c r="J425" s="13">
        <v>0</v>
      </c>
      <c r="K425" s="15">
        <v>4141</v>
      </c>
      <c r="L425" s="15">
        <v>3800</v>
      </c>
      <c r="M425" s="15">
        <v>7941</v>
      </c>
      <c r="O425" s="13"/>
      <c r="P425" s="13"/>
    </row>
    <row r="426" spans="1:16" ht="12.45" customHeight="1" x14ac:dyDescent="0.2">
      <c r="A426" s="11" t="str">
        <f t="shared" si="10"/>
        <v>BATHURST ISLAND1987</v>
      </c>
      <c r="B426" s="3" t="s">
        <v>93</v>
      </c>
      <c r="C426" s="12">
        <v>1987</v>
      </c>
      <c r="E426" s="13">
        <v>5143</v>
      </c>
      <c r="F426" s="13">
        <v>4350</v>
      </c>
      <c r="G426" s="13">
        <v>9493</v>
      </c>
      <c r="H426" s="13">
        <v>0</v>
      </c>
      <c r="I426" s="13">
        <v>0</v>
      </c>
      <c r="J426" s="13">
        <v>0</v>
      </c>
      <c r="K426" s="15">
        <v>5143</v>
      </c>
      <c r="L426" s="15">
        <v>4350</v>
      </c>
      <c r="M426" s="15">
        <v>9493</v>
      </c>
      <c r="O426" s="13"/>
      <c r="P426" s="13"/>
    </row>
    <row r="427" spans="1:16" ht="12.45" customHeight="1" x14ac:dyDescent="0.2">
      <c r="A427" s="11" t="str">
        <f t="shared" si="10"/>
        <v>BATHURST ISLAND1988</v>
      </c>
      <c r="B427" s="3" t="s">
        <v>93</v>
      </c>
      <c r="C427" s="12">
        <v>1988</v>
      </c>
      <c r="E427" s="13">
        <v>6997</v>
      </c>
      <c r="F427" s="13">
        <v>5328</v>
      </c>
      <c r="G427" s="13">
        <v>12325</v>
      </c>
      <c r="H427" s="13">
        <v>0</v>
      </c>
      <c r="I427" s="13">
        <v>0</v>
      </c>
      <c r="J427" s="13">
        <v>0</v>
      </c>
      <c r="K427" s="15">
        <v>6997</v>
      </c>
      <c r="L427" s="15">
        <v>5328</v>
      </c>
      <c r="M427" s="15">
        <v>12325</v>
      </c>
      <c r="O427" s="13"/>
      <c r="P427" s="13"/>
    </row>
    <row r="428" spans="1:16" ht="12.45" customHeight="1" x14ac:dyDescent="0.2">
      <c r="A428" s="11" t="str">
        <f t="shared" si="10"/>
        <v>BATHURST ISLAND1989</v>
      </c>
      <c r="B428" s="3" t="s">
        <v>93</v>
      </c>
      <c r="C428" s="12">
        <v>1989</v>
      </c>
      <c r="E428" s="13">
        <v>1110</v>
      </c>
      <c r="F428" s="13">
        <v>923</v>
      </c>
      <c r="G428" s="13">
        <v>2033</v>
      </c>
      <c r="H428" s="13">
        <v>0</v>
      </c>
      <c r="I428" s="13">
        <v>0</v>
      </c>
      <c r="J428" s="13">
        <v>0</v>
      </c>
      <c r="K428" s="15">
        <v>1110</v>
      </c>
      <c r="L428" s="15">
        <v>923</v>
      </c>
      <c r="M428" s="15">
        <v>2033</v>
      </c>
      <c r="O428" s="13"/>
      <c r="P428" s="13"/>
    </row>
    <row r="429" spans="1:16" ht="12.45" customHeight="1" x14ac:dyDescent="0.2">
      <c r="A429" s="11" t="str">
        <f t="shared" si="10"/>
        <v>BATHURST ISLAND1991</v>
      </c>
      <c r="B429" s="3" t="s">
        <v>93</v>
      </c>
      <c r="C429" s="12">
        <v>1991</v>
      </c>
      <c r="E429" s="13">
        <v>856</v>
      </c>
      <c r="F429" s="13">
        <v>833</v>
      </c>
      <c r="G429" s="13">
        <v>1689</v>
      </c>
      <c r="H429" s="13">
        <v>0</v>
      </c>
      <c r="I429" s="13">
        <v>0</v>
      </c>
      <c r="J429" s="13">
        <v>0</v>
      </c>
      <c r="K429" s="15">
        <v>856</v>
      </c>
      <c r="L429" s="15">
        <v>833</v>
      </c>
      <c r="M429" s="15">
        <v>1689</v>
      </c>
      <c r="O429" s="13"/>
      <c r="P429" s="13"/>
    </row>
    <row r="430" spans="1:16" ht="12.45" customHeight="1" x14ac:dyDescent="0.2">
      <c r="A430" s="11" t="str">
        <f t="shared" si="10"/>
        <v>BATHURST ISLAND1992</v>
      </c>
      <c r="B430" s="3" t="s">
        <v>93</v>
      </c>
      <c r="C430" s="12">
        <v>1992</v>
      </c>
      <c r="E430" s="13">
        <v>4296</v>
      </c>
      <c r="F430" s="13">
        <v>3758</v>
      </c>
      <c r="G430" s="13">
        <v>8054</v>
      </c>
      <c r="H430" s="13">
        <v>0</v>
      </c>
      <c r="I430" s="13">
        <v>0</v>
      </c>
      <c r="J430" s="13">
        <v>0</v>
      </c>
      <c r="K430" s="15">
        <v>4296</v>
      </c>
      <c r="L430" s="15">
        <v>3758</v>
      </c>
      <c r="M430" s="15">
        <v>8054</v>
      </c>
      <c r="O430" s="13"/>
      <c r="P430" s="13"/>
    </row>
    <row r="431" spans="1:16" ht="12.45" customHeight="1" x14ac:dyDescent="0.2">
      <c r="A431" s="11" t="str">
        <f t="shared" si="10"/>
        <v>BATHURST ISLAND1993</v>
      </c>
      <c r="B431" s="95" t="s">
        <v>93</v>
      </c>
      <c r="C431" s="88">
        <v>1993</v>
      </c>
      <c r="D431" s="89"/>
      <c r="E431" s="15">
        <v>4481</v>
      </c>
      <c r="F431" s="15">
        <v>4027</v>
      </c>
      <c r="G431" s="15">
        <v>8508</v>
      </c>
      <c r="H431" s="90">
        <v>0</v>
      </c>
      <c r="I431" s="90">
        <v>0</v>
      </c>
      <c r="J431" s="15">
        <v>0</v>
      </c>
      <c r="K431" s="15">
        <v>4481</v>
      </c>
      <c r="L431" s="15">
        <v>4027</v>
      </c>
      <c r="M431" s="15">
        <v>8508</v>
      </c>
      <c r="O431" s="13"/>
      <c r="P431" s="13"/>
    </row>
    <row r="432" spans="1:16" ht="12.45" customHeight="1" x14ac:dyDescent="0.2">
      <c r="A432" s="11" t="str">
        <f t="shared" si="10"/>
        <v>BATHURST ISLAND1994</v>
      </c>
      <c r="B432" s="3" t="s">
        <v>93</v>
      </c>
      <c r="C432" s="12">
        <v>1994</v>
      </c>
      <c r="E432" s="13">
        <v>3697</v>
      </c>
      <c r="F432" s="13">
        <v>3413</v>
      </c>
      <c r="G432" s="13">
        <v>7110</v>
      </c>
      <c r="H432" s="13">
        <v>0</v>
      </c>
      <c r="I432" s="13">
        <v>0</v>
      </c>
      <c r="J432" s="13">
        <v>0</v>
      </c>
      <c r="K432" s="15">
        <v>3697</v>
      </c>
      <c r="L432" s="15">
        <v>3413</v>
      </c>
      <c r="M432" s="15">
        <v>7110</v>
      </c>
      <c r="O432" s="13"/>
      <c r="P432" s="13"/>
    </row>
    <row r="433" spans="1:16" ht="12.45" customHeight="1" x14ac:dyDescent="0.2">
      <c r="A433" s="11" t="str">
        <f t="shared" si="10"/>
        <v>BATHURST ISLAND1995</v>
      </c>
      <c r="B433" s="3" t="s">
        <v>93</v>
      </c>
      <c r="C433" s="12">
        <v>1995</v>
      </c>
      <c r="E433" s="13">
        <v>2856</v>
      </c>
      <c r="F433" s="13">
        <v>2856</v>
      </c>
      <c r="G433" s="13">
        <v>5712</v>
      </c>
      <c r="H433" s="13">
        <v>0</v>
      </c>
      <c r="I433" s="13">
        <v>0</v>
      </c>
      <c r="J433" s="13">
        <v>0</v>
      </c>
      <c r="K433" s="15">
        <v>2856</v>
      </c>
      <c r="L433" s="15">
        <v>2856</v>
      </c>
      <c r="M433" s="15">
        <v>5712</v>
      </c>
      <c r="O433" s="13"/>
      <c r="P433" s="13"/>
    </row>
    <row r="434" spans="1:16" ht="12.45" customHeight="1" x14ac:dyDescent="0.2">
      <c r="A434" s="11" t="str">
        <f t="shared" si="10"/>
        <v>BATHURST ISLAND1996</v>
      </c>
      <c r="B434" s="3" t="s">
        <v>93</v>
      </c>
      <c r="C434" s="12">
        <v>1996</v>
      </c>
      <c r="E434" s="13">
        <v>5569</v>
      </c>
      <c r="F434" s="13">
        <v>5569</v>
      </c>
      <c r="G434" s="13">
        <v>11138</v>
      </c>
      <c r="H434" s="13">
        <v>0</v>
      </c>
      <c r="I434" s="13">
        <v>0</v>
      </c>
      <c r="J434" s="13">
        <v>0</v>
      </c>
      <c r="K434" s="15">
        <v>5569</v>
      </c>
      <c r="L434" s="15">
        <v>5569</v>
      </c>
      <c r="M434" s="15">
        <v>11138</v>
      </c>
      <c r="O434" s="13"/>
      <c r="P434" s="13"/>
    </row>
    <row r="435" spans="1:16" ht="12.45" customHeight="1" x14ac:dyDescent="0.2">
      <c r="A435" s="11" t="str">
        <f t="shared" si="10"/>
        <v>BATHURST ISLAND1997</v>
      </c>
      <c r="B435" s="3" t="s">
        <v>93</v>
      </c>
      <c r="C435" s="12">
        <v>1997</v>
      </c>
      <c r="E435" s="13">
        <v>5988</v>
      </c>
      <c r="F435" s="13">
        <v>5988</v>
      </c>
      <c r="G435" s="13">
        <v>11976</v>
      </c>
      <c r="H435" s="13">
        <v>0</v>
      </c>
      <c r="I435" s="13">
        <v>0</v>
      </c>
      <c r="J435" s="13">
        <v>0</v>
      </c>
      <c r="K435" s="15">
        <v>5988</v>
      </c>
      <c r="L435" s="15">
        <v>5988</v>
      </c>
      <c r="M435" s="15">
        <v>11976</v>
      </c>
      <c r="O435" s="13"/>
      <c r="P435" s="13"/>
    </row>
    <row r="436" spans="1:16" ht="12.45" customHeight="1" x14ac:dyDescent="0.2">
      <c r="A436" s="11" t="str">
        <f t="shared" si="10"/>
        <v>BATHURST ISLAND1998</v>
      </c>
      <c r="B436" s="95" t="s">
        <v>93</v>
      </c>
      <c r="C436" s="88">
        <v>1998</v>
      </c>
      <c r="D436" s="89"/>
      <c r="E436" s="15">
        <v>6212</v>
      </c>
      <c r="F436" s="15">
        <v>6212</v>
      </c>
      <c r="G436" s="15">
        <v>12424</v>
      </c>
      <c r="H436" s="90">
        <v>0</v>
      </c>
      <c r="I436" s="90">
        <v>0</v>
      </c>
      <c r="J436" s="15">
        <v>0</v>
      </c>
      <c r="K436" s="15">
        <v>6212</v>
      </c>
      <c r="L436" s="15">
        <v>6212</v>
      </c>
      <c r="M436" s="15">
        <v>12424</v>
      </c>
      <c r="O436" s="13"/>
      <c r="P436" s="13"/>
    </row>
    <row r="437" spans="1:16" ht="12.45" customHeight="1" x14ac:dyDescent="0.2">
      <c r="A437" s="11" t="str">
        <f t="shared" si="10"/>
        <v>BATHURST ISLAND1999</v>
      </c>
      <c r="B437" s="95" t="s">
        <v>93</v>
      </c>
      <c r="C437" s="88">
        <v>1999</v>
      </c>
      <c r="D437" s="89"/>
      <c r="E437" s="15">
        <v>6114</v>
      </c>
      <c r="F437" s="15">
        <v>6114</v>
      </c>
      <c r="G437" s="15">
        <v>12228</v>
      </c>
      <c r="H437" s="90">
        <v>0</v>
      </c>
      <c r="I437" s="90">
        <v>0</v>
      </c>
      <c r="J437" s="15">
        <v>0</v>
      </c>
      <c r="K437" s="15">
        <v>6114</v>
      </c>
      <c r="L437" s="15">
        <v>6114</v>
      </c>
      <c r="M437" s="15">
        <v>12228</v>
      </c>
      <c r="O437" s="13"/>
      <c r="P437" s="13"/>
    </row>
    <row r="438" spans="1:16" ht="12.45" customHeight="1" x14ac:dyDescent="0.2">
      <c r="A438" s="11" t="str">
        <f t="shared" si="10"/>
        <v>BATHURST ISLAND2000</v>
      </c>
      <c r="B438" s="93" t="s">
        <v>93</v>
      </c>
      <c r="C438" s="88">
        <v>2000</v>
      </c>
      <c r="D438" s="17"/>
      <c r="E438" s="15">
        <v>3504</v>
      </c>
      <c r="F438" s="15">
        <v>3422</v>
      </c>
      <c r="G438" s="15">
        <v>6926</v>
      </c>
      <c r="H438" s="15">
        <v>0</v>
      </c>
      <c r="I438" s="15">
        <v>0</v>
      </c>
      <c r="J438" s="15">
        <v>0</v>
      </c>
      <c r="K438" s="15">
        <v>3504</v>
      </c>
      <c r="L438" s="15">
        <v>3422</v>
      </c>
      <c r="M438" s="15">
        <v>6926</v>
      </c>
      <c r="O438" s="13"/>
      <c r="P438" s="13"/>
    </row>
    <row r="439" spans="1:16" ht="12.45" customHeight="1" x14ac:dyDescent="0.2">
      <c r="A439" s="11" t="str">
        <f t="shared" si="10"/>
        <v>BATHURST ISLAND2001</v>
      </c>
      <c r="B439" s="95" t="s">
        <v>93</v>
      </c>
      <c r="C439" s="88">
        <v>2001</v>
      </c>
      <c r="D439" s="89"/>
      <c r="E439" s="15">
        <v>1499</v>
      </c>
      <c r="F439" s="15">
        <v>1259</v>
      </c>
      <c r="G439" s="15">
        <v>2758</v>
      </c>
      <c r="H439" s="15">
        <v>0</v>
      </c>
      <c r="I439" s="15">
        <v>0</v>
      </c>
      <c r="J439" s="15">
        <v>0</v>
      </c>
      <c r="K439" s="15">
        <v>1499</v>
      </c>
      <c r="L439" s="15">
        <v>1259</v>
      </c>
      <c r="M439" s="15">
        <v>2758</v>
      </c>
      <c r="O439" s="13"/>
      <c r="P439" s="13"/>
    </row>
    <row r="440" spans="1:16" ht="12.45" customHeight="1" x14ac:dyDescent="0.2">
      <c r="A440" s="11" t="str">
        <f t="shared" si="10"/>
        <v>BATHURST ISLAND2002</v>
      </c>
      <c r="B440" s="93" t="s">
        <v>93</v>
      </c>
      <c r="C440" s="88">
        <v>2002</v>
      </c>
      <c r="D440" s="89"/>
      <c r="E440" s="15">
        <v>7543</v>
      </c>
      <c r="F440" s="15">
        <v>7543</v>
      </c>
      <c r="G440" s="15">
        <v>15086</v>
      </c>
      <c r="H440" s="15">
        <v>0</v>
      </c>
      <c r="I440" s="15">
        <v>0</v>
      </c>
      <c r="J440" s="15">
        <v>0</v>
      </c>
      <c r="K440" s="15">
        <v>7543</v>
      </c>
      <c r="L440" s="15">
        <v>7543</v>
      </c>
      <c r="M440" s="15">
        <v>15086</v>
      </c>
      <c r="O440" s="13"/>
      <c r="P440" s="13"/>
    </row>
    <row r="441" spans="1:16" ht="12.45" customHeight="1" x14ac:dyDescent="0.2">
      <c r="A441" s="11" t="str">
        <f t="shared" si="10"/>
        <v>BATHURST ISLAND2003</v>
      </c>
      <c r="B441" s="3" t="s">
        <v>93</v>
      </c>
      <c r="C441" s="12">
        <v>2003</v>
      </c>
      <c r="D441" s="89"/>
      <c r="E441" s="13">
        <v>7053</v>
      </c>
      <c r="F441" s="13">
        <v>7053</v>
      </c>
      <c r="G441" s="13">
        <v>14106</v>
      </c>
      <c r="H441" s="13">
        <v>0</v>
      </c>
      <c r="I441" s="13">
        <v>0</v>
      </c>
      <c r="J441" s="13">
        <v>0</v>
      </c>
      <c r="K441" s="15">
        <v>7053</v>
      </c>
      <c r="L441" s="15">
        <v>7053</v>
      </c>
      <c r="M441" s="15">
        <v>14106</v>
      </c>
      <c r="O441" s="13"/>
      <c r="P441" s="13"/>
    </row>
    <row r="442" spans="1:16" ht="12.45" customHeight="1" x14ac:dyDescent="0.2">
      <c r="A442" s="11" t="str">
        <f t="shared" si="10"/>
        <v>BATHURST ISLAND2004</v>
      </c>
      <c r="B442" s="3" t="s">
        <v>93</v>
      </c>
      <c r="C442" s="12">
        <v>2004</v>
      </c>
      <c r="E442" s="13">
        <v>0</v>
      </c>
      <c r="F442" s="13">
        <v>0</v>
      </c>
      <c r="G442" s="13">
        <v>0</v>
      </c>
      <c r="H442" s="13">
        <v>0</v>
      </c>
      <c r="I442" s="13">
        <v>0</v>
      </c>
      <c r="J442" s="13">
        <v>0</v>
      </c>
      <c r="K442" s="15">
        <v>0</v>
      </c>
      <c r="L442" s="15">
        <v>0</v>
      </c>
      <c r="M442" s="15">
        <v>0</v>
      </c>
      <c r="O442" s="13"/>
      <c r="P442" s="13"/>
    </row>
    <row r="443" spans="1:16" ht="12.45" customHeight="1" x14ac:dyDescent="0.2">
      <c r="A443" s="11" t="str">
        <f t="shared" si="10"/>
        <v>BATHURST ISLAND2008</v>
      </c>
      <c r="B443" s="95" t="s">
        <v>93</v>
      </c>
      <c r="C443" s="88">
        <v>2008</v>
      </c>
      <c r="D443" s="89"/>
      <c r="E443" s="15">
        <v>2004</v>
      </c>
      <c r="F443" s="15">
        <v>1956</v>
      </c>
      <c r="G443" s="15">
        <v>3960</v>
      </c>
      <c r="H443" s="90">
        <v>0</v>
      </c>
      <c r="I443" s="90">
        <v>0</v>
      </c>
      <c r="J443" s="15">
        <v>0</v>
      </c>
      <c r="K443" s="15">
        <v>2004</v>
      </c>
      <c r="L443" s="15">
        <v>1956</v>
      </c>
      <c r="M443" s="15">
        <v>3960</v>
      </c>
      <c r="O443" s="13"/>
      <c r="P443" s="13"/>
    </row>
    <row r="444" spans="1:16" ht="12.45" customHeight="1" x14ac:dyDescent="0.2">
      <c r="A444" s="11" t="str">
        <f t="shared" si="10"/>
        <v>BATHURST ISLAND2009</v>
      </c>
      <c r="B444" s="3" t="s">
        <v>93</v>
      </c>
      <c r="C444" s="12">
        <v>2009</v>
      </c>
      <c r="E444" s="13">
        <v>14027</v>
      </c>
      <c r="F444" s="13">
        <v>13267</v>
      </c>
      <c r="G444" s="13">
        <v>27294</v>
      </c>
      <c r="H444" s="13">
        <v>0</v>
      </c>
      <c r="I444" s="13">
        <v>0</v>
      </c>
      <c r="J444" s="13">
        <v>0</v>
      </c>
      <c r="K444" s="15">
        <v>14027</v>
      </c>
      <c r="L444" s="15">
        <v>13267</v>
      </c>
      <c r="M444" s="15">
        <v>27294</v>
      </c>
      <c r="O444" s="13"/>
      <c r="P444" s="13"/>
    </row>
    <row r="445" spans="1:16" ht="12.45" customHeight="1" x14ac:dyDescent="0.2">
      <c r="A445" s="11" t="str">
        <f t="shared" si="10"/>
        <v>BATHURST ISLAND2010</v>
      </c>
      <c r="B445" s="3" t="s">
        <v>93</v>
      </c>
      <c r="C445" s="12">
        <v>2010</v>
      </c>
      <c r="E445" s="13">
        <v>13549</v>
      </c>
      <c r="F445" s="13">
        <v>12877</v>
      </c>
      <c r="G445" s="13">
        <v>26426</v>
      </c>
      <c r="H445" s="13">
        <v>0</v>
      </c>
      <c r="I445" s="13">
        <v>0</v>
      </c>
      <c r="J445" s="13">
        <v>0</v>
      </c>
      <c r="K445" s="15">
        <v>13549</v>
      </c>
      <c r="L445" s="15">
        <v>12877</v>
      </c>
      <c r="M445" s="15">
        <v>26426</v>
      </c>
      <c r="O445" s="13"/>
      <c r="P445" s="13"/>
    </row>
    <row r="446" spans="1:16" ht="12.45" customHeight="1" x14ac:dyDescent="0.2">
      <c r="A446" s="11" t="str">
        <f t="shared" si="10"/>
        <v>BATHURST ISLAND2011</v>
      </c>
      <c r="B446" s="3" t="s">
        <v>93</v>
      </c>
      <c r="C446" s="12">
        <v>2011</v>
      </c>
      <c r="E446" s="13">
        <v>11304</v>
      </c>
      <c r="F446" s="13">
        <v>10472</v>
      </c>
      <c r="G446" s="13">
        <v>21776</v>
      </c>
      <c r="H446" s="13">
        <v>0</v>
      </c>
      <c r="I446" s="13">
        <v>0</v>
      </c>
      <c r="J446" s="13">
        <v>0</v>
      </c>
      <c r="K446" s="15">
        <v>11304</v>
      </c>
      <c r="L446" s="15">
        <v>10472</v>
      </c>
      <c r="M446" s="15">
        <v>21776</v>
      </c>
      <c r="O446" s="13"/>
      <c r="P446" s="13"/>
    </row>
    <row r="447" spans="1:16" ht="12.45" customHeight="1" x14ac:dyDescent="0.2">
      <c r="A447" s="11" t="str">
        <f t="shared" si="10"/>
        <v>BATHURST ISLAND2012</v>
      </c>
      <c r="B447" s="95" t="s">
        <v>93</v>
      </c>
      <c r="C447" s="88">
        <v>2012</v>
      </c>
      <c r="D447" s="89"/>
      <c r="E447" s="15">
        <v>10018</v>
      </c>
      <c r="F447" s="15">
        <v>9608</v>
      </c>
      <c r="G447" s="15">
        <v>19626</v>
      </c>
      <c r="H447" s="90">
        <v>0</v>
      </c>
      <c r="I447" s="90">
        <v>0</v>
      </c>
      <c r="J447" s="15">
        <v>0</v>
      </c>
      <c r="K447" s="15">
        <v>10018</v>
      </c>
      <c r="L447" s="15">
        <v>9608</v>
      </c>
      <c r="M447" s="15">
        <v>19626</v>
      </c>
      <c r="O447" s="13"/>
      <c r="P447" s="13"/>
    </row>
    <row r="448" spans="1:16" ht="12.45" customHeight="1" x14ac:dyDescent="0.2">
      <c r="A448" s="11" t="str">
        <f t="shared" si="10"/>
        <v>BATHURST ISLAND2013</v>
      </c>
      <c r="B448" s="95" t="s">
        <v>93</v>
      </c>
      <c r="C448" s="88">
        <v>2013</v>
      </c>
      <c r="D448" s="89"/>
      <c r="E448" s="15">
        <v>8951</v>
      </c>
      <c r="F448" s="15">
        <v>8600</v>
      </c>
      <c r="G448" s="15">
        <v>17551</v>
      </c>
      <c r="H448" s="90">
        <v>0</v>
      </c>
      <c r="I448" s="90">
        <v>0</v>
      </c>
      <c r="J448" s="15">
        <v>0</v>
      </c>
      <c r="K448" s="15">
        <v>8951</v>
      </c>
      <c r="L448" s="15">
        <v>8600</v>
      </c>
      <c r="M448" s="15">
        <v>17551</v>
      </c>
      <c r="O448" s="13"/>
      <c r="P448" s="13"/>
    </row>
    <row r="449" spans="1:16" ht="12.45" customHeight="1" x14ac:dyDescent="0.2">
      <c r="A449" s="11" t="str">
        <f t="shared" si="10"/>
        <v>BATHURST ISLAND2014</v>
      </c>
      <c r="B449" s="93" t="s">
        <v>93</v>
      </c>
      <c r="C449" s="88">
        <v>2014</v>
      </c>
      <c r="D449" s="89"/>
      <c r="E449" s="15">
        <v>7779</v>
      </c>
      <c r="F449" s="15">
        <v>7325</v>
      </c>
      <c r="G449" s="15">
        <v>15104</v>
      </c>
      <c r="H449" s="15">
        <v>0</v>
      </c>
      <c r="I449" s="15">
        <v>0</v>
      </c>
      <c r="J449" s="15">
        <v>0</v>
      </c>
      <c r="K449" s="15">
        <v>7779</v>
      </c>
      <c r="L449" s="15">
        <v>7325</v>
      </c>
      <c r="M449" s="15">
        <v>15104</v>
      </c>
      <c r="O449" s="13"/>
      <c r="P449" s="13"/>
    </row>
    <row r="450" spans="1:16" ht="12.45" customHeight="1" x14ac:dyDescent="0.2">
      <c r="A450" s="11" t="str">
        <f t="shared" si="10"/>
        <v>BATHURST ISLAND2015</v>
      </c>
      <c r="B450" s="3" t="s">
        <v>93</v>
      </c>
      <c r="C450" s="12">
        <v>2015</v>
      </c>
      <c r="E450" s="13">
        <v>7403</v>
      </c>
      <c r="F450" s="13">
        <v>7230</v>
      </c>
      <c r="G450" s="13">
        <v>14633</v>
      </c>
      <c r="H450" s="13">
        <v>0</v>
      </c>
      <c r="I450" s="13">
        <v>0</v>
      </c>
      <c r="J450" s="13">
        <v>0</v>
      </c>
      <c r="K450" s="15">
        <v>7403</v>
      </c>
      <c r="L450" s="15">
        <v>7230</v>
      </c>
      <c r="M450" s="15">
        <v>14633</v>
      </c>
      <c r="O450" s="13"/>
      <c r="P450" s="13"/>
    </row>
    <row r="451" spans="1:16" ht="12.45" customHeight="1" x14ac:dyDescent="0.2">
      <c r="A451" s="11" t="str">
        <f t="shared" si="10"/>
        <v>BATHURST ISLAND2016</v>
      </c>
      <c r="B451" s="93" t="s">
        <v>93</v>
      </c>
      <c r="C451" s="12">
        <v>2016</v>
      </c>
      <c r="D451" s="89"/>
      <c r="E451" s="94">
        <v>7278</v>
      </c>
      <c r="F451" s="94">
        <v>7294</v>
      </c>
      <c r="G451" s="94">
        <v>14572</v>
      </c>
      <c r="H451" s="94">
        <v>0</v>
      </c>
      <c r="I451" s="94">
        <v>0</v>
      </c>
      <c r="J451" s="94">
        <v>0</v>
      </c>
      <c r="K451" s="15">
        <v>7278</v>
      </c>
      <c r="L451" s="15">
        <v>7294</v>
      </c>
      <c r="M451" s="15">
        <v>14572</v>
      </c>
      <c r="O451" s="13"/>
      <c r="P451" s="13"/>
    </row>
    <row r="452" spans="1:16" ht="12.45" customHeight="1" x14ac:dyDescent="0.2">
      <c r="A452" s="11" t="str">
        <f t="shared" si="10"/>
        <v>BATHURST ISLAND2017</v>
      </c>
      <c r="B452" s="3" t="s">
        <v>93</v>
      </c>
      <c r="C452" s="12">
        <v>2017</v>
      </c>
      <c r="E452" s="13">
        <v>8500</v>
      </c>
      <c r="F452" s="13">
        <v>8404</v>
      </c>
      <c r="G452" s="13">
        <v>16904</v>
      </c>
      <c r="H452" s="13">
        <v>0</v>
      </c>
      <c r="I452" s="13">
        <v>0</v>
      </c>
      <c r="J452" s="13">
        <v>0</v>
      </c>
      <c r="K452" s="15">
        <v>8500</v>
      </c>
      <c r="L452" s="15">
        <v>8404</v>
      </c>
      <c r="M452" s="15">
        <v>16904</v>
      </c>
      <c r="O452" s="13"/>
      <c r="P452" s="13"/>
    </row>
    <row r="453" spans="1:16" ht="12.45" customHeight="1" x14ac:dyDescent="0.2">
      <c r="A453" s="11" t="str">
        <f t="shared" si="10"/>
        <v>BATHURST ISLAND2018</v>
      </c>
      <c r="B453" s="3" t="s">
        <v>93</v>
      </c>
      <c r="C453" s="12">
        <v>2018</v>
      </c>
      <c r="E453" s="13">
        <v>8421</v>
      </c>
      <c r="F453" s="13">
        <v>8093</v>
      </c>
      <c r="G453" s="13">
        <v>16514</v>
      </c>
      <c r="H453" s="13">
        <v>0</v>
      </c>
      <c r="I453" s="13">
        <v>0</v>
      </c>
      <c r="J453" s="13">
        <v>0</v>
      </c>
      <c r="K453" s="15">
        <v>8421</v>
      </c>
      <c r="L453" s="15">
        <v>8093</v>
      </c>
      <c r="M453" s="15">
        <v>16514</v>
      </c>
      <c r="O453" s="13"/>
      <c r="P453" s="13"/>
    </row>
    <row r="454" spans="1:16" ht="12.45" customHeight="1" x14ac:dyDescent="0.2">
      <c r="A454" s="11" t="str">
        <f t="shared" si="10"/>
        <v>BATHURST ISLAND2019</v>
      </c>
      <c r="B454" s="3" t="s">
        <v>93</v>
      </c>
      <c r="C454" s="12">
        <v>2019</v>
      </c>
      <c r="E454" s="13">
        <v>7620</v>
      </c>
      <c r="F454" s="13">
        <v>7547</v>
      </c>
      <c r="G454" s="13">
        <v>15167</v>
      </c>
      <c r="H454" s="13">
        <v>0</v>
      </c>
      <c r="I454" s="13">
        <v>0</v>
      </c>
      <c r="J454" s="13">
        <v>0</v>
      </c>
      <c r="K454" s="15">
        <v>7620</v>
      </c>
      <c r="L454" s="15">
        <v>7547</v>
      </c>
      <c r="M454" s="15">
        <v>15167</v>
      </c>
      <c r="O454" s="13"/>
      <c r="P454" s="13"/>
    </row>
    <row r="455" spans="1:16" ht="12.45" customHeight="1" x14ac:dyDescent="0.2">
      <c r="A455" s="11" t="str">
        <f t="shared" si="10"/>
        <v>BATHURST ISLAND2020</v>
      </c>
      <c r="B455" s="3" t="s">
        <v>93</v>
      </c>
      <c r="C455" s="12">
        <v>2020</v>
      </c>
      <c r="E455" s="13">
        <v>5768</v>
      </c>
      <c r="F455" s="13">
        <v>5563</v>
      </c>
      <c r="G455" s="13">
        <v>11331</v>
      </c>
      <c r="H455" s="13">
        <v>0</v>
      </c>
      <c r="I455" s="13">
        <v>0</v>
      </c>
      <c r="J455" s="13">
        <v>0</v>
      </c>
      <c r="K455" s="15">
        <v>5768</v>
      </c>
      <c r="L455" s="15">
        <v>5563</v>
      </c>
      <c r="M455" s="15">
        <v>11331</v>
      </c>
      <c r="O455" s="13"/>
      <c r="P455" s="13"/>
    </row>
    <row r="456" spans="1:16" ht="12.45" customHeight="1" x14ac:dyDescent="0.2">
      <c r="A456" s="11" t="str">
        <f t="shared" si="10"/>
        <v>BATHURST ISLAND2021</v>
      </c>
      <c r="B456" s="3" t="s">
        <v>93</v>
      </c>
      <c r="C456" s="12">
        <v>2021</v>
      </c>
      <c r="E456" s="13">
        <v>7092</v>
      </c>
      <c r="F456" s="13">
        <v>6766</v>
      </c>
      <c r="G456" s="13">
        <v>13858</v>
      </c>
      <c r="H456" s="13">
        <v>0</v>
      </c>
      <c r="I456" s="13">
        <v>0</v>
      </c>
      <c r="J456" s="13">
        <v>0</v>
      </c>
      <c r="K456" s="15">
        <v>7092</v>
      </c>
      <c r="L456" s="15">
        <v>6766</v>
      </c>
      <c r="M456" s="15">
        <v>13858</v>
      </c>
      <c r="O456" s="13"/>
      <c r="P456" s="13"/>
    </row>
    <row r="457" spans="1:16" ht="12.45" customHeight="1" x14ac:dyDescent="0.2">
      <c r="A457" s="11" t="str">
        <f t="shared" si="10"/>
        <v>BATHURST ISLAND2022</v>
      </c>
      <c r="B457" s="95" t="s">
        <v>93</v>
      </c>
      <c r="C457" s="88">
        <v>2022</v>
      </c>
      <c r="D457" s="89"/>
      <c r="E457" s="15">
        <v>7046</v>
      </c>
      <c r="F457" s="15">
        <v>6571</v>
      </c>
      <c r="G457" s="15">
        <v>13617</v>
      </c>
      <c r="H457" s="90">
        <v>0</v>
      </c>
      <c r="I457" s="90">
        <v>0</v>
      </c>
      <c r="J457" s="15">
        <v>0</v>
      </c>
      <c r="K457" s="15">
        <v>7046</v>
      </c>
      <c r="L457" s="15">
        <v>6571</v>
      </c>
      <c r="M457" s="15">
        <v>13617</v>
      </c>
      <c r="O457" s="13"/>
      <c r="P457" s="13"/>
    </row>
    <row r="458" spans="1:16" ht="12.45" customHeight="1" x14ac:dyDescent="0.2">
      <c r="A458" s="11" t="str">
        <f t="shared" si="10"/>
        <v>BATHURST ISLAND2023</v>
      </c>
      <c r="B458" s="3" t="s">
        <v>93</v>
      </c>
      <c r="C458" s="12">
        <v>2023</v>
      </c>
      <c r="E458" s="13">
        <v>7882</v>
      </c>
      <c r="F458" s="13">
        <v>7416</v>
      </c>
      <c r="G458" s="13">
        <v>15298</v>
      </c>
      <c r="H458" s="13">
        <v>0</v>
      </c>
      <c r="I458" s="13">
        <v>0</v>
      </c>
      <c r="J458" s="13">
        <v>0</v>
      </c>
      <c r="K458" s="15">
        <v>7882</v>
      </c>
      <c r="L458" s="15">
        <v>7416</v>
      </c>
      <c r="M458" s="15">
        <v>15298</v>
      </c>
      <c r="O458" s="13"/>
      <c r="P458" s="13"/>
    </row>
    <row r="459" spans="1:16" ht="12.45" customHeight="1" x14ac:dyDescent="0.2">
      <c r="A459" s="11" t="str">
        <f t="shared" si="10"/>
        <v>BATHURST ISLAND2024</v>
      </c>
      <c r="B459" s="3" t="s">
        <v>93</v>
      </c>
      <c r="C459" s="12">
        <v>2024</v>
      </c>
      <c r="E459" s="13">
        <v>8677</v>
      </c>
      <c r="F459" s="13">
        <v>8316</v>
      </c>
      <c r="G459" s="13">
        <v>16993</v>
      </c>
      <c r="H459" s="13">
        <v>0</v>
      </c>
      <c r="I459" s="13">
        <v>0</v>
      </c>
      <c r="J459" s="13">
        <v>0</v>
      </c>
      <c r="K459" s="15">
        <v>8677</v>
      </c>
      <c r="L459" s="15">
        <v>8316</v>
      </c>
      <c r="M459" s="15">
        <v>16993</v>
      </c>
      <c r="O459" s="13"/>
      <c r="P459" s="13"/>
    </row>
    <row r="460" spans="1:16" ht="12.45" customHeight="1" x14ac:dyDescent="0.2">
      <c r="A460" s="11" t="str">
        <f t="shared" si="10"/>
        <v>BENDIGO2019</v>
      </c>
      <c r="B460" s="93" t="s">
        <v>155</v>
      </c>
      <c r="C460" s="88">
        <v>2019</v>
      </c>
      <c r="D460" s="89"/>
      <c r="E460" s="15">
        <v>9756</v>
      </c>
      <c r="F460" s="15">
        <v>9066</v>
      </c>
      <c r="G460" s="15">
        <v>18822</v>
      </c>
      <c r="H460" s="15">
        <v>0</v>
      </c>
      <c r="I460" s="15">
        <v>0</v>
      </c>
      <c r="J460" s="15">
        <v>0</v>
      </c>
      <c r="K460" s="15">
        <v>9756</v>
      </c>
      <c r="L460" s="15">
        <v>9066</v>
      </c>
      <c r="M460" s="15">
        <v>18822</v>
      </c>
      <c r="O460" s="13"/>
      <c r="P460" s="13"/>
    </row>
    <row r="461" spans="1:16" ht="12.45" customHeight="1" x14ac:dyDescent="0.2">
      <c r="A461" s="11" t="str">
        <f t="shared" si="10"/>
        <v>BENDIGO2020</v>
      </c>
      <c r="B461" s="93" t="s">
        <v>155</v>
      </c>
      <c r="C461" s="88">
        <v>2020</v>
      </c>
      <c r="D461" s="89"/>
      <c r="E461" s="15">
        <v>2991</v>
      </c>
      <c r="F461" s="15">
        <v>2698</v>
      </c>
      <c r="G461" s="15">
        <v>5689</v>
      </c>
      <c r="H461" s="15">
        <v>0</v>
      </c>
      <c r="I461" s="15">
        <v>0</v>
      </c>
      <c r="J461" s="15">
        <v>0</v>
      </c>
      <c r="K461" s="15">
        <v>2991</v>
      </c>
      <c r="L461" s="15">
        <v>2698</v>
      </c>
      <c r="M461" s="15">
        <v>5689</v>
      </c>
      <c r="O461" s="13"/>
      <c r="P461" s="13"/>
    </row>
    <row r="462" spans="1:16" ht="12.45" customHeight="1" x14ac:dyDescent="0.2">
      <c r="A462" s="11" t="str">
        <f t="shared" si="10"/>
        <v>BENDIGO2021</v>
      </c>
      <c r="B462" s="93" t="s">
        <v>155</v>
      </c>
      <c r="C462" s="88">
        <v>2021</v>
      </c>
      <c r="D462" s="89"/>
      <c r="E462" s="15">
        <v>3330</v>
      </c>
      <c r="F462" s="15">
        <v>3408</v>
      </c>
      <c r="G462" s="15">
        <v>6738</v>
      </c>
      <c r="H462" s="15">
        <v>0</v>
      </c>
      <c r="I462" s="15">
        <v>0</v>
      </c>
      <c r="J462" s="15">
        <v>0</v>
      </c>
      <c r="K462" s="15">
        <v>3330</v>
      </c>
      <c r="L462" s="15">
        <v>3408</v>
      </c>
      <c r="M462" s="15">
        <v>6738</v>
      </c>
      <c r="O462" s="13"/>
      <c r="P462" s="13"/>
    </row>
    <row r="463" spans="1:16" ht="12.45" customHeight="1" x14ac:dyDescent="0.2">
      <c r="A463" s="11" t="str">
        <f t="shared" si="10"/>
        <v>BENDIGO2022</v>
      </c>
      <c r="B463" s="3" t="s">
        <v>155</v>
      </c>
      <c r="C463" s="12">
        <v>2022</v>
      </c>
      <c r="E463" s="13">
        <v>10288</v>
      </c>
      <c r="F463" s="13">
        <v>10432</v>
      </c>
      <c r="G463" s="13">
        <v>20720</v>
      </c>
      <c r="H463" s="13">
        <v>0</v>
      </c>
      <c r="I463" s="13">
        <v>0</v>
      </c>
      <c r="J463" s="13">
        <v>0</v>
      </c>
      <c r="K463" s="15">
        <v>10288</v>
      </c>
      <c r="L463" s="15">
        <v>10432</v>
      </c>
      <c r="M463" s="15">
        <v>20720</v>
      </c>
      <c r="O463" s="13"/>
      <c r="P463" s="13"/>
    </row>
    <row r="464" spans="1:16" ht="12.45" customHeight="1" x14ac:dyDescent="0.2">
      <c r="A464" s="11" t="str">
        <f t="shared" si="10"/>
        <v>BENDIGO2023</v>
      </c>
      <c r="B464" s="95" t="s">
        <v>155</v>
      </c>
      <c r="C464" s="88">
        <v>2023</v>
      </c>
      <c r="D464" s="89"/>
      <c r="E464" s="15">
        <v>9538</v>
      </c>
      <c r="F464" s="15">
        <v>9274</v>
      </c>
      <c r="G464" s="15">
        <v>18812</v>
      </c>
      <c r="H464" s="90">
        <v>0</v>
      </c>
      <c r="I464" s="90">
        <v>0</v>
      </c>
      <c r="J464" s="15">
        <v>0</v>
      </c>
      <c r="K464" s="15">
        <v>9538</v>
      </c>
      <c r="L464" s="15">
        <v>9274</v>
      </c>
      <c r="M464" s="15">
        <v>18812</v>
      </c>
      <c r="O464" s="13"/>
      <c r="P464" s="13"/>
    </row>
    <row r="465" spans="1:16" ht="12.45" customHeight="1" x14ac:dyDescent="0.2">
      <c r="A465" s="11" t="str">
        <f t="shared" si="10"/>
        <v>BENDIGO2024</v>
      </c>
      <c r="B465" s="3" t="s">
        <v>155</v>
      </c>
      <c r="C465" s="12">
        <v>2024</v>
      </c>
      <c r="E465" s="13">
        <v>10670</v>
      </c>
      <c r="F465" s="13">
        <v>10434</v>
      </c>
      <c r="G465" s="13">
        <v>21104</v>
      </c>
      <c r="H465" s="13">
        <v>0</v>
      </c>
      <c r="I465" s="13">
        <v>0</v>
      </c>
      <c r="J465" s="13">
        <v>0</v>
      </c>
      <c r="K465" s="15">
        <v>10670</v>
      </c>
      <c r="L465" s="15">
        <v>10434</v>
      </c>
      <c r="M465" s="15">
        <v>21104</v>
      </c>
      <c r="O465" s="13"/>
      <c r="P465" s="13"/>
    </row>
    <row r="466" spans="1:16" ht="12.45" customHeight="1" x14ac:dyDescent="0.2">
      <c r="A466" s="11" t="str">
        <f t="shared" si="10"/>
        <v>BLACKALL1985</v>
      </c>
      <c r="B466" s="3" t="s">
        <v>160</v>
      </c>
      <c r="C466" s="12">
        <v>1985</v>
      </c>
      <c r="E466" s="13">
        <v>5826</v>
      </c>
      <c r="F466" s="13">
        <v>5823</v>
      </c>
      <c r="G466" s="13">
        <v>11649</v>
      </c>
      <c r="H466" s="13">
        <v>0</v>
      </c>
      <c r="I466" s="13">
        <v>0</v>
      </c>
      <c r="J466" s="13">
        <v>0</v>
      </c>
      <c r="K466" s="15">
        <v>5826</v>
      </c>
      <c r="L466" s="15">
        <v>5823</v>
      </c>
      <c r="M466" s="15">
        <v>11649</v>
      </c>
      <c r="O466" s="13"/>
      <c r="P466" s="13"/>
    </row>
    <row r="467" spans="1:16" ht="12.45" customHeight="1" x14ac:dyDescent="0.2">
      <c r="A467" s="11" t="str">
        <f t="shared" si="10"/>
        <v>BLACKALL1986</v>
      </c>
      <c r="B467" s="3" t="s">
        <v>160</v>
      </c>
      <c r="C467" s="12">
        <v>1986</v>
      </c>
      <c r="E467" s="13">
        <v>5588</v>
      </c>
      <c r="F467" s="13">
        <v>5610</v>
      </c>
      <c r="G467" s="13">
        <v>11198</v>
      </c>
      <c r="H467" s="13">
        <v>0</v>
      </c>
      <c r="I467" s="13">
        <v>0</v>
      </c>
      <c r="J467" s="13">
        <v>0</v>
      </c>
      <c r="K467" s="15">
        <v>5588</v>
      </c>
      <c r="L467" s="15">
        <v>5610</v>
      </c>
      <c r="M467" s="15">
        <v>11198</v>
      </c>
      <c r="O467" s="13"/>
      <c r="P467" s="13"/>
    </row>
    <row r="468" spans="1:16" ht="12.45" customHeight="1" x14ac:dyDescent="0.2">
      <c r="A468" s="11" t="str">
        <f t="shared" si="10"/>
        <v>BLACKALL1987</v>
      </c>
      <c r="B468" s="95" t="s">
        <v>160</v>
      </c>
      <c r="C468" s="88">
        <v>1987</v>
      </c>
      <c r="D468" s="89"/>
      <c r="E468" s="15">
        <v>1184</v>
      </c>
      <c r="F468" s="15">
        <v>1230</v>
      </c>
      <c r="G468" s="15">
        <v>2414</v>
      </c>
      <c r="H468" s="90">
        <v>0</v>
      </c>
      <c r="I468" s="90">
        <v>0</v>
      </c>
      <c r="J468" s="15">
        <v>0</v>
      </c>
      <c r="K468" s="15">
        <v>1184</v>
      </c>
      <c r="L468" s="15">
        <v>1230</v>
      </c>
      <c r="M468" s="15">
        <v>2414</v>
      </c>
      <c r="O468" s="13"/>
      <c r="P468" s="13"/>
    </row>
    <row r="469" spans="1:16" ht="12.45" customHeight="1" x14ac:dyDescent="0.2">
      <c r="A469" s="11" t="str">
        <f t="shared" si="10"/>
        <v>BLACKALL1991</v>
      </c>
      <c r="B469" s="93" t="s">
        <v>160</v>
      </c>
      <c r="C469" s="88">
        <v>1991</v>
      </c>
      <c r="D469" s="89"/>
      <c r="E469" s="15">
        <v>286</v>
      </c>
      <c r="F469" s="15">
        <v>222</v>
      </c>
      <c r="G469" s="15">
        <v>508</v>
      </c>
      <c r="H469" s="15">
        <v>0</v>
      </c>
      <c r="I469" s="15">
        <v>0</v>
      </c>
      <c r="J469" s="15">
        <v>0</v>
      </c>
      <c r="K469" s="15">
        <v>286</v>
      </c>
      <c r="L469" s="15">
        <v>222</v>
      </c>
      <c r="M469" s="15">
        <v>508</v>
      </c>
      <c r="O469" s="13"/>
      <c r="P469" s="13"/>
    </row>
    <row r="470" spans="1:16" ht="12.45" customHeight="1" x14ac:dyDescent="0.2">
      <c r="A470" s="11" t="str">
        <f t="shared" si="10"/>
        <v>BLACKALL1992</v>
      </c>
      <c r="B470" s="95" t="s">
        <v>160</v>
      </c>
      <c r="C470" s="88">
        <v>1992</v>
      </c>
      <c r="D470" s="89"/>
      <c r="E470" s="15">
        <v>307</v>
      </c>
      <c r="F470" s="15">
        <v>277</v>
      </c>
      <c r="G470" s="15">
        <v>584</v>
      </c>
      <c r="H470" s="90">
        <v>0</v>
      </c>
      <c r="I470" s="90">
        <v>0</v>
      </c>
      <c r="J470" s="15">
        <v>0</v>
      </c>
      <c r="K470" s="15">
        <v>307</v>
      </c>
      <c r="L470" s="15">
        <v>277</v>
      </c>
      <c r="M470" s="15">
        <v>584</v>
      </c>
      <c r="O470" s="13"/>
      <c r="P470" s="13"/>
    </row>
    <row r="471" spans="1:16" ht="12.45" customHeight="1" x14ac:dyDescent="0.2">
      <c r="A471" s="11" t="str">
        <f t="shared" si="10"/>
        <v>BLACKALL1993</v>
      </c>
      <c r="B471" s="3" t="s">
        <v>160</v>
      </c>
      <c r="C471" s="12">
        <v>1993</v>
      </c>
      <c r="E471" s="13">
        <v>248</v>
      </c>
      <c r="F471" s="13">
        <v>358</v>
      </c>
      <c r="G471" s="13">
        <v>606</v>
      </c>
      <c r="H471" s="13">
        <v>0</v>
      </c>
      <c r="I471" s="13">
        <v>0</v>
      </c>
      <c r="J471" s="13">
        <v>0</v>
      </c>
      <c r="K471" s="15">
        <v>248</v>
      </c>
      <c r="L471" s="15">
        <v>358</v>
      </c>
      <c r="M471" s="15">
        <v>606</v>
      </c>
      <c r="O471" s="13"/>
      <c r="P471" s="13"/>
    </row>
    <row r="472" spans="1:16" ht="12.45" customHeight="1" x14ac:dyDescent="0.2">
      <c r="A472" s="11" t="str">
        <f t="shared" si="10"/>
        <v>BLACKALL1994</v>
      </c>
      <c r="B472" s="3" t="s">
        <v>160</v>
      </c>
      <c r="C472" s="12">
        <v>1994</v>
      </c>
      <c r="E472" s="13">
        <v>402</v>
      </c>
      <c r="F472" s="13">
        <v>529</v>
      </c>
      <c r="G472" s="13">
        <v>931</v>
      </c>
      <c r="H472" s="13">
        <v>0</v>
      </c>
      <c r="I472" s="13">
        <v>0</v>
      </c>
      <c r="J472" s="13">
        <v>0</v>
      </c>
      <c r="K472" s="15">
        <v>402</v>
      </c>
      <c r="L472" s="15">
        <v>529</v>
      </c>
      <c r="M472" s="15">
        <v>931</v>
      </c>
      <c r="O472" s="13"/>
      <c r="P472" s="13"/>
    </row>
    <row r="473" spans="1:16" ht="12.45" customHeight="1" x14ac:dyDescent="0.2">
      <c r="A473" s="11" t="str">
        <f t="shared" si="10"/>
        <v>BLACKALL1995</v>
      </c>
      <c r="B473" s="3" t="s">
        <v>160</v>
      </c>
      <c r="C473" s="12">
        <v>1995</v>
      </c>
      <c r="E473" s="13">
        <v>521</v>
      </c>
      <c r="F473" s="13">
        <v>574</v>
      </c>
      <c r="G473" s="13">
        <v>1095</v>
      </c>
      <c r="H473" s="13">
        <v>0</v>
      </c>
      <c r="I473" s="13">
        <v>0</v>
      </c>
      <c r="J473" s="13">
        <v>0</v>
      </c>
      <c r="K473" s="15">
        <v>521</v>
      </c>
      <c r="L473" s="15">
        <v>574</v>
      </c>
      <c r="M473" s="15">
        <v>1095</v>
      </c>
      <c r="O473" s="13"/>
      <c r="P473" s="13"/>
    </row>
    <row r="474" spans="1:16" ht="12.45" customHeight="1" x14ac:dyDescent="0.2">
      <c r="A474" s="11" t="str">
        <f t="shared" si="10"/>
        <v>BLACKALL1996</v>
      </c>
      <c r="B474" s="3" t="s">
        <v>160</v>
      </c>
      <c r="C474" s="12">
        <v>1996</v>
      </c>
      <c r="E474" s="13">
        <v>554</v>
      </c>
      <c r="F474" s="13">
        <v>547</v>
      </c>
      <c r="G474" s="13">
        <v>1101</v>
      </c>
      <c r="H474" s="13">
        <v>0</v>
      </c>
      <c r="I474" s="13">
        <v>0</v>
      </c>
      <c r="J474" s="13">
        <v>0</v>
      </c>
      <c r="K474" s="15">
        <v>554</v>
      </c>
      <c r="L474" s="15">
        <v>547</v>
      </c>
      <c r="M474" s="15">
        <v>1101</v>
      </c>
      <c r="O474" s="13"/>
      <c r="P474" s="13"/>
    </row>
    <row r="475" spans="1:16" ht="12.45" customHeight="1" x14ac:dyDescent="0.2">
      <c r="A475" s="11" t="str">
        <f t="shared" si="10"/>
        <v>BLACKALL1997</v>
      </c>
      <c r="B475" s="3" t="s">
        <v>160</v>
      </c>
      <c r="C475" s="12">
        <v>1997</v>
      </c>
      <c r="E475" s="13">
        <v>838</v>
      </c>
      <c r="F475" s="13">
        <v>679</v>
      </c>
      <c r="G475" s="13">
        <v>1517</v>
      </c>
      <c r="H475" s="13">
        <v>0</v>
      </c>
      <c r="I475" s="13">
        <v>0</v>
      </c>
      <c r="J475" s="13">
        <v>0</v>
      </c>
      <c r="K475" s="15">
        <v>838</v>
      </c>
      <c r="L475" s="15">
        <v>679</v>
      </c>
      <c r="M475" s="15">
        <v>1517</v>
      </c>
      <c r="O475" s="13"/>
      <c r="P475" s="13"/>
    </row>
    <row r="476" spans="1:16" s="6" customFormat="1" ht="12.45" customHeight="1" x14ac:dyDescent="0.2">
      <c r="A476" s="11" t="str">
        <f t="shared" si="10"/>
        <v>BLACKALL1998</v>
      </c>
      <c r="B476" s="91" t="s">
        <v>160</v>
      </c>
      <c r="C476" s="16">
        <v>1998</v>
      </c>
      <c r="D476" s="17"/>
      <c r="E476" s="92">
        <v>884</v>
      </c>
      <c r="F476" s="92">
        <v>749</v>
      </c>
      <c r="G476" s="92">
        <v>1633</v>
      </c>
      <c r="H476" s="92">
        <v>0</v>
      </c>
      <c r="I476" s="92">
        <v>0</v>
      </c>
      <c r="J476" s="92">
        <v>0</v>
      </c>
      <c r="K476" s="15">
        <v>884</v>
      </c>
      <c r="L476" s="15">
        <v>749</v>
      </c>
      <c r="M476" s="15">
        <v>1633</v>
      </c>
      <c r="O476" s="13"/>
      <c r="P476" s="13"/>
    </row>
    <row r="477" spans="1:16" ht="12.45" customHeight="1" x14ac:dyDescent="0.2">
      <c r="A477" s="11" t="str">
        <f t="shared" si="10"/>
        <v>BLACKALL1999</v>
      </c>
      <c r="B477" s="3" t="s">
        <v>160</v>
      </c>
      <c r="C477" s="12">
        <v>1999</v>
      </c>
      <c r="E477" s="13">
        <v>855</v>
      </c>
      <c r="F477" s="13">
        <v>965</v>
      </c>
      <c r="G477" s="13">
        <v>1820</v>
      </c>
      <c r="H477" s="13">
        <v>0</v>
      </c>
      <c r="I477" s="13">
        <v>0</v>
      </c>
      <c r="J477" s="13">
        <v>0</v>
      </c>
      <c r="K477" s="15">
        <v>855</v>
      </c>
      <c r="L477" s="15">
        <v>965</v>
      </c>
      <c r="M477" s="15">
        <v>1820</v>
      </c>
      <c r="O477" s="13"/>
      <c r="P477" s="13"/>
    </row>
    <row r="478" spans="1:16" ht="12.45" customHeight="1" x14ac:dyDescent="0.2">
      <c r="A478" s="11" t="str">
        <f t="shared" si="10"/>
        <v>BLACKALL2000</v>
      </c>
      <c r="B478" s="93" t="s">
        <v>160</v>
      </c>
      <c r="C478" s="88">
        <v>2000</v>
      </c>
      <c r="D478" s="89"/>
      <c r="E478" s="15">
        <v>1034</v>
      </c>
      <c r="F478" s="15">
        <v>1035</v>
      </c>
      <c r="G478" s="15">
        <v>2069</v>
      </c>
      <c r="H478" s="15">
        <v>0</v>
      </c>
      <c r="I478" s="15">
        <v>0</v>
      </c>
      <c r="J478" s="15">
        <v>0</v>
      </c>
      <c r="K478" s="15">
        <v>1034</v>
      </c>
      <c r="L478" s="15">
        <v>1035</v>
      </c>
      <c r="M478" s="15">
        <v>2069</v>
      </c>
      <c r="O478" s="13"/>
      <c r="P478" s="13"/>
    </row>
    <row r="479" spans="1:16" ht="12.45" customHeight="1" x14ac:dyDescent="0.2">
      <c r="A479" s="11" t="str">
        <f t="shared" si="10"/>
        <v>BLACKALL2001</v>
      </c>
      <c r="B479" s="93" t="s">
        <v>160</v>
      </c>
      <c r="C479" s="12">
        <v>2001</v>
      </c>
      <c r="D479" s="89"/>
      <c r="E479" s="94">
        <v>542</v>
      </c>
      <c r="F479" s="94">
        <v>495</v>
      </c>
      <c r="G479" s="94">
        <v>1037</v>
      </c>
      <c r="H479" s="94">
        <v>0</v>
      </c>
      <c r="I479" s="94">
        <v>0</v>
      </c>
      <c r="J479" s="94">
        <v>0</v>
      </c>
      <c r="K479" s="15">
        <v>542</v>
      </c>
      <c r="L479" s="15">
        <v>495</v>
      </c>
      <c r="M479" s="15">
        <v>1037</v>
      </c>
      <c r="O479" s="13"/>
      <c r="P479" s="13"/>
    </row>
    <row r="480" spans="1:16" ht="12.45" customHeight="1" x14ac:dyDescent="0.2">
      <c r="A480" s="11" t="str">
        <f t="shared" si="10"/>
        <v>BLACKALL2002</v>
      </c>
      <c r="B480" s="93" t="s">
        <v>160</v>
      </c>
      <c r="C480" s="88">
        <v>2002</v>
      </c>
      <c r="D480" s="89"/>
      <c r="E480" s="15">
        <v>489</v>
      </c>
      <c r="F480" s="15">
        <v>402</v>
      </c>
      <c r="G480" s="15">
        <v>891</v>
      </c>
      <c r="H480" s="15">
        <v>0</v>
      </c>
      <c r="I480" s="15">
        <v>0</v>
      </c>
      <c r="J480" s="15">
        <v>0</v>
      </c>
      <c r="K480" s="15">
        <v>489</v>
      </c>
      <c r="L480" s="15">
        <v>402</v>
      </c>
      <c r="M480" s="15">
        <v>891</v>
      </c>
      <c r="O480" s="13"/>
      <c r="P480" s="13"/>
    </row>
    <row r="481" spans="1:16" ht="12.45" customHeight="1" x14ac:dyDescent="0.2">
      <c r="A481" s="11" t="str">
        <f t="shared" si="10"/>
        <v>BLACKALL2003</v>
      </c>
      <c r="B481" s="3" t="s">
        <v>160</v>
      </c>
      <c r="C481" s="12">
        <v>2003</v>
      </c>
      <c r="E481" s="13">
        <v>824</v>
      </c>
      <c r="F481" s="13">
        <v>686</v>
      </c>
      <c r="G481" s="13">
        <v>1510</v>
      </c>
      <c r="H481" s="13">
        <v>0</v>
      </c>
      <c r="I481" s="13">
        <v>0</v>
      </c>
      <c r="J481" s="13">
        <v>0</v>
      </c>
      <c r="K481" s="15">
        <v>824</v>
      </c>
      <c r="L481" s="15">
        <v>686</v>
      </c>
      <c r="M481" s="15">
        <v>1510</v>
      </c>
      <c r="O481" s="13"/>
      <c r="P481" s="13"/>
    </row>
    <row r="482" spans="1:16" ht="12.45" customHeight="1" x14ac:dyDescent="0.2">
      <c r="A482" s="11" t="str">
        <f t="shared" si="10"/>
        <v>BLACKALL2004</v>
      </c>
      <c r="B482" s="3" t="s">
        <v>160</v>
      </c>
      <c r="C482" s="12">
        <v>2004</v>
      </c>
      <c r="E482" s="13">
        <v>959</v>
      </c>
      <c r="F482" s="13">
        <v>724</v>
      </c>
      <c r="G482" s="13">
        <v>1683</v>
      </c>
      <c r="H482" s="13">
        <v>0</v>
      </c>
      <c r="I482" s="13">
        <v>0</v>
      </c>
      <c r="J482" s="13">
        <v>0</v>
      </c>
      <c r="K482" s="15">
        <v>959</v>
      </c>
      <c r="L482" s="15">
        <v>724</v>
      </c>
      <c r="M482" s="15">
        <v>1683</v>
      </c>
      <c r="O482" s="13"/>
      <c r="P482" s="13"/>
    </row>
    <row r="483" spans="1:16" ht="12.45" customHeight="1" x14ac:dyDescent="0.2">
      <c r="A483" s="11" t="str">
        <f t="shared" si="10"/>
        <v>BLACKALL2005</v>
      </c>
      <c r="B483" s="3" t="s">
        <v>160</v>
      </c>
      <c r="C483" s="12">
        <v>2005</v>
      </c>
      <c r="E483" s="13">
        <v>913</v>
      </c>
      <c r="F483" s="13">
        <v>707</v>
      </c>
      <c r="G483" s="13">
        <v>1620</v>
      </c>
      <c r="H483" s="13">
        <v>0</v>
      </c>
      <c r="I483" s="13">
        <v>0</v>
      </c>
      <c r="J483" s="13">
        <v>0</v>
      </c>
      <c r="K483" s="15">
        <v>913</v>
      </c>
      <c r="L483" s="15">
        <v>707</v>
      </c>
      <c r="M483" s="15">
        <v>1620</v>
      </c>
      <c r="O483" s="13"/>
      <c r="P483" s="13"/>
    </row>
    <row r="484" spans="1:16" ht="12.45" customHeight="1" x14ac:dyDescent="0.2">
      <c r="A484" s="11" t="str">
        <f t="shared" si="10"/>
        <v>BLACKALL2006</v>
      </c>
      <c r="B484" s="95" t="s">
        <v>160</v>
      </c>
      <c r="C484" s="88">
        <v>2006</v>
      </c>
      <c r="D484" s="89"/>
      <c r="E484" s="15">
        <v>690</v>
      </c>
      <c r="F484" s="15">
        <v>499</v>
      </c>
      <c r="G484" s="15">
        <v>1189</v>
      </c>
      <c r="H484" s="90">
        <v>0</v>
      </c>
      <c r="I484" s="90">
        <v>0</v>
      </c>
      <c r="J484" s="15">
        <v>0</v>
      </c>
      <c r="K484" s="15">
        <v>690</v>
      </c>
      <c r="L484" s="15">
        <v>499</v>
      </c>
      <c r="M484" s="15">
        <v>1189</v>
      </c>
      <c r="O484" s="13"/>
      <c r="P484" s="13"/>
    </row>
    <row r="485" spans="1:16" ht="12.45" customHeight="1" x14ac:dyDescent="0.2">
      <c r="A485" s="11" t="str">
        <f t="shared" si="10"/>
        <v>BLACKALL2007</v>
      </c>
      <c r="B485" s="95" t="s">
        <v>160</v>
      </c>
      <c r="C485" s="88">
        <v>2007</v>
      </c>
      <c r="D485" s="89"/>
      <c r="E485" s="15">
        <v>1132</v>
      </c>
      <c r="F485" s="15">
        <v>944</v>
      </c>
      <c r="G485" s="15">
        <v>2076</v>
      </c>
      <c r="H485" s="90">
        <v>0</v>
      </c>
      <c r="I485" s="90">
        <v>0</v>
      </c>
      <c r="J485" s="15">
        <v>0</v>
      </c>
      <c r="K485" s="15">
        <v>1132</v>
      </c>
      <c r="L485" s="15">
        <v>944</v>
      </c>
      <c r="M485" s="15">
        <v>2076</v>
      </c>
      <c r="O485" s="13"/>
      <c r="P485" s="13"/>
    </row>
    <row r="486" spans="1:16" ht="12.45" customHeight="1" x14ac:dyDescent="0.2">
      <c r="A486" s="11" t="str">
        <f t="shared" si="10"/>
        <v>BLACKALL2008</v>
      </c>
      <c r="B486" s="3" t="s">
        <v>160</v>
      </c>
      <c r="C486" s="12">
        <v>2008</v>
      </c>
      <c r="D486" s="89"/>
      <c r="E486" s="13">
        <v>1652</v>
      </c>
      <c r="F486" s="13">
        <v>1263</v>
      </c>
      <c r="G486" s="13">
        <v>2915</v>
      </c>
      <c r="H486" s="13">
        <v>0</v>
      </c>
      <c r="I486" s="13">
        <v>0</v>
      </c>
      <c r="J486" s="13">
        <v>0</v>
      </c>
      <c r="K486" s="15">
        <v>1652</v>
      </c>
      <c r="L486" s="15">
        <v>1263</v>
      </c>
      <c r="M486" s="15">
        <v>2915</v>
      </c>
      <c r="O486" s="13"/>
      <c r="P486" s="13"/>
    </row>
    <row r="487" spans="1:16" ht="12.45" customHeight="1" x14ac:dyDescent="0.2">
      <c r="A487" s="11" t="str">
        <f t="shared" si="10"/>
        <v>BLACKALL2009</v>
      </c>
      <c r="B487" s="95" t="s">
        <v>160</v>
      </c>
      <c r="C487" s="88">
        <v>2009</v>
      </c>
      <c r="D487" s="89"/>
      <c r="E487" s="15">
        <v>1238</v>
      </c>
      <c r="F487" s="15">
        <v>1134</v>
      </c>
      <c r="G487" s="15">
        <v>2372</v>
      </c>
      <c r="H487" s="90">
        <v>0</v>
      </c>
      <c r="I487" s="90">
        <v>0</v>
      </c>
      <c r="J487" s="15">
        <v>0</v>
      </c>
      <c r="K487" s="15">
        <v>1238</v>
      </c>
      <c r="L487" s="15">
        <v>1134</v>
      </c>
      <c r="M487" s="15">
        <v>2372</v>
      </c>
      <c r="O487" s="13"/>
      <c r="P487" s="13"/>
    </row>
    <row r="488" spans="1:16" ht="12.45" customHeight="1" x14ac:dyDescent="0.2">
      <c r="A488" s="11" t="str">
        <f t="shared" si="10"/>
        <v>BLACKALL2010</v>
      </c>
      <c r="B488" s="93" t="s">
        <v>160</v>
      </c>
      <c r="C488" s="88">
        <v>2010</v>
      </c>
      <c r="D488" s="17"/>
      <c r="E488" s="15">
        <v>1029</v>
      </c>
      <c r="F488" s="15">
        <v>887</v>
      </c>
      <c r="G488" s="15">
        <v>1916</v>
      </c>
      <c r="H488" s="15">
        <v>0</v>
      </c>
      <c r="I488" s="15">
        <v>0</v>
      </c>
      <c r="J488" s="15">
        <v>0</v>
      </c>
      <c r="K488" s="15">
        <v>1029</v>
      </c>
      <c r="L488" s="15">
        <v>887</v>
      </c>
      <c r="M488" s="15">
        <v>1916</v>
      </c>
      <c r="O488" s="13"/>
      <c r="P488" s="13"/>
    </row>
    <row r="489" spans="1:16" ht="12.45" customHeight="1" x14ac:dyDescent="0.2">
      <c r="A489" s="11" t="str">
        <f t="shared" ref="A489:A552" si="11">CONCATENATE(B489,C489)</f>
        <v>BLACKALL2011</v>
      </c>
      <c r="B489" s="3" t="s">
        <v>160</v>
      </c>
      <c r="C489" s="12">
        <v>2011</v>
      </c>
      <c r="E489" s="13">
        <v>1564</v>
      </c>
      <c r="F489" s="13">
        <v>1381</v>
      </c>
      <c r="G489" s="13">
        <v>2945</v>
      </c>
      <c r="H489" s="13">
        <v>0</v>
      </c>
      <c r="I489" s="13">
        <v>0</v>
      </c>
      <c r="J489" s="13">
        <v>0</v>
      </c>
      <c r="K489" s="15">
        <v>1564</v>
      </c>
      <c r="L489" s="15">
        <v>1381</v>
      </c>
      <c r="M489" s="15">
        <v>2945</v>
      </c>
      <c r="O489" s="13"/>
      <c r="P489" s="13"/>
    </row>
    <row r="490" spans="1:16" ht="12.45" customHeight="1" x14ac:dyDescent="0.2">
      <c r="A490" s="11" t="str">
        <f t="shared" si="11"/>
        <v>BLACKALL2012</v>
      </c>
      <c r="B490" s="3" t="s">
        <v>160</v>
      </c>
      <c r="C490" s="12">
        <v>2012</v>
      </c>
      <c r="E490" s="13">
        <v>1581</v>
      </c>
      <c r="F490" s="13">
        <v>1339</v>
      </c>
      <c r="G490" s="13">
        <v>2920</v>
      </c>
      <c r="H490" s="13">
        <v>0</v>
      </c>
      <c r="I490" s="13">
        <v>0</v>
      </c>
      <c r="J490" s="13">
        <v>0</v>
      </c>
      <c r="K490" s="15">
        <v>1581</v>
      </c>
      <c r="L490" s="15">
        <v>1339</v>
      </c>
      <c r="M490" s="15">
        <v>2920</v>
      </c>
      <c r="O490" s="13"/>
      <c r="P490" s="13"/>
    </row>
    <row r="491" spans="1:16" ht="12.45" customHeight="1" x14ac:dyDescent="0.2">
      <c r="A491" s="11" t="str">
        <f t="shared" si="11"/>
        <v>BLACKALL2013</v>
      </c>
      <c r="B491" s="93" t="s">
        <v>160</v>
      </c>
      <c r="C491" s="88">
        <v>2013</v>
      </c>
      <c r="D491" s="89"/>
      <c r="E491" s="15">
        <v>2200</v>
      </c>
      <c r="F491" s="15">
        <v>1829</v>
      </c>
      <c r="G491" s="15">
        <v>4029</v>
      </c>
      <c r="H491" s="15">
        <v>0</v>
      </c>
      <c r="I491" s="15">
        <v>0</v>
      </c>
      <c r="J491" s="15">
        <v>0</v>
      </c>
      <c r="K491" s="15">
        <v>2200</v>
      </c>
      <c r="L491" s="15">
        <v>1829</v>
      </c>
      <c r="M491" s="15">
        <v>4029</v>
      </c>
      <c r="O491" s="13"/>
      <c r="P491" s="13"/>
    </row>
    <row r="492" spans="1:16" ht="12.45" customHeight="1" x14ac:dyDescent="0.2">
      <c r="A492" s="11" t="str">
        <f t="shared" si="11"/>
        <v>BLACKALL2014</v>
      </c>
      <c r="B492" s="3" t="s">
        <v>160</v>
      </c>
      <c r="C492" s="12">
        <v>2014</v>
      </c>
      <c r="E492" s="13">
        <v>2222</v>
      </c>
      <c r="F492" s="13">
        <v>1912</v>
      </c>
      <c r="G492" s="13">
        <v>4134</v>
      </c>
      <c r="H492" s="13">
        <v>0</v>
      </c>
      <c r="I492" s="13">
        <v>0</v>
      </c>
      <c r="J492" s="13">
        <v>0</v>
      </c>
      <c r="K492" s="15">
        <v>2222</v>
      </c>
      <c r="L492" s="15">
        <v>1912</v>
      </c>
      <c r="M492" s="15">
        <v>4134</v>
      </c>
      <c r="O492" s="13"/>
      <c r="P492" s="13"/>
    </row>
    <row r="493" spans="1:16" ht="12.45" customHeight="1" x14ac:dyDescent="0.2">
      <c r="A493" s="11" t="str">
        <f t="shared" si="11"/>
        <v>BLACKALL2015</v>
      </c>
      <c r="B493" s="3" t="s">
        <v>160</v>
      </c>
      <c r="C493" s="12">
        <v>2015</v>
      </c>
      <c r="E493" s="13">
        <v>1714</v>
      </c>
      <c r="F493" s="13">
        <v>1424</v>
      </c>
      <c r="G493" s="13">
        <v>3138</v>
      </c>
      <c r="H493" s="13">
        <v>0</v>
      </c>
      <c r="I493" s="13">
        <v>0</v>
      </c>
      <c r="J493" s="13">
        <v>0</v>
      </c>
      <c r="K493" s="15">
        <v>1714</v>
      </c>
      <c r="L493" s="15">
        <v>1424</v>
      </c>
      <c r="M493" s="15">
        <v>3138</v>
      </c>
      <c r="O493" s="13"/>
      <c r="P493" s="13"/>
    </row>
    <row r="494" spans="1:16" ht="12.45" customHeight="1" x14ac:dyDescent="0.2">
      <c r="A494" s="11" t="str">
        <f t="shared" si="11"/>
        <v>BLACKALL2016</v>
      </c>
      <c r="B494" s="3" t="s">
        <v>160</v>
      </c>
      <c r="C494" s="12">
        <v>2016</v>
      </c>
      <c r="D494" s="89"/>
      <c r="E494" s="13">
        <v>1569</v>
      </c>
      <c r="F494" s="13">
        <v>1343</v>
      </c>
      <c r="G494" s="13">
        <v>2912</v>
      </c>
      <c r="H494" s="13">
        <v>0</v>
      </c>
      <c r="I494" s="13">
        <v>0</v>
      </c>
      <c r="J494" s="13">
        <v>0</v>
      </c>
      <c r="K494" s="15">
        <v>1569</v>
      </c>
      <c r="L494" s="15">
        <v>1343</v>
      </c>
      <c r="M494" s="15">
        <v>2912</v>
      </c>
      <c r="O494" s="13"/>
      <c r="P494" s="13"/>
    </row>
    <row r="495" spans="1:16" ht="12.45" customHeight="1" x14ac:dyDescent="0.2">
      <c r="A495" s="11" t="str">
        <f t="shared" si="11"/>
        <v>BLACKALL2017</v>
      </c>
      <c r="B495" s="3" t="s">
        <v>160</v>
      </c>
      <c r="C495" s="12">
        <v>2017</v>
      </c>
      <c r="E495" s="13">
        <v>1426</v>
      </c>
      <c r="F495" s="13">
        <v>1197</v>
      </c>
      <c r="G495" s="13">
        <v>2623</v>
      </c>
      <c r="H495" s="13">
        <v>0</v>
      </c>
      <c r="I495" s="13">
        <v>0</v>
      </c>
      <c r="J495" s="13">
        <v>0</v>
      </c>
      <c r="K495" s="15">
        <v>1426</v>
      </c>
      <c r="L495" s="15">
        <v>1197</v>
      </c>
      <c r="M495" s="15">
        <v>2623</v>
      </c>
      <c r="O495" s="13"/>
      <c r="P495" s="13"/>
    </row>
    <row r="496" spans="1:16" ht="12.45" customHeight="1" x14ac:dyDescent="0.2">
      <c r="A496" s="11" t="str">
        <f t="shared" si="11"/>
        <v>BLACKALL2018</v>
      </c>
      <c r="B496" s="3" t="s">
        <v>160</v>
      </c>
      <c r="C496" s="12">
        <v>2018</v>
      </c>
      <c r="E496" s="13">
        <v>1410</v>
      </c>
      <c r="F496" s="13">
        <v>1137</v>
      </c>
      <c r="G496" s="13">
        <v>2547</v>
      </c>
      <c r="H496" s="13">
        <v>0</v>
      </c>
      <c r="I496" s="13">
        <v>0</v>
      </c>
      <c r="J496" s="13">
        <v>0</v>
      </c>
      <c r="K496" s="15">
        <v>1410</v>
      </c>
      <c r="L496" s="15">
        <v>1137</v>
      </c>
      <c r="M496" s="15">
        <v>2547</v>
      </c>
      <c r="O496" s="13"/>
      <c r="P496" s="13"/>
    </row>
    <row r="497" spans="1:16" ht="12.45" customHeight="1" x14ac:dyDescent="0.2">
      <c r="A497" s="11" t="str">
        <f t="shared" si="11"/>
        <v>BLACKALL2019</v>
      </c>
      <c r="B497" s="3" t="s">
        <v>160</v>
      </c>
      <c r="C497" s="12">
        <v>2019</v>
      </c>
      <c r="E497" s="13">
        <v>1411</v>
      </c>
      <c r="F497" s="13">
        <v>1113</v>
      </c>
      <c r="G497" s="13">
        <v>2524</v>
      </c>
      <c r="H497" s="13">
        <v>0</v>
      </c>
      <c r="I497" s="13">
        <v>0</v>
      </c>
      <c r="J497" s="13">
        <v>0</v>
      </c>
      <c r="K497" s="15">
        <v>1411</v>
      </c>
      <c r="L497" s="15">
        <v>1113</v>
      </c>
      <c r="M497" s="15">
        <v>2524</v>
      </c>
      <c r="O497" s="13"/>
      <c r="P497" s="13"/>
    </row>
    <row r="498" spans="1:16" ht="12.45" customHeight="1" x14ac:dyDescent="0.2">
      <c r="A498" s="11" t="str">
        <f t="shared" si="11"/>
        <v>BLACKALL2020</v>
      </c>
      <c r="B498" s="3" t="s">
        <v>160</v>
      </c>
      <c r="C498" s="12">
        <v>2020</v>
      </c>
      <c r="E498" s="13">
        <v>2467</v>
      </c>
      <c r="F498" s="13">
        <v>2374</v>
      </c>
      <c r="G498" s="13">
        <v>4841</v>
      </c>
      <c r="H498" s="13">
        <v>0</v>
      </c>
      <c r="I498" s="13">
        <v>0</v>
      </c>
      <c r="J498" s="13">
        <v>0</v>
      </c>
      <c r="K498" s="15">
        <v>2467</v>
      </c>
      <c r="L498" s="15">
        <v>2374</v>
      </c>
      <c r="M498" s="15">
        <v>4841</v>
      </c>
      <c r="O498" s="13"/>
      <c r="P498" s="13"/>
    </row>
    <row r="499" spans="1:16" ht="12.45" customHeight="1" x14ac:dyDescent="0.2">
      <c r="A499" s="11" t="str">
        <f t="shared" si="11"/>
        <v>BLACKALL2021</v>
      </c>
      <c r="B499" s="93" t="s">
        <v>160</v>
      </c>
      <c r="C499" s="88">
        <v>2021</v>
      </c>
      <c r="D499" s="89"/>
      <c r="E499" s="15">
        <v>4536</v>
      </c>
      <c r="F499" s="15">
        <v>4399</v>
      </c>
      <c r="G499" s="15">
        <v>8935</v>
      </c>
      <c r="H499" s="15">
        <v>0</v>
      </c>
      <c r="I499" s="15">
        <v>0</v>
      </c>
      <c r="J499" s="15">
        <v>0</v>
      </c>
      <c r="K499" s="15">
        <v>4536</v>
      </c>
      <c r="L499" s="15">
        <v>4399</v>
      </c>
      <c r="M499" s="15">
        <v>8935</v>
      </c>
      <c r="O499" s="13"/>
      <c r="P499" s="13"/>
    </row>
    <row r="500" spans="1:16" ht="12.45" customHeight="1" x14ac:dyDescent="0.2">
      <c r="A500" s="11" t="str">
        <f t="shared" si="11"/>
        <v>BLACKALL2022</v>
      </c>
      <c r="B500" s="95" t="s">
        <v>160</v>
      </c>
      <c r="C500" s="88">
        <v>2022</v>
      </c>
      <c r="D500" s="89"/>
      <c r="E500" s="15">
        <v>8274</v>
      </c>
      <c r="F500" s="15">
        <v>8081</v>
      </c>
      <c r="G500" s="15">
        <v>16355</v>
      </c>
      <c r="H500" s="15">
        <v>0</v>
      </c>
      <c r="I500" s="15">
        <v>0</v>
      </c>
      <c r="J500" s="15">
        <v>0</v>
      </c>
      <c r="K500" s="15">
        <v>8274</v>
      </c>
      <c r="L500" s="15">
        <v>8081</v>
      </c>
      <c r="M500" s="15">
        <v>16355</v>
      </c>
      <c r="O500" s="13"/>
      <c r="P500" s="13"/>
    </row>
    <row r="501" spans="1:16" ht="12.45" customHeight="1" x14ac:dyDescent="0.2">
      <c r="A501" s="11" t="str">
        <f t="shared" si="11"/>
        <v>BLACKALL2023</v>
      </c>
      <c r="B501" s="3" t="s">
        <v>160</v>
      </c>
      <c r="C501" s="12">
        <v>2023</v>
      </c>
      <c r="E501" s="13">
        <v>8601</v>
      </c>
      <c r="F501" s="13">
        <v>8421</v>
      </c>
      <c r="G501" s="13">
        <v>17022</v>
      </c>
      <c r="H501" s="13">
        <v>0</v>
      </c>
      <c r="I501" s="13">
        <v>0</v>
      </c>
      <c r="J501" s="13">
        <v>0</v>
      </c>
      <c r="K501" s="15">
        <v>8601</v>
      </c>
      <c r="L501" s="15">
        <v>8421</v>
      </c>
      <c r="M501" s="15">
        <v>17022</v>
      </c>
      <c r="O501" s="13"/>
      <c r="P501" s="13"/>
    </row>
    <row r="502" spans="1:16" ht="12.45" customHeight="1" x14ac:dyDescent="0.2">
      <c r="A502" s="11" t="str">
        <f t="shared" si="11"/>
        <v>BLACKALL2024</v>
      </c>
      <c r="B502" s="93" t="s">
        <v>160</v>
      </c>
      <c r="C502" s="88">
        <v>2024</v>
      </c>
      <c r="D502" s="89"/>
      <c r="E502" s="15">
        <v>8247</v>
      </c>
      <c r="F502" s="15">
        <v>8045</v>
      </c>
      <c r="G502" s="15">
        <v>16292</v>
      </c>
      <c r="H502" s="15">
        <v>0</v>
      </c>
      <c r="I502" s="15">
        <v>0</v>
      </c>
      <c r="J502" s="15">
        <v>0</v>
      </c>
      <c r="K502" s="15">
        <v>8247</v>
      </c>
      <c r="L502" s="15">
        <v>8045</v>
      </c>
      <c r="M502" s="15">
        <v>16292</v>
      </c>
      <c r="O502" s="13"/>
      <c r="P502" s="13"/>
    </row>
    <row r="503" spans="1:16" ht="12.45" customHeight="1" x14ac:dyDescent="0.2">
      <c r="A503" s="11" t="str">
        <f t="shared" si="11"/>
        <v>BRISBANE1985</v>
      </c>
      <c r="B503" s="95" t="s">
        <v>20</v>
      </c>
      <c r="C503" s="88">
        <v>1985</v>
      </c>
      <c r="D503" s="89"/>
      <c r="E503" s="15">
        <v>1418790</v>
      </c>
      <c r="F503" s="15">
        <v>1405570</v>
      </c>
      <c r="G503" s="15">
        <v>2824360</v>
      </c>
      <c r="H503" s="90">
        <v>251372</v>
      </c>
      <c r="I503" s="90">
        <v>241094</v>
      </c>
      <c r="J503" s="15">
        <v>492466</v>
      </c>
      <c r="K503" s="15">
        <v>1670162</v>
      </c>
      <c r="L503" s="15">
        <v>1646664</v>
      </c>
      <c r="M503" s="15">
        <v>3316826</v>
      </c>
      <c r="O503" s="13"/>
      <c r="P503" s="13"/>
    </row>
    <row r="504" spans="1:16" ht="12.45" customHeight="1" x14ac:dyDescent="0.2">
      <c r="A504" s="11" t="str">
        <f t="shared" si="11"/>
        <v>BRISBANE1986</v>
      </c>
      <c r="B504" s="95" t="s">
        <v>20</v>
      </c>
      <c r="C504" s="88">
        <v>1986</v>
      </c>
      <c r="D504" s="89"/>
      <c r="E504" s="15">
        <v>1521259</v>
      </c>
      <c r="F504" s="15">
        <v>1497692</v>
      </c>
      <c r="G504" s="15">
        <v>3018951</v>
      </c>
      <c r="H504" s="90">
        <v>295731</v>
      </c>
      <c r="I504" s="90">
        <v>280932</v>
      </c>
      <c r="J504" s="15">
        <v>576663</v>
      </c>
      <c r="K504" s="15">
        <v>1816990</v>
      </c>
      <c r="L504" s="15">
        <v>1778624</v>
      </c>
      <c r="M504" s="15">
        <v>3595614</v>
      </c>
      <c r="O504" s="13"/>
      <c r="P504" s="13"/>
    </row>
    <row r="505" spans="1:16" ht="12.45" customHeight="1" x14ac:dyDescent="0.2">
      <c r="A505" s="11" t="str">
        <f t="shared" si="11"/>
        <v>BRISBANE1987</v>
      </c>
      <c r="B505" s="3" t="s">
        <v>20</v>
      </c>
      <c r="C505" s="12">
        <v>1987</v>
      </c>
      <c r="E505" s="13">
        <v>1654044</v>
      </c>
      <c r="F505" s="13">
        <v>1617657</v>
      </c>
      <c r="G505" s="13">
        <v>3271701</v>
      </c>
      <c r="H505" s="13">
        <v>356163</v>
      </c>
      <c r="I505" s="13">
        <v>341290</v>
      </c>
      <c r="J505" s="13">
        <v>697453</v>
      </c>
      <c r="K505" s="15">
        <v>2010207</v>
      </c>
      <c r="L505" s="15">
        <v>1958947</v>
      </c>
      <c r="M505" s="15">
        <v>3969154</v>
      </c>
      <c r="O505" s="13"/>
      <c r="P505" s="13"/>
    </row>
    <row r="506" spans="1:16" ht="12.45" customHeight="1" x14ac:dyDescent="0.2">
      <c r="A506" s="11" t="str">
        <f t="shared" si="11"/>
        <v>BRISBANE1988</v>
      </c>
      <c r="B506" s="3" t="s">
        <v>20</v>
      </c>
      <c r="C506" s="12">
        <v>1988</v>
      </c>
      <c r="E506" s="13">
        <v>1981592</v>
      </c>
      <c r="F506" s="13">
        <v>1959619</v>
      </c>
      <c r="G506" s="13">
        <v>3941211</v>
      </c>
      <c r="H506" s="13">
        <v>502284</v>
      </c>
      <c r="I506" s="13">
        <v>456511</v>
      </c>
      <c r="J506" s="13">
        <v>958795</v>
      </c>
      <c r="K506" s="15">
        <v>2483876</v>
      </c>
      <c r="L506" s="15">
        <v>2416130</v>
      </c>
      <c r="M506" s="15">
        <v>4900006</v>
      </c>
      <c r="O506" s="13"/>
      <c r="P506" s="13"/>
    </row>
    <row r="507" spans="1:16" ht="12.45" customHeight="1" x14ac:dyDescent="0.2">
      <c r="A507" s="11" t="str">
        <f t="shared" si="11"/>
        <v>BRISBANE1989</v>
      </c>
      <c r="B507" s="3" t="s">
        <v>20</v>
      </c>
      <c r="C507" s="12">
        <v>1989</v>
      </c>
      <c r="E507" s="13">
        <v>1459892</v>
      </c>
      <c r="F507" s="13">
        <v>1445149</v>
      </c>
      <c r="G507" s="13">
        <v>2905041</v>
      </c>
      <c r="H507" s="13">
        <v>494892</v>
      </c>
      <c r="I507" s="13">
        <v>451175</v>
      </c>
      <c r="J507" s="13">
        <v>946067</v>
      </c>
      <c r="K507" s="15">
        <v>1954784</v>
      </c>
      <c r="L507" s="15">
        <v>1896324</v>
      </c>
      <c r="M507" s="15">
        <v>3851108</v>
      </c>
      <c r="O507" s="13"/>
      <c r="P507" s="13"/>
    </row>
    <row r="508" spans="1:16" ht="12.45" customHeight="1" x14ac:dyDescent="0.2">
      <c r="A508" s="11" t="str">
        <f t="shared" si="11"/>
        <v>BRISBANE1990</v>
      </c>
      <c r="B508" s="3" t="s">
        <v>20</v>
      </c>
      <c r="C508" s="12">
        <v>1990</v>
      </c>
      <c r="E508" s="13">
        <v>1883451</v>
      </c>
      <c r="F508" s="13">
        <v>1883523</v>
      </c>
      <c r="G508" s="13">
        <v>3766974</v>
      </c>
      <c r="H508" s="13">
        <v>562131</v>
      </c>
      <c r="I508" s="13">
        <v>500606</v>
      </c>
      <c r="J508" s="13">
        <v>1062737</v>
      </c>
      <c r="K508" s="15">
        <v>2445582</v>
      </c>
      <c r="L508" s="15">
        <v>2384129</v>
      </c>
      <c r="M508" s="15">
        <v>4829711</v>
      </c>
      <c r="O508" s="13"/>
      <c r="P508" s="13"/>
    </row>
    <row r="509" spans="1:16" ht="12.45" customHeight="1" x14ac:dyDescent="0.2">
      <c r="A509" s="11" t="str">
        <f t="shared" si="11"/>
        <v>BRISBANE1991</v>
      </c>
      <c r="B509" s="3" t="s">
        <v>20</v>
      </c>
      <c r="C509" s="12">
        <v>1991</v>
      </c>
      <c r="E509" s="13">
        <v>2516842</v>
      </c>
      <c r="F509" s="13">
        <v>2496414</v>
      </c>
      <c r="G509" s="13">
        <v>5013256</v>
      </c>
      <c r="H509" s="13">
        <v>616536</v>
      </c>
      <c r="I509" s="13">
        <v>585634</v>
      </c>
      <c r="J509" s="13">
        <v>1202170</v>
      </c>
      <c r="K509" s="15">
        <v>3133378</v>
      </c>
      <c r="L509" s="15">
        <v>3082048</v>
      </c>
      <c r="M509" s="15">
        <v>6215426</v>
      </c>
      <c r="O509" s="13"/>
      <c r="P509" s="13"/>
    </row>
    <row r="510" spans="1:16" ht="12.45" customHeight="1" x14ac:dyDescent="0.2">
      <c r="A510" s="11" t="str">
        <f t="shared" si="11"/>
        <v>BRISBANE1992</v>
      </c>
      <c r="B510" s="3" t="s">
        <v>20</v>
      </c>
      <c r="C510" s="12">
        <v>1992</v>
      </c>
      <c r="E510" s="13">
        <v>2633377</v>
      </c>
      <c r="F510" s="13">
        <v>2592571</v>
      </c>
      <c r="G510" s="13">
        <v>5225948</v>
      </c>
      <c r="H510" s="13">
        <v>678475</v>
      </c>
      <c r="I510" s="13">
        <v>634464</v>
      </c>
      <c r="J510" s="13">
        <v>1312939</v>
      </c>
      <c r="K510" s="15">
        <v>3311852</v>
      </c>
      <c r="L510" s="15">
        <v>3227035</v>
      </c>
      <c r="M510" s="15">
        <v>6538887</v>
      </c>
      <c r="O510" s="13"/>
      <c r="P510" s="13"/>
    </row>
    <row r="511" spans="1:16" ht="12.45" customHeight="1" x14ac:dyDescent="0.2">
      <c r="A511" s="11" t="str">
        <f t="shared" si="11"/>
        <v>BRISBANE1993</v>
      </c>
      <c r="B511" s="3" t="s">
        <v>20</v>
      </c>
      <c r="C511" s="12">
        <v>1993</v>
      </c>
      <c r="E511" s="13">
        <v>2815263</v>
      </c>
      <c r="F511" s="13">
        <v>2796637</v>
      </c>
      <c r="G511" s="13">
        <v>5611900</v>
      </c>
      <c r="H511" s="13">
        <v>795414</v>
      </c>
      <c r="I511" s="13">
        <v>746797</v>
      </c>
      <c r="J511" s="13">
        <v>1542211</v>
      </c>
      <c r="K511" s="15">
        <v>3610677</v>
      </c>
      <c r="L511" s="15">
        <v>3543434</v>
      </c>
      <c r="M511" s="15">
        <v>7154111</v>
      </c>
      <c r="O511" s="13"/>
      <c r="P511" s="13"/>
    </row>
    <row r="512" spans="1:16" ht="12.45" customHeight="1" x14ac:dyDescent="0.2">
      <c r="A512" s="11" t="str">
        <f t="shared" si="11"/>
        <v>BRISBANE1994</v>
      </c>
      <c r="B512" s="3" t="s">
        <v>20</v>
      </c>
      <c r="C512" s="12">
        <v>1994</v>
      </c>
      <c r="E512" s="13">
        <v>3172018</v>
      </c>
      <c r="F512" s="13">
        <v>3213664</v>
      </c>
      <c r="G512" s="13">
        <v>6385682</v>
      </c>
      <c r="H512" s="13">
        <v>878541</v>
      </c>
      <c r="I512" s="13">
        <v>807516</v>
      </c>
      <c r="J512" s="13">
        <v>1686057</v>
      </c>
      <c r="K512" s="15">
        <v>4050559</v>
      </c>
      <c r="L512" s="15">
        <v>4021180</v>
      </c>
      <c r="M512" s="15">
        <v>8071739</v>
      </c>
      <c r="O512" s="13"/>
      <c r="P512" s="13"/>
    </row>
    <row r="513" spans="1:16" ht="12.45" customHeight="1" x14ac:dyDescent="0.2">
      <c r="A513" s="11" t="str">
        <f t="shared" si="11"/>
        <v>BRISBANE1995</v>
      </c>
      <c r="B513" s="3" t="s">
        <v>20</v>
      </c>
      <c r="C513" s="12">
        <v>1995</v>
      </c>
      <c r="E513" s="13">
        <v>3416617</v>
      </c>
      <c r="F513" s="13">
        <v>3507674</v>
      </c>
      <c r="G513" s="13">
        <v>6924291</v>
      </c>
      <c r="H513" s="13">
        <v>1066741</v>
      </c>
      <c r="I513" s="13">
        <v>898586</v>
      </c>
      <c r="J513" s="13">
        <v>1965327</v>
      </c>
      <c r="K513" s="15">
        <v>4483358</v>
      </c>
      <c r="L513" s="15">
        <v>4406260</v>
      </c>
      <c r="M513" s="15">
        <v>8889618</v>
      </c>
      <c r="O513" s="13"/>
      <c r="P513" s="13"/>
    </row>
    <row r="514" spans="1:16" ht="12.45" customHeight="1" x14ac:dyDescent="0.2">
      <c r="A514" s="11" t="str">
        <f t="shared" si="11"/>
        <v>BRISBANE1996</v>
      </c>
      <c r="B514" s="93" t="s">
        <v>20</v>
      </c>
      <c r="C514" s="88">
        <v>1996</v>
      </c>
      <c r="D514" s="89"/>
      <c r="E514" s="15">
        <v>3646032</v>
      </c>
      <c r="F514" s="15">
        <v>3729412</v>
      </c>
      <c r="G514" s="15">
        <v>7375444</v>
      </c>
      <c r="H514" s="15">
        <v>1198371</v>
      </c>
      <c r="I514" s="15">
        <v>993739</v>
      </c>
      <c r="J514" s="15">
        <v>2192110</v>
      </c>
      <c r="K514" s="15">
        <v>4844403</v>
      </c>
      <c r="L514" s="15">
        <v>4723151</v>
      </c>
      <c r="M514" s="15">
        <v>9567554</v>
      </c>
      <c r="O514" s="13"/>
      <c r="P514" s="13"/>
    </row>
    <row r="515" spans="1:16" ht="12.45" customHeight="1" x14ac:dyDescent="0.2">
      <c r="A515" s="11" t="str">
        <f t="shared" si="11"/>
        <v>BRISBANE1997</v>
      </c>
      <c r="B515" s="3" t="s">
        <v>20</v>
      </c>
      <c r="C515" s="12">
        <v>1997</v>
      </c>
      <c r="E515" s="13">
        <v>3692221</v>
      </c>
      <c r="F515" s="13">
        <v>3777862</v>
      </c>
      <c r="G515" s="13">
        <v>7470083</v>
      </c>
      <c r="H515" s="13">
        <v>1256251</v>
      </c>
      <c r="I515" s="13">
        <v>1038649</v>
      </c>
      <c r="J515" s="13">
        <v>2294900</v>
      </c>
      <c r="K515" s="15">
        <v>4948472</v>
      </c>
      <c r="L515" s="15">
        <v>4816511</v>
      </c>
      <c r="M515" s="15">
        <v>9764983</v>
      </c>
      <c r="O515" s="13"/>
      <c r="P515" s="13"/>
    </row>
    <row r="516" spans="1:16" ht="12.45" customHeight="1" x14ac:dyDescent="0.2">
      <c r="A516" s="11" t="str">
        <f t="shared" si="11"/>
        <v>BRISBANE1998</v>
      </c>
      <c r="B516" s="93" t="s">
        <v>20</v>
      </c>
      <c r="C516" s="88">
        <v>1998</v>
      </c>
      <c r="D516" s="89"/>
      <c r="E516" s="15">
        <v>3681615</v>
      </c>
      <c r="F516" s="15">
        <v>3756726</v>
      </c>
      <c r="G516" s="15">
        <v>7438341</v>
      </c>
      <c r="H516" s="15">
        <v>1213261</v>
      </c>
      <c r="I516" s="15">
        <v>1037979</v>
      </c>
      <c r="J516" s="15">
        <v>2251240</v>
      </c>
      <c r="K516" s="15">
        <v>4894876</v>
      </c>
      <c r="L516" s="15">
        <v>4794705</v>
      </c>
      <c r="M516" s="15">
        <v>9689581</v>
      </c>
      <c r="O516" s="13"/>
      <c r="P516" s="13"/>
    </row>
    <row r="517" spans="1:16" ht="12.45" customHeight="1" x14ac:dyDescent="0.2">
      <c r="A517" s="11" t="str">
        <f t="shared" si="11"/>
        <v>BRISBANE1999</v>
      </c>
      <c r="B517" s="95" t="s">
        <v>20</v>
      </c>
      <c r="C517" s="88">
        <v>1999</v>
      </c>
      <c r="D517" s="89"/>
      <c r="E517" s="15">
        <v>3886649</v>
      </c>
      <c r="F517" s="15">
        <v>3946787</v>
      </c>
      <c r="G517" s="15">
        <v>7833436</v>
      </c>
      <c r="H517" s="90">
        <v>1259781</v>
      </c>
      <c r="I517" s="90">
        <v>1115986</v>
      </c>
      <c r="J517" s="15">
        <v>2375767</v>
      </c>
      <c r="K517" s="15">
        <v>5146430</v>
      </c>
      <c r="L517" s="15">
        <v>5062773</v>
      </c>
      <c r="M517" s="15">
        <v>10209203</v>
      </c>
      <c r="O517" s="13"/>
      <c r="P517" s="13"/>
    </row>
    <row r="518" spans="1:16" ht="12.45" customHeight="1" x14ac:dyDescent="0.2">
      <c r="A518" s="11" t="str">
        <f t="shared" si="11"/>
        <v>BRISBANE2000</v>
      </c>
      <c r="B518" s="93" t="s">
        <v>20</v>
      </c>
      <c r="C518" s="88">
        <v>2000</v>
      </c>
      <c r="D518" s="89"/>
      <c r="E518" s="15">
        <v>4404201</v>
      </c>
      <c r="F518" s="15">
        <v>4406469</v>
      </c>
      <c r="G518" s="15">
        <v>8810670</v>
      </c>
      <c r="H518" s="15">
        <v>1309606</v>
      </c>
      <c r="I518" s="15">
        <v>1151772</v>
      </c>
      <c r="J518" s="15">
        <v>2461378</v>
      </c>
      <c r="K518" s="15">
        <v>5713807</v>
      </c>
      <c r="L518" s="15">
        <v>5558241</v>
      </c>
      <c r="M518" s="15">
        <v>11272048</v>
      </c>
      <c r="O518" s="13"/>
      <c r="P518" s="13"/>
    </row>
    <row r="519" spans="1:16" ht="12.45" customHeight="1" x14ac:dyDescent="0.2">
      <c r="A519" s="11" t="str">
        <f t="shared" si="11"/>
        <v>BRISBANE2001</v>
      </c>
      <c r="B519" s="3" t="s">
        <v>20</v>
      </c>
      <c r="C519" s="12">
        <v>2001</v>
      </c>
      <c r="E519" s="13">
        <v>4948055</v>
      </c>
      <c r="F519" s="13">
        <v>4998018</v>
      </c>
      <c r="G519" s="13">
        <v>9946073</v>
      </c>
      <c r="H519" s="13">
        <v>1348856</v>
      </c>
      <c r="I519" s="13">
        <v>1198864</v>
      </c>
      <c r="J519" s="13">
        <v>2547720</v>
      </c>
      <c r="K519" s="15">
        <v>6296911</v>
      </c>
      <c r="L519" s="15">
        <v>6196882</v>
      </c>
      <c r="M519" s="15">
        <v>12493793</v>
      </c>
      <c r="O519" s="13"/>
      <c r="P519" s="13"/>
    </row>
    <row r="520" spans="1:16" ht="12.45" customHeight="1" x14ac:dyDescent="0.2">
      <c r="A520" s="11" t="str">
        <f t="shared" si="11"/>
        <v>BRISBANE2002</v>
      </c>
      <c r="B520" s="95" t="s">
        <v>20</v>
      </c>
      <c r="C520" s="88">
        <v>2002</v>
      </c>
      <c r="D520" s="89"/>
      <c r="E520" s="15">
        <v>4560733</v>
      </c>
      <c r="F520" s="15">
        <v>4602787</v>
      </c>
      <c r="G520" s="15">
        <v>9163520</v>
      </c>
      <c r="H520" s="90">
        <v>1290423</v>
      </c>
      <c r="I520" s="90">
        <v>1202659</v>
      </c>
      <c r="J520" s="15">
        <v>2493082</v>
      </c>
      <c r="K520" s="15">
        <v>5851156</v>
      </c>
      <c r="L520" s="15">
        <v>5805446</v>
      </c>
      <c r="M520" s="15">
        <v>11656602</v>
      </c>
      <c r="O520" s="13"/>
      <c r="P520" s="13"/>
    </row>
    <row r="521" spans="1:16" ht="12.45" customHeight="1" x14ac:dyDescent="0.2">
      <c r="A521" s="11" t="str">
        <f t="shared" si="11"/>
        <v>BRISBANE2003</v>
      </c>
      <c r="B521" s="3" t="s">
        <v>20</v>
      </c>
      <c r="C521" s="12">
        <v>2003</v>
      </c>
      <c r="E521" s="13">
        <v>5052824</v>
      </c>
      <c r="F521" s="13">
        <v>5052542</v>
      </c>
      <c r="G521" s="13">
        <v>10105366</v>
      </c>
      <c r="H521" s="13">
        <v>1303068</v>
      </c>
      <c r="I521" s="13">
        <v>1246376</v>
      </c>
      <c r="J521" s="13">
        <v>2549444</v>
      </c>
      <c r="K521" s="15">
        <v>6355892</v>
      </c>
      <c r="L521" s="15">
        <v>6298918</v>
      </c>
      <c r="M521" s="15">
        <v>12654810</v>
      </c>
      <c r="O521" s="13"/>
      <c r="P521" s="13"/>
    </row>
    <row r="522" spans="1:16" ht="12.45" customHeight="1" x14ac:dyDescent="0.2">
      <c r="A522" s="11" t="str">
        <f t="shared" si="11"/>
        <v>BRISBANE2004</v>
      </c>
      <c r="B522" s="93" t="s">
        <v>20</v>
      </c>
      <c r="C522" s="88">
        <v>2004</v>
      </c>
      <c r="D522" s="89"/>
      <c r="E522" s="15">
        <v>5761856</v>
      </c>
      <c r="F522" s="15">
        <v>5757566</v>
      </c>
      <c r="G522" s="15">
        <v>11519422</v>
      </c>
      <c r="H522" s="15">
        <v>1652284</v>
      </c>
      <c r="I522" s="15">
        <v>1614197</v>
      </c>
      <c r="J522" s="15">
        <v>3266481</v>
      </c>
      <c r="K522" s="15">
        <v>7414140</v>
      </c>
      <c r="L522" s="15">
        <v>7371763</v>
      </c>
      <c r="M522" s="15">
        <v>14785903</v>
      </c>
      <c r="O522" s="13"/>
      <c r="P522" s="13"/>
    </row>
    <row r="523" spans="1:16" ht="12.45" customHeight="1" x14ac:dyDescent="0.2">
      <c r="A523" s="11" t="str">
        <f t="shared" si="11"/>
        <v>BRISBANE2005</v>
      </c>
      <c r="B523" s="3" t="s">
        <v>20</v>
      </c>
      <c r="C523" s="12">
        <v>2005</v>
      </c>
      <c r="E523" s="13">
        <v>6065613</v>
      </c>
      <c r="F523" s="13">
        <v>6036996</v>
      </c>
      <c r="G523" s="13">
        <v>12102609</v>
      </c>
      <c r="H523" s="13">
        <v>1827122</v>
      </c>
      <c r="I523" s="13">
        <v>1779568</v>
      </c>
      <c r="J523" s="13">
        <v>3606690</v>
      </c>
      <c r="K523" s="15">
        <v>7892735</v>
      </c>
      <c r="L523" s="15">
        <v>7816564</v>
      </c>
      <c r="M523" s="15">
        <v>15709299</v>
      </c>
      <c r="O523" s="13"/>
      <c r="P523" s="13"/>
    </row>
    <row r="524" spans="1:16" ht="12.45" customHeight="1" x14ac:dyDescent="0.2">
      <c r="A524" s="11" t="str">
        <f t="shared" si="11"/>
        <v>BRISBANE2006</v>
      </c>
      <c r="B524" s="93" t="s">
        <v>20</v>
      </c>
      <c r="C524" s="88">
        <v>2006</v>
      </c>
      <c r="D524" s="89"/>
      <c r="E524" s="15">
        <v>6479840</v>
      </c>
      <c r="F524" s="15">
        <v>6462895</v>
      </c>
      <c r="G524" s="15">
        <v>12942735</v>
      </c>
      <c r="H524" s="15">
        <v>1902026</v>
      </c>
      <c r="I524" s="15">
        <v>1861288</v>
      </c>
      <c r="J524" s="15">
        <v>3763314</v>
      </c>
      <c r="K524" s="15">
        <v>8381866</v>
      </c>
      <c r="L524" s="15">
        <v>8324183</v>
      </c>
      <c r="M524" s="15">
        <v>16706049</v>
      </c>
      <c r="O524" s="13"/>
      <c r="P524" s="13"/>
    </row>
    <row r="525" spans="1:16" ht="12.45" customHeight="1" x14ac:dyDescent="0.2">
      <c r="A525" s="11" t="str">
        <f t="shared" si="11"/>
        <v>BRISBANE2007</v>
      </c>
      <c r="B525" s="93" t="s">
        <v>20</v>
      </c>
      <c r="C525" s="88">
        <v>2007</v>
      </c>
      <c r="D525" s="89"/>
      <c r="E525" s="15">
        <v>6995112</v>
      </c>
      <c r="F525" s="15">
        <v>6977224</v>
      </c>
      <c r="G525" s="15">
        <v>13972336</v>
      </c>
      <c r="H525" s="15">
        <v>1971097</v>
      </c>
      <c r="I525" s="15">
        <v>1950655</v>
      </c>
      <c r="J525" s="15">
        <v>3921752</v>
      </c>
      <c r="K525" s="15">
        <v>8966209</v>
      </c>
      <c r="L525" s="15">
        <v>8927879</v>
      </c>
      <c r="M525" s="15">
        <v>17894088</v>
      </c>
      <c r="O525" s="13"/>
      <c r="P525" s="13"/>
    </row>
    <row r="526" spans="1:16" ht="12.45" customHeight="1" x14ac:dyDescent="0.2">
      <c r="A526" s="11" t="str">
        <f t="shared" si="11"/>
        <v>BRISBANE2008</v>
      </c>
      <c r="B526" s="3" t="s">
        <v>20</v>
      </c>
      <c r="C526" s="12">
        <v>2008</v>
      </c>
      <c r="E526" s="13">
        <v>7281876</v>
      </c>
      <c r="F526" s="13">
        <v>7265661</v>
      </c>
      <c r="G526" s="13">
        <v>14547537</v>
      </c>
      <c r="H526" s="13">
        <v>2035342</v>
      </c>
      <c r="I526" s="13">
        <v>2000448</v>
      </c>
      <c r="J526" s="13">
        <v>4035790</v>
      </c>
      <c r="K526" s="15">
        <v>9317218</v>
      </c>
      <c r="L526" s="15">
        <v>9266109</v>
      </c>
      <c r="M526" s="15">
        <v>18583327</v>
      </c>
      <c r="O526" s="13"/>
      <c r="P526" s="13"/>
    </row>
    <row r="527" spans="1:16" ht="12.45" customHeight="1" x14ac:dyDescent="0.2">
      <c r="A527" s="11" t="str">
        <f t="shared" si="11"/>
        <v>BRISBANE2009</v>
      </c>
      <c r="B527" s="95" t="s">
        <v>20</v>
      </c>
      <c r="C527" s="88">
        <v>2009</v>
      </c>
      <c r="E527" s="15">
        <v>7308926</v>
      </c>
      <c r="F527" s="15">
        <v>7286998</v>
      </c>
      <c r="G527" s="15">
        <v>14595924</v>
      </c>
      <c r="H527" s="90">
        <v>2051853</v>
      </c>
      <c r="I527" s="90">
        <v>2065318</v>
      </c>
      <c r="J527" s="15">
        <v>4117171</v>
      </c>
      <c r="K527" s="15">
        <v>9360779</v>
      </c>
      <c r="L527" s="15">
        <v>9352316</v>
      </c>
      <c r="M527" s="15">
        <v>18713095</v>
      </c>
      <c r="O527" s="13"/>
      <c r="P527" s="13"/>
    </row>
    <row r="528" spans="1:16" ht="12.45" customHeight="1" x14ac:dyDescent="0.2">
      <c r="A528" s="11" t="str">
        <f t="shared" si="11"/>
        <v>BRISBANE2010</v>
      </c>
      <c r="B528" s="3" t="s">
        <v>20</v>
      </c>
      <c r="C528" s="12">
        <v>2010</v>
      </c>
      <c r="E528" s="13">
        <v>7674673</v>
      </c>
      <c r="F528" s="13">
        <v>7663518</v>
      </c>
      <c r="G528" s="13">
        <v>15338191</v>
      </c>
      <c r="H528" s="13">
        <v>2135978</v>
      </c>
      <c r="I528" s="13">
        <v>2146279</v>
      </c>
      <c r="J528" s="13">
        <v>4282257</v>
      </c>
      <c r="K528" s="15">
        <v>9810651</v>
      </c>
      <c r="L528" s="15">
        <v>9809797</v>
      </c>
      <c r="M528" s="15">
        <v>19620448</v>
      </c>
      <c r="O528" s="13"/>
      <c r="P528" s="13"/>
    </row>
    <row r="529" spans="1:16" ht="12.45" customHeight="1" x14ac:dyDescent="0.2">
      <c r="A529" s="11" t="str">
        <f t="shared" si="11"/>
        <v>BRISBANE2011</v>
      </c>
      <c r="B529" s="95" t="s">
        <v>20</v>
      </c>
      <c r="C529" s="88">
        <v>2011</v>
      </c>
      <c r="D529" s="89"/>
      <c r="E529" s="15">
        <v>7948914</v>
      </c>
      <c r="F529" s="15">
        <v>7940069</v>
      </c>
      <c r="G529" s="15">
        <v>15888983</v>
      </c>
      <c r="H529" s="90">
        <v>2232345</v>
      </c>
      <c r="I529" s="90">
        <v>2212522</v>
      </c>
      <c r="J529" s="15">
        <v>4444867</v>
      </c>
      <c r="K529" s="15">
        <v>10181259</v>
      </c>
      <c r="L529" s="15">
        <v>10152591</v>
      </c>
      <c r="M529" s="15">
        <v>20333850</v>
      </c>
      <c r="O529" s="13"/>
      <c r="P529" s="13"/>
    </row>
    <row r="530" spans="1:16" ht="12.45" customHeight="1" x14ac:dyDescent="0.2">
      <c r="A530" s="11" t="str">
        <f t="shared" si="11"/>
        <v>BRISBANE2012</v>
      </c>
      <c r="B530" s="3" t="s">
        <v>20</v>
      </c>
      <c r="C530" s="12">
        <v>2012</v>
      </c>
      <c r="E530" s="13">
        <v>8306085</v>
      </c>
      <c r="F530" s="13">
        <v>8295264</v>
      </c>
      <c r="G530" s="13">
        <v>16601349</v>
      </c>
      <c r="H530" s="13">
        <v>2272237</v>
      </c>
      <c r="I530" s="13">
        <v>2199176</v>
      </c>
      <c r="J530" s="13">
        <v>4471413</v>
      </c>
      <c r="K530" s="15">
        <v>10578322</v>
      </c>
      <c r="L530" s="15">
        <v>10494440</v>
      </c>
      <c r="M530" s="15">
        <v>21072762</v>
      </c>
      <c r="O530" s="13"/>
      <c r="P530" s="13"/>
    </row>
    <row r="531" spans="1:16" ht="12.45" customHeight="1" x14ac:dyDescent="0.2">
      <c r="A531" s="11" t="str">
        <f t="shared" si="11"/>
        <v>BRISBANE2013</v>
      </c>
      <c r="B531" s="3" t="s">
        <v>20</v>
      </c>
      <c r="C531" s="12">
        <v>2013</v>
      </c>
      <c r="E531" s="13">
        <v>8400795</v>
      </c>
      <c r="F531" s="13">
        <v>8374902</v>
      </c>
      <c r="G531" s="13">
        <v>16775697</v>
      </c>
      <c r="H531" s="13">
        <v>2372918</v>
      </c>
      <c r="I531" s="13">
        <v>2296223</v>
      </c>
      <c r="J531" s="13">
        <v>4669141</v>
      </c>
      <c r="K531" s="15">
        <v>10773713</v>
      </c>
      <c r="L531" s="15">
        <v>10671125</v>
      </c>
      <c r="M531" s="15">
        <v>21444838</v>
      </c>
      <c r="O531" s="13"/>
      <c r="P531" s="13"/>
    </row>
    <row r="532" spans="1:16" ht="12.45" customHeight="1" x14ac:dyDescent="0.2">
      <c r="A532" s="11" t="str">
        <f t="shared" si="11"/>
        <v>BRISBANE2014</v>
      </c>
      <c r="B532" s="3" t="s">
        <v>20</v>
      </c>
      <c r="C532" s="12">
        <v>2014</v>
      </c>
      <c r="E532" s="13">
        <v>8504232</v>
      </c>
      <c r="F532" s="13">
        <v>8478604</v>
      </c>
      <c r="G532" s="13">
        <v>16982836</v>
      </c>
      <c r="H532" s="13">
        <v>2510710</v>
      </c>
      <c r="I532" s="13">
        <v>2454271</v>
      </c>
      <c r="J532" s="13">
        <v>4964981</v>
      </c>
      <c r="K532" s="15">
        <v>11014942</v>
      </c>
      <c r="L532" s="15">
        <v>10932875</v>
      </c>
      <c r="M532" s="15">
        <v>21947817</v>
      </c>
      <c r="O532" s="13"/>
      <c r="P532" s="13"/>
    </row>
    <row r="533" spans="1:16" ht="12.45" customHeight="1" x14ac:dyDescent="0.2">
      <c r="A533" s="11" t="str">
        <f t="shared" si="11"/>
        <v>BRISBANE2015</v>
      </c>
      <c r="B533" s="3" t="s">
        <v>20</v>
      </c>
      <c r="C533" s="12">
        <v>2015</v>
      </c>
      <c r="E533" s="13">
        <v>8399287</v>
      </c>
      <c r="F533" s="13">
        <v>8387687</v>
      </c>
      <c r="G533" s="13">
        <v>16786974</v>
      </c>
      <c r="H533" s="13">
        <v>2622941</v>
      </c>
      <c r="I533" s="13">
        <v>2615581</v>
      </c>
      <c r="J533" s="13">
        <v>5238522</v>
      </c>
      <c r="K533" s="15">
        <v>11022228</v>
      </c>
      <c r="L533" s="15">
        <v>11003268</v>
      </c>
      <c r="M533" s="15">
        <v>22025496</v>
      </c>
      <c r="O533" s="13"/>
      <c r="P533" s="13"/>
    </row>
    <row r="534" spans="1:16" ht="12.45" customHeight="1" x14ac:dyDescent="0.2">
      <c r="A534" s="11" t="str">
        <f t="shared" si="11"/>
        <v>BRISBANE2016</v>
      </c>
      <c r="B534" s="95" t="s">
        <v>20</v>
      </c>
      <c r="C534" s="88">
        <v>2016</v>
      </c>
      <c r="D534" s="89"/>
      <c r="E534" s="15">
        <v>8538676</v>
      </c>
      <c r="F534" s="15">
        <v>8517176</v>
      </c>
      <c r="G534" s="15">
        <v>17055852</v>
      </c>
      <c r="H534" s="90">
        <v>2729101</v>
      </c>
      <c r="I534" s="90">
        <v>2720643</v>
      </c>
      <c r="J534" s="15">
        <v>5449744</v>
      </c>
      <c r="K534" s="15">
        <v>11267777</v>
      </c>
      <c r="L534" s="15">
        <v>11237819</v>
      </c>
      <c r="M534" s="15">
        <v>22505596</v>
      </c>
      <c r="O534" s="13"/>
      <c r="P534" s="13"/>
    </row>
    <row r="535" spans="1:16" ht="12.45" customHeight="1" x14ac:dyDescent="0.2">
      <c r="A535" s="11" t="str">
        <f t="shared" si="11"/>
        <v>BRISBANE2017</v>
      </c>
      <c r="B535" s="3" t="s">
        <v>20</v>
      </c>
      <c r="C535" s="12">
        <v>2017</v>
      </c>
      <c r="E535" s="13">
        <v>8615737</v>
      </c>
      <c r="F535" s="13">
        <v>8604189</v>
      </c>
      <c r="G535" s="13">
        <v>17219926</v>
      </c>
      <c r="H535" s="13">
        <v>2865078</v>
      </c>
      <c r="I535" s="13">
        <v>2864263</v>
      </c>
      <c r="J535" s="13">
        <v>5729341</v>
      </c>
      <c r="K535" s="15">
        <v>11480815</v>
      </c>
      <c r="L535" s="15">
        <v>11468452</v>
      </c>
      <c r="M535" s="15">
        <v>22949267</v>
      </c>
      <c r="O535" s="13"/>
      <c r="P535" s="13"/>
    </row>
    <row r="536" spans="1:16" ht="12.45" customHeight="1" x14ac:dyDescent="0.2">
      <c r="A536" s="11" t="str">
        <f t="shared" si="11"/>
        <v>BRISBANE2018</v>
      </c>
      <c r="B536" s="95" t="s">
        <v>20</v>
      </c>
      <c r="C536" s="88">
        <v>2018</v>
      </c>
      <c r="D536" s="89"/>
      <c r="E536" s="15">
        <v>8692044</v>
      </c>
      <c r="F536" s="15">
        <v>8662485</v>
      </c>
      <c r="G536" s="15">
        <v>17354529</v>
      </c>
      <c r="H536" s="90">
        <v>3059077</v>
      </c>
      <c r="I536" s="90">
        <v>3053157</v>
      </c>
      <c r="J536" s="15">
        <v>6112234</v>
      </c>
      <c r="K536" s="15">
        <v>11751121</v>
      </c>
      <c r="L536" s="15">
        <v>11715642</v>
      </c>
      <c r="M536" s="15">
        <v>23466763</v>
      </c>
      <c r="O536" s="13"/>
      <c r="P536" s="13"/>
    </row>
    <row r="537" spans="1:16" ht="12.45" customHeight="1" x14ac:dyDescent="0.2">
      <c r="A537" s="11" t="str">
        <f t="shared" si="11"/>
        <v>BRISBANE2019</v>
      </c>
      <c r="B537" s="95" t="s">
        <v>20</v>
      </c>
      <c r="C537" s="88">
        <v>2019</v>
      </c>
      <c r="D537" s="89"/>
      <c r="E537" s="15">
        <v>8806368</v>
      </c>
      <c r="F537" s="15">
        <v>8773774</v>
      </c>
      <c r="G537" s="15">
        <v>17580142</v>
      </c>
      <c r="H537" s="15">
        <v>3214354</v>
      </c>
      <c r="I537" s="15">
        <v>3211210</v>
      </c>
      <c r="J537" s="15">
        <v>6425564</v>
      </c>
      <c r="K537" s="15">
        <v>12020722</v>
      </c>
      <c r="L537" s="15">
        <v>11984984</v>
      </c>
      <c r="M537" s="15">
        <v>24005706</v>
      </c>
      <c r="O537" s="13"/>
      <c r="P537" s="13"/>
    </row>
    <row r="538" spans="1:16" ht="12.45" customHeight="1" x14ac:dyDescent="0.2">
      <c r="A538" s="11" t="str">
        <f t="shared" si="11"/>
        <v>BRISBANE2020</v>
      </c>
      <c r="B538" s="93" t="s">
        <v>20</v>
      </c>
      <c r="C538" s="88">
        <v>2020</v>
      </c>
      <c r="D538" s="89"/>
      <c r="E538" s="15">
        <v>3191435</v>
      </c>
      <c r="F538" s="15">
        <v>3195362</v>
      </c>
      <c r="G538" s="15">
        <v>6386797</v>
      </c>
      <c r="H538" s="15">
        <v>728899</v>
      </c>
      <c r="I538" s="15">
        <v>659392</v>
      </c>
      <c r="J538" s="15">
        <v>1388291</v>
      </c>
      <c r="K538" s="15">
        <v>3920334</v>
      </c>
      <c r="L538" s="15">
        <v>3854754</v>
      </c>
      <c r="M538" s="15">
        <v>7775088</v>
      </c>
      <c r="O538" s="13"/>
      <c r="P538" s="13"/>
    </row>
    <row r="539" spans="1:16" ht="12.45" customHeight="1" x14ac:dyDescent="0.2">
      <c r="A539" s="11" t="str">
        <f t="shared" si="11"/>
        <v>BRISBANE2021</v>
      </c>
      <c r="B539" s="3" t="s">
        <v>20</v>
      </c>
      <c r="C539" s="12">
        <v>2021</v>
      </c>
      <c r="E539" s="13">
        <v>3835031</v>
      </c>
      <c r="F539" s="13">
        <v>3823623</v>
      </c>
      <c r="G539" s="13">
        <v>7658654</v>
      </c>
      <c r="H539" s="13">
        <v>118769</v>
      </c>
      <c r="I539" s="13">
        <v>129230</v>
      </c>
      <c r="J539" s="13">
        <v>247999</v>
      </c>
      <c r="K539" s="15">
        <v>3953800</v>
      </c>
      <c r="L539" s="15">
        <v>3952853</v>
      </c>
      <c r="M539" s="15">
        <v>7906653</v>
      </c>
      <c r="O539" s="13"/>
      <c r="P539" s="13"/>
    </row>
    <row r="540" spans="1:16" ht="12.45" customHeight="1" x14ac:dyDescent="0.2">
      <c r="A540" s="11" t="str">
        <f t="shared" si="11"/>
        <v>BRISBANE2022</v>
      </c>
      <c r="B540" s="95" t="s">
        <v>20</v>
      </c>
      <c r="C540" s="88">
        <v>2022</v>
      </c>
      <c r="D540" s="89"/>
      <c r="E540" s="15">
        <v>7187957</v>
      </c>
      <c r="F540" s="15">
        <v>7186486</v>
      </c>
      <c r="G540" s="15">
        <v>14374443</v>
      </c>
      <c r="H540" s="90">
        <v>1266881</v>
      </c>
      <c r="I540" s="90">
        <v>1262456</v>
      </c>
      <c r="J540" s="15">
        <v>2529337</v>
      </c>
      <c r="K540" s="15">
        <v>8454838</v>
      </c>
      <c r="L540" s="15">
        <v>8448942</v>
      </c>
      <c r="M540" s="15">
        <v>16903780</v>
      </c>
      <c r="O540" s="13"/>
      <c r="P540" s="13"/>
    </row>
    <row r="541" spans="1:16" ht="12.45" customHeight="1" x14ac:dyDescent="0.2">
      <c r="A541" s="11" t="str">
        <f t="shared" si="11"/>
        <v>BRISBANE2023</v>
      </c>
      <c r="B541" s="91" t="s">
        <v>20</v>
      </c>
      <c r="C541" s="16">
        <v>2023</v>
      </c>
      <c r="D541" s="89"/>
      <c r="E541" s="92">
        <v>8190696</v>
      </c>
      <c r="F541" s="92">
        <v>8152401</v>
      </c>
      <c r="G541" s="92">
        <v>16343097</v>
      </c>
      <c r="H541" s="92">
        <v>2421751</v>
      </c>
      <c r="I541" s="92">
        <v>2423717</v>
      </c>
      <c r="J541" s="92">
        <v>4845468</v>
      </c>
      <c r="K541" s="15">
        <v>10612447</v>
      </c>
      <c r="L541" s="15">
        <v>10576118</v>
      </c>
      <c r="M541" s="15">
        <v>21188565</v>
      </c>
      <c r="O541" s="13"/>
      <c r="P541" s="13"/>
    </row>
    <row r="542" spans="1:16" ht="12.45" customHeight="1" x14ac:dyDescent="0.2">
      <c r="A542" s="11" t="str">
        <f t="shared" si="11"/>
        <v>BRISBANE2024</v>
      </c>
      <c r="B542" s="3" t="s">
        <v>20</v>
      </c>
      <c r="C542" s="12">
        <v>2024</v>
      </c>
      <c r="D542" s="89"/>
      <c r="E542" s="13">
        <v>8561294</v>
      </c>
      <c r="F542" s="13">
        <v>8545489</v>
      </c>
      <c r="G542" s="13">
        <v>17106783</v>
      </c>
      <c r="H542" s="13">
        <v>3073552</v>
      </c>
      <c r="I542" s="13">
        <v>3072986</v>
      </c>
      <c r="J542" s="13">
        <v>6146538</v>
      </c>
      <c r="K542" s="15">
        <v>11634846</v>
      </c>
      <c r="L542" s="15">
        <v>11618475</v>
      </c>
      <c r="M542" s="15">
        <v>23253321</v>
      </c>
      <c r="O542" s="13"/>
      <c r="P542" s="13"/>
    </row>
    <row r="543" spans="1:16" ht="12.45" customHeight="1" x14ac:dyDescent="0.2">
      <c r="A543" s="11" t="str">
        <f t="shared" si="11"/>
        <v>BROKEN HILL1985</v>
      </c>
      <c r="B543" s="3" t="s">
        <v>19</v>
      </c>
      <c r="C543" s="12">
        <v>1985</v>
      </c>
      <c r="E543" s="13">
        <v>17765</v>
      </c>
      <c r="F543" s="13">
        <v>17577</v>
      </c>
      <c r="G543" s="13">
        <v>35342</v>
      </c>
      <c r="H543" s="13">
        <v>0</v>
      </c>
      <c r="I543" s="13">
        <v>0</v>
      </c>
      <c r="J543" s="13">
        <v>0</v>
      </c>
      <c r="K543" s="15">
        <v>17765</v>
      </c>
      <c r="L543" s="15">
        <v>17577</v>
      </c>
      <c r="M543" s="15">
        <v>35342</v>
      </c>
      <c r="O543" s="13"/>
      <c r="P543" s="13"/>
    </row>
    <row r="544" spans="1:16" ht="12.45" customHeight="1" x14ac:dyDescent="0.2">
      <c r="A544" s="11" t="str">
        <f t="shared" si="11"/>
        <v>BROKEN HILL1986</v>
      </c>
      <c r="B544" s="91" t="s">
        <v>19</v>
      </c>
      <c r="C544" s="88">
        <v>1986</v>
      </c>
      <c r="D544" s="89"/>
      <c r="E544" s="15">
        <v>18238</v>
      </c>
      <c r="F544" s="15">
        <v>17975</v>
      </c>
      <c r="G544" s="15">
        <v>36213</v>
      </c>
      <c r="H544" s="15">
        <v>0</v>
      </c>
      <c r="I544" s="15">
        <v>0</v>
      </c>
      <c r="J544" s="15">
        <v>0</v>
      </c>
      <c r="K544" s="15">
        <v>18238</v>
      </c>
      <c r="L544" s="15">
        <v>17975</v>
      </c>
      <c r="M544" s="15">
        <v>36213</v>
      </c>
      <c r="O544" s="13"/>
      <c r="P544" s="13"/>
    </row>
    <row r="545" spans="1:16" ht="12.45" customHeight="1" x14ac:dyDescent="0.2">
      <c r="A545" s="11" t="str">
        <f t="shared" si="11"/>
        <v>BROKEN HILL1987</v>
      </c>
      <c r="B545" s="3" t="s">
        <v>19</v>
      </c>
      <c r="C545" s="12">
        <v>1987</v>
      </c>
      <c r="E545" s="13">
        <v>18266</v>
      </c>
      <c r="F545" s="13">
        <v>18139</v>
      </c>
      <c r="G545" s="13">
        <v>36405</v>
      </c>
      <c r="H545" s="13">
        <v>0</v>
      </c>
      <c r="I545" s="13">
        <v>0</v>
      </c>
      <c r="J545" s="13">
        <v>0</v>
      </c>
      <c r="K545" s="15">
        <v>18266</v>
      </c>
      <c r="L545" s="15">
        <v>18139</v>
      </c>
      <c r="M545" s="15">
        <v>36405</v>
      </c>
      <c r="O545" s="13"/>
      <c r="P545" s="13"/>
    </row>
    <row r="546" spans="1:16" ht="12.45" customHeight="1" x14ac:dyDescent="0.2">
      <c r="A546" s="11" t="str">
        <f t="shared" si="11"/>
        <v>BROKEN HILL1988</v>
      </c>
      <c r="B546" s="3" t="s">
        <v>19</v>
      </c>
      <c r="C546" s="12">
        <v>1988</v>
      </c>
      <c r="E546" s="13">
        <v>18928</v>
      </c>
      <c r="F546" s="13">
        <v>18891</v>
      </c>
      <c r="G546" s="13">
        <v>37819</v>
      </c>
      <c r="H546" s="13">
        <v>0</v>
      </c>
      <c r="I546" s="13">
        <v>0</v>
      </c>
      <c r="J546" s="13">
        <v>0</v>
      </c>
      <c r="K546" s="15">
        <v>18928</v>
      </c>
      <c r="L546" s="15">
        <v>18891</v>
      </c>
      <c r="M546" s="15">
        <v>37819</v>
      </c>
      <c r="O546" s="13"/>
      <c r="P546" s="13"/>
    </row>
    <row r="547" spans="1:16" ht="12.45" customHeight="1" x14ac:dyDescent="0.2">
      <c r="A547" s="11" t="str">
        <f t="shared" si="11"/>
        <v>BROKEN HILL1989</v>
      </c>
      <c r="B547" s="3" t="s">
        <v>19</v>
      </c>
      <c r="C547" s="12">
        <v>1989</v>
      </c>
      <c r="E547" s="13">
        <v>15435</v>
      </c>
      <c r="F547" s="13">
        <v>15423</v>
      </c>
      <c r="G547" s="13">
        <v>30858</v>
      </c>
      <c r="H547" s="13">
        <v>0</v>
      </c>
      <c r="I547" s="13">
        <v>0</v>
      </c>
      <c r="J547" s="13">
        <v>0</v>
      </c>
      <c r="K547" s="15">
        <v>15435</v>
      </c>
      <c r="L547" s="15">
        <v>15423</v>
      </c>
      <c r="M547" s="15">
        <v>30858</v>
      </c>
      <c r="O547" s="13"/>
      <c r="P547" s="13"/>
    </row>
    <row r="548" spans="1:16" ht="12.45" customHeight="1" x14ac:dyDescent="0.2">
      <c r="A548" s="11" t="str">
        <f t="shared" si="11"/>
        <v>BROKEN HILL1990</v>
      </c>
      <c r="B548" s="3" t="s">
        <v>19</v>
      </c>
      <c r="C548" s="12">
        <v>1990</v>
      </c>
      <c r="E548" s="13">
        <v>14485</v>
      </c>
      <c r="F548" s="13">
        <v>14239</v>
      </c>
      <c r="G548" s="13">
        <v>28724</v>
      </c>
      <c r="H548" s="13">
        <v>0</v>
      </c>
      <c r="I548" s="13">
        <v>0</v>
      </c>
      <c r="J548" s="13">
        <v>0</v>
      </c>
      <c r="K548" s="15">
        <v>14485</v>
      </c>
      <c r="L548" s="15">
        <v>14239</v>
      </c>
      <c r="M548" s="15">
        <v>28724</v>
      </c>
      <c r="O548" s="13"/>
      <c r="P548" s="13"/>
    </row>
    <row r="549" spans="1:16" ht="12.45" customHeight="1" x14ac:dyDescent="0.2">
      <c r="A549" s="11" t="str">
        <f t="shared" si="11"/>
        <v>BROKEN HILL1991</v>
      </c>
      <c r="B549" s="3" t="s">
        <v>19</v>
      </c>
      <c r="C549" s="12">
        <v>1991</v>
      </c>
      <c r="E549" s="13">
        <v>14357</v>
      </c>
      <c r="F549" s="13">
        <v>14183</v>
      </c>
      <c r="G549" s="13">
        <v>28540</v>
      </c>
      <c r="H549" s="13">
        <v>0</v>
      </c>
      <c r="I549" s="13">
        <v>0</v>
      </c>
      <c r="J549" s="13">
        <v>0</v>
      </c>
      <c r="K549" s="15">
        <v>14357</v>
      </c>
      <c r="L549" s="15">
        <v>14183</v>
      </c>
      <c r="M549" s="15">
        <v>28540</v>
      </c>
      <c r="O549" s="13"/>
      <c r="P549" s="13"/>
    </row>
    <row r="550" spans="1:16" ht="12.45" customHeight="1" x14ac:dyDescent="0.2">
      <c r="A550" s="11" t="str">
        <f t="shared" si="11"/>
        <v>BROKEN HILL1992</v>
      </c>
      <c r="B550" s="91" t="s">
        <v>19</v>
      </c>
      <c r="C550" s="16">
        <v>1992</v>
      </c>
      <c r="D550" s="17"/>
      <c r="E550" s="92">
        <v>14822</v>
      </c>
      <c r="F550" s="92">
        <v>14439</v>
      </c>
      <c r="G550" s="92">
        <v>29261</v>
      </c>
      <c r="H550" s="92">
        <v>0</v>
      </c>
      <c r="I550" s="92">
        <v>0</v>
      </c>
      <c r="J550" s="92">
        <v>0</v>
      </c>
      <c r="K550" s="15">
        <v>14822</v>
      </c>
      <c r="L550" s="15">
        <v>14439</v>
      </c>
      <c r="M550" s="15">
        <v>29261</v>
      </c>
      <c r="O550" s="13"/>
      <c r="P550" s="13"/>
    </row>
    <row r="551" spans="1:16" ht="12.45" customHeight="1" x14ac:dyDescent="0.2">
      <c r="A551" s="11" t="str">
        <f t="shared" si="11"/>
        <v>BROKEN HILL1993</v>
      </c>
      <c r="B551" s="96" t="s">
        <v>19</v>
      </c>
      <c r="C551" s="88">
        <v>1993</v>
      </c>
      <c r="D551" s="89"/>
      <c r="E551" s="15">
        <v>14279</v>
      </c>
      <c r="F551" s="15">
        <v>13854</v>
      </c>
      <c r="G551" s="15">
        <v>28133</v>
      </c>
      <c r="H551" s="15">
        <v>0</v>
      </c>
      <c r="I551" s="15">
        <v>0</v>
      </c>
      <c r="J551" s="15">
        <v>0</v>
      </c>
      <c r="K551" s="15">
        <v>14279</v>
      </c>
      <c r="L551" s="15">
        <v>13854</v>
      </c>
      <c r="M551" s="15">
        <v>28133</v>
      </c>
      <c r="O551" s="13"/>
      <c r="P551" s="13"/>
    </row>
    <row r="552" spans="1:16" ht="12.45" customHeight="1" x14ac:dyDescent="0.2">
      <c r="A552" s="11" t="str">
        <f t="shared" si="11"/>
        <v>BROKEN HILL1994</v>
      </c>
      <c r="B552" s="91" t="s">
        <v>19</v>
      </c>
      <c r="C552" s="16">
        <v>1994</v>
      </c>
      <c r="D552" s="89"/>
      <c r="E552" s="92">
        <v>16158</v>
      </c>
      <c r="F552" s="92">
        <v>16282</v>
      </c>
      <c r="G552" s="92">
        <v>32440</v>
      </c>
      <c r="H552" s="92">
        <v>0</v>
      </c>
      <c r="I552" s="92">
        <v>0</v>
      </c>
      <c r="J552" s="92">
        <v>0</v>
      </c>
      <c r="K552" s="15">
        <v>16158</v>
      </c>
      <c r="L552" s="15">
        <v>16282</v>
      </c>
      <c r="M552" s="15">
        <v>32440</v>
      </c>
      <c r="O552" s="13"/>
      <c r="P552" s="13"/>
    </row>
    <row r="553" spans="1:16" ht="12.45" customHeight="1" x14ac:dyDescent="0.2">
      <c r="A553" s="11" t="str">
        <f t="shared" ref="A553:A616" si="12">CONCATENATE(B553,C553)</f>
        <v>BROKEN HILL1995</v>
      </c>
      <c r="B553" s="95" t="s">
        <v>19</v>
      </c>
      <c r="C553" s="88">
        <v>1995</v>
      </c>
      <c r="D553" s="89"/>
      <c r="E553" s="15">
        <v>17303</v>
      </c>
      <c r="F553" s="15">
        <v>17148</v>
      </c>
      <c r="G553" s="15">
        <v>34451</v>
      </c>
      <c r="H553" s="90">
        <v>0</v>
      </c>
      <c r="I553" s="90">
        <v>0</v>
      </c>
      <c r="J553" s="15">
        <v>0</v>
      </c>
      <c r="K553" s="15">
        <v>17303</v>
      </c>
      <c r="L553" s="15">
        <v>17148</v>
      </c>
      <c r="M553" s="15">
        <v>34451</v>
      </c>
      <c r="O553" s="13"/>
      <c r="P553" s="13"/>
    </row>
    <row r="554" spans="1:16" ht="12.45" customHeight="1" x14ac:dyDescent="0.2">
      <c r="A554" s="11" t="str">
        <f t="shared" si="12"/>
        <v>BROKEN HILL1996</v>
      </c>
      <c r="B554" s="3" t="s">
        <v>19</v>
      </c>
      <c r="C554" s="12">
        <v>1996</v>
      </c>
      <c r="E554" s="13">
        <v>17137</v>
      </c>
      <c r="F554" s="13">
        <v>17117</v>
      </c>
      <c r="G554" s="13">
        <v>34254</v>
      </c>
      <c r="H554" s="13">
        <v>0</v>
      </c>
      <c r="I554" s="13">
        <v>0</v>
      </c>
      <c r="J554" s="13">
        <v>0</v>
      </c>
      <c r="K554" s="15">
        <v>17137</v>
      </c>
      <c r="L554" s="15">
        <v>17117</v>
      </c>
      <c r="M554" s="15">
        <v>34254</v>
      </c>
      <c r="O554" s="13"/>
      <c r="P554" s="13"/>
    </row>
    <row r="555" spans="1:16" ht="12.45" customHeight="1" x14ac:dyDescent="0.2">
      <c r="A555" s="11" t="str">
        <f t="shared" si="12"/>
        <v>BROKEN HILL1997</v>
      </c>
      <c r="B555" s="3" t="s">
        <v>19</v>
      </c>
      <c r="C555" s="12">
        <v>1997</v>
      </c>
      <c r="E555" s="13">
        <v>18675</v>
      </c>
      <c r="F555" s="13">
        <v>18578</v>
      </c>
      <c r="G555" s="13">
        <v>37253</v>
      </c>
      <c r="H555" s="13">
        <v>0</v>
      </c>
      <c r="I555" s="13">
        <v>0</v>
      </c>
      <c r="J555" s="13">
        <v>0</v>
      </c>
      <c r="K555" s="15">
        <v>18675</v>
      </c>
      <c r="L555" s="15">
        <v>18578</v>
      </c>
      <c r="M555" s="15">
        <v>37253</v>
      </c>
      <c r="O555" s="13"/>
      <c r="P555" s="13"/>
    </row>
    <row r="556" spans="1:16" ht="12.45" customHeight="1" x14ac:dyDescent="0.2">
      <c r="A556" s="11" t="str">
        <f t="shared" si="12"/>
        <v>BROKEN HILL1998</v>
      </c>
      <c r="B556" s="96" t="s">
        <v>19</v>
      </c>
      <c r="C556" s="88">
        <v>1998</v>
      </c>
      <c r="D556" s="89"/>
      <c r="E556" s="15">
        <v>19768</v>
      </c>
      <c r="F556" s="15">
        <v>19642</v>
      </c>
      <c r="G556" s="15">
        <v>39410</v>
      </c>
      <c r="H556" s="15">
        <v>0</v>
      </c>
      <c r="I556" s="15">
        <v>0</v>
      </c>
      <c r="J556" s="15">
        <v>0</v>
      </c>
      <c r="K556" s="15">
        <v>19768</v>
      </c>
      <c r="L556" s="15">
        <v>19642</v>
      </c>
      <c r="M556" s="15">
        <v>39410</v>
      </c>
      <c r="O556" s="13"/>
      <c r="P556" s="13"/>
    </row>
    <row r="557" spans="1:16" ht="12.45" customHeight="1" x14ac:dyDescent="0.2">
      <c r="A557" s="11" t="str">
        <f t="shared" si="12"/>
        <v>BROKEN HILL1999</v>
      </c>
      <c r="B557" s="3" t="s">
        <v>19</v>
      </c>
      <c r="C557" s="12">
        <v>1999</v>
      </c>
      <c r="E557" s="13">
        <v>19995</v>
      </c>
      <c r="F557" s="13">
        <v>19786</v>
      </c>
      <c r="G557" s="13">
        <v>39781</v>
      </c>
      <c r="H557" s="13">
        <v>0</v>
      </c>
      <c r="I557" s="13">
        <v>0</v>
      </c>
      <c r="J557" s="13">
        <v>0</v>
      </c>
      <c r="K557" s="15">
        <v>19995</v>
      </c>
      <c r="L557" s="15">
        <v>19786</v>
      </c>
      <c r="M557" s="15">
        <v>39781</v>
      </c>
      <c r="O557" s="13"/>
      <c r="P557" s="13"/>
    </row>
    <row r="558" spans="1:16" ht="12.45" customHeight="1" x14ac:dyDescent="0.2">
      <c r="A558" s="11" t="str">
        <f t="shared" si="12"/>
        <v>BROKEN HILL2000</v>
      </c>
      <c r="B558" s="93" t="s">
        <v>19</v>
      </c>
      <c r="C558" s="88">
        <v>2000</v>
      </c>
      <c r="D558" s="89"/>
      <c r="E558" s="15">
        <v>19075</v>
      </c>
      <c r="F558" s="15">
        <v>18971</v>
      </c>
      <c r="G558" s="15">
        <v>38046</v>
      </c>
      <c r="H558" s="15">
        <v>0</v>
      </c>
      <c r="I558" s="15">
        <v>0</v>
      </c>
      <c r="J558" s="15">
        <v>0</v>
      </c>
      <c r="K558" s="15">
        <v>19075</v>
      </c>
      <c r="L558" s="15">
        <v>18971</v>
      </c>
      <c r="M558" s="15">
        <v>38046</v>
      </c>
      <c r="O558" s="13"/>
      <c r="P558" s="13"/>
    </row>
    <row r="559" spans="1:16" ht="12.45" customHeight="1" x14ac:dyDescent="0.2">
      <c r="A559" s="11" t="str">
        <f t="shared" si="12"/>
        <v>BROKEN HILL2001</v>
      </c>
      <c r="B559" s="3" t="s">
        <v>19</v>
      </c>
      <c r="C559" s="12">
        <v>2001</v>
      </c>
      <c r="E559" s="13">
        <v>15120</v>
      </c>
      <c r="F559" s="13">
        <v>15453</v>
      </c>
      <c r="G559" s="13">
        <v>30573</v>
      </c>
      <c r="H559" s="13">
        <v>0</v>
      </c>
      <c r="I559" s="13">
        <v>0</v>
      </c>
      <c r="J559" s="13">
        <v>0</v>
      </c>
      <c r="K559" s="15">
        <v>15120</v>
      </c>
      <c r="L559" s="15">
        <v>15453</v>
      </c>
      <c r="M559" s="15">
        <v>30573</v>
      </c>
      <c r="O559" s="13"/>
      <c r="P559" s="13"/>
    </row>
    <row r="560" spans="1:16" ht="12.45" customHeight="1" x14ac:dyDescent="0.2">
      <c r="A560" s="11" t="str">
        <f t="shared" si="12"/>
        <v>BROKEN HILL2002</v>
      </c>
      <c r="B560" s="3" t="s">
        <v>19</v>
      </c>
      <c r="C560" s="12">
        <v>2002</v>
      </c>
      <c r="E560" s="13">
        <v>14768</v>
      </c>
      <c r="F560" s="13">
        <v>14689</v>
      </c>
      <c r="G560" s="13">
        <v>29457</v>
      </c>
      <c r="H560" s="13">
        <v>0</v>
      </c>
      <c r="I560" s="13">
        <v>0</v>
      </c>
      <c r="J560" s="13">
        <v>0</v>
      </c>
      <c r="K560" s="15">
        <v>14768</v>
      </c>
      <c r="L560" s="15">
        <v>14689</v>
      </c>
      <c r="M560" s="15">
        <v>29457</v>
      </c>
      <c r="O560" s="13"/>
      <c r="P560" s="13"/>
    </row>
    <row r="561" spans="1:16" ht="12.45" customHeight="1" x14ac:dyDescent="0.2">
      <c r="A561" s="11" t="str">
        <f t="shared" si="12"/>
        <v>BROKEN HILL2003</v>
      </c>
      <c r="B561" s="3" t="s">
        <v>19</v>
      </c>
      <c r="C561" s="12">
        <v>2003</v>
      </c>
      <c r="E561" s="13">
        <v>15894</v>
      </c>
      <c r="F561" s="13">
        <v>15922</v>
      </c>
      <c r="G561" s="13">
        <v>31816</v>
      </c>
      <c r="H561" s="13">
        <v>0</v>
      </c>
      <c r="I561" s="13">
        <v>0</v>
      </c>
      <c r="J561" s="13">
        <v>0</v>
      </c>
      <c r="K561" s="15">
        <v>15894</v>
      </c>
      <c r="L561" s="15">
        <v>15922</v>
      </c>
      <c r="M561" s="15">
        <v>31816</v>
      </c>
      <c r="O561" s="13"/>
      <c r="P561" s="13"/>
    </row>
    <row r="562" spans="1:16" ht="12.45" customHeight="1" x14ac:dyDescent="0.2">
      <c r="A562" s="11" t="str">
        <f t="shared" si="12"/>
        <v>BROKEN HILL2004</v>
      </c>
      <c r="B562" s="3" t="s">
        <v>19</v>
      </c>
      <c r="C562" s="12">
        <v>2004</v>
      </c>
      <c r="E562" s="13">
        <v>18189</v>
      </c>
      <c r="F562" s="13">
        <v>18501</v>
      </c>
      <c r="G562" s="13">
        <v>36690</v>
      </c>
      <c r="H562" s="13">
        <v>0</v>
      </c>
      <c r="I562" s="13">
        <v>0</v>
      </c>
      <c r="J562" s="13">
        <v>0</v>
      </c>
      <c r="K562" s="15">
        <v>18189</v>
      </c>
      <c r="L562" s="15">
        <v>18501</v>
      </c>
      <c r="M562" s="15">
        <v>36690</v>
      </c>
      <c r="O562" s="13"/>
      <c r="P562" s="13"/>
    </row>
    <row r="563" spans="1:16" ht="12.45" customHeight="1" x14ac:dyDescent="0.2">
      <c r="A563" s="11" t="str">
        <f t="shared" si="12"/>
        <v>BROKEN HILL2005</v>
      </c>
      <c r="B563" s="95" t="s">
        <v>19</v>
      </c>
      <c r="C563" s="88">
        <v>2005</v>
      </c>
      <c r="D563" s="89"/>
      <c r="E563" s="15">
        <v>20648</v>
      </c>
      <c r="F563" s="15">
        <v>20941</v>
      </c>
      <c r="G563" s="15">
        <v>41589</v>
      </c>
      <c r="H563" s="90">
        <v>0</v>
      </c>
      <c r="I563" s="90">
        <v>0</v>
      </c>
      <c r="J563" s="15">
        <v>0</v>
      </c>
      <c r="K563" s="15">
        <v>20648</v>
      </c>
      <c r="L563" s="15">
        <v>20941</v>
      </c>
      <c r="M563" s="15">
        <v>41589</v>
      </c>
      <c r="O563" s="13"/>
      <c r="P563" s="13"/>
    </row>
    <row r="564" spans="1:16" ht="12.45" customHeight="1" x14ac:dyDescent="0.2">
      <c r="A564" s="11" t="str">
        <f t="shared" si="12"/>
        <v>BROKEN HILL2006</v>
      </c>
      <c r="B564" s="95" t="s">
        <v>19</v>
      </c>
      <c r="C564" s="88">
        <v>2006</v>
      </c>
      <c r="D564" s="89"/>
      <c r="E564" s="15">
        <v>22624</v>
      </c>
      <c r="F564" s="15">
        <v>22999</v>
      </c>
      <c r="G564" s="15">
        <v>45623</v>
      </c>
      <c r="H564" s="90">
        <v>0</v>
      </c>
      <c r="I564" s="90">
        <v>0</v>
      </c>
      <c r="J564" s="15">
        <v>0</v>
      </c>
      <c r="K564" s="15">
        <v>22624</v>
      </c>
      <c r="L564" s="15">
        <v>22999</v>
      </c>
      <c r="M564" s="15">
        <v>45623</v>
      </c>
      <c r="O564" s="13"/>
      <c r="P564" s="13"/>
    </row>
    <row r="565" spans="1:16" ht="12.45" customHeight="1" x14ac:dyDescent="0.2">
      <c r="A565" s="11" t="str">
        <f t="shared" si="12"/>
        <v>BROKEN HILL2007</v>
      </c>
      <c r="B565" s="95" t="s">
        <v>19</v>
      </c>
      <c r="C565" s="88">
        <v>2007</v>
      </c>
      <c r="D565" s="89"/>
      <c r="E565" s="15">
        <v>26925</v>
      </c>
      <c r="F565" s="15">
        <v>27438</v>
      </c>
      <c r="G565" s="15">
        <v>54363</v>
      </c>
      <c r="H565" s="90">
        <v>0</v>
      </c>
      <c r="I565" s="90">
        <v>0</v>
      </c>
      <c r="J565" s="15">
        <v>0</v>
      </c>
      <c r="K565" s="15">
        <v>26925</v>
      </c>
      <c r="L565" s="15">
        <v>27438</v>
      </c>
      <c r="M565" s="15">
        <v>54363</v>
      </c>
      <c r="O565" s="13"/>
      <c r="P565" s="13"/>
    </row>
    <row r="566" spans="1:16" ht="12.45" customHeight="1" x14ac:dyDescent="0.2">
      <c r="A566" s="11" t="str">
        <f t="shared" si="12"/>
        <v>BROKEN HILL2008</v>
      </c>
      <c r="B566" s="95" t="s">
        <v>19</v>
      </c>
      <c r="C566" s="88">
        <v>2008</v>
      </c>
      <c r="D566" s="89"/>
      <c r="E566" s="15">
        <v>29698</v>
      </c>
      <c r="F566" s="15">
        <v>30146</v>
      </c>
      <c r="G566" s="15">
        <v>59844</v>
      </c>
      <c r="H566" s="90">
        <v>0</v>
      </c>
      <c r="I566" s="90">
        <v>0</v>
      </c>
      <c r="J566" s="15">
        <v>0</v>
      </c>
      <c r="K566" s="15">
        <v>29698</v>
      </c>
      <c r="L566" s="15">
        <v>30146</v>
      </c>
      <c r="M566" s="15">
        <v>59844</v>
      </c>
      <c r="O566" s="13"/>
      <c r="P566" s="13"/>
    </row>
    <row r="567" spans="1:16" ht="12.45" customHeight="1" x14ac:dyDescent="0.2">
      <c r="A567" s="11" t="str">
        <f t="shared" si="12"/>
        <v>BROKEN HILL2009</v>
      </c>
      <c r="B567" s="3" t="s">
        <v>19</v>
      </c>
      <c r="C567" s="12">
        <v>2009</v>
      </c>
      <c r="E567" s="13">
        <v>27781</v>
      </c>
      <c r="F567" s="13">
        <v>28232</v>
      </c>
      <c r="G567" s="13">
        <v>56013</v>
      </c>
      <c r="H567" s="13">
        <v>0</v>
      </c>
      <c r="I567" s="13">
        <v>0</v>
      </c>
      <c r="J567" s="13">
        <v>0</v>
      </c>
      <c r="K567" s="15">
        <v>27781</v>
      </c>
      <c r="L567" s="15">
        <v>28232</v>
      </c>
      <c r="M567" s="15">
        <v>56013</v>
      </c>
      <c r="O567" s="13"/>
      <c r="P567" s="13"/>
    </row>
    <row r="568" spans="1:16" ht="12.45" customHeight="1" x14ac:dyDescent="0.2">
      <c r="A568" s="11" t="str">
        <f t="shared" si="12"/>
        <v>BROKEN HILL2010</v>
      </c>
      <c r="B568" s="95" t="s">
        <v>19</v>
      </c>
      <c r="C568" s="88">
        <v>2010</v>
      </c>
      <c r="D568" s="89"/>
      <c r="E568" s="15">
        <v>31789</v>
      </c>
      <c r="F568" s="15">
        <v>31848</v>
      </c>
      <c r="G568" s="15">
        <v>63637</v>
      </c>
      <c r="H568" s="90">
        <v>0</v>
      </c>
      <c r="I568" s="90">
        <v>0</v>
      </c>
      <c r="J568" s="15">
        <v>0</v>
      </c>
      <c r="K568" s="15">
        <v>31789</v>
      </c>
      <c r="L568" s="15">
        <v>31848</v>
      </c>
      <c r="M568" s="15">
        <v>63637</v>
      </c>
      <c r="O568" s="13"/>
      <c r="P568" s="13"/>
    </row>
    <row r="569" spans="1:16" ht="12.45" customHeight="1" x14ac:dyDescent="0.2">
      <c r="A569" s="11" t="str">
        <f t="shared" si="12"/>
        <v>BROKEN HILL2011</v>
      </c>
      <c r="B569" s="3" t="s">
        <v>19</v>
      </c>
      <c r="C569" s="12">
        <v>2011</v>
      </c>
      <c r="E569" s="13">
        <v>31053</v>
      </c>
      <c r="F569" s="13">
        <v>31474</v>
      </c>
      <c r="G569" s="13">
        <v>62527</v>
      </c>
      <c r="H569" s="13">
        <v>0</v>
      </c>
      <c r="I569" s="13">
        <v>0</v>
      </c>
      <c r="J569" s="13">
        <v>0</v>
      </c>
      <c r="K569" s="15">
        <v>31053</v>
      </c>
      <c r="L569" s="15">
        <v>31474</v>
      </c>
      <c r="M569" s="15">
        <v>62527</v>
      </c>
      <c r="O569" s="13"/>
      <c r="P569" s="13"/>
    </row>
    <row r="570" spans="1:16" ht="12.45" customHeight="1" x14ac:dyDescent="0.2">
      <c r="A570" s="11" t="str">
        <f t="shared" si="12"/>
        <v>BROKEN HILL2012</v>
      </c>
      <c r="B570" s="95" t="s">
        <v>19</v>
      </c>
      <c r="C570" s="88">
        <v>2012</v>
      </c>
      <c r="D570" s="89"/>
      <c r="E570" s="15">
        <v>33164</v>
      </c>
      <c r="F570" s="15">
        <v>33778</v>
      </c>
      <c r="G570" s="15">
        <v>66942</v>
      </c>
      <c r="H570" s="90">
        <v>0</v>
      </c>
      <c r="I570" s="90">
        <v>0</v>
      </c>
      <c r="J570" s="15">
        <v>0</v>
      </c>
      <c r="K570" s="15">
        <v>33164</v>
      </c>
      <c r="L570" s="15">
        <v>33778</v>
      </c>
      <c r="M570" s="15">
        <v>66942</v>
      </c>
      <c r="O570" s="13"/>
      <c r="P570" s="13"/>
    </row>
    <row r="571" spans="1:16" ht="12.45" customHeight="1" x14ac:dyDescent="0.2">
      <c r="A571" s="11" t="str">
        <f t="shared" si="12"/>
        <v>BROKEN HILL2013</v>
      </c>
      <c r="B571" s="3" t="s">
        <v>19</v>
      </c>
      <c r="C571" s="12">
        <v>2013</v>
      </c>
      <c r="E571" s="13">
        <v>30418</v>
      </c>
      <c r="F571" s="13">
        <v>30850</v>
      </c>
      <c r="G571" s="13">
        <v>61268</v>
      </c>
      <c r="H571" s="13">
        <v>0</v>
      </c>
      <c r="I571" s="13">
        <v>0</v>
      </c>
      <c r="J571" s="13">
        <v>0</v>
      </c>
      <c r="K571" s="15">
        <v>30418</v>
      </c>
      <c r="L571" s="15">
        <v>30850</v>
      </c>
      <c r="M571" s="15">
        <v>61268</v>
      </c>
      <c r="O571" s="13"/>
      <c r="P571" s="13"/>
    </row>
    <row r="572" spans="1:16" ht="12.45" customHeight="1" x14ac:dyDescent="0.2">
      <c r="A572" s="11" t="str">
        <f t="shared" si="12"/>
        <v>BROKEN HILL2014</v>
      </c>
      <c r="B572" s="3" t="s">
        <v>19</v>
      </c>
      <c r="C572" s="12">
        <v>2014</v>
      </c>
      <c r="E572" s="13">
        <v>28521</v>
      </c>
      <c r="F572" s="13">
        <v>28977</v>
      </c>
      <c r="G572" s="13">
        <v>57498</v>
      </c>
      <c r="H572" s="13">
        <v>0</v>
      </c>
      <c r="I572" s="13">
        <v>0</v>
      </c>
      <c r="J572" s="13">
        <v>0</v>
      </c>
      <c r="K572" s="15">
        <v>28521</v>
      </c>
      <c r="L572" s="15">
        <v>28977</v>
      </c>
      <c r="M572" s="15">
        <v>57498</v>
      </c>
      <c r="O572" s="13"/>
      <c r="P572" s="13"/>
    </row>
    <row r="573" spans="1:16" ht="12.45" customHeight="1" x14ac:dyDescent="0.2">
      <c r="A573" s="11" t="str">
        <f t="shared" si="12"/>
        <v>BROKEN HILL2015</v>
      </c>
      <c r="B573" s="95" t="s">
        <v>19</v>
      </c>
      <c r="C573" s="88">
        <v>2015</v>
      </c>
      <c r="D573" s="89"/>
      <c r="E573" s="15">
        <v>27427</v>
      </c>
      <c r="F573" s="15">
        <v>27649</v>
      </c>
      <c r="G573" s="15">
        <v>55076</v>
      </c>
      <c r="H573" s="90">
        <v>0</v>
      </c>
      <c r="I573" s="90">
        <v>0</v>
      </c>
      <c r="J573" s="15">
        <v>0</v>
      </c>
      <c r="K573" s="15">
        <v>27427</v>
      </c>
      <c r="L573" s="15">
        <v>27649</v>
      </c>
      <c r="M573" s="15">
        <v>55076</v>
      </c>
      <c r="O573" s="13"/>
      <c r="P573" s="13"/>
    </row>
    <row r="574" spans="1:16" ht="12.45" customHeight="1" x14ac:dyDescent="0.2">
      <c r="A574" s="11" t="str">
        <f t="shared" si="12"/>
        <v>BROKEN HILL2016</v>
      </c>
      <c r="B574" s="95" t="s">
        <v>19</v>
      </c>
      <c r="C574" s="88">
        <v>2016</v>
      </c>
      <c r="D574" s="89"/>
      <c r="E574" s="15">
        <v>26473</v>
      </c>
      <c r="F574" s="15">
        <v>26959</v>
      </c>
      <c r="G574" s="15">
        <v>53432</v>
      </c>
      <c r="H574" s="90">
        <v>0</v>
      </c>
      <c r="I574" s="90">
        <v>0</v>
      </c>
      <c r="J574" s="15">
        <v>0</v>
      </c>
      <c r="K574" s="15">
        <v>26473</v>
      </c>
      <c r="L574" s="15">
        <v>26959</v>
      </c>
      <c r="M574" s="15">
        <v>53432</v>
      </c>
      <c r="O574" s="13"/>
      <c r="P574" s="13"/>
    </row>
    <row r="575" spans="1:16" ht="12.45" customHeight="1" x14ac:dyDescent="0.2">
      <c r="A575" s="11" t="str">
        <f t="shared" si="12"/>
        <v>BROKEN HILL2017</v>
      </c>
      <c r="B575" s="3" t="s">
        <v>19</v>
      </c>
      <c r="C575" s="12">
        <v>2017</v>
      </c>
      <c r="E575" s="13">
        <v>30539</v>
      </c>
      <c r="F575" s="13">
        <v>31022</v>
      </c>
      <c r="G575" s="13">
        <v>61561</v>
      </c>
      <c r="H575" s="13">
        <v>0</v>
      </c>
      <c r="I575" s="13">
        <v>0</v>
      </c>
      <c r="J575" s="13">
        <v>0</v>
      </c>
      <c r="K575" s="15">
        <v>30539</v>
      </c>
      <c r="L575" s="15">
        <v>31022</v>
      </c>
      <c r="M575" s="15">
        <v>61561</v>
      </c>
      <c r="O575" s="13"/>
      <c r="P575" s="13"/>
    </row>
    <row r="576" spans="1:16" ht="12.45" customHeight="1" x14ac:dyDescent="0.2">
      <c r="A576" s="11" t="str">
        <f t="shared" si="12"/>
        <v>BROKEN HILL2018</v>
      </c>
      <c r="B576" s="93" t="s">
        <v>19</v>
      </c>
      <c r="C576" s="88">
        <v>2018</v>
      </c>
      <c r="D576" s="89"/>
      <c r="E576" s="15">
        <v>34807</v>
      </c>
      <c r="F576" s="15">
        <v>35271</v>
      </c>
      <c r="G576" s="15">
        <v>70078</v>
      </c>
      <c r="H576" s="15">
        <v>0</v>
      </c>
      <c r="I576" s="15">
        <v>0</v>
      </c>
      <c r="J576" s="15">
        <v>0</v>
      </c>
      <c r="K576" s="15">
        <v>34807</v>
      </c>
      <c r="L576" s="15">
        <v>35271</v>
      </c>
      <c r="M576" s="15">
        <v>70078</v>
      </c>
      <c r="O576" s="13"/>
      <c r="P576" s="13"/>
    </row>
    <row r="577" spans="1:16" ht="12.45" customHeight="1" x14ac:dyDescent="0.2">
      <c r="A577" s="11" t="str">
        <f t="shared" si="12"/>
        <v>BROKEN HILL2019</v>
      </c>
      <c r="B577" s="3" t="s">
        <v>19</v>
      </c>
      <c r="C577" s="12">
        <v>2019</v>
      </c>
      <c r="E577" s="13">
        <v>30253</v>
      </c>
      <c r="F577" s="13">
        <v>30709</v>
      </c>
      <c r="G577" s="13">
        <v>60962</v>
      </c>
      <c r="H577" s="13">
        <v>0</v>
      </c>
      <c r="I577" s="13">
        <v>0</v>
      </c>
      <c r="J577" s="13">
        <v>0</v>
      </c>
      <c r="K577" s="15">
        <v>30253</v>
      </c>
      <c r="L577" s="15">
        <v>30709</v>
      </c>
      <c r="M577" s="15">
        <v>60962</v>
      </c>
      <c r="O577" s="13"/>
      <c r="P577" s="13"/>
    </row>
    <row r="578" spans="1:16" ht="12.45" customHeight="1" x14ac:dyDescent="0.2">
      <c r="A578" s="11" t="str">
        <f t="shared" si="12"/>
        <v>BROKEN HILL2020</v>
      </c>
      <c r="B578" s="93" t="s">
        <v>19</v>
      </c>
      <c r="C578" s="88">
        <v>2020</v>
      </c>
      <c r="D578" s="89"/>
      <c r="E578" s="15">
        <v>10363</v>
      </c>
      <c r="F578" s="15">
        <v>10216</v>
      </c>
      <c r="G578" s="15">
        <v>20579</v>
      </c>
      <c r="H578" s="15">
        <v>0</v>
      </c>
      <c r="I578" s="15">
        <v>0</v>
      </c>
      <c r="J578" s="15">
        <v>0</v>
      </c>
      <c r="K578" s="15">
        <v>10363</v>
      </c>
      <c r="L578" s="15">
        <v>10216</v>
      </c>
      <c r="M578" s="15">
        <v>20579</v>
      </c>
      <c r="O578" s="13"/>
      <c r="P578" s="13"/>
    </row>
    <row r="579" spans="1:16" ht="12.45" customHeight="1" x14ac:dyDescent="0.2">
      <c r="A579" s="11" t="str">
        <f t="shared" si="12"/>
        <v>BROKEN HILL2021</v>
      </c>
      <c r="B579" s="91" t="s">
        <v>19</v>
      </c>
      <c r="C579" s="16">
        <v>2021</v>
      </c>
      <c r="D579" s="89"/>
      <c r="E579" s="92">
        <v>10661</v>
      </c>
      <c r="F579" s="92">
        <v>10763</v>
      </c>
      <c r="G579" s="92">
        <v>21424</v>
      </c>
      <c r="H579" s="92">
        <v>0</v>
      </c>
      <c r="I579" s="92">
        <v>0</v>
      </c>
      <c r="J579" s="92">
        <v>0</v>
      </c>
      <c r="K579" s="15">
        <v>10661</v>
      </c>
      <c r="L579" s="15">
        <v>10763</v>
      </c>
      <c r="M579" s="15">
        <v>21424</v>
      </c>
      <c r="O579" s="13"/>
      <c r="P579" s="13"/>
    </row>
    <row r="580" spans="1:16" ht="12.45" customHeight="1" x14ac:dyDescent="0.2">
      <c r="A580" s="11" t="str">
        <f t="shared" si="12"/>
        <v>BROKEN HILL2022</v>
      </c>
      <c r="B580" s="3" t="s">
        <v>19</v>
      </c>
      <c r="C580" s="12">
        <v>2022</v>
      </c>
      <c r="E580" s="13">
        <v>26528</v>
      </c>
      <c r="F580" s="13">
        <v>26977</v>
      </c>
      <c r="G580" s="13">
        <v>53505</v>
      </c>
      <c r="H580" s="13">
        <v>0</v>
      </c>
      <c r="I580" s="13">
        <v>0</v>
      </c>
      <c r="J580" s="13">
        <v>0</v>
      </c>
      <c r="K580" s="15">
        <v>26528</v>
      </c>
      <c r="L580" s="15">
        <v>26977</v>
      </c>
      <c r="M580" s="15">
        <v>53505</v>
      </c>
      <c r="O580" s="13"/>
      <c r="P580" s="13"/>
    </row>
    <row r="581" spans="1:16" ht="12.45" customHeight="1" x14ac:dyDescent="0.2">
      <c r="A581" s="11" t="str">
        <f t="shared" si="12"/>
        <v>BROKEN HILL2023</v>
      </c>
      <c r="B581" s="3" t="s">
        <v>19</v>
      </c>
      <c r="C581" s="12">
        <v>2023</v>
      </c>
      <c r="E581" s="13">
        <v>29357</v>
      </c>
      <c r="F581" s="13">
        <v>30052</v>
      </c>
      <c r="G581" s="13">
        <v>59409</v>
      </c>
      <c r="H581" s="13">
        <v>0</v>
      </c>
      <c r="I581" s="13">
        <v>0</v>
      </c>
      <c r="J581" s="13">
        <v>0</v>
      </c>
      <c r="K581" s="15">
        <v>29357</v>
      </c>
      <c r="L581" s="15">
        <v>30052</v>
      </c>
      <c r="M581" s="15">
        <v>59409</v>
      </c>
      <c r="O581" s="13"/>
      <c r="P581" s="13"/>
    </row>
    <row r="582" spans="1:16" ht="12.45" customHeight="1" x14ac:dyDescent="0.2">
      <c r="A582" s="11" t="str">
        <f t="shared" si="12"/>
        <v>BROKEN HILL2024</v>
      </c>
      <c r="B582" s="3" t="s">
        <v>19</v>
      </c>
      <c r="C582" s="12">
        <v>2024</v>
      </c>
      <c r="E582" s="13">
        <v>28565</v>
      </c>
      <c r="F582" s="13">
        <v>29290</v>
      </c>
      <c r="G582" s="13">
        <v>57855</v>
      </c>
      <c r="H582" s="13">
        <v>0</v>
      </c>
      <c r="I582" s="13">
        <v>0</v>
      </c>
      <c r="J582" s="13">
        <v>0</v>
      </c>
      <c r="K582" s="15">
        <v>28565</v>
      </c>
      <c r="L582" s="15">
        <v>29290</v>
      </c>
      <c r="M582" s="15">
        <v>57855</v>
      </c>
      <c r="O582" s="13"/>
      <c r="P582" s="13"/>
    </row>
    <row r="583" spans="1:16" ht="12.45" customHeight="1" x14ac:dyDescent="0.2">
      <c r="A583" s="11" t="str">
        <f t="shared" si="12"/>
        <v>BROOME1985</v>
      </c>
      <c r="B583" s="93" t="s">
        <v>18</v>
      </c>
      <c r="C583" s="88">
        <v>1985</v>
      </c>
      <c r="D583" s="89"/>
      <c r="E583" s="15">
        <v>31348</v>
      </c>
      <c r="F583" s="15">
        <v>31441</v>
      </c>
      <c r="G583" s="15">
        <v>62789</v>
      </c>
      <c r="H583" s="15">
        <v>0</v>
      </c>
      <c r="I583" s="15">
        <v>0</v>
      </c>
      <c r="J583" s="15">
        <v>0</v>
      </c>
      <c r="K583" s="15">
        <v>31348</v>
      </c>
      <c r="L583" s="15">
        <v>31441</v>
      </c>
      <c r="M583" s="15">
        <v>62789</v>
      </c>
      <c r="O583" s="13"/>
      <c r="P583" s="13"/>
    </row>
    <row r="584" spans="1:16" ht="12.45" customHeight="1" x14ac:dyDescent="0.2">
      <c r="A584" s="11" t="str">
        <f t="shared" si="12"/>
        <v>BROOME1986</v>
      </c>
      <c r="B584" s="95" t="s">
        <v>18</v>
      </c>
      <c r="C584" s="88">
        <v>1986</v>
      </c>
      <c r="D584" s="89"/>
      <c r="E584" s="15">
        <v>32770</v>
      </c>
      <c r="F584" s="15">
        <v>33199</v>
      </c>
      <c r="G584" s="15">
        <v>65969</v>
      </c>
      <c r="H584" s="90">
        <v>0</v>
      </c>
      <c r="I584" s="90">
        <v>0</v>
      </c>
      <c r="J584" s="15">
        <v>0</v>
      </c>
      <c r="K584" s="15">
        <v>32770</v>
      </c>
      <c r="L584" s="15">
        <v>33199</v>
      </c>
      <c r="M584" s="15">
        <v>65969</v>
      </c>
      <c r="O584" s="13"/>
      <c r="P584" s="13"/>
    </row>
    <row r="585" spans="1:16" ht="12.45" customHeight="1" x14ac:dyDescent="0.2">
      <c r="A585" s="11" t="str">
        <f t="shared" si="12"/>
        <v>BROOME1987</v>
      </c>
      <c r="B585" s="95" t="s">
        <v>18</v>
      </c>
      <c r="C585" s="88">
        <v>1987</v>
      </c>
      <c r="D585" s="89"/>
      <c r="E585" s="15">
        <v>34227</v>
      </c>
      <c r="F585" s="15">
        <v>34229</v>
      </c>
      <c r="G585" s="15">
        <v>68456</v>
      </c>
      <c r="H585" s="90">
        <v>0</v>
      </c>
      <c r="I585" s="90">
        <v>0</v>
      </c>
      <c r="J585" s="15">
        <v>0</v>
      </c>
      <c r="K585" s="15">
        <v>34227</v>
      </c>
      <c r="L585" s="15">
        <v>34229</v>
      </c>
      <c r="M585" s="15">
        <v>68456</v>
      </c>
      <c r="O585" s="13"/>
      <c r="P585" s="13"/>
    </row>
    <row r="586" spans="1:16" ht="12.45" customHeight="1" x14ac:dyDescent="0.2">
      <c r="A586" s="11" t="str">
        <f t="shared" si="12"/>
        <v>BROOME1988</v>
      </c>
      <c r="B586" s="3" t="s">
        <v>18</v>
      </c>
      <c r="C586" s="12">
        <v>1988</v>
      </c>
      <c r="E586" s="13">
        <v>41722</v>
      </c>
      <c r="F586" s="13">
        <v>42350</v>
      </c>
      <c r="G586" s="13">
        <v>84072</v>
      </c>
      <c r="H586" s="13">
        <v>0</v>
      </c>
      <c r="I586" s="13">
        <v>0</v>
      </c>
      <c r="J586" s="13">
        <v>0</v>
      </c>
      <c r="K586" s="15">
        <v>41722</v>
      </c>
      <c r="L586" s="15">
        <v>42350</v>
      </c>
      <c r="M586" s="15">
        <v>84072</v>
      </c>
      <c r="O586" s="13"/>
      <c r="P586" s="13"/>
    </row>
    <row r="587" spans="1:16" ht="12.45" customHeight="1" x14ac:dyDescent="0.2">
      <c r="A587" s="11" t="str">
        <f t="shared" si="12"/>
        <v>BROOME1989</v>
      </c>
      <c r="B587" s="3" t="s">
        <v>18</v>
      </c>
      <c r="C587" s="12">
        <v>1989</v>
      </c>
      <c r="E587" s="13">
        <v>41865</v>
      </c>
      <c r="F587" s="13">
        <v>42569</v>
      </c>
      <c r="G587" s="13">
        <v>84434</v>
      </c>
      <c r="H587" s="13">
        <v>0</v>
      </c>
      <c r="I587" s="13">
        <v>0</v>
      </c>
      <c r="J587" s="13">
        <v>0</v>
      </c>
      <c r="K587" s="15">
        <v>41865</v>
      </c>
      <c r="L587" s="15">
        <v>42569</v>
      </c>
      <c r="M587" s="15">
        <v>84434</v>
      </c>
      <c r="O587" s="13"/>
      <c r="P587" s="13"/>
    </row>
    <row r="588" spans="1:16" ht="12.45" customHeight="1" x14ac:dyDescent="0.2">
      <c r="A588" s="11" t="str">
        <f t="shared" si="12"/>
        <v>BROOME1990</v>
      </c>
      <c r="B588" s="3" t="s">
        <v>18</v>
      </c>
      <c r="C588" s="12">
        <v>1990</v>
      </c>
      <c r="E588" s="13">
        <v>52358</v>
      </c>
      <c r="F588" s="13">
        <v>53444</v>
      </c>
      <c r="G588" s="13">
        <v>105802</v>
      </c>
      <c r="H588" s="13">
        <v>0</v>
      </c>
      <c r="I588" s="13">
        <v>0</v>
      </c>
      <c r="J588" s="13">
        <v>0</v>
      </c>
      <c r="K588" s="15">
        <v>52358</v>
      </c>
      <c r="L588" s="15">
        <v>53444</v>
      </c>
      <c r="M588" s="15">
        <v>105802</v>
      </c>
      <c r="O588" s="13"/>
      <c r="P588" s="13"/>
    </row>
    <row r="589" spans="1:16" ht="12.45" customHeight="1" x14ac:dyDescent="0.2">
      <c r="A589" s="11" t="str">
        <f t="shared" si="12"/>
        <v>BROOME1991</v>
      </c>
      <c r="B589" s="3" t="s">
        <v>18</v>
      </c>
      <c r="C589" s="12">
        <v>1991</v>
      </c>
      <c r="E589" s="13">
        <v>55537</v>
      </c>
      <c r="F589" s="13">
        <v>56642</v>
      </c>
      <c r="G589" s="13">
        <v>112179</v>
      </c>
      <c r="H589" s="13">
        <v>0</v>
      </c>
      <c r="I589" s="13">
        <v>0</v>
      </c>
      <c r="J589" s="13">
        <v>0</v>
      </c>
      <c r="K589" s="15">
        <v>55537</v>
      </c>
      <c r="L589" s="15">
        <v>56642</v>
      </c>
      <c r="M589" s="15">
        <v>112179</v>
      </c>
      <c r="O589" s="13"/>
      <c r="P589" s="13"/>
    </row>
    <row r="590" spans="1:16" ht="12.45" customHeight="1" x14ac:dyDescent="0.2">
      <c r="A590" s="11" t="str">
        <f t="shared" si="12"/>
        <v>BROOME1992</v>
      </c>
      <c r="B590" s="3" t="s">
        <v>18</v>
      </c>
      <c r="C590" s="12">
        <v>1992</v>
      </c>
      <c r="E590" s="13">
        <v>58661</v>
      </c>
      <c r="F590" s="13">
        <v>59460</v>
      </c>
      <c r="G590" s="13">
        <v>118121</v>
      </c>
      <c r="H590" s="13">
        <v>0</v>
      </c>
      <c r="I590" s="13">
        <v>0</v>
      </c>
      <c r="J590" s="13">
        <v>0</v>
      </c>
      <c r="K590" s="15">
        <v>58661</v>
      </c>
      <c r="L590" s="15">
        <v>59460</v>
      </c>
      <c r="M590" s="15">
        <v>118121</v>
      </c>
      <c r="O590" s="13"/>
      <c r="P590" s="13"/>
    </row>
    <row r="591" spans="1:16" ht="12.45" customHeight="1" x14ac:dyDescent="0.2">
      <c r="A591" s="11" t="str">
        <f t="shared" si="12"/>
        <v>BROOME1993</v>
      </c>
      <c r="B591" s="3" t="s">
        <v>18</v>
      </c>
      <c r="C591" s="12">
        <v>1993</v>
      </c>
      <c r="E591" s="13">
        <v>60677</v>
      </c>
      <c r="F591" s="13">
        <v>62405</v>
      </c>
      <c r="G591" s="13">
        <v>123082</v>
      </c>
      <c r="H591" s="13">
        <v>0</v>
      </c>
      <c r="I591" s="13">
        <v>0</v>
      </c>
      <c r="J591" s="13">
        <v>0</v>
      </c>
      <c r="K591" s="15">
        <v>60677</v>
      </c>
      <c r="L591" s="15">
        <v>62405</v>
      </c>
      <c r="M591" s="15">
        <v>123082</v>
      </c>
      <c r="O591" s="13"/>
      <c r="P591" s="13"/>
    </row>
    <row r="592" spans="1:16" ht="12.45" customHeight="1" x14ac:dyDescent="0.2">
      <c r="A592" s="11" t="str">
        <f t="shared" si="12"/>
        <v>BROOME1994</v>
      </c>
      <c r="B592" s="93" t="s">
        <v>18</v>
      </c>
      <c r="C592" s="88">
        <v>1994</v>
      </c>
      <c r="D592" s="89"/>
      <c r="E592" s="15">
        <v>82937</v>
      </c>
      <c r="F592" s="15">
        <v>83773</v>
      </c>
      <c r="G592" s="15">
        <v>166710</v>
      </c>
      <c r="H592" s="15">
        <v>0</v>
      </c>
      <c r="I592" s="15">
        <v>0</v>
      </c>
      <c r="J592" s="15">
        <v>0</v>
      </c>
      <c r="K592" s="15">
        <v>82937</v>
      </c>
      <c r="L592" s="15">
        <v>83773</v>
      </c>
      <c r="M592" s="15">
        <v>166710</v>
      </c>
      <c r="O592" s="13"/>
      <c r="P592" s="13"/>
    </row>
    <row r="593" spans="1:16" ht="12.45" customHeight="1" x14ac:dyDescent="0.2">
      <c r="A593" s="11" t="str">
        <f t="shared" si="12"/>
        <v>BROOME1995</v>
      </c>
      <c r="B593" s="3" t="s">
        <v>18</v>
      </c>
      <c r="C593" s="12">
        <v>1995</v>
      </c>
      <c r="E593" s="13">
        <v>103687</v>
      </c>
      <c r="F593" s="13">
        <v>106244</v>
      </c>
      <c r="G593" s="13">
        <v>209931</v>
      </c>
      <c r="H593" s="13">
        <v>0</v>
      </c>
      <c r="I593" s="13">
        <v>0</v>
      </c>
      <c r="J593" s="13">
        <v>0</v>
      </c>
      <c r="K593" s="15">
        <v>103687</v>
      </c>
      <c r="L593" s="15">
        <v>106244</v>
      </c>
      <c r="M593" s="15">
        <v>209931</v>
      </c>
      <c r="O593" s="13"/>
      <c r="P593" s="13"/>
    </row>
    <row r="594" spans="1:16" ht="12.45" customHeight="1" x14ac:dyDescent="0.2">
      <c r="A594" s="11" t="str">
        <f t="shared" si="12"/>
        <v>BROOME1996</v>
      </c>
      <c r="B594" s="3" t="s">
        <v>18</v>
      </c>
      <c r="C594" s="12">
        <v>1996</v>
      </c>
      <c r="E594" s="13">
        <v>105982</v>
      </c>
      <c r="F594" s="13">
        <v>109490</v>
      </c>
      <c r="G594" s="13">
        <v>215472</v>
      </c>
      <c r="H594" s="13">
        <v>1069</v>
      </c>
      <c r="I594" s="13">
        <v>1269</v>
      </c>
      <c r="J594" s="13">
        <v>2338</v>
      </c>
      <c r="K594" s="15">
        <v>107051</v>
      </c>
      <c r="L594" s="15">
        <v>110759</v>
      </c>
      <c r="M594" s="15">
        <v>217810</v>
      </c>
      <c r="O594" s="13"/>
      <c r="P594" s="13"/>
    </row>
    <row r="595" spans="1:16" ht="12.45" customHeight="1" x14ac:dyDescent="0.2">
      <c r="A595" s="11" t="str">
        <f t="shared" si="12"/>
        <v>BROOME1997</v>
      </c>
      <c r="B595" s="3" t="s">
        <v>18</v>
      </c>
      <c r="C595" s="12">
        <v>1997</v>
      </c>
      <c r="E595" s="13">
        <v>106209</v>
      </c>
      <c r="F595" s="13">
        <v>108947</v>
      </c>
      <c r="G595" s="13">
        <v>215156</v>
      </c>
      <c r="H595" s="13">
        <v>147</v>
      </c>
      <c r="I595" s="13">
        <v>113</v>
      </c>
      <c r="J595" s="13">
        <v>260</v>
      </c>
      <c r="K595" s="15">
        <v>106356</v>
      </c>
      <c r="L595" s="15">
        <v>109060</v>
      </c>
      <c r="M595" s="15">
        <v>215416</v>
      </c>
      <c r="O595" s="13"/>
      <c r="P595" s="13"/>
    </row>
    <row r="596" spans="1:16" ht="12.45" customHeight="1" x14ac:dyDescent="0.2">
      <c r="A596" s="11" t="str">
        <f t="shared" si="12"/>
        <v>BROOME1998</v>
      </c>
      <c r="B596" s="3" t="s">
        <v>18</v>
      </c>
      <c r="C596" s="12">
        <v>1998</v>
      </c>
      <c r="E596" s="13">
        <v>103667</v>
      </c>
      <c r="F596" s="13">
        <v>106498</v>
      </c>
      <c r="G596" s="13">
        <v>210165</v>
      </c>
      <c r="H596" s="13">
        <v>0</v>
      </c>
      <c r="I596" s="13">
        <v>0</v>
      </c>
      <c r="J596" s="13">
        <v>0</v>
      </c>
      <c r="K596" s="15">
        <v>103667</v>
      </c>
      <c r="L596" s="15">
        <v>106498</v>
      </c>
      <c r="M596" s="15">
        <v>210165</v>
      </c>
      <c r="O596" s="13"/>
      <c r="P596" s="13"/>
    </row>
    <row r="597" spans="1:16" ht="12.45" customHeight="1" x14ac:dyDescent="0.2">
      <c r="A597" s="11" t="str">
        <f t="shared" si="12"/>
        <v>BROOME1999</v>
      </c>
      <c r="B597" s="93" t="s">
        <v>18</v>
      </c>
      <c r="C597" s="12">
        <v>1999</v>
      </c>
      <c r="E597" s="94">
        <v>108100</v>
      </c>
      <c r="F597" s="94">
        <v>110539</v>
      </c>
      <c r="G597" s="94">
        <v>218639</v>
      </c>
      <c r="H597" s="100">
        <v>0</v>
      </c>
      <c r="I597" s="100">
        <v>0</v>
      </c>
      <c r="J597" s="94">
        <v>0</v>
      </c>
      <c r="K597" s="15">
        <v>108100</v>
      </c>
      <c r="L597" s="15">
        <v>110539</v>
      </c>
      <c r="M597" s="15">
        <v>218639</v>
      </c>
      <c r="O597" s="13"/>
      <c r="P597" s="13"/>
    </row>
    <row r="598" spans="1:16" ht="12.45" customHeight="1" x14ac:dyDescent="0.2">
      <c r="A598" s="11" t="str">
        <f t="shared" si="12"/>
        <v>BROOME2000</v>
      </c>
      <c r="B598" s="93" t="s">
        <v>18</v>
      </c>
      <c r="C598" s="88">
        <v>2000</v>
      </c>
      <c r="D598" s="89"/>
      <c r="E598" s="15">
        <v>112543</v>
      </c>
      <c r="F598" s="15">
        <v>116591</v>
      </c>
      <c r="G598" s="15">
        <v>229134</v>
      </c>
      <c r="H598" s="15">
        <v>1426</v>
      </c>
      <c r="I598" s="15">
        <v>1457</v>
      </c>
      <c r="J598" s="15">
        <v>2883</v>
      </c>
      <c r="K598" s="15">
        <v>113969</v>
      </c>
      <c r="L598" s="15">
        <v>118048</v>
      </c>
      <c r="M598" s="15">
        <v>232017</v>
      </c>
      <c r="O598" s="13"/>
      <c r="P598" s="13"/>
    </row>
    <row r="599" spans="1:16" ht="12.45" customHeight="1" x14ac:dyDescent="0.2">
      <c r="A599" s="11" t="str">
        <f t="shared" si="12"/>
        <v>BROOME2001</v>
      </c>
      <c r="B599" s="3" t="s">
        <v>18</v>
      </c>
      <c r="C599" s="12">
        <v>2001</v>
      </c>
      <c r="E599" s="13">
        <v>97379</v>
      </c>
      <c r="F599" s="13">
        <v>101006</v>
      </c>
      <c r="G599" s="13">
        <v>198385</v>
      </c>
      <c r="H599" s="13">
        <v>1192</v>
      </c>
      <c r="I599" s="13">
        <v>1145</v>
      </c>
      <c r="J599" s="13">
        <v>2337</v>
      </c>
      <c r="K599" s="15">
        <v>98571</v>
      </c>
      <c r="L599" s="15">
        <v>102151</v>
      </c>
      <c r="M599" s="15">
        <v>200722</v>
      </c>
      <c r="O599" s="13"/>
      <c r="P599" s="13"/>
    </row>
    <row r="600" spans="1:16" ht="12.45" customHeight="1" x14ac:dyDescent="0.2">
      <c r="A600" s="11" t="str">
        <f t="shared" si="12"/>
        <v>BROOME2002</v>
      </c>
      <c r="B600" s="93" t="s">
        <v>18</v>
      </c>
      <c r="C600" s="88">
        <v>2002</v>
      </c>
      <c r="D600" s="89"/>
      <c r="E600" s="15">
        <v>88575</v>
      </c>
      <c r="F600" s="15">
        <v>91339</v>
      </c>
      <c r="G600" s="15">
        <v>179914</v>
      </c>
      <c r="H600" s="15">
        <v>0</v>
      </c>
      <c r="I600" s="15">
        <v>0</v>
      </c>
      <c r="J600" s="15">
        <v>0</v>
      </c>
      <c r="K600" s="15">
        <v>88575</v>
      </c>
      <c r="L600" s="15">
        <v>91339</v>
      </c>
      <c r="M600" s="15">
        <v>179914</v>
      </c>
      <c r="O600" s="13"/>
      <c r="P600" s="13"/>
    </row>
    <row r="601" spans="1:16" ht="12.45" customHeight="1" x14ac:dyDescent="0.2">
      <c r="A601" s="11" t="str">
        <f t="shared" si="12"/>
        <v>BROOME2003</v>
      </c>
      <c r="B601" s="93" t="s">
        <v>18</v>
      </c>
      <c r="C601" s="88">
        <v>2003</v>
      </c>
      <c r="D601" s="89"/>
      <c r="E601" s="15">
        <v>108785</v>
      </c>
      <c r="F601" s="15">
        <v>111581</v>
      </c>
      <c r="G601" s="15">
        <v>220366</v>
      </c>
      <c r="H601" s="15">
        <v>0</v>
      </c>
      <c r="I601" s="15">
        <v>0</v>
      </c>
      <c r="J601" s="15">
        <v>0</v>
      </c>
      <c r="K601" s="15">
        <v>108785</v>
      </c>
      <c r="L601" s="15">
        <v>111581</v>
      </c>
      <c r="M601" s="15">
        <v>220366</v>
      </c>
      <c r="O601" s="13"/>
      <c r="P601" s="13"/>
    </row>
    <row r="602" spans="1:16" ht="12.45" customHeight="1" x14ac:dyDescent="0.2">
      <c r="A602" s="11" t="str">
        <f t="shared" si="12"/>
        <v>BROOME2004</v>
      </c>
      <c r="B602" s="95" t="s">
        <v>18</v>
      </c>
      <c r="C602" s="88">
        <v>2004</v>
      </c>
      <c r="D602" s="89"/>
      <c r="E602" s="15">
        <v>128614</v>
      </c>
      <c r="F602" s="15">
        <v>131913</v>
      </c>
      <c r="G602" s="15">
        <v>260527</v>
      </c>
      <c r="H602" s="90">
        <v>0</v>
      </c>
      <c r="I602" s="90">
        <v>0</v>
      </c>
      <c r="J602" s="15">
        <v>0</v>
      </c>
      <c r="K602" s="15">
        <v>128614</v>
      </c>
      <c r="L602" s="15">
        <v>131913</v>
      </c>
      <c r="M602" s="15">
        <v>260527</v>
      </c>
      <c r="O602" s="13"/>
      <c r="P602" s="13"/>
    </row>
    <row r="603" spans="1:16" ht="12.45" customHeight="1" x14ac:dyDescent="0.2">
      <c r="A603" s="11" t="str">
        <f t="shared" si="12"/>
        <v>BROOME2005</v>
      </c>
      <c r="B603" s="95" t="s">
        <v>18</v>
      </c>
      <c r="C603" s="88">
        <v>2005</v>
      </c>
      <c r="D603" s="89"/>
      <c r="E603" s="15">
        <v>146076</v>
      </c>
      <c r="F603" s="15">
        <v>151096</v>
      </c>
      <c r="G603" s="15">
        <v>297172</v>
      </c>
      <c r="H603" s="90">
        <v>0</v>
      </c>
      <c r="I603" s="90">
        <v>0</v>
      </c>
      <c r="J603" s="15">
        <v>0</v>
      </c>
      <c r="K603" s="15">
        <v>146076</v>
      </c>
      <c r="L603" s="15">
        <v>151096</v>
      </c>
      <c r="M603" s="15">
        <v>297172</v>
      </c>
      <c r="O603" s="13"/>
      <c r="P603" s="13"/>
    </row>
    <row r="604" spans="1:16" ht="12.45" customHeight="1" x14ac:dyDescent="0.2">
      <c r="A604" s="11" t="str">
        <f t="shared" si="12"/>
        <v>BROOME2006</v>
      </c>
      <c r="B604" s="93" t="s">
        <v>18</v>
      </c>
      <c r="C604" s="88">
        <v>2006</v>
      </c>
      <c r="D604" s="89"/>
      <c r="E604" s="15">
        <v>161231</v>
      </c>
      <c r="F604" s="15">
        <v>163870</v>
      </c>
      <c r="G604" s="15">
        <v>325101</v>
      </c>
      <c r="H604" s="15">
        <v>0</v>
      </c>
      <c r="I604" s="15">
        <v>0</v>
      </c>
      <c r="J604" s="15">
        <v>0</v>
      </c>
      <c r="K604" s="15">
        <v>161231</v>
      </c>
      <c r="L604" s="15">
        <v>163870</v>
      </c>
      <c r="M604" s="15">
        <v>325101</v>
      </c>
      <c r="O604" s="13"/>
      <c r="P604" s="13"/>
    </row>
    <row r="605" spans="1:16" ht="12.45" customHeight="1" x14ac:dyDescent="0.2">
      <c r="A605" s="11" t="str">
        <f t="shared" si="12"/>
        <v>BROOME2007</v>
      </c>
      <c r="B605" s="93" t="s">
        <v>18</v>
      </c>
      <c r="C605" s="12">
        <v>2007</v>
      </c>
      <c r="D605" s="89"/>
      <c r="E605" s="94">
        <v>175667</v>
      </c>
      <c r="F605" s="94">
        <v>178512</v>
      </c>
      <c r="G605" s="94">
        <v>354179</v>
      </c>
      <c r="H605" s="94">
        <v>0</v>
      </c>
      <c r="I605" s="94">
        <v>0</v>
      </c>
      <c r="J605" s="94">
        <v>0</v>
      </c>
      <c r="K605" s="15">
        <v>175667</v>
      </c>
      <c r="L605" s="15">
        <v>178512</v>
      </c>
      <c r="M605" s="15">
        <v>354179</v>
      </c>
      <c r="O605" s="13"/>
      <c r="P605" s="13"/>
    </row>
    <row r="606" spans="1:16" ht="12.45" customHeight="1" x14ac:dyDescent="0.2">
      <c r="A606" s="11" t="str">
        <f t="shared" si="12"/>
        <v>BROOME2008</v>
      </c>
      <c r="B606" s="93" t="s">
        <v>18</v>
      </c>
      <c r="C606" s="88">
        <v>2008</v>
      </c>
      <c r="D606" s="89"/>
      <c r="E606" s="15">
        <v>186625</v>
      </c>
      <c r="F606" s="15">
        <v>191477</v>
      </c>
      <c r="G606" s="15">
        <v>378102</v>
      </c>
      <c r="H606" s="15">
        <v>0</v>
      </c>
      <c r="I606" s="15">
        <v>0</v>
      </c>
      <c r="J606" s="15">
        <v>0</v>
      </c>
      <c r="K606" s="15">
        <v>186625</v>
      </c>
      <c r="L606" s="15">
        <v>191477</v>
      </c>
      <c r="M606" s="15">
        <v>378102</v>
      </c>
      <c r="O606" s="13"/>
      <c r="P606" s="13"/>
    </row>
    <row r="607" spans="1:16" ht="12.45" customHeight="1" x14ac:dyDescent="0.2">
      <c r="A607" s="11" t="str">
        <f t="shared" si="12"/>
        <v>BROOME2009</v>
      </c>
      <c r="B607" s="93" t="s">
        <v>18</v>
      </c>
      <c r="C607" s="88">
        <v>2009</v>
      </c>
      <c r="D607" s="89"/>
      <c r="E607" s="15">
        <v>196750</v>
      </c>
      <c r="F607" s="15">
        <v>201235</v>
      </c>
      <c r="G607" s="15">
        <v>397985</v>
      </c>
      <c r="H607" s="15">
        <v>0</v>
      </c>
      <c r="I607" s="15">
        <v>0</v>
      </c>
      <c r="J607" s="15">
        <v>0</v>
      </c>
      <c r="K607" s="15">
        <v>196750</v>
      </c>
      <c r="L607" s="15">
        <v>201235</v>
      </c>
      <c r="M607" s="15">
        <v>397985</v>
      </c>
      <c r="O607" s="13"/>
      <c r="P607" s="13"/>
    </row>
    <row r="608" spans="1:16" ht="12.45" customHeight="1" x14ac:dyDescent="0.2">
      <c r="A608" s="11" t="str">
        <f t="shared" si="12"/>
        <v>BROOME2010</v>
      </c>
      <c r="B608" s="95" t="s">
        <v>18</v>
      </c>
      <c r="C608" s="88">
        <v>2010</v>
      </c>
      <c r="D608" s="89"/>
      <c r="E608" s="15">
        <v>200010</v>
      </c>
      <c r="F608" s="15">
        <v>206602</v>
      </c>
      <c r="G608" s="15">
        <v>406612</v>
      </c>
      <c r="H608" s="90">
        <v>0</v>
      </c>
      <c r="I608" s="90">
        <v>0</v>
      </c>
      <c r="J608" s="15">
        <v>0</v>
      </c>
      <c r="K608" s="15">
        <v>200010</v>
      </c>
      <c r="L608" s="15">
        <v>206602</v>
      </c>
      <c r="M608" s="15">
        <v>406612</v>
      </c>
      <c r="O608" s="13"/>
      <c r="P608" s="13"/>
    </row>
    <row r="609" spans="1:16" ht="12.45" customHeight="1" x14ac:dyDescent="0.2">
      <c r="A609" s="11" t="str">
        <f t="shared" si="12"/>
        <v>BROOME2011</v>
      </c>
      <c r="B609" s="95" t="s">
        <v>18</v>
      </c>
      <c r="C609" s="88">
        <v>2011</v>
      </c>
      <c r="D609" s="89"/>
      <c r="E609" s="15">
        <v>198971</v>
      </c>
      <c r="F609" s="15">
        <v>205725</v>
      </c>
      <c r="G609" s="15">
        <v>404696</v>
      </c>
      <c r="H609" s="15">
        <v>0</v>
      </c>
      <c r="I609" s="15">
        <v>0</v>
      </c>
      <c r="J609" s="15">
        <v>0</v>
      </c>
      <c r="K609" s="15">
        <v>198971</v>
      </c>
      <c r="L609" s="15">
        <v>205725</v>
      </c>
      <c r="M609" s="15">
        <v>404696</v>
      </c>
      <c r="O609" s="13"/>
      <c r="P609" s="13"/>
    </row>
    <row r="610" spans="1:16" ht="12.45" customHeight="1" x14ac:dyDescent="0.2">
      <c r="A610" s="11" t="str">
        <f t="shared" si="12"/>
        <v>BROOME2012</v>
      </c>
      <c r="B610" s="95" t="s">
        <v>18</v>
      </c>
      <c r="C610" s="88">
        <v>2012</v>
      </c>
      <c r="D610" s="89"/>
      <c r="E610" s="15">
        <v>202126</v>
      </c>
      <c r="F610" s="15">
        <v>209089</v>
      </c>
      <c r="G610" s="15">
        <v>411215</v>
      </c>
      <c r="H610" s="90">
        <v>0</v>
      </c>
      <c r="I610" s="90">
        <v>0</v>
      </c>
      <c r="J610" s="15">
        <v>0</v>
      </c>
      <c r="K610" s="15">
        <v>202126</v>
      </c>
      <c r="L610" s="15">
        <v>209089</v>
      </c>
      <c r="M610" s="15">
        <v>411215</v>
      </c>
      <c r="O610" s="13"/>
      <c r="P610" s="13"/>
    </row>
    <row r="611" spans="1:16" s="6" customFormat="1" ht="12.45" customHeight="1" x14ac:dyDescent="0.2">
      <c r="A611" s="11" t="str">
        <f t="shared" si="12"/>
        <v>BROOME2013</v>
      </c>
      <c r="B611" s="93" t="s">
        <v>18</v>
      </c>
      <c r="C611" s="88">
        <v>2013</v>
      </c>
      <c r="D611" s="89"/>
      <c r="E611" s="15">
        <v>202810</v>
      </c>
      <c r="F611" s="15">
        <v>210823</v>
      </c>
      <c r="G611" s="15">
        <v>413633</v>
      </c>
      <c r="H611" s="15">
        <v>0</v>
      </c>
      <c r="I611" s="15">
        <v>0</v>
      </c>
      <c r="J611" s="15">
        <v>0</v>
      </c>
      <c r="K611" s="15">
        <v>202810</v>
      </c>
      <c r="L611" s="15">
        <v>210823</v>
      </c>
      <c r="M611" s="15">
        <v>413633</v>
      </c>
      <c r="O611" s="13"/>
      <c r="P611" s="13"/>
    </row>
    <row r="612" spans="1:16" ht="12.45" customHeight="1" x14ac:dyDescent="0.2">
      <c r="A612" s="11" t="str">
        <f t="shared" si="12"/>
        <v>BROOME2014</v>
      </c>
      <c r="B612" s="3" t="s">
        <v>18</v>
      </c>
      <c r="C612" s="12">
        <v>2014</v>
      </c>
      <c r="E612" s="13">
        <v>192197</v>
      </c>
      <c r="F612" s="13">
        <v>199322</v>
      </c>
      <c r="G612" s="13">
        <v>391519</v>
      </c>
      <c r="H612" s="13">
        <v>0</v>
      </c>
      <c r="I612" s="13">
        <v>0</v>
      </c>
      <c r="J612" s="13">
        <v>0</v>
      </c>
      <c r="K612" s="15">
        <v>192197</v>
      </c>
      <c r="L612" s="15">
        <v>199322</v>
      </c>
      <c r="M612" s="15">
        <v>391519</v>
      </c>
      <c r="O612" s="13"/>
      <c r="P612" s="13"/>
    </row>
    <row r="613" spans="1:16" ht="12.45" customHeight="1" x14ac:dyDescent="0.2">
      <c r="A613" s="11" t="str">
        <f t="shared" si="12"/>
        <v>BROOME2015</v>
      </c>
      <c r="B613" s="3" t="s">
        <v>18</v>
      </c>
      <c r="C613" s="12">
        <v>2015</v>
      </c>
      <c r="E613" s="13">
        <v>188098</v>
      </c>
      <c r="F613" s="13">
        <v>193844</v>
      </c>
      <c r="G613" s="13">
        <v>381942</v>
      </c>
      <c r="H613" s="13">
        <v>0</v>
      </c>
      <c r="I613" s="13">
        <v>0</v>
      </c>
      <c r="J613" s="13">
        <v>0</v>
      </c>
      <c r="K613" s="15">
        <v>188098</v>
      </c>
      <c r="L613" s="15">
        <v>193844</v>
      </c>
      <c r="M613" s="15">
        <v>381942</v>
      </c>
      <c r="O613" s="13"/>
      <c r="P613" s="13"/>
    </row>
    <row r="614" spans="1:16" ht="12.45" customHeight="1" x14ac:dyDescent="0.2">
      <c r="A614" s="11" t="str">
        <f t="shared" si="12"/>
        <v>BROOME2016</v>
      </c>
      <c r="B614" s="3" t="s">
        <v>18</v>
      </c>
      <c r="C614" s="12">
        <v>2016</v>
      </c>
      <c r="E614" s="13">
        <v>183185</v>
      </c>
      <c r="F614" s="13">
        <v>187917</v>
      </c>
      <c r="G614" s="13">
        <v>371102</v>
      </c>
      <c r="H614" s="13">
        <v>0</v>
      </c>
      <c r="I614" s="13">
        <v>0</v>
      </c>
      <c r="J614" s="13">
        <v>0</v>
      </c>
      <c r="K614" s="15">
        <v>183185</v>
      </c>
      <c r="L614" s="15">
        <v>187917</v>
      </c>
      <c r="M614" s="15">
        <v>371102</v>
      </c>
      <c r="O614" s="13"/>
      <c r="P614" s="13"/>
    </row>
    <row r="615" spans="1:16" ht="12.45" customHeight="1" x14ac:dyDescent="0.2">
      <c r="A615" s="11" t="str">
        <f t="shared" si="12"/>
        <v>BROOME2017</v>
      </c>
      <c r="B615" s="3" t="s">
        <v>18</v>
      </c>
      <c r="C615" s="12">
        <v>2017</v>
      </c>
      <c r="E615" s="13">
        <v>192630</v>
      </c>
      <c r="F615" s="13">
        <v>195722</v>
      </c>
      <c r="G615" s="13">
        <v>388352</v>
      </c>
      <c r="H615" s="13">
        <v>0</v>
      </c>
      <c r="I615" s="13">
        <v>0</v>
      </c>
      <c r="J615" s="13">
        <v>0</v>
      </c>
      <c r="K615" s="15">
        <v>192630</v>
      </c>
      <c r="L615" s="15">
        <v>195722</v>
      </c>
      <c r="M615" s="15">
        <v>388352</v>
      </c>
      <c r="O615" s="13"/>
      <c r="P615" s="13"/>
    </row>
    <row r="616" spans="1:16" ht="12.45" customHeight="1" x14ac:dyDescent="0.2">
      <c r="A616" s="11" t="str">
        <f t="shared" si="12"/>
        <v>BROOME2018</v>
      </c>
      <c r="B616" s="93" t="s">
        <v>18</v>
      </c>
      <c r="C616" s="88">
        <v>2018</v>
      </c>
      <c r="D616" s="89"/>
      <c r="E616" s="15">
        <v>205732</v>
      </c>
      <c r="F616" s="15">
        <v>210160</v>
      </c>
      <c r="G616" s="15">
        <v>415892</v>
      </c>
      <c r="H616" s="15">
        <v>0</v>
      </c>
      <c r="I616" s="15">
        <v>0</v>
      </c>
      <c r="J616" s="15">
        <v>0</v>
      </c>
      <c r="K616" s="15">
        <v>205732</v>
      </c>
      <c r="L616" s="15">
        <v>210160</v>
      </c>
      <c r="M616" s="15">
        <v>415892</v>
      </c>
      <c r="O616" s="13"/>
      <c r="P616" s="13"/>
    </row>
    <row r="617" spans="1:16" ht="12.45" customHeight="1" x14ac:dyDescent="0.2">
      <c r="A617" s="11" t="str">
        <f t="shared" ref="A617:A680" si="13">CONCATENATE(B617,C617)</f>
        <v>BROOME2019</v>
      </c>
      <c r="B617" s="3" t="s">
        <v>18</v>
      </c>
      <c r="C617" s="12">
        <v>2019</v>
      </c>
      <c r="E617" s="13">
        <v>199742</v>
      </c>
      <c r="F617" s="13">
        <v>204058</v>
      </c>
      <c r="G617" s="13">
        <v>403800</v>
      </c>
      <c r="H617" s="13">
        <v>0</v>
      </c>
      <c r="I617" s="13">
        <v>0</v>
      </c>
      <c r="J617" s="13">
        <v>0</v>
      </c>
      <c r="K617" s="15">
        <v>199742</v>
      </c>
      <c r="L617" s="15">
        <v>204058</v>
      </c>
      <c r="M617" s="15">
        <v>403800</v>
      </c>
      <c r="O617" s="13"/>
      <c r="P617" s="13"/>
    </row>
    <row r="618" spans="1:16" ht="12.45" customHeight="1" x14ac:dyDescent="0.2">
      <c r="A618" s="11" t="str">
        <f t="shared" si="13"/>
        <v>BROOME2020</v>
      </c>
      <c r="B618" s="91" t="s">
        <v>18</v>
      </c>
      <c r="C618" s="16">
        <v>2020</v>
      </c>
      <c r="D618" s="89"/>
      <c r="E618" s="92">
        <v>119885</v>
      </c>
      <c r="F618" s="92">
        <v>121602</v>
      </c>
      <c r="G618" s="92">
        <v>241487</v>
      </c>
      <c r="H618" s="92">
        <v>0</v>
      </c>
      <c r="I618" s="92">
        <v>0</v>
      </c>
      <c r="J618" s="92">
        <v>0</v>
      </c>
      <c r="K618" s="15">
        <v>119885</v>
      </c>
      <c r="L618" s="15">
        <v>121602</v>
      </c>
      <c r="M618" s="15">
        <v>241487</v>
      </c>
      <c r="O618" s="13"/>
      <c r="P618" s="13"/>
    </row>
    <row r="619" spans="1:16" ht="12.45" customHeight="1" x14ac:dyDescent="0.2">
      <c r="A619" s="11" t="str">
        <f t="shared" si="13"/>
        <v>BROOME2021</v>
      </c>
      <c r="B619" s="95" t="s">
        <v>18</v>
      </c>
      <c r="C619" s="88">
        <v>2021</v>
      </c>
      <c r="E619" s="15">
        <v>204469</v>
      </c>
      <c r="F619" s="15">
        <v>208391</v>
      </c>
      <c r="G619" s="15">
        <v>412860</v>
      </c>
      <c r="H619" s="90">
        <v>0</v>
      </c>
      <c r="I619" s="90">
        <v>0</v>
      </c>
      <c r="J619" s="15">
        <v>0</v>
      </c>
      <c r="K619" s="15">
        <v>204469</v>
      </c>
      <c r="L619" s="15">
        <v>208391</v>
      </c>
      <c r="M619" s="15">
        <v>412860</v>
      </c>
      <c r="O619" s="13"/>
      <c r="P619" s="13"/>
    </row>
    <row r="620" spans="1:16" ht="12.45" customHeight="1" x14ac:dyDescent="0.2">
      <c r="A620" s="11" t="str">
        <f t="shared" si="13"/>
        <v>BROOME2022</v>
      </c>
      <c r="B620" s="91" t="s">
        <v>18</v>
      </c>
      <c r="C620" s="16">
        <v>2022</v>
      </c>
      <c r="D620" s="89"/>
      <c r="E620" s="92">
        <v>215299</v>
      </c>
      <c r="F620" s="92">
        <v>220730</v>
      </c>
      <c r="G620" s="92">
        <v>436029</v>
      </c>
      <c r="H620" s="92">
        <v>0</v>
      </c>
      <c r="I620" s="92">
        <v>0</v>
      </c>
      <c r="J620" s="92">
        <v>0</v>
      </c>
      <c r="K620" s="15">
        <v>215299</v>
      </c>
      <c r="L620" s="15">
        <v>220730</v>
      </c>
      <c r="M620" s="15">
        <v>436029</v>
      </c>
      <c r="O620" s="13"/>
      <c r="P620" s="13"/>
    </row>
    <row r="621" spans="1:16" ht="12.45" customHeight="1" x14ac:dyDescent="0.2">
      <c r="A621" s="11" t="str">
        <f t="shared" si="13"/>
        <v>BROOME2023</v>
      </c>
      <c r="B621" s="3" t="s">
        <v>18</v>
      </c>
      <c r="C621" s="12">
        <v>2023</v>
      </c>
      <c r="E621" s="13">
        <v>216806</v>
      </c>
      <c r="F621" s="13">
        <v>220482</v>
      </c>
      <c r="G621" s="13">
        <v>437288</v>
      </c>
      <c r="H621" s="13">
        <v>0</v>
      </c>
      <c r="I621" s="13">
        <v>0</v>
      </c>
      <c r="J621" s="13">
        <v>0</v>
      </c>
      <c r="K621" s="15">
        <v>216806</v>
      </c>
      <c r="L621" s="15">
        <v>220482</v>
      </c>
      <c r="M621" s="15">
        <v>437288</v>
      </c>
      <c r="O621" s="13"/>
      <c r="P621" s="13"/>
    </row>
    <row r="622" spans="1:16" ht="12.45" customHeight="1" x14ac:dyDescent="0.2">
      <c r="A622" s="11" t="str">
        <f t="shared" si="13"/>
        <v>BROOME2024</v>
      </c>
      <c r="B622" s="3" t="s">
        <v>18</v>
      </c>
      <c r="C622" s="12">
        <v>2024</v>
      </c>
      <c r="E622" s="13">
        <v>217631</v>
      </c>
      <c r="F622" s="13">
        <v>221669</v>
      </c>
      <c r="G622" s="13">
        <v>439300</v>
      </c>
      <c r="H622" s="13">
        <v>3352</v>
      </c>
      <c r="I622" s="13">
        <v>3657</v>
      </c>
      <c r="J622" s="13">
        <v>7009</v>
      </c>
      <c r="K622" s="15">
        <v>220983</v>
      </c>
      <c r="L622" s="15">
        <v>225326</v>
      </c>
      <c r="M622" s="15">
        <v>446309</v>
      </c>
      <c r="O622" s="13"/>
      <c r="P622" s="13"/>
    </row>
    <row r="623" spans="1:16" ht="12.45" customHeight="1" x14ac:dyDescent="0.2">
      <c r="A623" s="11" t="str">
        <f t="shared" si="13"/>
        <v>BUNDABERG1985</v>
      </c>
      <c r="B623" s="3" t="s">
        <v>17</v>
      </c>
      <c r="C623" s="12">
        <v>1985</v>
      </c>
      <c r="E623" s="13">
        <v>45304</v>
      </c>
      <c r="F623" s="13">
        <v>45213</v>
      </c>
      <c r="G623" s="13">
        <v>90517</v>
      </c>
      <c r="H623" s="13">
        <v>0</v>
      </c>
      <c r="I623" s="13">
        <v>0</v>
      </c>
      <c r="J623" s="13">
        <v>0</v>
      </c>
      <c r="K623" s="15">
        <v>45304</v>
      </c>
      <c r="L623" s="15">
        <v>45213</v>
      </c>
      <c r="M623" s="15">
        <v>90517</v>
      </c>
      <c r="O623" s="13"/>
      <c r="P623" s="13"/>
    </row>
    <row r="624" spans="1:16" ht="12.45" customHeight="1" x14ac:dyDescent="0.2">
      <c r="A624" s="11" t="str">
        <f t="shared" si="13"/>
        <v>BUNDABERG1986</v>
      </c>
      <c r="B624" s="3" t="s">
        <v>17</v>
      </c>
      <c r="C624" s="12">
        <v>1986</v>
      </c>
      <c r="E624" s="13">
        <v>45220</v>
      </c>
      <c r="F624" s="13">
        <v>45830</v>
      </c>
      <c r="G624" s="13">
        <v>91050</v>
      </c>
      <c r="H624" s="13">
        <v>0</v>
      </c>
      <c r="I624" s="13">
        <v>0</v>
      </c>
      <c r="J624" s="13">
        <v>0</v>
      </c>
      <c r="K624" s="15">
        <v>45220</v>
      </c>
      <c r="L624" s="15">
        <v>45830</v>
      </c>
      <c r="M624" s="15">
        <v>91050</v>
      </c>
      <c r="O624" s="13"/>
      <c r="P624" s="13"/>
    </row>
    <row r="625" spans="1:16" ht="12.45" customHeight="1" x14ac:dyDescent="0.2">
      <c r="A625" s="11" t="str">
        <f t="shared" si="13"/>
        <v>BUNDABERG1987</v>
      </c>
      <c r="B625" s="3" t="s">
        <v>17</v>
      </c>
      <c r="C625" s="12">
        <v>1987</v>
      </c>
      <c r="E625" s="13">
        <v>26597</v>
      </c>
      <c r="F625" s="13">
        <v>26166</v>
      </c>
      <c r="G625" s="13">
        <v>52763</v>
      </c>
      <c r="H625" s="13">
        <v>0</v>
      </c>
      <c r="I625" s="13">
        <v>0</v>
      </c>
      <c r="J625" s="13">
        <v>0</v>
      </c>
      <c r="K625" s="15">
        <v>26597</v>
      </c>
      <c r="L625" s="15">
        <v>26166</v>
      </c>
      <c r="M625" s="15">
        <v>52763</v>
      </c>
      <c r="O625" s="13"/>
      <c r="P625" s="13"/>
    </row>
    <row r="626" spans="1:16" ht="12.45" customHeight="1" x14ac:dyDescent="0.2">
      <c r="A626" s="11" t="str">
        <f t="shared" si="13"/>
        <v>BUNDABERG1988</v>
      </c>
      <c r="B626" s="3" t="s">
        <v>17</v>
      </c>
      <c r="C626" s="12">
        <v>1988</v>
      </c>
      <c r="E626" s="13">
        <v>17616</v>
      </c>
      <c r="F626" s="13">
        <v>16937</v>
      </c>
      <c r="G626" s="13">
        <v>34553</v>
      </c>
      <c r="H626" s="13">
        <v>0</v>
      </c>
      <c r="I626" s="13">
        <v>0</v>
      </c>
      <c r="J626" s="13">
        <v>0</v>
      </c>
      <c r="K626" s="15">
        <v>17616</v>
      </c>
      <c r="L626" s="15">
        <v>16937</v>
      </c>
      <c r="M626" s="15">
        <v>34553</v>
      </c>
      <c r="O626" s="13"/>
      <c r="P626" s="13"/>
    </row>
    <row r="627" spans="1:16" ht="12.45" customHeight="1" x14ac:dyDescent="0.2">
      <c r="A627" s="11" t="str">
        <f t="shared" si="13"/>
        <v>BUNDABERG1989</v>
      </c>
      <c r="B627" s="3" t="s">
        <v>17</v>
      </c>
      <c r="C627" s="12">
        <v>1989</v>
      </c>
      <c r="E627" s="13">
        <v>21418</v>
      </c>
      <c r="F627" s="13">
        <v>21725</v>
      </c>
      <c r="G627" s="13">
        <v>43143</v>
      </c>
      <c r="H627" s="13">
        <v>0</v>
      </c>
      <c r="I627" s="13">
        <v>0</v>
      </c>
      <c r="J627" s="13">
        <v>0</v>
      </c>
      <c r="K627" s="15">
        <v>21418</v>
      </c>
      <c r="L627" s="15">
        <v>21725</v>
      </c>
      <c r="M627" s="15">
        <v>43143</v>
      </c>
      <c r="O627" s="13"/>
      <c r="P627" s="13"/>
    </row>
    <row r="628" spans="1:16" ht="12.45" customHeight="1" x14ac:dyDescent="0.2">
      <c r="A628" s="11" t="str">
        <f t="shared" si="13"/>
        <v>BUNDABERG1990</v>
      </c>
      <c r="B628" s="93" t="s">
        <v>17</v>
      </c>
      <c r="C628" s="88">
        <v>1990</v>
      </c>
      <c r="D628" s="89"/>
      <c r="E628" s="15">
        <v>21553</v>
      </c>
      <c r="F628" s="15">
        <v>21956</v>
      </c>
      <c r="G628" s="15">
        <v>43509</v>
      </c>
      <c r="H628" s="15">
        <v>0</v>
      </c>
      <c r="I628" s="15">
        <v>0</v>
      </c>
      <c r="J628" s="15">
        <v>0</v>
      </c>
      <c r="K628" s="15">
        <v>21553</v>
      </c>
      <c r="L628" s="15">
        <v>21956</v>
      </c>
      <c r="M628" s="15">
        <v>43509</v>
      </c>
      <c r="O628" s="13"/>
      <c r="P628" s="13"/>
    </row>
    <row r="629" spans="1:16" ht="12.45" customHeight="1" x14ac:dyDescent="0.2">
      <c r="A629" s="11" t="str">
        <f t="shared" si="13"/>
        <v>BUNDABERG1991</v>
      </c>
      <c r="B629" s="3" t="s">
        <v>17</v>
      </c>
      <c r="C629" s="12">
        <v>1991</v>
      </c>
      <c r="E629" s="13">
        <v>23957</v>
      </c>
      <c r="F629" s="13">
        <v>24424</v>
      </c>
      <c r="G629" s="13">
        <v>48381</v>
      </c>
      <c r="H629" s="13">
        <v>0</v>
      </c>
      <c r="I629" s="13">
        <v>0</v>
      </c>
      <c r="J629" s="13">
        <v>0</v>
      </c>
      <c r="K629" s="15">
        <v>23957</v>
      </c>
      <c r="L629" s="15">
        <v>24424</v>
      </c>
      <c r="M629" s="15">
        <v>48381</v>
      </c>
      <c r="O629" s="13"/>
      <c r="P629" s="13"/>
    </row>
    <row r="630" spans="1:16" ht="12.45" customHeight="1" x14ac:dyDescent="0.2">
      <c r="A630" s="11" t="str">
        <f t="shared" si="13"/>
        <v>BUNDABERG1992</v>
      </c>
      <c r="B630" s="95" t="s">
        <v>17</v>
      </c>
      <c r="C630" s="88">
        <v>1992</v>
      </c>
      <c r="D630" s="89"/>
      <c r="E630" s="15">
        <v>27146</v>
      </c>
      <c r="F630" s="15">
        <v>27863</v>
      </c>
      <c r="G630" s="15">
        <v>55009</v>
      </c>
      <c r="H630" s="90">
        <v>0</v>
      </c>
      <c r="I630" s="90">
        <v>0</v>
      </c>
      <c r="J630" s="15">
        <v>0</v>
      </c>
      <c r="K630" s="15">
        <v>27146</v>
      </c>
      <c r="L630" s="15">
        <v>27863</v>
      </c>
      <c r="M630" s="15">
        <v>55009</v>
      </c>
      <c r="O630" s="13"/>
      <c r="P630" s="13"/>
    </row>
    <row r="631" spans="1:16" ht="12.45" customHeight="1" x14ac:dyDescent="0.2">
      <c r="A631" s="11" t="str">
        <f t="shared" si="13"/>
        <v>BUNDABERG1993</v>
      </c>
      <c r="B631" s="93" t="s">
        <v>17</v>
      </c>
      <c r="C631" s="88">
        <v>1993</v>
      </c>
      <c r="D631" s="89"/>
      <c r="E631" s="15">
        <v>28323</v>
      </c>
      <c r="F631" s="15">
        <v>28539</v>
      </c>
      <c r="G631" s="15">
        <v>56862</v>
      </c>
      <c r="H631" s="15">
        <v>0</v>
      </c>
      <c r="I631" s="15">
        <v>0</v>
      </c>
      <c r="J631" s="15">
        <v>0</v>
      </c>
      <c r="K631" s="15">
        <v>28323</v>
      </c>
      <c r="L631" s="15">
        <v>28539</v>
      </c>
      <c r="M631" s="15">
        <v>56862</v>
      </c>
      <c r="O631" s="13"/>
      <c r="P631" s="13"/>
    </row>
    <row r="632" spans="1:16" ht="12.45" customHeight="1" x14ac:dyDescent="0.2">
      <c r="A632" s="11" t="str">
        <f t="shared" si="13"/>
        <v>BUNDABERG1994</v>
      </c>
      <c r="B632" s="93" t="s">
        <v>17</v>
      </c>
      <c r="C632" s="12">
        <v>1994</v>
      </c>
      <c r="D632" s="89"/>
      <c r="E632" s="94">
        <v>40959</v>
      </c>
      <c r="F632" s="94">
        <v>41776</v>
      </c>
      <c r="G632" s="94">
        <v>82735</v>
      </c>
      <c r="H632" s="94">
        <v>0</v>
      </c>
      <c r="I632" s="94">
        <v>0</v>
      </c>
      <c r="J632" s="94">
        <v>0</v>
      </c>
      <c r="K632" s="15">
        <v>40959</v>
      </c>
      <c r="L632" s="15">
        <v>41776</v>
      </c>
      <c r="M632" s="15">
        <v>82735</v>
      </c>
      <c r="O632" s="13"/>
      <c r="P632" s="13"/>
    </row>
    <row r="633" spans="1:16" ht="12.45" customHeight="1" x14ac:dyDescent="0.2">
      <c r="A633" s="11" t="str">
        <f t="shared" si="13"/>
        <v>BUNDABERG1995</v>
      </c>
      <c r="B633" s="3" t="s">
        <v>17</v>
      </c>
      <c r="C633" s="12">
        <v>1995</v>
      </c>
      <c r="E633" s="13">
        <v>36454</v>
      </c>
      <c r="F633" s="13">
        <v>36777</v>
      </c>
      <c r="G633" s="13">
        <v>73231</v>
      </c>
      <c r="H633" s="13">
        <v>0</v>
      </c>
      <c r="I633" s="13">
        <v>0</v>
      </c>
      <c r="J633" s="13">
        <v>0</v>
      </c>
      <c r="K633" s="15">
        <v>36454</v>
      </c>
      <c r="L633" s="15">
        <v>36777</v>
      </c>
      <c r="M633" s="15">
        <v>73231</v>
      </c>
      <c r="O633" s="13"/>
      <c r="P633" s="13"/>
    </row>
    <row r="634" spans="1:16" ht="12.45" customHeight="1" x14ac:dyDescent="0.2">
      <c r="A634" s="11" t="str">
        <f t="shared" si="13"/>
        <v>BUNDABERG1996</v>
      </c>
      <c r="B634" s="93" t="s">
        <v>17</v>
      </c>
      <c r="C634" s="88">
        <v>1996</v>
      </c>
      <c r="D634" s="89"/>
      <c r="E634" s="15">
        <v>34752</v>
      </c>
      <c r="F634" s="15">
        <v>35339</v>
      </c>
      <c r="G634" s="15">
        <v>70091</v>
      </c>
      <c r="H634" s="15">
        <v>0</v>
      </c>
      <c r="I634" s="15">
        <v>0</v>
      </c>
      <c r="J634" s="15">
        <v>0</v>
      </c>
      <c r="K634" s="15">
        <v>34752</v>
      </c>
      <c r="L634" s="15">
        <v>35339</v>
      </c>
      <c r="M634" s="15">
        <v>70091</v>
      </c>
      <c r="O634" s="13"/>
      <c r="P634" s="13"/>
    </row>
    <row r="635" spans="1:16" ht="12.45" customHeight="1" x14ac:dyDescent="0.2">
      <c r="A635" s="11" t="str">
        <f t="shared" si="13"/>
        <v>BUNDABERG1997</v>
      </c>
      <c r="B635" s="3" t="s">
        <v>17</v>
      </c>
      <c r="C635" s="12">
        <v>1997</v>
      </c>
      <c r="E635" s="13">
        <v>33710</v>
      </c>
      <c r="F635" s="13">
        <v>34101</v>
      </c>
      <c r="G635" s="13">
        <v>67811</v>
      </c>
      <c r="H635" s="13">
        <v>0</v>
      </c>
      <c r="I635" s="13">
        <v>0</v>
      </c>
      <c r="J635" s="13">
        <v>0</v>
      </c>
      <c r="K635" s="15">
        <v>33710</v>
      </c>
      <c r="L635" s="15">
        <v>34101</v>
      </c>
      <c r="M635" s="15">
        <v>67811</v>
      </c>
      <c r="O635" s="13"/>
      <c r="P635" s="13"/>
    </row>
    <row r="636" spans="1:16" ht="12.45" customHeight="1" x14ac:dyDescent="0.2">
      <c r="A636" s="11" t="str">
        <f t="shared" si="13"/>
        <v>BUNDABERG1998</v>
      </c>
      <c r="B636" s="3" t="s">
        <v>17</v>
      </c>
      <c r="C636" s="12">
        <v>1998</v>
      </c>
      <c r="E636" s="13">
        <v>34459</v>
      </c>
      <c r="F636" s="13">
        <v>34544</v>
      </c>
      <c r="G636" s="13">
        <v>69003</v>
      </c>
      <c r="H636" s="13">
        <v>0</v>
      </c>
      <c r="I636" s="13">
        <v>0</v>
      </c>
      <c r="J636" s="13">
        <v>0</v>
      </c>
      <c r="K636" s="15">
        <v>34459</v>
      </c>
      <c r="L636" s="15">
        <v>34544</v>
      </c>
      <c r="M636" s="15">
        <v>69003</v>
      </c>
      <c r="O636" s="13"/>
      <c r="P636" s="13"/>
    </row>
    <row r="637" spans="1:16" ht="12.45" customHeight="1" x14ac:dyDescent="0.2">
      <c r="A637" s="11" t="str">
        <f t="shared" si="13"/>
        <v>BUNDABERG1999</v>
      </c>
      <c r="B637" s="95" t="s">
        <v>17</v>
      </c>
      <c r="C637" s="88">
        <v>1999</v>
      </c>
      <c r="D637" s="89"/>
      <c r="E637" s="15">
        <v>36915</v>
      </c>
      <c r="F637" s="15">
        <v>37502</v>
      </c>
      <c r="G637" s="15">
        <v>74417</v>
      </c>
      <c r="H637" s="90">
        <v>0</v>
      </c>
      <c r="I637" s="90">
        <v>0</v>
      </c>
      <c r="J637" s="15">
        <v>0</v>
      </c>
      <c r="K637" s="15">
        <v>36915</v>
      </c>
      <c r="L637" s="15">
        <v>37502</v>
      </c>
      <c r="M637" s="15">
        <v>74417</v>
      </c>
      <c r="O637" s="13"/>
      <c r="P637" s="13"/>
    </row>
    <row r="638" spans="1:16" ht="12.45" customHeight="1" x14ac:dyDescent="0.2">
      <c r="A638" s="11" t="str">
        <f t="shared" si="13"/>
        <v>BUNDABERG2000</v>
      </c>
      <c r="B638" s="3" t="s">
        <v>17</v>
      </c>
      <c r="C638" s="12">
        <v>2000</v>
      </c>
      <c r="E638" s="13">
        <v>36866</v>
      </c>
      <c r="F638" s="13">
        <v>37126</v>
      </c>
      <c r="G638" s="13">
        <v>73992</v>
      </c>
      <c r="H638" s="13">
        <v>0</v>
      </c>
      <c r="I638" s="13">
        <v>0</v>
      </c>
      <c r="J638" s="13">
        <v>0</v>
      </c>
      <c r="K638" s="15">
        <v>36866</v>
      </c>
      <c r="L638" s="15">
        <v>37126</v>
      </c>
      <c r="M638" s="15">
        <v>73992</v>
      </c>
      <c r="O638" s="13"/>
      <c r="P638" s="13"/>
    </row>
    <row r="639" spans="1:16" ht="12.45" customHeight="1" x14ac:dyDescent="0.2">
      <c r="A639" s="11" t="str">
        <f t="shared" si="13"/>
        <v>BUNDABERG2001</v>
      </c>
      <c r="B639" s="93" t="s">
        <v>17</v>
      </c>
      <c r="C639" s="88">
        <v>2001</v>
      </c>
      <c r="D639" s="89"/>
      <c r="E639" s="15">
        <v>30505</v>
      </c>
      <c r="F639" s="15">
        <v>30680</v>
      </c>
      <c r="G639" s="15">
        <v>61185</v>
      </c>
      <c r="H639" s="15">
        <v>0</v>
      </c>
      <c r="I639" s="15">
        <v>0</v>
      </c>
      <c r="J639" s="15">
        <v>0</v>
      </c>
      <c r="K639" s="15">
        <v>30505</v>
      </c>
      <c r="L639" s="15">
        <v>30680</v>
      </c>
      <c r="M639" s="15">
        <v>61185</v>
      </c>
      <c r="O639" s="13"/>
      <c r="P639" s="13"/>
    </row>
    <row r="640" spans="1:16" ht="12.45" customHeight="1" x14ac:dyDescent="0.2">
      <c r="A640" s="11" t="str">
        <f t="shared" si="13"/>
        <v>BUNDABERG2002</v>
      </c>
      <c r="B640" s="95" t="s">
        <v>17</v>
      </c>
      <c r="C640" s="88">
        <v>2002</v>
      </c>
      <c r="D640" s="89"/>
      <c r="E640" s="15">
        <v>26559</v>
      </c>
      <c r="F640" s="15">
        <v>26837</v>
      </c>
      <c r="G640" s="15">
        <v>53396</v>
      </c>
      <c r="H640" s="90">
        <v>0</v>
      </c>
      <c r="I640" s="90">
        <v>0</v>
      </c>
      <c r="J640" s="15">
        <v>0</v>
      </c>
      <c r="K640" s="15">
        <v>26559</v>
      </c>
      <c r="L640" s="15">
        <v>26837</v>
      </c>
      <c r="M640" s="15">
        <v>53396</v>
      </c>
      <c r="O640" s="13"/>
      <c r="P640" s="13"/>
    </row>
    <row r="641" spans="1:16" ht="12.45" customHeight="1" x14ac:dyDescent="0.2">
      <c r="A641" s="11" t="str">
        <f t="shared" si="13"/>
        <v>BUNDABERG2003</v>
      </c>
      <c r="B641" s="3" t="s">
        <v>17</v>
      </c>
      <c r="C641" s="12">
        <v>2003</v>
      </c>
      <c r="E641" s="13">
        <v>30118</v>
      </c>
      <c r="F641" s="13">
        <v>30558</v>
      </c>
      <c r="G641" s="13">
        <v>60676</v>
      </c>
      <c r="H641" s="13">
        <v>0</v>
      </c>
      <c r="I641" s="13">
        <v>0</v>
      </c>
      <c r="J641" s="13">
        <v>0</v>
      </c>
      <c r="K641" s="15">
        <v>30118</v>
      </c>
      <c r="L641" s="15">
        <v>30558</v>
      </c>
      <c r="M641" s="15">
        <v>60676</v>
      </c>
      <c r="O641" s="13"/>
      <c r="P641" s="13"/>
    </row>
    <row r="642" spans="1:16" ht="12.45" customHeight="1" x14ac:dyDescent="0.2">
      <c r="A642" s="11" t="str">
        <f t="shared" si="13"/>
        <v>BUNDABERG2004</v>
      </c>
      <c r="B642" s="93" t="s">
        <v>17</v>
      </c>
      <c r="C642" s="88">
        <v>2004</v>
      </c>
      <c r="D642" s="89"/>
      <c r="E642" s="15">
        <v>38323</v>
      </c>
      <c r="F642" s="15">
        <v>38339</v>
      </c>
      <c r="G642" s="15">
        <v>76662</v>
      </c>
      <c r="H642" s="15">
        <v>0</v>
      </c>
      <c r="I642" s="15">
        <v>0</v>
      </c>
      <c r="J642" s="15">
        <v>0</v>
      </c>
      <c r="K642" s="15">
        <v>38323</v>
      </c>
      <c r="L642" s="15">
        <v>38339</v>
      </c>
      <c r="M642" s="15">
        <v>76662</v>
      </c>
      <c r="O642" s="13"/>
      <c r="P642" s="13"/>
    </row>
    <row r="643" spans="1:16" ht="12.45" customHeight="1" x14ac:dyDescent="0.2">
      <c r="A643" s="11" t="str">
        <f t="shared" si="13"/>
        <v>BUNDABERG2005</v>
      </c>
      <c r="B643" s="3" t="s">
        <v>17</v>
      </c>
      <c r="C643" s="12">
        <v>2005</v>
      </c>
      <c r="E643" s="13">
        <v>46605</v>
      </c>
      <c r="F643" s="13">
        <v>47838</v>
      </c>
      <c r="G643" s="13">
        <v>94443</v>
      </c>
      <c r="H643" s="13">
        <v>0</v>
      </c>
      <c r="I643" s="13">
        <v>0</v>
      </c>
      <c r="J643" s="13">
        <v>0</v>
      </c>
      <c r="K643" s="15">
        <v>46605</v>
      </c>
      <c r="L643" s="15">
        <v>47838</v>
      </c>
      <c r="M643" s="15">
        <v>94443</v>
      </c>
      <c r="O643" s="13"/>
      <c r="P643" s="13"/>
    </row>
    <row r="644" spans="1:16" ht="12.45" customHeight="1" x14ac:dyDescent="0.2">
      <c r="A644" s="11" t="str">
        <f t="shared" si="13"/>
        <v>BUNDABERG2006</v>
      </c>
      <c r="B644" s="3" t="s">
        <v>17</v>
      </c>
      <c r="C644" s="12">
        <v>2006</v>
      </c>
      <c r="E644" s="13">
        <v>50395</v>
      </c>
      <c r="F644" s="13">
        <v>51473</v>
      </c>
      <c r="G644" s="13">
        <v>101868</v>
      </c>
      <c r="H644" s="13">
        <v>0</v>
      </c>
      <c r="I644" s="13">
        <v>0</v>
      </c>
      <c r="J644" s="13">
        <v>0</v>
      </c>
      <c r="K644" s="15">
        <v>50395</v>
      </c>
      <c r="L644" s="15">
        <v>51473</v>
      </c>
      <c r="M644" s="15">
        <v>101868</v>
      </c>
      <c r="O644" s="13"/>
      <c r="P644" s="13"/>
    </row>
    <row r="645" spans="1:16" ht="12.45" customHeight="1" x14ac:dyDescent="0.2">
      <c r="A645" s="11" t="str">
        <f t="shared" si="13"/>
        <v>BUNDABERG2007</v>
      </c>
      <c r="B645" s="95" t="s">
        <v>17</v>
      </c>
      <c r="C645" s="88">
        <v>2007</v>
      </c>
      <c r="D645" s="89"/>
      <c r="E645" s="15">
        <v>54597</v>
      </c>
      <c r="F645" s="15">
        <v>56253</v>
      </c>
      <c r="G645" s="15">
        <v>110850</v>
      </c>
      <c r="H645" s="90">
        <v>0</v>
      </c>
      <c r="I645" s="90">
        <v>0</v>
      </c>
      <c r="J645" s="15">
        <v>0</v>
      </c>
      <c r="K645" s="15">
        <v>54597</v>
      </c>
      <c r="L645" s="15">
        <v>56253</v>
      </c>
      <c r="M645" s="15">
        <v>110850</v>
      </c>
      <c r="O645" s="13"/>
      <c r="P645" s="13"/>
    </row>
    <row r="646" spans="1:16" ht="12.45" customHeight="1" x14ac:dyDescent="0.2">
      <c r="A646" s="11" t="str">
        <f t="shared" si="13"/>
        <v>BUNDABERG2008</v>
      </c>
      <c r="B646" s="3" t="s">
        <v>17</v>
      </c>
      <c r="C646" s="12">
        <v>2008</v>
      </c>
      <c r="E646" s="13">
        <v>57890</v>
      </c>
      <c r="F646" s="13">
        <v>58120</v>
      </c>
      <c r="G646" s="13">
        <v>116010</v>
      </c>
      <c r="H646" s="13">
        <v>0</v>
      </c>
      <c r="I646" s="13">
        <v>0</v>
      </c>
      <c r="J646" s="13">
        <v>0</v>
      </c>
      <c r="K646" s="15">
        <v>57890</v>
      </c>
      <c r="L646" s="15">
        <v>58120</v>
      </c>
      <c r="M646" s="15">
        <v>116010</v>
      </c>
      <c r="O646" s="13"/>
      <c r="P646" s="13"/>
    </row>
    <row r="647" spans="1:16" ht="12.45" customHeight="1" x14ac:dyDescent="0.2">
      <c r="A647" s="11" t="str">
        <f t="shared" si="13"/>
        <v>BUNDABERG2009</v>
      </c>
      <c r="B647" s="3" t="s">
        <v>17</v>
      </c>
      <c r="C647" s="12">
        <v>2009</v>
      </c>
      <c r="E647" s="13">
        <v>56653</v>
      </c>
      <c r="F647" s="13">
        <v>56975</v>
      </c>
      <c r="G647" s="13">
        <v>113628</v>
      </c>
      <c r="H647" s="13">
        <v>0</v>
      </c>
      <c r="I647" s="13">
        <v>0</v>
      </c>
      <c r="J647" s="13">
        <v>0</v>
      </c>
      <c r="K647" s="15">
        <v>56653</v>
      </c>
      <c r="L647" s="15">
        <v>56975</v>
      </c>
      <c r="M647" s="15">
        <v>113628</v>
      </c>
      <c r="O647" s="13"/>
      <c r="P647" s="13"/>
    </row>
    <row r="648" spans="1:16" ht="12.45" customHeight="1" x14ac:dyDescent="0.2">
      <c r="A648" s="11" t="str">
        <f t="shared" si="13"/>
        <v>BUNDABERG2010</v>
      </c>
      <c r="B648" s="3" t="s">
        <v>17</v>
      </c>
      <c r="C648" s="12">
        <v>2010</v>
      </c>
      <c r="E648" s="13">
        <v>62634</v>
      </c>
      <c r="F648" s="13">
        <v>63242</v>
      </c>
      <c r="G648" s="13">
        <v>125876</v>
      </c>
      <c r="H648" s="13">
        <v>0</v>
      </c>
      <c r="I648" s="13">
        <v>0</v>
      </c>
      <c r="J648" s="13">
        <v>0</v>
      </c>
      <c r="K648" s="15">
        <v>62634</v>
      </c>
      <c r="L648" s="15">
        <v>63242</v>
      </c>
      <c r="M648" s="15">
        <v>125876</v>
      </c>
      <c r="O648" s="13"/>
      <c r="P648" s="13"/>
    </row>
    <row r="649" spans="1:16" ht="12.45" customHeight="1" x14ac:dyDescent="0.2">
      <c r="A649" s="11" t="str">
        <f t="shared" si="13"/>
        <v>BUNDABERG2011</v>
      </c>
      <c r="B649" s="3" t="s">
        <v>17</v>
      </c>
      <c r="C649" s="12">
        <v>2011</v>
      </c>
      <c r="E649" s="13">
        <v>63646</v>
      </c>
      <c r="F649" s="13">
        <v>64675</v>
      </c>
      <c r="G649" s="13">
        <v>128321</v>
      </c>
      <c r="H649" s="13">
        <v>0</v>
      </c>
      <c r="I649" s="13">
        <v>0</v>
      </c>
      <c r="J649" s="13">
        <v>0</v>
      </c>
      <c r="K649" s="15">
        <v>63646</v>
      </c>
      <c r="L649" s="15">
        <v>64675</v>
      </c>
      <c r="M649" s="15">
        <v>128321</v>
      </c>
      <c r="O649" s="13"/>
      <c r="P649" s="13"/>
    </row>
    <row r="650" spans="1:16" ht="12.45" customHeight="1" x14ac:dyDescent="0.2">
      <c r="A650" s="11" t="str">
        <f t="shared" si="13"/>
        <v>BUNDABERG2012</v>
      </c>
      <c r="B650" s="3" t="s">
        <v>17</v>
      </c>
      <c r="C650" s="12">
        <v>2012</v>
      </c>
      <c r="E650" s="13">
        <v>61839</v>
      </c>
      <c r="F650" s="13">
        <v>62454</v>
      </c>
      <c r="G650" s="13">
        <v>124293</v>
      </c>
      <c r="H650" s="13">
        <v>0</v>
      </c>
      <c r="I650" s="13">
        <v>0</v>
      </c>
      <c r="J650" s="13">
        <v>0</v>
      </c>
      <c r="K650" s="15">
        <v>61839</v>
      </c>
      <c r="L650" s="15">
        <v>62454</v>
      </c>
      <c r="M650" s="15">
        <v>124293</v>
      </c>
      <c r="O650" s="13"/>
      <c r="P650" s="13"/>
    </row>
    <row r="651" spans="1:16" ht="12.45" customHeight="1" x14ac:dyDescent="0.2">
      <c r="A651" s="11" t="str">
        <f t="shared" si="13"/>
        <v>BUNDABERG2013</v>
      </c>
      <c r="B651" s="3" t="s">
        <v>17</v>
      </c>
      <c r="C651" s="12">
        <v>2013</v>
      </c>
      <c r="E651" s="13">
        <v>76308</v>
      </c>
      <c r="F651" s="13">
        <v>77094</v>
      </c>
      <c r="G651" s="13">
        <v>153402</v>
      </c>
      <c r="H651" s="13">
        <v>0</v>
      </c>
      <c r="I651" s="13">
        <v>0</v>
      </c>
      <c r="J651" s="13">
        <v>0</v>
      </c>
      <c r="K651" s="15">
        <v>76308</v>
      </c>
      <c r="L651" s="15">
        <v>77094</v>
      </c>
      <c r="M651" s="15">
        <v>153402</v>
      </c>
      <c r="O651" s="13"/>
      <c r="P651" s="13"/>
    </row>
    <row r="652" spans="1:16" ht="12.45" customHeight="1" x14ac:dyDescent="0.2">
      <c r="A652" s="11" t="str">
        <f t="shared" si="13"/>
        <v>BUNDABERG2014</v>
      </c>
      <c r="B652" s="93" t="s">
        <v>17</v>
      </c>
      <c r="C652" s="88">
        <v>2014</v>
      </c>
      <c r="D652" s="89"/>
      <c r="E652" s="15">
        <v>78966</v>
      </c>
      <c r="F652" s="15">
        <v>79334</v>
      </c>
      <c r="G652" s="15">
        <v>158300</v>
      </c>
      <c r="H652" s="15">
        <v>0</v>
      </c>
      <c r="I652" s="15">
        <v>0</v>
      </c>
      <c r="J652" s="15">
        <v>0</v>
      </c>
      <c r="K652" s="15">
        <v>78966</v>
      </c>
      <c r="L652" s="15">
        <v>79334</v>
      </c>
      <c r="M652" s="15">
        <v>158300</v>
      </c>
      <c r="O652" s="13"/>
      <c r="P652" s="13"/>
    </row>
    <row r="653" spans="1:16" ht="12.45" customHeight="1" x14ac:dyDescent="0.2">
      <c r="A653" s="11" t="str">
        <f t="shared" si="13"/>
        <v>BUNDABERG2015</v>
      </c>
      <c r="B653" s="93" t="s">
        <v>17</v>
      </c>
      <c r="C653" s="88">
        <v>2015</v>
      </c>
      <c r="D653" s="89"/>
      <c r="E653" s="15">
        <v>79056</v>
      </c>
      <c r="F653" s="15">
        <v>79582</v>
      </c>
      <c r="G653" s="15">
        <v>158638</v>
      </c>
      <c r="H653" s="15">
        <v>0</v>
      </c>
      <c r="I653" s="15">
        <v>0</v>
      </c>
      <c r="J653" s="15">
        <v>0</v>
      </c>
      <c r="K653" s="15">
        <v>79056</v>
      </c>
      <c r="L653" s="15">
        <v>79582</v>
      </c>
      <c r="M653" s="15">
        <v>158638</v>
      </c>
      <c r="O653" s="13"/>
      <c r="P653" s="13"/>
    </row>
    <row r="654" spans="1:16" ht="12.45" customHeight="1" x14ac:dyDescent="0.2">
      <c r="A654" s="11" t="str">
        <f t="shared" si="13"/>
        <v>BUNDABERG2016</v>
      </c>
      <c r="B654" s="93" t="s">
        <v>17</v>
      </c>
      <c r="C654" s="88">
        <v>2016</v>
      </c>
      <c r="D654" s="89"/>
      <c r="E654" s="15">
        <v>86107</v>
      </c>
      <c r="F654" s="15">
        <v>86463</v>
      </c>
      <c r="G654" s="15">
        <v>172570</v>
      </c>
      <c r="H654" s="15">
        <v>0</v>
      </c>
      <c r="I654" s="15">
        <v>0</v>
      </c>
      <c r="J654" s="15">
        <v>0</v>
      </c>
      <c r="K654" s="15">
        <v>86107</v>
      </c>
      <c r="L654" s="15">
        <v>86463</v>
      </c>
      <c r="M654" s="15">
        <v>172570</v>
      </c>
      <c r="O654" s="13"/>
      <c r="P654" s="13"/>
    </row>
    <row r="655" spans="1:16" ht="12.45" customHeight="1" x14ac:dyDescent="0.2">
      <c r="A655" s="11" t="str">
        <f t="shared" si="13"/>
        <v>BUNDABERG2017</v>
      </c>
      <c r="B655" s="3" t="s">
        <v>17</v>
      </c>
      <c r="C655" s="12">
        <v>2017</v>
      </c>
      <c r="D655" s="89"/>
      <c r="E655" s="13">
        <v>86788</v>
      </c>
      <c r="F655" s="13">
        <v>87104</v>
      </c>
      <c r="G655" s="13">
        <v>173892</v>
      </c>
      <c r="H655" s="13">
        <v>0</v>
      </c>
      <c r="I655" s="13">
        <v>0</v>
      </c>
      <c r="J655" s="13">
        <v>0</v>
      </c>
      <c r="K655" s="15">
        <v>86788</v>
      </c>
      <c r="L655" s="15">
        <v>87104</v>
      </c>
      <c r="M655" s="15">
        <v>173892</v>
      </c>
      <c r="O655" s="13"/>
      <c r="P655" s="13"/>
    </row>
    <row r="656" spans="1:16" ht="12.45" customHeight="1" x14ac:dyDescent="0.2">
      <c r="A656" s="11" t="str">
        <f t="shared" si="13"/>
        <v>BUNDABERG2018</v>
      </c>
      <c r="B656" s="3" t="s">
        <v>17</v>
      </c>
      <c r="C656" s="12">
        <v>2018</v>
      </c>
      <c r="E656" s="13">
        <v>81438</v>
      </c>
      <c r="F656" s="13">
        <v>81337</v>
      </c>
      <c r="G656" s="13">
        <v>162775</v>
      </c>
      <c r="H656" s="13">
        <v>0</v>
      </c>
      <c r="I656" s="13">
        <v>0</v>
      </c>
      <c r="J656" s="13">
        <v>0</v>
      </c>
      <c r="K656" s="15">
        <v>81438</v>
      </c>
      <c r="L656" s="15">
        <v>81337</v>
      </c>
      <c r="M656" s="15">
        <v>162775</v>
      </c>
      <c r="O656" s="13"/>
      <c r="P656" s="13"/>
    </row>
    <row r="657" spans="1:16" ht="12.45" customHeight="1" x14ac:dyDescent="0.2">
      <c r="A657" s="11" t="str">
        <f t="shared" si="13"/>
        <v>BUNDABERG2019</v>
      </c>
      <c r="B657" s="95" t="s">
        <v>17</v>
      </c>
      <c r="C657" s="88">
        <v>2019</v>
      </c>
      <c r="D657" s="89"/>
      <c r="E657" s="15">
        <v>77193</v>
      </c>
      <c r="F657" s="15">
        <v>76478</v>
      </c>
      <c r="G657" s="15">
        <v>153671</v>
      </c>
      <c r="H657" s="90">
        <v>0</v>
      </c>
      <c r="I657" s="90">
        <v>0</v>
      </c>
      <c r="J657" s="15">
        <v>0</v>
      </c>
      <c r="K657" s="15">
        <v>77193</v>
      </c>
      <c r="L657" s="15">
        <v>76478</v>
      </c>
      <c r="M657" s="15">
        <v>153671</v>
      </c>
      <c r="O657" s="13"/>
      <c r="P657" s="13"/>
    </row>
    <row r="658" spans="1:16" ht="12.45" customHeight="1" x14ac:dyDescent="0.2">
      <c r="A658" s="11" t="str">
        <f t="shared" si="13"/>
        <v>BUNDABERG2020</v>
      </c>
      <c r="B658" s="95" t="s">
        <v>17</v>
      </c>
      <c r="C658" s="88">
        <v>2020</v>
      </c>
      <c r="D658" s="89"/>
      <c r="E658" s="15">
        <v>28407</v>
      </c>
      <c r="F658" s="15">
        <v>28007</v>
      </c>
      <c r="G658" s="15">
        <v>56414</v>
      </c>
      <c r="H658" s="90">
        <v>0</v>
      </c>
      <c r="I658" s="90">
        <v>0</v>
      </c>
      <c r="J658" s="15">
        <v>0</v>
      </c>
      <c r="K658" s="15">
        <v>28407</v>
      </c>
      <c r="L658" s="15">
        <v>28007</v>
      </c>
      <c r="M658" s="15">
        <v>56414</v>
      </c>
      <c r="O658" s="13"/>
      <c r="P658" s="13"/>
    </row>
    <row r="659" spans="1:16" ht="12.45" customHeight="1" x14ac:dyDescent="0.2">
      <c r="A659" s="11" t="str">
        <f t="shared" si="13"/>
        <v>BUNDABERG2021</v>
      </c>
      <c r="B659" s="91" t="s">
        <v>17</v>
      </c>
      <c r="C659" s="16">
        <v>2021</v>
      </c>
      <c r="D659" s="89"/>
      <c r="E659" s="92">
        <v>35645</v>
      </c>
      <c r="F659" s="92">
        <v>36308</v>
      </c>
      <c r="G659" s="92">
        <v>71953</v>
      </c>
      <c r="H659" s="92">
        <v>0</v>
      </c>
      <c r="I659" s="92">
        <v>0</v>
      </c>
      <c r="J659" s="92">
        <v>0</v>
      </c>
      <c r="K659" s="15">
        <v>35645</v>
      </c>
      <c r="L659" s="15">
        <v>36308</v>
      </c>
      <c r="M659" s="15">
        <v>71953</v>
      </c>
      <c r="O659" s="13"/>
      <c r="P659" s="13"/>
    </row>
    <row r="660" spans="1:16" ht="12.45" customHeight="1" x14ac:dyDescent="0.2">
      <c r="A660" s="11" t="str">
        <f t="shared" si="13"/>
        <v>BUNDABERG2022</v>
      </c>
      <c r="B660" s="95" t="s">
        <v>17</v>
      </c>
      <c r="C660" s="88">
        <v>2022</v>
      </c>
      <c r="D660" s="89"/>
      <c r="E660" s="15">
        <v>51267</v>
      </c>
      <c r="F660" s="15">
        <v>51795</v>
      </c>
      <c r="G660" s="15">
        <v>103062</v>
      </c>
      <c r="H660" s="90">
        <v>0</v>
      </c>
      <c r="I660" s="90">
        <v>0</v>
      </c>
      <c r="J660" s="15">
        <v>0</v>
      </c>
      <c r="K660" s="15">
        <v>51267</v>
      </c>
      <c r="L660" s="15">
        <v>51795</v>
      </c>
      <c r="M660" s="15">
        <v>103062</v>
      </c>
      <c r="O660" s="13"/>
      <c r="P660" s="13"/>
    </row>
    <row r="661" spans="1:16" ht="12.45" customHeight="1" x14ac:dyDescent="0.2">
      <c r="A661" s="11" t="str">
        <f t="shared" si="13"/>
        <v>BUNDABERG2023</v>
      </c>
      <c r="B661" s="95" t="s">
        <v>17</v>
      </c>
      <c r="C661" s="88">
        <v>2023</v>
      </c>
      <c r="D661" s="89"/>
      <c r="E661" s="15">
        <v>75958</v>
      </c>
      <c r="F661" s="15">
        <v>75725</v>
      </c>
      <c r="G661" s="15">
        <v>151683</v>
      </c>
      <c r="H661" s="90">
        <v>0</v>
      </c>
      <c r="I661" s="90">
        <v>0</v>
      </c>
      <c r="J661" s="15">
        <v>0</v>
      </c>
      <c r="K661" s="15">
        <v>75958</v>
      </c>
      <c r="L661" s="15">
        <v>75725</v>
      </c>
      <c r="M661" s="15">
        <v>151683</v>
      </c>
      <c r="O661" s="13"/>
      <c r="P661" s="13"/>
    </row>
    <row r="662" spans="1:16" ht="12.45" customHeight="1" x14ac:dyDescent="0.2">
      <c r="A662" s="11" t="str">
        <f t="shared" si="13"/>
        <v>BUNDABERG2024</v>
      </c>
      <c r="B662" s="3" t="s">
        <v>17</v>
      </c>
      <c r="C662" s="12">
        <v>2024</v>
      </c>
      <c r="E662" s="13">
        <v>76468</v>
      </c>
      <c r="F662" s="13">
        <v>75858</v>
      </c>
      <c r="G662" s="13">
        <v>152326</v>
      </c>
      <c r="H662" s="13">
        <v>0</v>
      </c>
      <c r="I662" s="13">
        <v>0</v>
      </c>
      <c r="J662" s="13">
        <v>0</v>
      </c>
      <c r="K662" s="15">
        <v>76468</v>
      </c>
      <c r="L662" s="15">
        <v>75858</v>
      </c>
      <c r="M662" s="15">
        <v>152326</v>
      </c>
      <c r="O662" s="13"/>
      <c r="P662" s="13"/>
    </row>
    <row r="663" spans="1:16" ht="12.45" customHeight="1" x14ac:dyDescent="0.2">
      <c r="A663" s="11" t="str">
        <f t="shared" si="13"/>
        <v>BURNIE1985</v>
      </c>
      <c r="B663" s="95" t="s">
        <v>16</v>
      </c>
      <c r="C663" s="88">
        <v>1985</v>
      </c>
      <c r="D663" s="89"/>
      <c r="E663" s="15">
        <v>76011</v>
      </c>
      <c r="F663" s="15">
        <v>74422</v>
      </c>
      <c r="G663" s="15">
        <v>150433</v>
      </c>
      <c r="H663" s="90">
        <v>0</v>
      </c>
      <c r="I663" s="90">
        <v>0</v>
      </c>
      <c r="J663" s="15">
        <v>0</v>
      </c>
      <c r="K663" s="15">
        <v>76011</v>
      </c>
      <c r="L663" s="15">
        <v>74422</v>
      </c>
      <c r="M663" s="15">
        <v>150433</v>
      </c>
      <c r="O663" s="13"/>
      <c r="P663" s="13"/>
    </row>
    <row r="664" spans="1:16" ht="12.45" customHeight="1" x14ac:dyDescent="0.2">
      <c r="A664" s="11" t="str">
        <f t="shared" si="13"/>
        <v>BURNIE1986</v>
      </c>
      <c r="B664" s="3" t="s">
        <v>16</v>
      </c>
      <c r="C664" s="12">
        <v>1986</v>
      </c>
      <c r="E664" s="13">
        <v>60488</v>
      </c>
      <c r="F664" s="13">
        <v>59164</v>
      </c>
      <c r="G664" s="13">
        <v>119652</v>
      </c>
      <c r="H664" s="13">
        <v>0</v>
      </c>
      <c r="I664" s="13">
        <v>0</v>
      </c>
      <c r="J664" s="13">
        <v>0</v>
      </c>
      <c r="K664" s="15">
        <v>60488</v>
      </c>
      <c r="L664" s="15">
        <v>59164</v>
      </c>
      <c r="M664" s="15">
        <v>119652</v>
      </c>
      <c r="O664" s="13"/>
      <c r="P664" s="13"/>
    </row>
    <row r="665" spans="1:16" ht="12.45" customHeight="1" x14ac:dyDescent="0.2">
      <c r="A665" s="11" t="str">
        <f t="shared" si="13"/>
        <v>BURNIE1987</v>
      </c>
      <c r="B665" s="3" t="s">
        <v>16</v>
      </c>
      <c r="C665" s="12">
        <v>1987</v>
      </c>
      <c r="E665" s="13">
        <v>53134</v>
      </c>
      <c r="F665" s="13">
        <v>51781</v>
      </c>
      <c r="G665" s="13">
        <v>104915</v>
      </c>
      <c r="H665" s="13">
        <v>0</v>
      </c>
      <c r="I665" s="13">
        <v>0</v>
      </c>
      <c r="J665" s="13">
        <v>0</v>
      </c>
      <c r="K665" s="15">
        <v>53134</v>
      </c>
      <c r="L665" s="15">
        <v>51781</v>
      </c>
      <c r="M665" s="15">
        <v>104915</v>
      </c>
      <c r="O665" s="13"/>
      <c r="P665" s="13"/>
    </row>
    <row r="666" spans="1:16" ht="12.45" customHeight="1" x14ac:dyDescent="0.2">
      <c r="A666" s="11" t="str">
        <f t="shared" si="13"/>
        <v>BURNIE1988</v>
      </c>
      <c r="B666" s="3" t="s">
        <v>16</v>
      </c>
      <c r="C666" s="12">
        <v>1988</v>
      </c>
      <c r="E666" s="13">
        <v>43731</v>
      </c>
      <c r="F666" s="13">
        <v>42595</v>
      </c>
      <c r="G666" s="13">
        <v>86326</v>
      </c>
      <c r="H666" s="13">
        <v>0</v>
      </c>
      <c r="I666" s="13">
        <v>0</v>
      </c>
      <c r="J666" s="13">
        <v>0</v>
      </c>
      <c r="K666" s="15">
        <v>43731</v>
      </c>
      <c r="L666" s="15">
        <v>42595</v>
      </c>
      <c r="M666" s="15">
        <v>86326</v>
      </c>
      <c r="O666" s="13"/>
      <c r="P666" s="13"/>
    </row>
    <row r="667" spans="1:16" ht="12.45" customHeight="1" x14ac:dyDescent="0.2">
      <c r="A667" s="11" t="str">
        <f t="shared" si="13"/>
        <v>BURNIE1989</v>
      </c>
      <c r="B667" s="3" t="s">
        <v>16</v>
      </c>
      <c r="C667" s="12">
        <v>1989</v>
      </c>
      <c r="E667" s="13">
        <v>40231</v>
      </c>
      <c r="F667" s="13">
        <v>38452</v>
      </c>
      <c r="G667" s="13">
        <v>78683</v>
      </c>
      <c r="H667" s="13">
        <v>0</v>
      </c>
      <c r="I667" s="13">
        <v>0</v>
      </c>
      <c r="J667" s="13">
        <v>0</v>
      </c>
      <c r="K667" s="15">
        <v>40231</v>
      </c>
      <c r="L667" s="15">
        <v>38452</v>
      </c>
      <c r="M667" s="15">
        <v>78683</v>
      </c>
      <c r="O667" s="13"/>
      <c r="P667" s="13"/>
    </row>
    <row r="668" spans="1:16" ht="12.45" customHeight="1" x14ac:dyDescent="0.2">
      <c r="A668" s="11" t="str">
        <f t="shared" si="13"/>
        <v>BURNIE1990</v>
      </c>
      <c r="B668" s="3" t="s">
        <v>16</v>
      </c>
      <c r="C668" s="12">
        <v>1990</v>
      </c>
      <c r="E668" s="13">
        <v>41601</v>
      </c>
      <c r="F668" s="13">
        <v>40322</v>
      </c>
      <c r="G668" s="13">
        <v>81923</v>
      </c>
      <c r="H668" s="13">
        <v>0</v>
      </c>
      <c r="I668" s="13">
        <v>0</v>
      </c>
      <c r="J668" s="13">
        <v>0</v>
      </c>
      <c r="K668" s="15">
        <v>41601</v>
      </c>
      <c r="L668" s="15">
        <v>40322</v>
      </c>
      <c r="M668" s="15">
        <v>81923</v>
      </c>
      <c r="O668" s="13"/>
      <c r="P668" s="13"/>
    </row>
    <row r="669" spans="1:16" ht="12.45" customHeight="1" x14ac:dyDescent="0.2">
      <c r="A669" s="11" t="str">
        <f t="shared" si="13"/>
        <v>BURNIE1991</v>
      </c>
      <c r="B669" s="3" t="s">
        <v>16</v>
      </c>
      <c r="C669" s="12">
        <v>1991</v>
      </c>
      <c r="E669" s="13">
        <v>34986</v>
      </c>
      <c r="F669" s="13">
        <v>33384</v>
      </c>
      <c r="G669" s="13">
        <v>68370</v>
      </c>
      <c r="H669" s="13">
        <v>0</v>
      </c>
      <c r="I669" s="13">
        <v>0</v>
      </c>
      <c r="J669" s="13">
        <v>0</v>
      </c>
      <c r="K669" s="15">
        <v>34986</v>
      </c>
      <c r="L669" s="15">
        <v>33384</v>
      </c>
      <c r="M669" s="15">
        <v>68370</v>
      </c>
      <c r="O669" s="13"/>
      <c r="P669" s="13"/>
    </row>
    <row r="670" spans="1:16" ht="12.45" customHeight="1" x14ac:dyDescent="0.2">
      <c r="A670" s="11" t="str">
        <f t="shared" si="13"/>
        <v>BURNIE1992</v>
      </c>
      <c r="B670" s="3" t="s">
        <v>16</v>
      </c>
      <c r="C670" s="12">
        <v>1992</v>
      </c>
      <c r="E670" s="13">
        <v>39959</v>
      </c>
      <c r="F670" s="13">
        <v>38663</v>
      </c>
      <c r="G670" s="13">
        <v>78622</v>
      </c>
      <c r="H670" s="13">
        <v>0</v>
      </c>
      <c r="I670" s="13">
        <v>0</v>
      </c>
      <c r="J670" s="13">
        <v>0</v>
      </c>
      <c r="K670" s="15">
        <v>39959</v>
      </c>
      <c r="L670" s="15">
        <v>38663</v>
      </c>
      <c r="M670" s="15">
        <v>78622</v>
      </c>
      <c r="O670" s="13"/>
      <c r="P670" s="13"/>
    </row>
    <row r="671" spans="1:16" ht="12.45" customHeight="1" x14ac:dyDescent="0.2">
      <c r="A671" s="11" t="str">
        <f t="shared" si="13"/>
        <v>BURNIE1993</v>
      </c>
      <c r="B671" s="3" t="s">
        <v>16</v>
      </c>
      <c r="C671" s="12">
        <v>1993</v>
      </c>
      <c r="E671" s="13">
        <v>45340</v>
      </c>
      <c r="F671" s="13">
        <v>43736</v>
      </c>
      <c r="G671" s="13">
        <v>89076</v>
      </c>
      <c r="H671" s="13">
        <v>0</v>
      </c>
      <c r="I671" s="13">
        <v>0</v>
      </c>
      <c r="J671" s="13">
        <v>0</v>
      </c>
      <c r="K671" s="15">
        <v>45340</v>
      </c>
      <c r="L671" s="15">
        <v>43736</v>
      </c>
      <c r="M671" s="15">
        <v>89076</v>
      </c>
      <c r="O671" s="13"/>
      <c r="P671" s="13"/>
    </row>
    <row r="672" spans="1:16" ht="12.45" customHeight="1" x14ac:dyDescent="0.2">
      <c r="A672" s="11" t="str">
        <f t="shared" si="13"/>
        <v>BURNIE1994</v>
      </c>
      <c r="B672" s="3" t="s">
        <v>16</v>
      </c>
      <c r="C672" s="12">
        <v>1994</v>
      </c>
      <c r="E672" s="13">
        <v>47471</v>
      </c>
      <c r="F672" s="13">
        <v>46003</v>
      </c>
      <c r="G672" s="13">
        <v>93474</v>
      </c>
      <c r="H672" s="13">
        <v>0</v>
      </c>
      <c r="I672" s="13">
        <v>0</v>
      </c>
      <c r="J672" s="13">
        <v>0</v>
      </c>
      <c r="K672" s="15">
        <v>47471</v>
      </c>
      <c r="L672" s="15">
        <v>46003</v>
      </c>
      <c r="M672" s="15">
        <v>93474</v>
      </c>
      <c r="O672" s="13"/>
      <c r="P672" s="13"/>
    </row>
    <row r="673" spans="1:16" ht="12.45" customHeight="1" x14ac:dyDescent="0.2">
      <c r="A673" s="11" t="str">
        <f t="shared" si="13"/>
        <v>BURNIE1995</v>
      </c>
      <c r="B673" s="93" t="s">
        <v>16</v>
      </c>
      <c r="C673" s="88">
        <v>1995</v>
      </c>
      <c r="D673" s="89"/>
      <c r="E673" s="15">
        <v>54402</v>
      </c>
      <c r="F673" s="15">
        <v>53791</v>
      </c>
      <c r="G673" s="15">
        <v>108193</v>
      </c>
      <c r="H673" s="15">
        <v>0</v>
      </c>
      <c r="I673" s="15">
        <v>0</v>
      </c>
      <c r="J673" s="15">
        <v>0</v>
      </c>
      <c r="K673" s="15">
        <v>54402</v>
      </c>
      <c r="L673" s="15">
        <v>53791</v>
      </c>
      <c r="M673" s="15">
        <v>108193</v>
      </c>
      <c r="O673" s="13"/>
      <c r="P673" s="13"/>
    </row>
    <row r="674" spans="1:16" ht="12.45" customHeight="1" x14ac:dyDescent="0.2">
      <c r="A674" s="11" t="str">
        <f t="shared" si="13"/>
        <v>BURNIE1996</v>
      </c>
      <c r="B674" s="3" t="s">
        <v>16</v>
      </c>
      <c r="C674" s="12">
        <v>1996</v>
      </c>
      <c r="E674" s="13">
        <v>55985</v>
      </c>
      <c r="F674" s="13">
        <v>54820</v>
      </c>
      <c r="G674" s="13">
        <v>110805</v>
      </c>
      <c r="H674" s="13">
        <v>0</v>
      </c>
      <c r="I674" s="13">
        <v>0</v>
      </c>
      <c r="J674" s="13">
        <v>0</v>
      </c>
      <c r="K674" s="15">
        <v>55985</v>
      </c>
      <c r="L674" s="15">
        <v>54820</v>
      </c>
      <c r="M674" s="15">
        <v>110805</v>
      </c>
      <c r="O674" s="13"/>
      <c r="P674" s="13"/>
    </row>
    <row r="675" spans="1:16" ht="12.45" customHeight="1" x14ac:dyDescent="0.2">
      <c r="A675" s="11" t="str">
        <f t="shared" si="13"/>
        <v>BURNIE1997</v>
      </c>
      <c r="B675" s="3" t="s">
        <v>16</v>
      </c>
      <c r="C675" s="12">
        <v>1997</v>
      </c>
      <c r="E675" s="13">
        <v>55190</v>
      </c>
      <c r="F675" s="13">
        <v>54099</v>
      </c>
      <c r="G675" s="13">
        <v>109289</v>
      </c>
      <c r="H675" s="13">
        <v>0</v>
      </c>
      <c r="I675" s="13">
        <v>0</v>
      </c>
      <c r="J675" s="13">
        <v>0</v>
      </c>
      <c r="K675" s="15">
        <v>55190</v>
      </c>
      <c r="L675" s="15">
        <v>54099</v>
      </c>
      <c r="M675" s="15">
        <v>109289</v>
      </c>
      <c r="O675" s="13"/>
      <c r="P675" s="13"/>
    </row>
    <row r="676" spans="1:16" ht="12.45" customHeight="1" x14ac:dyDescent="0.2">
      <c r="A676" s="11" t="str">
        <f t="shared" si="13"/>
        <v>BURNIE1998</v>
      </c>
      <c r="B676" s="93" t="s">
        <v>16</v>
      </c>
      <c r="C676" s="88">
        <v>1998</v>
      </c>
      <c r="D676" s="89"/>
      <c r="E676" s="15">
        <v>59193</v>
      </c>
      <c r="F676" s="15">
        <v>58906</v>
      </c>
      <c r="G676" s="15">
        <v>118099</v>
      </c>
      <c r="H676" s="15">
        <v>0</v>
      </c>
      <c r="I676" s="15">
        <v>0</v>
      </c>
      <c r="J676" s="15">
        <v>0</v>
      </c>
      <c r="K676" s="15">
        <v>59193</v>
      </c>
      <c r="L676" s="15">
        <v>58906</v>
      </c>
      <c r="M676" s="15">
        <v>118099</v>
      </c>
      <c r="O676" s="13"/>
      <c r="P676" s="13"/>
    </row>
    <row r="677" spans="1:16" ht="12.45" customHeight="1" x14ac:dyDescent="0.2">
      <c r="A677" s="11" t="str">
        <f t="shared" si="13"/>
        <v>BURNIE1999</v>
      </c>
      <c r="B677" s="3" t="s">
        <v>16</v>
      </c>
      <c r="C677" s="12">
        <v>1999</v>
      </c>
      <c r="E677" s="13">
        <v>54411</v>
      </c>
      <c r="F677" s="13">
        <v>55100</v>
      </c>
      <c r="G677" s="13">
        <v>109511</v>
      </c>
      <c r="H677" s="13">
        <v>0</v>
      </c>
      <c r="I677" s="13">
        <v>0</v>
      </c>
      <c r="J677" s="13">
        <v>0</v>
      </c>
      <c r="K677" s="15">
        <v>54411</v>
      </c>
      <c r="L677" s="15">
        <v>55100</v>
      </c>
      <c r="M677" s="15">
        <v>109511</v>
      </c>
      <c r="O677" s="13"/>
      <c r="P677" s="13"/>
    </row>
    <row r="678" spans="1:16" ht="12.45" customHeight="1" x14ac:dyDescent="0.2">
      <c r="A678" s="11" t="str">
        <f t="shared" si="13"/>
        <v>BURNIE2000</v>
      </c>
      <c r="B678" s="3" t="s">
        <v>16</v>
      </c>
      <c r="C678" s="12">
        <v>2000</v>
      </c>
      <c r="E678" s="13">
        <v>49745</v>
      </c>
      <c r="F678" s="13">
        <v>49860</v>
      </c>
      <c r="G678" s="13">
        <v>99605</v>
      </c>
      <c r="H678" s="13">
        <v>0</v>
      </c>
      <c r="I678" s="13">
        <v>0</v>
      </c>
      <c r="J678" s="13">
        <v>0</v>
      </c>
      <c r="K678" s="15">
        <v>49745</v>
      </c>
      <c r="L678" s="15">
        <v>49860</v>
      </c>
      <c r="M678" s="15">
        <v>99605</v>
      </c>
      <c r="O678" s="13"/>
      <c r="P678" s="13"/>
    </row>
    <row r="679" spans="1:16" ht="12.45" customHeight="1" x14ac:dyDescent="0.2">
      <c r="A679" s="11" t="str">
        <f t="shared" si="13"/>
        <v>BURNIE2001</v>
      </c>
      <c r="B679" s="95" t="s">
        <v>16</v>
      </c>
      <c r="C679" s="88">
        <v>2001</v>
      </c>
      <c r="D679" s="89"/>
      <c r="E679" s="15">
        <v>39275</v>
      </c>
      <c r="F679" s="15">
        <v>39280</v>
      </c>
      <c r="G679" s="15">
        <v>78555</v>
      </c>
      <c r="H679" s="90">
        <v>0</v>
      </c>
      <c r="I679" s="90">
        <v>0</v>
      </c>
      <c r="J679" s="15">
        <v>0</v>
      </c>
      <c r="K679" s="15">
        <v>39275</v>
      </c>
      <c r="L679" s="15">
        <v>39280</v>
      </c>
      <c r="M679" s="15">
        <v>78555</v>
      </c>
      <c r="O679" s="13"/>
      <c r="P679" s="13"/>
    </row>
    <row r="680" spans="1:16" ht="12.45" customHeight="1" x14ac:dyDescent="0.2">
      <c r="A680" s="11" t="str">
        <f t="shared" si="13"/>
        <v>BURNIE2002</v>
      </c>
      <c r="B680" s="3" t="s">
        <v>16</v>
      </c>
      <c r="C680" s="12">
        <v>2002</v>
      </c>
      <c r="E680" s="13">
        <v>39516</v>
      </c>
      <c r="F680" s="13">
        <v>38206</v>
      </c>
      <c r="G680" s="13">
        <v>77722</v>
      </c>
      <c r="H680" s="13">
        <v>0</v>
      </c>
      <c r="I680" s="13">
        <v>0</v>
      </c>
      <c r="J680" s="13">
        <v>0</v>
      </c>
      <c r="K680" s="15">
        <v>39516</v>
      </c>
      <c r="L680" s="15">
        <v>38206</v>
      </c>
      <c r="M680" s="15">
        <v>77722</v>
      </c>
      <c r="O680" s="13"/>
      <c r="P680" s="13"/>
    </row>
    <row r="681" spans="1:16" ht="12.45" customHeight="1" x14ac:dyDescent="0.2">
      <c r="A681" s="11" t="str">
        <f t="shared" ref="A681:A744" si="14">CONCATENATE(B681,C681)</f>
        <v>BURNIE2003</v>
      </c>
      <c r="B681" s="93" t="s">
        <v>16</v>
      </c>
      <c r="C681" s="88">
        <v>2003</v>
      </c>
      <c r="D681" s="89"/>
      <c r="E681" s="15">
        <v>45598</v>
      </c>
      <c r="F681" s="15">
        <v>45347</v>
      </c>
      <c r="G681" s="15">
        <v>90945</v>
      </c>
      <c r="H681" s="15">
        <v>0</v>
      </c>
      <c r="I681" s="15">
        <v>0</v>
      </c>
      <c r="J681" s="15">
        <v>0</v>
      </c>
      <c r="K681" s="15">
        <v>45598</v>
      </c>
      <c r="L681" s="15">
        <v>45347</v>
      </c>
      <c r="M681" s="15">
        <v>90945</v>
      </c>
      <c r="O681" s="13"/>
      <c r="P681" s="13"/>
    </row>
    <row r="682" spans="1:16" ht="12.45" customHeight="1" x14ac:dyDescent="0.2">
      <c r="A682" s="11" t="str">
        <f t="shared" si="14"/>
        <v>BURNIE2004</v>
      </c>
      <c r="B682" s="3" t="s">
        <v>16</v>
      </c>
      <c r="C682" s="12">
        <v>2004</v>
      </c>
      <c r="E682" s="13">
        <v>47705</v>
      </c>
      <c r="F682" s="13">
        <v>47142</v>
      </c>
      <c r="G682" s="13">
        <v>94847</v>
      </c>
      <c r="H682" s="13">
        <v>0</v>
      </c>
      <c r="I682" s="13">
        <v>0</v>
      </c>
      <c r="J682" s="13">
        <v>0</v>
      </c>
      <c r="K682" s="15">
        <v>47705</v>
      </c>
      <c r="L682" s="15">
        <v>47142</v>
      </c>
      <c r="M682" s="15">
        <v>94847</v>
      </c>
      <c r="O682" s="13"/>
      <c r="P682" s="13"/>
    </row>
    <row r="683" spans="1:16" ht="12.45" customHeight="1" x14ac:dyDescent="0.2">
      <c r="A683" s="11" t="str">
        <f t="shared" si="14"/>
        <v>BURNIE2005</v>
      </c>
      <c r="B683" s="91" t="s">
        <v>16</v>
      </c>
      <c r="C683" s="88">
        <v>2005</v>
      </c>
      <c r="D683" s="89"/>
      <c r="E683" s="15">
        <v>46311</v>
      </c>
      <c r="F683" s="15">
        <v>46610</v>
      </c>
      <c r="G683" s="15">
        <v>92921</v>
      </c>
      <c r="H683" s="15">
        <v>0</v>
      </c>
      <c r="I683" s="15">
        <v>0</v>
      </c>
      <c r="J683" s="15">
        <v>0</v>
      </c>
      <c r="K683" s="15">
        <v>46311</v>
      </c>
      <c r="L683" s="15">
        <v>46610</v>
      </c>
      <c r="M683" s="15">
        <v>92921</v>
      </c>
      <c r="O683" s="13"/>
      <c r="P683" s="13"/>
    </row>
    <row r="684" spans="1:16" ht="12.45" customHeight="1" x14ac:dyDescent="0.2">
      <c r="A684" s="11" t="str">
        <f t="shared" si="14"/>
        <v>BURNIE2006</v>
      </c>
      <c r="B684" s="93" t="s">
        <v>16</v>
      </c>
      <c r="C684" s="88">
        <v>2006</v>
      </c>
      <c r="D684" s="89"/>
      <c r="E684" s="15">
        <v>45335</v>
      </c>
      <c r="F684" s="15">
        <v>45525</v>
      </c>
      <c r="G684" s="15">
        <v>90860</v>
      </c>
      <c r="H684" s="15">
        <v>0</v>
      </c>
      <c r="I684" s="15">
        <v>0</v>
      </c>
      <c r="J684" s="15">
        <v>0</v>
      </c>
      <c r="K684" s="15">
        <v>45335</v>
      </c>
      <c r="L684" s="15">
        <v>45525</v>
      </c>
      <c r="M684" s="15">
        <v>90860</v>
      </c>
      <c r="O684" s="13"/>
      <c r="P684" s="13"/>
    </row>
    <row r="685" spans="1:16" ht="12.45" customHeight="1" x14ac:dyDescent="0.2">
      <c r="A685" s="11" t="str">
        <f t="shared" si="14"/>
        <v>BURNIE2007</v>
      </c>
      <c r="B685" s="95" t="s">
        <v>16</v>
      </c>
      <c r="C685" s="88">
        <v>2007</v>
      </c>
      <c r="D685" s="89"/>
      <c r="E685" s="15">
        <v>46431</v>
      </c>
      <c r="F685" s="15">
        <v>46584</v>
      </c>
      <c r="G685" s="15">
        <v>93015</v>
      </c>
      <c r="H685" s="90">
        <v>0</v>
      </c>
      <c r="I685" s="90">
        <v>0</v>
      </c>
      <c r="J685" s="15">
        <v>0</v>
      </c>
      <c r="K685" s="15">
        <v>46431</v>
      </c>
      <c r="L685" s="15">
        <v>46584</v>
      </c>
      <c r="M685" s="15">
        <v>93015</v>
      </c>
      <c r="O685" s="13"/>
      <c r="P685" s="13"/>
    </row>
    <row r="686" spans="1:16" ht="12.45" customHeight="1" x14ac:dyDescent="0.2">
      <c r="A686" s="11" t="str">
        <f t="shared" si="14"/>
        <v>BURNIE2008</v>
      </c>
      <c r="B686" s="95" t="s">
        <v>16</v>
      </c>
      <c r="C686" s="88">
        <v>2008</v>
      </c>
      <c r="D686" s="89"/>
      <c r="E686" s="15">
        <v>46338</v>
      </c>
      <c r="F686" s="15">
        <v>46247</v>
      </c>
      <c r="G686" s="15">
        <v>92585</v>
      </c>
      <c r="H686" s="90">
        <v>0</v>
      </c>
      <c r="I686" s="90">
        <v>0</v>
      </c>
      <c r="J686" s="15">
        <v>0</v>
      </c>
      <c r="K686" s="15">
        <v>46338</v>
      </c>
      <c r="L686" s="15">
        <v>46247</v>
      </c>
      <c r="M686" s="15">
        <v>92585</v>
      </c>
      <c r="O686" s="13"/>
      <c r="P686" s="13"/>
    </row>
    <row r="687" spans="1:16" ht="12.45" customHeight="1" x14ac:dyDescent="0.2">
      <c r="A687" s="11" t="str">
        <f t="shared" si="14"/>
        <v>BURNIE2009</v>
      </c>
      <c r="B687" s="91" t="s">
        <v>16</v>
      </c>
      <c r="C687" s="16">
        <v>2009</v>
      </c>
      <c r="D687" s="89"/>
      <c r="E687" s="92">
        <v>41134</v>
      </c>
      <c r="F687" s="92">
        <v>40497</v>
      </c>
      <c r="G687" s="92">
        <v>81631</v>
      </c>
      <c r="H687" s="92">
        <v>0</v>
      </c>
      <c r="I687" s="92">
        <v>0</v>
      </c>
      <c r="J687" s="92">
        <v>0</v>
      </c>
      <c r="K687" s="15">
        <v>41134</v>
      </c>
      <c r="L687" s="15">
        <v>40497</v>
      </c>
      <c r="M687" s="15">
        <v>81631</v>
      </c>
      <c r="O687" s="13"/>
      <c r="P687" s="13"/>
    </row>
    <row r="688" spans="1:16" ht="12.45" customHeight="1" x14ac:dyDescent="0.2">
      <c r="A688" s="11" t="str">
        <f t="shared" si="14"/>
        <v>BURNIE2010</v>
      </c>
      <c r="B688" s="3" t="s">
        <v>16</v>
      </c>
      <c r="C688" s="12">
        <v>2010</v>
      </c>
      <c r="E688" s="13">
        <v>37740</v>
      </c>
      <c r="F688" s="13">
        <v>37701</v>
      </c>
      <c r="G688" s="13">
        <v>75441</v>
      </c>
      <c r="H688" s="13">
        <v>0</v>
      </c>
      <c r="I688" s="13">
        <v>0</v>
      </c>
      <c r="J688" s="13">
        <v>0</v>
      </c>
      <c r="K688" s="15">
        <v>37740</v>
      </c>
      <c r="L688" s="15">
        <v>37701</v>
      </c>
      <c r="M688" s="15">
        <v>75441</v>
      </c>
      <c r="O688" s="13"/>
      <c r="P688" s="13"/>
    </row>
    <row r="689" spans="1:16" ht="12.45" customHeight="1" x14ac:dyDescent="0.2">
      <c r="A689" s="11" t="str">
        <f t="shared" si="14"/>
        <v>BURNIE2011</v>
      </c>
      <c r="B689" s="3" t="s">
        <v>16</v>
      </c>
      <c r="C689" s="12">
        <v>2011</v>
      </c>
      <c r="E689" s="13">
        <v>34615</v>
      </c>
      <c r="F689" s="13">
        <v>33960</v>
      </c>
      <c r="G689" s="13">
        <v>68575</v>
      </c>
      <c r="H689" s="13">
        <v>0</v>
      </c>
      <c r="I689" s="13">
        <v>0</v>
      </c>
      <c r="J689" s="13">
        <v>0</v>
      </c>
      <c r="K689" s="15">
        <v>34615</v>
      </c>
      <c r="L689" s="15">
        <v>33960</v>
      </c>
      <c r="M689" s="15">
        <v>68575</v>
      </c>
      <c r="O689" s="13"/>
      <c r="P689" s="13"/>
    </row>
    <row r="690" spans="1:16" ht="12.45" customHeight="1" x14ac:dyDescent="0.2">
      <c r="A690" s="11" t="str">
        <f t="shared" si="14"/>
        <v>BURNIE2012</v>
      </c>
      <c r="B690" s="93" t="s">
        <v>16</v>
      </c>
      <c r="C690" s="12">
        <v>2012</v>
      </c>
      <c r="D690" s="89"/>
      <c r="E690" s="94">
        <v>34088</v>
      </c>
      <c r="F690" s="94">
        <v>33881</v>
      </c>
      <c r="G690" s="94">
        <v>67969</v>
      </c>
      <c r="H690" s="94">
        <v>0</v>
      </c>
      <c r="I690" s="94">
        <v>0</v>
      </c>
      <c r="J690" s="94">
        <v>0</v>
      </c>
      <c r="K690" s="15">
        <v>34088</v>
      </c>
      <c r="L690" s="15">
        <v>33881</v>
      </c>
      <c r="M690" s="15">
        <v>67969</v>
      </c>
      <c r="O690" s="13"/>
      <c r="P690" s="13"/>
    </row>
    <row r="691" spans="1:16" ht="12.45" customHeight="1" x14ac:dyDescent="0.2">
      <c r="A691" s="11" t="str">
        <f t="shared" si="14"/>
        <v>BURNIE2013</v>
      </c>
      <c r="B691" s="3" t="s">
        <v>16</v>
      </c>
      <c r="C691" s="12">
        <v>2013</v>
      </c>
      <c r="E691" s="13">
        <v>34424</v>
      </c>
      <c r="F691" s="13">
        <v>34029</v>
      </c>
      <c r="G691" s="13">
        <v>68453</v>
      </c>
      <c r="H691" s="13">
        <v>0</v>
      </c>
      <c r="I691" s="13">
        <v>0</v>
      </c>
      <c r="J691" s="13">
        <v>0</v>
      </c>
      <c r="K691" s="15">
        <v>34424</v>
      </c>
      <c r="L691" s="15">
        <v>34029</v>
      </c>
      <c r="M691" s="15">
        <v>68453</v>
      </c>
      <c r="O691" s="13"/>
      <c r="P691" s="13"/>
    </row>
    <row r="692" spans="1:16" ht="12.45" customHeight="1" x14ac:dyDescent="0.2">
      <c r="A692" s="11" t="str">
        <f t="shared" si="14"/>
        <v>BURNIE2014</v>
      </c>
      <c r="B692" s="3" t="s">
        <v>16</v>
      </c>
      <c r="C692" s="12">
        <v>2014</v>
      </c>
      <c r="E692" s="13">
        <v>31723</v>
      </c>
      <c r="F692" s="13">
        <v>31578</v>
      </c>
      <c r="G692" s="13">
        <v>63301</v>
      </c>
      <c r="H692" s="13">
        <v>0</v>
      </c>
      <c r="I692" s="13">
        <v>0</v>
      </c>
      <c r="J692" s="13">
        <v>0</v>
      </c>
      <c r="K692" s="15">
        <v>31723</v>
      </c>
      <c r="L692" s="15">
        <v>31578</v>
      </c>
      <c r="M692" s="15">
        <v>63301</v>
      </c>
      <c r="O692" s="13"/>
      <c r="P692" s="13"/>
    </row>
    <row r="693" spans="1:16" ht="12.45" customHeight="1" x14ac:dyDescent="0.2">
      <c r="A693" s="11" t="str">
        <f t="shared" si="14"/>
        <v>BURNIE2015</v>
      </c>
      <c r="B693" s="3" t="s">
        <v>16</v>
      </c>
      <c r="C693" s="12">
        <v>2015</v>
      </c>
      <c r="E693" s="13">
        <v>31985</v>
      </c>
      <c r="F693" s="13">
        <v>31544</v>
      </c>
      <c r="G693" s="13">
        <v>63529</v>
      </c>
      <c r="H693" s="13">
        <v>0</v>
      </c>
      <c r="I693" s="13">
        <v>0</v>
      </c>
      <c r="J693" s="13">
        <v>0</v>
      </c>
      <c r="K693" s="15">
        <v>31985</v>
      </c>
      <c r="L693" s="15">
        <v>31544</v>
      </c>
      <c r="M693" s="15">
        <v>63529</v>
      </c>
      <c r="O693" s="13"/>
      <c r="P693" s="13"/>
    </row>
    <row r="694" spans="1:16" ht="12.45" customHeight="1" x14ac:dyDescent="0.2">
      <c r="A694" s="11" t="str">
        <f t="shared" si="14"/>
        <v>BURNIE2016</v>
      </c>
      <c r="B694" s="91" t="s">
        <v>16</v>
      </c>
      <c r="C694" s="16">
        <v>2016</v>
      </c>
      <c r="D694" s="89"/>
      <c r="E694" s="92">
        <v>30270</v>
      </c>
      <c r="F694" s="92">
        <v>29941</v>
      </c>
      <c r="G694" s="92">
        <v>60211</v>
      </c>
      <c r="H694" s="92">
        <v>0</v>
      </c>
      <c r="I694" s="92">
        <v>0</v>
      </c>
      <c r="J694" s="92">
        <v>0</v>
      </c>
      <c r="K694" s="15">
        <v>30270</v>
      </c>
      <c r="L694" s="15">
        <v>29941</v>
      </c>
      <c r="M694" s="15">
        <v>60211</v>
      </c>
      <c r="O694" s="13"/>
      <c r="P694" s="13"/>
    </row>
    <row r="695" spans="1:16" ht="12.45" customHeight="1" x14ac:dyDescent="0.2">
      <c r="A695" s="11" t="str">
        <f t="shared" si="14"/>
        <v>BURNIE2017</v>
      </c>
      <c r="B695" s="93" t="s">
        <v>16</v>
      </c>
      <c r="C695" s="88">
        <v>2017</v>
      </c>
      <c r="D695" s="89"/>
      <c r="E695" s="15">
        <v>30976</v>
      </c>
      <c r="F695" s="15">
        <v>30265</v>
      </c>
      <c r="G695" s="15">
        <v>61241</v>
      </c>
      <c r="H695" s="15">
        <v>0</v>
      </c>
      <c r="I695" s="15">
        <v>0</v>
      </c>
      <c r="J695" s="15">
        <v>0</v>
      </c>
      <c r="K695" s="15">
        <v>30976</v>
      </c>
      <c r="L695" s="15">
        <v>30265</v>
      </c>
      <c r="M695" s="15">
        <v>61241</v>
      </c>
      <c r="O695" s="13"/>
      <c r="P695" s="13"/>
    </row>
    <row r="696" spans="1:16" ht="12.45" customHeight="1" x14ac:dyDescent="0.2">
      <c r="A696" s="11" t="str">
        <f t="shared" si="14"/>
        <v>BURNIE2018</v>
      </c>
      <c r="B696" s="3" t="s">
        <v>16</v>
      </c>
      <c r="C696" s="12">
        <v>2018</v>
      </c>
      <c r="E696" s="13">
        <v>35585</v>
      </c>
      <c r="F696" s="13">
        <v>35525</v>
      </c>
      <c r="G696" s="13">
        <v>71110</v>
      </c>
      <c r="H696" s="13">
        <v>0</v>
      </c>
      <c r="I696" s="13">
        <v>0</v>
      </c>
      <c r="J696" s="13">
        <v>0</v>
      </c>
      <c r="K696" s="15">
        <v>35585</v>
      </c>
      <c r="L696" s="15">
        <v>35525</v>
      </c>
      <c r="M696" s="15">
        <v>71110</v>
      </c>
      <c r="O696" s="13"/>
      <c r="P696" s="13"/>
    </row>
    <row r="697" spans="1:16" ht="12.45" customHeight="1" x14ac:dyDescent="0.2">
      <c r="A697" s="11" t="str">
        <f t="shared" si="14"/>
        <v>BURNIE2019</v>
      </c>
      <c r="B697" s="3" t="s">
        <v>16</v>
      </c>
      <c r="C697" s="12">
        <v>2019</v>
      </c>
      <c r="E697" s="13">
        <v>36122</v>
      </c>
      <c r="F697" s="13">
        <v>36350</v>
      </c>
      <c r="G697" s="13">
        <v>72472</v>
      </c>
      <c r="H697" s="13">
        <v>0</v>
      </c>
      <c r="I697" s="13">
        <v>0</v>
      </c>
      <c r="J697" s="13">
        <v>0</v>
      </c>
      <c r="K697" s="15">
        <v>36122</v>
      </c>
      <c r="L697" s="15">
        <v>36350</v>
      </c>
      <c r="M697" s="15">
        <v>72472</v>
      </c>
      <c r="O697" s="13"/>
      <c r="P697" s="13"/>
    </row>
    <row r="698" spans="1:16" ht="12.45" customHeight="1" x14ac:dyDescent="0.2">
      <c r="A698" s="11" t="str">
        <f t="shared" si="14"/>
        <v>BURNIE2020</v>
      </c>
      <c r="B698" s="93" t="s">
        <v>16</v>
      </c>
      <c r="C698" s="88">
        <v>2020</v>
      </c>
      <c r="D698" s="89"/>
      <c r="E698" s="15">
        <v>12344</v>
      </c>
      <c r="F698" s="15">
        <v>12853</v>
      </c>
      <c r="G698" s="15">
        <v>25197</v>
      </c>
      <c r="H698" s="15">
        <v>0</v>
      </c>
      <c r="I698" s="15">
        <v>0</v>
      </c>
      <c r="J698" s="15">
        <v>0</v>
      </c>
      <c r="K698" s="15">
        <v>12344</v>
      </c>
      <c r="L698" s="15">
        <v>12853</v>
      </c>
      <c r="M698" s="15">
        <v>25197</v>
      </c>
      <c r="O698" s="13"/>
      <c r="P698" s="13"/>
    </row>
    <row r="699" spans="1:16" ht="12.45" customHeight="1" x14ac:dyDescent="0.2">
      <c r="A699" s="11" t="str">
        <f t="shared" si="14"/>
        <v>BURNIE2021</v>
      </c>
      <c r="B699" s="95" t="s">
        <v>16</v>
      </c>
      <c r="C699" s="88">
        <v>2021</v>
      </c>
      <c r="D699" s="89"/>
      <c r="E699" s="15">
        <v>11677</v>
      </c>
      <c r="F699" s="15">
        <v>11532</v>
      </c>
      <c r="G699" s="15">
        <v>23209</v>
      </c>
      <c r="H699" s="90">
        <v>0</v>
      </c>
      <c r="I699" s="90">
        <v>0</v>
      </c>
      <c r="J699" s="15">
        <v>0</v>
      </c>
      <c r="K699" s="15">
        <v>11677</v>
      </c>
      <c r="L699" s="15">
        <v>11532</v>
      </c>
      <c r="M699" s="15">
        <v>23209</v>
      </c>
      <c r="O699" s="13"/>
      <c r="P699" s="13"/>
    </row>
    <row r="700" spans="1:16" ht="12.45" customHeight="1" x14ac:dyDescent="0.2">
      <c r="A700" s="11" t="str">
        <f t="shared" si="14"/>
        <v>BURNIE2022</v>
      </c>
      <c r="B700" s="3" t="s">
        <v>16</v>
      </c>
      <c r="C700" s="12">
        <v>2022</v>
      </c>
      <c r="E700" s="13">
        <v>33995</v>
      </c>
      <c r="F700" s="13">
        <v>34192</v>
      </c>
      <c r="G700" s="13">
        <v>68187</v>
      </c>
      <c r="H700" s="13">
        <v>0</v>
      </c>
      <c r="I700" s="13">
        <v>0</v>
      </c>
      <c r="J700" s="13">
        <v>0</v>
      </c>
      <c r="K700" s="15">
        <v>33995</v>
      </c>
      <c r="L700" s="15">
        <v>34192</v>
      </c>
      <c r="M700" s="15">
        <v>68187</v>
      </c>
      <c r="O700" s="13"/>
      <c r="P700" s="13"/>
    </row>
    <row r="701" spans="1:16" ht="12.45" customHeight="1" x14ac:dyDescent="0.2">
      <c r="A701" s="11" t="str">
        <f t="shared" si="14"/>
        <v>BURNIE2023</v>
      </c>
      <c r="B701" s="95" t="s">
        <v>16</v>
      </c>
      <c r="C701" s="88">
        <v>2023</v>
      </c>
      <c r="D701" s="17"/>
      <c r="E701" s="15">
        <v>38715</v>
      </c>
      <c r="F701" s="15">
        <v>38653</v>
      </c>
      <c r="G701" s="15">
        <v>77368</v>
      </c>
      <c r="H701" s="90">
        <v>0</v>
      </c>
      <c r="I701" s="90">
        <v>0</v>
      </c>
      <c r="J701" s="15">
        <v>0</v>
      </c>
      <c r="K701" s="15">
        <v>38715</v>
      </c>
      <c r="L701" s="15">
        <v>38653</v>
      </c>
      <c r="M701" s="15">
        <v>77368</v>
      </c>
      <c r="O701" s="13"/>
      <c r="P701" s="13"/>
    </row>
    <row r="702" spans="1:16" ht="12.45" customHeight="1" x14ac:dyDescent="0.2">
      <c r="A702" s="11" t="str">
        <f t="shared" si="14"/>
        <v>BURNIE2024</v>
      </c>
      <c r="B702" s="3" t="s">
        <v>16</v>
      </c>
      <c r="C702" s="12">
        <v>2024</v>
      </c>
      <c r="E702" s="13">
        <v>37149</v>
      </c>
      <c r="F702" s="13">
        <v>36751</v>
      </c>
      <c r="G702" s="13">
        <v>73900</v>
      </c>
      <c r="H702" s="13">
        <v>0</v>
      </c>
      <c r="I702" s="13">
        <v>0</v>
      </c>
      <c r="J702" s="13">
        <v>0</v>
      </c>
      <c r="K702" s="15">
        <v>37149</v>
      </c>
      <c r="L702" s="15">
        <v>36751</v>
      </c>
      <c r="M702" s="15">
        <v>73900</v>
      </c>
      <c r="O702" s="13"/>
      <c r="P702" s="13"/>
    </row>
    <row r="703" spans="1:16" ht="12.45" customHeight="1" x14ac:dyDescent="0.2">
      <c r="A703" s="11" t="str">
        <f t="shared" si="14"/>
        <v>BUSSELTON1997</v>
      </c>
      <c r="B703" s="3" t="s">
        <v>156</v>
      </c>
      <c r="C703" s="12">
        <v>1997</v>
      </c>
      <c r="E703" s="13">
        <v>352</v>
      </c>
      <c r="F703" s="13">
        <v>315</v>
      </c>
      <c r="G703" s="13">
        <v>667</v>
      </c>
      <c r="H703" s="13">
        <v>0</v>
      </c>
      <c r="I703" s="13">
        <v>0</v>
      </c>
      <c r="J703" s="13">
        <v>0</v>
      </c>
      <c r="K703" s="15">
        <v>352</v>
      </c>
      <c r="L703" s="15">
        <v>315</v>
      </c>
      <c r="M703" s="15">
        <v>667</v>
      </c>
      <c r="O703" s="13"/>
      <c r="P703" s="13"/>
    </row>
    <row r="704" spans="1:16" ht="12.45" customHeight="1" x14ac:dyDescent="0.2">
      <c r="A704" s="11" t="str">
        <f t="shared" si="14"/>
        <v>BUSSELTON1998</v>
      </c>
      <c r="B704" s="3" t="s">
        <v>156</v>
      </c>
      <c r="C704" s="12">
        <v>1998</v>
      </c>
      <c r="E704" s="13">
        <v>869</v>
      </c>
      <c r="F704" s="13">
        <v>831</v>
      </c>
      <c r="G704" s="13">
        <v>1700</v>
      </c>
      <c r="H704" s="13">
        <v>0</v>
      </c>
      <c r="I704" s="13">
        <v>0</v>
      </c>
      <c r="J704" s="13">
        <v>0</v>
      </c>
      <c r="K704" s="15">
        <v>869</v>
      </c>
      <c r="L704" s="15">
        <v>831</v>
      </c>
      <c r="M704" s="15">
        <v>1700</v>
      </c>
      <c r="O704" s="13"/>
      <c r="P704" s="13"/>
    </row>
    <row r="705" spans="1:16" ht="12.45" customHeight="1" x14ac:dyDescent="0.2">
      <c r="A705" s="11" t="str">
        <f t="shared" si="14"/>
        <v>BUSSELTON1999</v>
      </c>
      <c r="B705" s="3" t="s">
        <v>156</v>
      </c>
      <c r="C705" s="12">
        <v>1999</v>
      </c>
      <c r="E705" s="13">
        <v>818</v>
      </c>
      <c r="F705" s="13">
        <v>831</v>
      </c>
      <c r="G705" s="13">
        <v>1649</v>
      </c>
      <c r="H705" s="13">
        <v>0</v>
      </c>
      <c r="I705" s="13">
        <v>0</v>
      </c>
      <c r="J705" s="13">
        <v>0</v>
      </c>
      <c r="K705" s="15">
        <v>818</v>
      </c>
      <c r="L705" s="15">
        <v>831</v>
      </c>
      <c r="M705" s="15">
        <v>1649</v>
      </c>
      <c r="O705" s="13"/>
      <c r="P705" s="13"/>
    </row>
    <row r="706" spans="1:16" ht="12.45" customHeight="1" x14ac:dyDescent="0.2">
      <c r="A706" s="11" t="str">
        <f t="shared" si="14"/>
        <v>BUSSELTON2000</v>
      </c>
      <c r="B706" s="3" t="s">
        <v>156</v>
      </c>
      <c r="C706" s="12">
        <v>2000</v>
      </c>
      <c r="E706" s="13">
        <v>683</v>
      </c>
      <c r="F706" s="13">
        <v>705</v>
      </c>
      <c r="G706" s="13">
        <v>1388</v>
      </c>
      <c r="H706" s="13">
        <v>0</v>
      </c>
      <c r="I706" s="13">
        <v>0</v>
      </c>
      <c r="J706" s="13">
        <v>0</v>
      </c>
      <c r="K706" s="15">
        <v>683</v>
      </c>
      <c r="L706" s="15">
        <v>705</v>
      </c>
      <c r="M706" s="15">
        <v>1388</v>
      </c>
      <c r="O706" s="13"/>
      <c r="P706" s="13"/>
    </row>
    <row r="707" spans="1:16" ht="12.45" customHeight="1" x14ac:dyDescent="0.2">
      <c r="A707" s="11" t="str">
        <f t="shared" si="14"/>
        <v>BUSSELTON2001</v>
      </c>
      <c r="B707" s="93" t="s">
        <v>156</v>
      </c>
      <c r="C707" s="88">
        <v>2001</v>
      </c>
      <c r="D707" s="89"/>
      <c r="E707" s="15">
        <v>171</v>
      </c>
      <c r="F707" s="15">
        <v>177</v>
      </c>
      <c r="G707" s="15">
        <v>348</v>
      </c>
      <c r="H707" s="15">
        <v>0</v>
      </c>
      <c r="I707" s="15">
        <v>0</v>
      </c>
      <c r="J707" s="15">
        <v>0</v>
      </c>
      <c r="K707" s="15">
        <v>171</v>
      </c>
      <c r="L707" s="15">
        <v>177</v>
      </c>
      <c r="M707" s="15">
        <v>348</v>
      </c>
      <c r="O707" s="13"/>
      <c r="P707" s="13"/>
    </row>
    <row r="708" spans="1:16" ht="12.45" customHeight="1" x14ac:dyDescent="0.2">
      <c r="A708" s="11" t="str">
        <f t="shared" si="14"/>
        <v>BUSSELTON2003</v>
      </c>
      <c r="B708" s="3" t="s">
        <v>156</v>
      </c>
      <c r="C708" s="12">
        <v>2003</v>
      </c>
      <c r="E708" s="13">
        <v>43</v>
      </c>
      <c r="F708" s="13">
        <v>0</v>
      </c>
      <c r="G708" s="13">
        <v>43</v>
      </c>
      <c r="H708" s="13">
        <v>0</v>
      </c>
      <c r="I708" s="13">
        <v>0</v>
      </c>
      <c r="J708" s="13">
        <v>0</v>
      </c>
      <c r="K708" s="15">
        <v>43</v>
      </c>
      <c r="L708" s="15">
        <v>0</v>
      </c>
      <c r="M708" s="15">
        <v>43</v>
      </c>
      <c r="O708" s="13"/>
      <c r="P708" s="13"/>
    </row>
    <row r="709" spans="1:16" ht="12.45" customHeight="1" x14ac:dyDescent="0.2">
      <c r="A709" s="11" t="str">
        <f t="shared" si="14"/>
        <v>BUSSELTON2004</v>
      </c>
      <c r="B709" s="93" t="s">
        <v>156</v>
      </c>
      <c r="C709" s="88">
        <v>2004</v>
      </c>
      <c r="D709" s="89"/>
      <c r="E709" s="15">
        <v>0</v>
      </c>
      <c r="F709" s="15">
        <v>0</v>
      </c>
      <c r="G709" s="15">
        <v>0</v>
      </c>
      <c r="H709" s="15">
        <v>0</v>
      </c>
      <c r="I709" s="15">
        <v>0</v>
      </c>
      <c r="J709" s="15">
        <v>0</v>
      </c>
      <c r="K709" s="15">
        <v>0</v>
      </c>
      <c r="L709" s="15">
        <v>0</v>
      </c>
      <c r="M709" s="15">
        <v>0</v>
      </c>
      <c r="O709" s="13"/>
      <c r="P709" s="13"/>
    </row>
    <row r="710" spans="1:16" ht="12.45" customHeight="1" x14ac:dyDescent="0.2">
      <c r="A710" s="11" t="str">
        <f t="shared" si="14"/>
        <v>BUSSELTON2011</v>
      </c>
      <c r="B710" s="93" t="s">
        <v>156</v>
      </c>
      <c r="C710" s="88">
        <v>2011</v>
      </c>
      <c r="D710" s="89"/>
      <c r="E710" s="15">
        <v>334</v>
      </c>
      <c r="F710" s="15">
        <v>309</v>
      </c>
      <c r="G710" s="15">
        <v>643</v>
      </c>
      <c r="H710" s="15">
        <v>0</v>
      </c>
      <c r="I710" s="15">
        <v>0</v>
      </c>
      <c r="J710" s="15">
        <v>0</v>
      </c>
      <c r="K710" s="15">
        <v>334</v>
      </c>
      <c r="L710" s="15">
        <v>309</v>
      </c>
      <c r="M710" s="15">
        <v>643</v>
      </c>
      <c r="O710" s="13"/>
      <c r="P710" s="13"/>
    </row>
    <row r="711" spans="1:16" ht="12.45" customHeight="1" x14ac:dyDescent="0.2">
      <c r="A711" s="11" t="str">
        <f t="shared" si="14"/>
        <v>BUSSELTON2012</v>
      </c>
      <c r="B711" s="3" t="s">
        <v>156</v>
      </c>
      <c r="C711" s="12">
        <v>2012</v>
      </c>
      <c r="E711" s="13">
        <v>808</v>
      </c>
      <c r="F711" s="13">
        <v>532</v>
      </c>
      <c r="G711" s="13">
        <v>1340</v>
      </c>
      <c r="H711" s="13">
        <v>0</v>
      </c>
      <c r="I711" s="13">
        <v>0</v>
      </c>
      <c r="J711" s="13">
        <v>0</v>
      </c>
      <c r="K711" s="15">
        <v>808</v>
      </c>
      <c r="L711" s="15">
        <v>532</v>
      </c>
      <c r="M711" s="15">
        <v>1340</v>
      </c>
      <c r="O711" s="13"/>
      <c r="P711" s="13"/>
    </row>
    <row r="712" spans="1:16" ht="12.45" customHeight="1" x14ac:dyDescent="0.2">
      <c r="A712" s="11" t="str">
        <f t="shared" si="14"/>
        <v>BUSSELTON2013</v>
      </c>
      <c r="B712" s="95" t="s">
        <v>156</v>
      </c>
      <c r="C712" s="88">
        <v>2013</v>
      </c>
      <c r="D712" s="89"/>
      <c r="E712" s="15">
        <v>4059</v>
      </c>
      <c r="F712" s="15">
        <v>2884</v>
      </c>
      <c r="G712" s="15">
        <v>6943</v>
      </c>
      <c r="H712" s="90">
        <v>0</v>
      </c>
      <c r="I712" s="90">
        <v>0</v>
      </c>
      <c r="J712" s="15">
        <v>0</v>
      </c>
      <c r="K712" s="15">
        <v>4059</v>
      </c>
      <c r="L712" s="15">
        <v>2884</v>
      </c>
      <c r="M712" s="15">
        <v>6943</v>
      </c>
      <c r="O712" s="13"/>
      <c r="P712" s="13"/>
    </row>
    <row r="713" spans="1:16" ht="12.45" customHeight="1" x14ac:dyDescent="0.2">
      <c r="A713" s="11" t="str">
        <f t="shared" si="14"/>
        <v>BUSSELTON2014</v>
      </c>
      <c r="B713" s="3" t="s">
        <v>156</v>
      </c>
      <c r="C713" s="12">
        <v>2014</v>
      </c>
      <c r="E713" s="13">
        <v>6983</v>
      </c>
      <c r="F713" s="13">
        <v>5469</v>
      </c>
      <c r="G713" s="13">
        <v>12452</v>
      </c>
      <c r="H713" s="13">
        <v>0</v>
      </c>
      <c r="I713" s="13">
        <v>0</v>
      </c>
      <c r="J713" s="13">
        <v>0</v>
      </c>
      <c r="K713" s="15">
        <v>6983</v>
      </c>
      <c r="L713" s="15">
        <v>5469</v>
      </c>
      <c r="M713" s="15">
        <v>12452</v>
      </c>
      <c r="O713" s="13"/>
      <c r="P713" s="13"/>
    </row>
    <row r="714" spans="1:16" ht="12.45" customHeight="1" x14ac:dyDescent="0.2">
      <c r="A714" s="11" t="str">
        <f t="shared" si="14"/>
        <v>BUSSELTON2015</v>
      </c>
      <c r="B714" s="93" t="s">
        <v>156</v>
      </c>
      <c r="C714" s="88">
        <v>2015</v>
      </c>
      <c r="D714" s="89"/>
      <c r="E714" s="15">
        <v>333</v>
      </c>
      <c r="F714" s="15">
        <v>45</v>
      </c>
      <c r="G714" s="15">
        <v>378</v>
      </c>
      <c r="H714" s="15">
        <v>0</v>
      </c>
      <c r="I714" s="15">
        <v>0</v>
      </c>
      <c r="J714" s="15">
        <v>0</v>
      </c>
      <c r="K714" s="15">
        <v>333</v>
      </c>
      <c r="L714" s="15">
        <v>45</v>
      </c>
      <c r="M714" s="15">
        <v>378</v>
      </c>
      <c r="O714" s="13"/>
      <c r="P714" s="13"/>
    </row>
    <row r="715" spans="1:16" ht="12.45" customHeight="1" x14ac:dyDescent="0.2">
      <c r="A715" s="11" t="str">
        <f t="shared" si="14"/>
        <v>BUSSELTON2022</v>
      </c>
      <c r="B715" s="95" t="s">
        <v>156</v>
      </c>
      <c r="C715" s="88">
        <v>2022</v>
      </c>
      <c r="D715" s="89"/>
      <c r="E715" s="15">
        <v>19440</v>
      </c>
      <c r="F715" s="15">
        <v>19189</v>
      </c>
      <c r="G715" s="15">
        <v>38629</v>
      </c>
      <c r="H715" s="90">
        <v>0</v>
      </c>
      <c r="I715" s="90">
        <v>0</v>
      </c>
      <c r="J715" s="15">
        <v>0</v>
      </c>
      <c r="K715" s="15">
        <v>19440</v>
      </c>
      <c r="L715" s="15">
        <v>19189</v>
      </c>
      <c r="M715" s="15">
        <v>38629</v>
      </c>
      <c r="O715" s="13"/>
      <c r="P715" s="13"/>
    </row>
    <row r="716" spans="1:16" ht="12.45" customHeight="1" x14ac:dyDescent="0.2">
      <c r="A716" s="11" t="str">
        <f t="shared" si="14"/>
        <v>BUSSELTON2023</v>
      </c>
      <c r="B716" s="3" t="s">
        <v>156</v>
      </c>
      <c r="C716" s="12">
        <v>2023</v>
      </c>
      <c r="E716" s="13">
        <v>25652</v>
      </c>
      <c r="F716" s="13">
        <v>25141</v>
      </c>
      <c r="G716" s="13">
        <v>50793</v>
      </c>
      <c r="H716" s="13">
        <v>0</v>
      </c>
      <c r="I716" s="13">
        <v>0</v>
      </c>
      <c r="J716" s="13">
        <v>0</v>
      </c>
      <c r="K716" s="15">
        <v>25652</v>
      </c>
      <c r="L716" s="15">
        <v>25141</v>
      </c>
      <c r="M716" s="15">
        <v>50793</v>
      </c>
      <c r="O716" s="13"/>
      <c r="P716" s="13"/>
    </row>
    <row r="717" spans="1:16" ht="12.45" customHeight="1" x14ac:dyDescent="0.2">
      <c r="A717" s="11" t="str">
        <f t="shared" si="14"/>
        <v>BUSSELTON2024</v>
      </c>
      <c r="B717" s="3" t="s">
        <v>156</v>
      </c>
      <c r="C717" s="12">
        <v>2024</v>
      </c>
      <c r="E717" s="13">
        <v>44138</v>
      </c>
      <c r="F717" s="13">
        <v>42456</v>
      </c>
      <c r="G717" s="13">
        <v>86594</v>
      </c>
      <c r="H717" s="13">
        <v>0</v>
      </c>
      <c r="I717" s="13">
        <v>0</v>
      </c>
      <c r="J717" s="13">
        <v>0</v>
      </c>
      <c r="K717" s="15">
        <v>44138</v>
      </c>
      <c r="L717" s="15">
        <v>42456</v>
      </c>
      <c r="M717" s="15">
        <v>86594</v>
      </c>
      <c r="O717" s="13"/>
      <c r="P717" s="13"/>
    </row>
    <row r="718" spans="1:16" ht="12.45" customHeight="1" x14ac:dyDescent="0.2">
      <c r="A718" s="11" t="str">
        <f t="shared" si="14"/>
        <v>CAIRNS1985</v>
      </c>
      <c r="B718" s="3" t="s">
        <v>15</v>
      </c>
      <c r="C718" s="12">
        <v>1985</v>
      </c>
      <c r="E718" s="13">
        <v>240831</v>
      </c>
      <c r="F718" s="13">
        <v>240725</v>
      </c>
      <c r="G718" s="13">
        <v>481556</v>
      </c>
      <c r="H718" s="13">
        <v>25460</v>
      </c>
      <c r="I718" s="13">
        <v>20062</v>
      </c>
      <c r="J718" s="13">
        <v>45522</v>
      </c>
      <c r="K718" s="15">
        <v>266291</v>
      </c>
      <c r="L718" s="15">
        <v>260787</v>
      </c>
      <c r="M718" s="15">
        <v>527078</v>
      </c>
      <c r="O718" s="13"/>
      <c r="P718" s="13"/>
    </row>
    <row r="719" spans="1:16" ht="12.45" customHeight="1" x14ac:dyDescent="0.2">
      <c r="A719" s="11" t="str">
        <f t="shared" si="14"/>
        <v>CAIRNS1986</v>
      </c>
      <c r="B719" s="93" t="s">
        <v>15</v>
      </c>
      <c r="C719" s="88">
        <v>1986</v>
      </c>
      <c r="D719" s="89"/>
      <c r="E719" s="15">
        <v>300879</v>
      </c>
      <c r="F719" s="15">
        <v>298274</v>
      </c>
      <c r="G719" s="15">
        <v>599153</v>
      </c>
      <c r="H719" s="15">
        <v>34528</v>
      </c>
      <c r="I719" s="15">
        <v>28885</v>
      </c>
      <c r="J719" s="15">
        <v>63413</v>
      </c>
      <c r="K719" s="15">
        <v>335407</v>
      </c>
      <c r="L719" s="15">
        <v>327159</v>
      </c>
      <c r="M719" s="15">
        <v>662566</v>
      </c>
      <c r="O719" s="13"/>
      <c r="P719" s="13"/>
    </row>
    <row r="720" spans="1:16" ht="12.45" customHeight="1" x14ac:dyDescent="0.2">
      <c r="A720" s="11" t="str">
        <f t="shared" si="14"/>
        <v>CAIRNS1987</v>
      </c>
      <c r="B720" s="95" t="s">
        <v>15</v>
      </c>
      <c r="C720" s="88">
        <v>1987</v>
      </c>
      <c r="D720" s="89"/>
      <c r="E720" s="15">
        <v>370149</v>
      </c>
      <c r="F720" s="15">
        <v>371353</v>
      </c>
      <c r="G720" s="15">
        <v>741502</v>
      </c>
      <c r="H720" s="90">
        <v>60273</v>
      </c>
      <c r="I720" s="90">
        <v>50016</v>
      </c>
      <c r="J720" s="15">
        <v>110289</v>
      </c>
      <c r="K720" s="15">
        <v>430422</v>
      </c>
      <c r="L720" s="15">
        <v>421369</v>
      </c>
      <c r="M720" s="15">
        <v>851791</v>
      </c>
      <c r="O720" s="13"/>
      <c r="P720" s="13"/>
    </row>
    <row r="721" spans="1:16" ht="12.45" customHeight="1" x14ac:dyDescent="0.2">
      <c r="A721" s="11" t="str">
        <f t="shared" si="14"/>
        <v>CAIRNS1988</v>
      </c>
      <c r="B721" s="3" t="s">
        <v>15</v>
      </c>
      <c r="C721" s="12">
        <v>1988</v>
      </c>
      <c r="E721" s="13">
        <v>432189</v>
      </c>
      <c r="F721" s="13">
        <v>435505</v>
      </c>
      <c r="G721" s="13">
        <v>867694</v>
      </c>
      <c r="H721" s="13">
        <v>86811</v>
      </c>
      <c r="I721" s="13">
        <v>72984</v>
      </c>
      <c r="J721" s="13">
        <v>159795</v>
      </c>
      <c r="K721" s="15">
        <v>519000</v>
      </c>
      <c r="L721" s="15">
        <v>508489</v>
      </c>
      <c r="M721" s="15">
        <v>1027489</v>
      </c>
      <c r="O721" s="13"/>
      <c r="P721" s="13"/>
    </row>
    <row r="722" spans="1:16" ht="12.45" customHeight="1" x14ac:dyDescent="0.2">
      <c r="A722" s="11" t="str">
        <f t="shared" si="14"/>
        <v>CAIRNS1989</v>
      </c>
      <c r="B722" s="3" t="s">
        <v>15</v>
      </c>
      <c r="C722" s="12">
        <v>1989</v>
      </c>
      <c r="E722" s="13">
        <v>324091</v>
      </c>
      <c r="F722" s="13">
        <v>327128</v>
      </c>
      <c r="G722" s="13">
        <v>651219</v>
      </c>
      <c r="H722" s="13">
        <v>112272</v>
      </c>
      <c r="I722" s="13">
        <v>100376</v>
      </c>
      <c r="J722" s="13">
        <v>212648</v>
      </c>
      <c r="K722" s="15">
        <v>436363</v>
      </c>
      <c r="L722" s="15">
        <v>427504</v>
      </c>
      <c r="M722" s="15">
        <v>863867</v>
      </c>
      <c r="O722" s="13"/>
      <c r="P722" s="13"/>
    </row>
    <row r="723" spans="1:16" ht="12.45" customHeight="1" x14ac:dyDescent="0.2">
      <c r="A723" s="11" t="str">
        <f t="shared" si="14"/>
        <v>CAIRNS1990</v>
      </c>
      <c r="B723" s="3" t="s">
        <v>15</v>
      </c>
      <c r="C723" s="12">
        <v>1990</v>
      </c>
      <c r="E723" s="13">
        <v>394307</v>
      </c>
      <c r="F723" s="13">
        <v>396333</v>
      </c>
      <c r="G723" s="13">
        <v>790640</v>
      </c>
      <c r="H723" s="13">
        <v>144730</v>
      </c>
      <c r="I723" s="13">
        <v>134606</v>
      </c>
      <c r="J723" s="13">
        <v>279336</v>
      </c>
      <c r="K723" s="15">
        <v>539037</v>
      </c>
      <c r="L723" s="15">
        <v>530939</v>
      </c>
      <c r="M723" s="15">
        <v>1069976</v>
      </c>
      <c r="O723" s="13"/>
      <c r="P723" s="13"/>
    </row>
    <row r="724" spans="1:16" ht="12.45" customHeight="1" x14ac:dyDescent="0.2">
      <c r="A724" s="11" t="str">
        <f t="shared" si="14"/>
        <v>CAIRNS1991</v>
      </c>
      <c r="B724" s="95" t="s">
        <v>15</v>
      </c>
      <c r="C724" s="88">
        <v>1991</v>
      </c>
      <c r="E724" s="15">
        <v>630203</v>
      </c>
      <c r="F724" s="15">
        <v>627234</v>
      </c>
      <c r="G724" s="15">
        <v>1257437</v>
      </c>
      <c r="H724" s="90">
        <v>196395</v>
      </c>
      <c r="I724" s="90">
        <v>183579</v>
      </c>
      <c r="J724" s="15">
        <v>379974</v>
      </c>
      <c r="K724" s="15">
        <v>826598</v>
      </c>
      <c r="L724" s="15">
        <v>810813</v>
      </c>
      <c r="M724" s="15">
        <v>1637411</v>
      </c>
      <c r="O724" s="13"/>
      <c r="P724" s="13"/>
    </row>
    <row r="725" spans="1:16" ht="12.45" customHeight="1" x14ac:dyDescent="0.2">
      <c r="A725" s="11" t="str">
        <f t="shared" si="14"/>
        <v>CAIRNS1992</v>
      </c>
      <c r="B725" s="93" t="s">
        <v>15</v>
      </c>
      <c r="C725" s="88">
        <v>1992</v>
      </c>
      <c r="D725" s="89"/>
      <c r="E725" s="15">
        <v>626699</v>
      </c>
      <c r="F725" s="15">
        <v>644984</v>
      </c>
      <c r="G725" s="15">
        <v>1271683</v>
      </c>
      <c r="H725" s="15">
        <v>286926</v>
      </c>
      <c r="I725" s="15">
        <v>239287</v>
      </c>
      <c r="J725" s="15">
        <v>526213</v>
      </c>
      <c r="K725" s="15">
        <v>913625</v>
      </c>
      <c r="L725" s="15">
        <v>884271</v>
      </c>
      <c r="M725" s="15">
        <v>1797896</v>
      </c>
      <c r="O725" s="13"/>
      <c r="P725" s="13"/>
    </row>
    <row r="726" spans="1:16" ht="12.45" customHeight="1" x14ac:dyDescent="0.2">
      <c r="A726" s="11" t="str">
        <f t="shared" si="14"/>
        <v>CAIRNS1993</v>
      </c>
      <c r="B726" s="95" t="s">
        <v>15</v>
      </c>
      <c r="C726" s="88">
        <v>1993</v>
      </c>
      <c r="D726" s="89"/>
      <c r="E726" s="15">
        <v>709909</v>
      </c>
      <c r="F726" s="15">
        <v>730850</v>
      </c>
      <c r="G726" s="15">
        <v>1440759</v>
      </c>
      <c r="H726" s="15">
        <v>356161</v>
      </c>
      <c r="I726" s="15">
        <v>295276</v>
      </c>
      <c r="J726" s="15">
        <v>651437</v>
      </c>
      <c r="K726" s="15">
        <v>1066070</v>
      </c>
      <c r="L726" s="15">
        <v>1026126</v>
      </c>
      <c r="M726" s="15">
        <v>2092196</v>
      </c>
      <c r="O726" s="13"/>
      <c r="P726" s="13"/>
    </row>
    <row r="727" spans="1:16" ht="12.45" customHeight="1" x14ac:dyDescent="0.2">
      <c r="A727" s="11" t="str">
        <f t="shared" si="14"/>
        <v>CAIRNS1994</v>
      </c>
      <c r="B727" s="3" t="s">
        <v>15</v>
      </c>
      <c r="C727" s="12">
        <v>1994</v>
      </c>
      <c r="E727" s="13">
        <v>831407</v>
      </c>
      <c r="F727" s="13">
        <v>859060</v>
      </c>
      <c r="G727" s="13">
        <v>1690467</v>
      </c>
      <c r="H727" s="13">
        <v>365764</v>
      </c>
      <c r="I727" s="13">
        <v>313511</v>
      </c>
      <c r="J727" s="13">
        <v>679275</v>
      </c>
      <c r="K727" s="15">
        <v>1197171</v>
      </c>
      <c r="L727" s="15">
        <v>1172571</v>
      </c>
      <c r="M727" s="15">
        <v>2369742</v>
      </c>
      <c r="O727" s="13"/>
      <c r="P727" s="13"/>
    </row>
    <row r="728" spans="1:16" ht="12.45" customHeight="1" x14ac:dyDescent="0.2">
      <c r="A728" s="11" t="str">
        <f t="shared" si="14"/>
        <v>CAIRNS1995</v>
      </c>
      <c r="B728" s="93" t="s">
        <v>15</v>
      </c>
      <c r="C728" s="88">
        <v>1995</v>
      </c>
      <c r="D728" s="89"/>
      <c r="E728" s="15">
        <v>919430</v>
      </c>
      <c r="F728" s="15">
        <v>924597</v>
      </c>
      <c r="G728" s="15">
        <v>1844027</v>
      </c>
      <c r="H728" s="15">
        <v>328649</v>
      </c>
      <c r="I728" s="15">
        <v>329748</v>
      </c>
      <c r="J728" s="15">
        <v>658397</v>
      </c>
      <c r="K728" s="15">
        <v>1248079</v>
      </c>
      <c r="L728" s="15">
        <v>1254345</v>
      </c>
      <c r="M728" s="15">
        <v>2502424</v>
      </c>
      <c r="O728" s="13"/>
      <c r="P728" s="13"/>
    </row>
    <row r="729" spans="1:16" ht="12.45" customHeight="1" x14ac:dyDescent="0.2">
      <c r="A729" s="11" t="str">
        <f t="shared" si="14"/>
        <v>CAIRNS1996</v>
      </c>
      <c r="B729" s="95" t="s">
        <v>15</v>
      </c>
      <c r="C729" s="88">
        <v>1996</v>
      </c>
      <c r="D729" s="89"/>
      <c r="E729" s="15">
        <v>957711</v>
      </c>
      <c r="F729" s="15">
        <v>968804</v>
      </c>
      <c r="G729" s="15">
        <v>1926515</v>
      </c>
      <c r="H729" s="90">
        <v>364567</v>
      </c>
      <c r="I729" s="90">
        <v>354829</v>
      </c>
      <c r="J729" s="15">
        <v>719396</v>
      </c>
      <c r="K729" s="15">
        <v>1322278</v>
      </c>
      <c r="L729" s="15">
        <v>1323633</v>
      </c>
      <c r="M729" s="15">
        <v>2645911</v>
      </c>
      <c r="O729" s="13"/>
      <c r="P729" s="13"/>
    </row>
    <row r="730" spans="1:16" ht="12.45" customHeight="1" x14ac:dyDescent="0.2">
      <c r="A730" s="11" t="str">
        <f t="shared" si="14"/>
        <v>CAIRNS1997</v>
      </c>
      <c r="B730" s="93" t="s">
        <v>15</v>
      </c>
      <c r="C730" s="12">
        <v>1997</v>
      </c>
      <c r="D730" s="89"/>
      <c r="E730" s="94">
        <v>952051</v>
      </c>
      <c r="F730" s="94">
        <v>966187</v>
      </c>
      <c r="G730" s="94">
        <v>1918238</v>
      </c>
      <c r="H730" s="94">
        <v>378025</v>
      </c>
      <c r="I730" s="94">
        <v>367085</v>
      </c>
      <c r="J730" s="94">
        <v>745110</v>
      </c>
      <c r="K730" s="15">
        <v>1330076</v>
      </c>
      <c r="L730" s="15">
        <v>1333272</v>
      </c>
      <c r="M730" s="15">
        <v>2663348</v>
      </c>
      <c r="O730" s="13"/>
      <c r="P730" s="13"/>
    </row>
    <row r="731" spans="1:16" ht="12.45" customHeight="1" x14ac:dyDescent="0.2">
      <c r="A731" s="11" t="str">
        <f t="shared" si="14"/>
        <v>CAIRNS1998</v>
      </c>
      <c r="B731" s="95" t="s">
        <v>15</v>
      </c>
      <c r="C731" s="88">
        <v>1998</v>
      </c>
      <c r="D731" s="89"/>
      <c r="E731" s="15">
        <v>952421</v>
      </c>
      <c r="F731" s="15">
        <v>963296</v>
      </c>
      <c r="G731" s="15">
        <v>1915717</v>
      </c>
      <c r="H731" s="90">
        <v>339769</v>
      </c>
      <c r="I731" s="90">
        <v>348289</v>
      </c>
      <c r="J731" s="15">
        <v>688058</v>
      </c>
      <c r="K731" s="15">
        <v>1292190</v>
      </c>
      <c r="L731" s="15">
        <v>1311585</v>
      </c>
      <c r="M731" s="15">
        <v>2603775</v>
      </c>
      <c r="O731" s="13"/>
      <c r="P731" s="13"/>
    </row>
    <row r="732" spans="1:16" ht="12.45" customHeight="1" x14ac:dyDescent="0.2">
      <c r="A732" s="11" t="str">
        <f t="shared" si="14"/>
        <v>CAIRNS1999</v>
      </c>
      <c r="B732" s="3" t="s">
        <v>15</v>
      </c>
      <c r="C732" s="12">
        <v>1999</v>
      </c>
      <c r="D732" s="89"/>
      <c r="E732" s="13">
        <v>1012434</v>
      </c>
      <c r="F732" s="13">
        <v>1010474</v>
      </c>
      <c r="G732" s="13">
        <v>2022908</v>
      </c>
      <c r="H732" s="13">
        <v>327422</v>
      </c>
      <c r="I732" s="13">
        <v>333237</v>
      </c>
      <c r="J732" s="13">
        <v>660659</v>
      </c>
      <c r="K732" s="15">
        <v>1339856</v>
      </c>
      <c r="L732" s="15">
        <v>1343711</v>
      </c>
      <c r="M732" s="15">
        <v>2683567</v>
      </c>
      <c r="O732" s="13"/>
      <c r="P732" s="13"/>
    </row>
    <row r="733" spans="1:16" ht="12.45" customHeight="1" x14ac:dyDescent="0.2">
      <c r="A733" s="11" t="str">
        <f t="shared" si="14"/>
        <v>CAIRNS2000</v>
      </c>
      <c r="B733" s="3" t="s">
        <v>15</v>
      </c>
      <c r="C733" s="12">
        <v>2000</v>
      </c>
      <c r="E733" s="13">
        <v>1065600</v>
      </c>
      <c r="F733" s="13">
        <v>1067113</v>
      </c>
      <c r="G733" s="13">
        <v>2132713</v>
      </c>
      <c r="H733" s="13">
        <v>341270</v>
      </c>
      <c r="I733" s="13">
        <v>338863</v>
      </c>
      <c r="J733" s="13">
        <v>680133</v>
      </c>
      <c r="K733" s="15">
        <v>1406870</v>
      </c>
      <c r="L733" s="15">
        <v>1405976</v>
      </c>
      <c r="M733" s="15">
        <v>2812846</v>
      </c>
      <c r="O733" s="13"/>
      <c r="P733" s="13"/>
    </row>
    <row r="734" spans="1:16" ht="12.45" customHeight="1" x14ac:dyDescent="0.2">
      <c r="A734" s="11" t="str">
        <f t="shared" si="14"/>
        <v>CAIRNS2001</v>
      </c>
      <c r="B734" s="3" t="s">
        <v>15</v>
      </c>
      <c r="C734" s="12">
        <v>2001</v>
      </c>
      <c r="E734" s="13">
        <v>1009453</v>
      </c>
      <c r="F734" s="13">
        <v>1015740</v>
      </c>
      <c r="G734" s="13">
        <v>2025193</v>
      </c>
      <c r="H734" s="13">
        <v>333952</v>
      </c>
      <c r="I734" s="13">
        <v>331166</v>
      </c>
      <c r="J734" s="13">
        <v>665118</v>
      </c>
      <c r="K734" s="15">
        <v>1343405</v>
      </c>
      <c r="L734" s="15">
        <v>1346906</v>
      </c>
      <c r="M734" s="15">
        <v>2690311</v>
      </c>
      <c r="O734" s="13"/>
      <c r="P734" s="13"/>
    </row>
    <row r="735" spans="1:16" ht="12.45" customHeight="1" x14ac:dyDescent="0.2">
      <c r="A735" s="11" t="str">
        <f t="shared" si="14"/>
        <v>CAIRNS2002</v>
      </c>
      <c r="B735" s="93" t="s">
        <v>15</v>
      </c>
      <c r="C735" s="88">
        <v>2002</v>
      </c>
      <c r="D735" s="89"/>
      <c r="E735" s="15">
        <v>1045601</v>
      </c>
      <c r="F735" s="15">
        <v>1042042</v>
      </c>
      <c r="G735" s="15">
        <v>2087643</v>
      </c>
      <c r="H735" s="15">
        <v>387072</v>
      </c>
      <c r="I735" s="15">
        <v>379184</v>
      </c>
      <c r="J735" s="15">
        <v>766256</v>
      </c>
      <c r="K735" s="15">
        <v>1432673</v>
      </c>
      <c r="L735" s="15">
        <v>1421226</v>
      </c>
      <c r="M735" s="15">
        <v>2853899</v>
      </c>
      <c r="O735" s="13"/>
      <c r="P735" s="13"/>
    </row>
    <row r="736" spans="1:16" ht="12.45" customHeight="1" x14ac:dyDescent="0.2">
      <c r="A736" s="11" t="str">
        <f t="shared" si="14"/>
        <v>CAIRNS2003</v>
      </c>
      <c r="B736" s="3" t="s">
        <v>15</v>
      </c>
      <c r="C736" s="12">
        <v>2003</v>
      </c>
      <c r="E736" s="13">
        <v>1118928</v>
      </c>
      <c r="F736" s="13">
        <v>1127638</v>
      </c>
      <c r="G736" s="13">
        <v>2246566</v>
      </c>
      <c r="H736" s="13">
        <v>375819</v>
      </c>
      <c r="I736" s="13">
        <v>370742</v>
      </c>
      <c r="J736" s="13">
        <v>746561</v>
      </c>
      <c r="K736" s="15">
        <v>1494747</v>
      </c>
      <c r="L736" s="15">
        <v>1498380</v>
      </c>
      <c r="M736" s="15">
        <v>2993127</v>
      </c>
      <c r="O736" s="13"/>
      <c r="P736" s="13"/>
    </row>
    <row r="737" spans="1:16" ht="12.45" customHeight="1" x14ac:dyDescent="0.2">
      <c r="A737" s="11" t="str">
        <f t="shared" si="14"/>
        <v>CAIRNS2004</v>
      </c>
      <c r="B737" s="3" t="s">
        <v>15</v>
      </c>
      <c r="C737" s="12">
        <v>2004</v>
      </c>
      <c r="E737" s="13">
        <v>1284025</v>
      </c>
      <c r="F737" s="13">
        <v>1298566</v>
      </c>
      <c r="G737" s="13">
        <v>2582591</v>
      </c>
      <c r="H737" s="13">
        <v>430620</v>
      </c>
      <c r="I737" s="13">
        <v>416226</v>
      </c>
      <c r="J737" s="13">
        <v>846846</v>
      </c>
      <c r="K737" s="15">
        <v>1714645</v>
      </c>
      <c r="L737" s="15">
        <v>1714792</v>
      </c>
      <c r="M737" s="15">
        <v>3429437</v>
      </c>
      <c r="O737" s="13"/>
      <c r="P737" s="13"/>
    </row>
    <row r="738" spans="1:16" ht="12.45" customHeight="1" x14ac:dyDescent="0.2">
      <c r="A738" s="11" t="str">
        <f t="shared" si="14"/>
        <v>CAIRNS2005</v>
      </c>
      <c r="B738" s="95" t="s">
        <v>15</v>
      </c>
      <c r="C738" s="88">
        <v>2005</v>
      </c>
      <c r="D738" s="89"/>
      <c r="E738" s="15">
        <v>1417727</v>
      </c>
      <c r="F738" s="15">
        <v>1425220</v>
      </c>
      <c r="G738" s="15">
        <v>2842947</v>
      </c>
      <c r="H738" s="90">
        <v>433784</v>
      </c>
      <c r="I738" s="90">
        <v>428400</v>
      </c>
      <c r="J738" s="15">
        <v>862184</v>
      </c>
      <c r="K738" s="15">
        <v>1851511</v>
      </c>
      <c r="L738" s="15">
        <v>1853620</v>
      </c>
      <c r="M738" s="15">
        <v>3705131</v>
      </c>
      <c r="O738" s="13"/>
      <c r="P738" s="13"/>
    </row>
    <row r="739" spans="1:16" ht="12.45" customHeight="1" x14ac:dyDescent="0.2">
      <c r="A739" s="11" t="str">
        <f t="shared" si="14"/>
        <v>CAIRNS2006</v>
      </c>
      <c r="B739" s="95" t="s">
        <v>15</v>
      </c>
      <c r="C739" s="88">
        <v>2006</v>
      </c>
      <c r="D739" s="89"/>
      <c r="E739" s="15">
        <v>1481810</v>
      </c>
      <c r="F739" s="15">
        <v>1485267</v>
      </c>
      <c r="G739" s="15">
        <v>2967077</v>
      </c>
      <c r="H739" s="15">
        <v>399459</v>
      </c>
      <c r="I739" s="15">
        <v>392250</v>
      </c>
      <c r="J739" s="15">
        <v>791709</v>
      </c>
      <c r="K739" s="15">
        <v>1881269</v>
      </c>
      <c r="L739" s="15">
        <v>1877517</v>
      </c>
      <c r="M739" s="15">
        <v>3758786</v>
      </c>
      <c r="O739" s="13"/>
      <c r="P739" s="13"/>
    </row>
    <row r="740" spans="1:16" ht="12.45" customHeight="1" x14ac:dyDescent="0.2">
      <c r="A740" s="11" t="str">
        <f t="shared" si="14"/>
        <v>CAIRNS2007</v>
      </c>
      <c r="B740" s="93" t="s">
        <v>15</v>
      </c>
      <c r="C740" s="12">
        <v>2007</v>
      </c>
      <c r="D740" s="89"/>
      <c r="E740" s="94">
        <v>1537142</v>
      </c>
      <c r="F740" s="94">
        <v>1529272</v>
      </c>
      <c r="G740" s="94">
        <v>3066414</v>
      </c>
      <c r="H740" s="94">
        <v>353748</v>
      </c>
      <c r="I740" s="94">
        <v>348300</v>
      </c>
      <c r="J740" s="94">
        <v>702048</v>
      </c>
      <c r="K740" s="15">
        <v>1890890</v>
      </c>
      <c r="L740" s="15">
        <v>1877572</v>
      </c>
      <c r="M740" s="15">
        <v>3768462</v>
      </c>
      <c r="O740" s="13"/>
      <c r="P740" s="13"/>
    </row>
    <row r="741" spans="1:16" ht="12.45" customHeight="1" x14ac:dyDescent="0.2">
      <c r="A741" s="11" t="str">
        <f t="shared" si="14"/>
        <v>CAIRNS2008</v>
      </c>
      <c r="B741" s="93" t="s">
        <v>15</v>
      </c>
      <c r="C741" s="88">
        <v>2008</v>
      </c>
      <c r="D741" s="89"/>
      <c r="E741" s="15">
        <v>1578539</v>
      </c>
      <c r="F741" s="15">
        <v>1574632</v>
      </c>
      <c r="G741" s="15">
        <v>3153171</v>
      </c>
      <c r="H741" s="15">
        <v>300386</v>
      </c>
      <c r="I741" s="15">
        <v>295075</v>
      </c>
      <c r="J741" s="15">
        <v>595461</v>
      </c>
      <c r="K741" s="15">
        <v>1878925</v>
      </c>
      <c r="L741" s="15">
        <v>1869707</v>
      </c>
      <c r="M741" s="15">
        <v>3748632</v>
      </c>
      <c r="O741" s="13"/>
      <c r="P741" s="13"/>
    </row>
    <row r="742" spans="1:16" ht="12.45" customHeight="1" x14ac:dyDescent="0.2">
      <c r="A742" s="11" t="str">
        <f t="shared" si="14"/>
        <v>CAIRNS2009</v>
      </c>
      <c r="B742" s="3" t="s">
        <v>15</v>
      </c>
      <c r="C742" s="12">
        <v>2009</v>
      </c>
      <c r="E742" s="13">
        <v>1564910</v>
      </c>
      <c r="F742" s="13">
        <v>1568483</v>
      </c>
      <c r="G742" s="13">
        <v>3133393</v>
      </c>
      <c r="H742" s="13">
        <v>205381</v>
      </c>
      <c r="I742" s="13">
        <v>199422</v>
      </c>
      <c r="J742" s="13">
        <v>404803</v>
      </c>
      <c r="K742" s="15">
        <v>1770291</v>
      </c>
      <c r="L742" s="15">
        <v>1767905</v>
      </c>
      <c r="M742" s="15">
        <v>3538196</v>
      </c>
      <c r="O742" s="13"/>
      <c r="P742" s="13"/>
    </row>
    <row r="743" spans="1:16" ht="12.45" customHeight="1" x14ac:dyDescent="0.2">
      <c r="A743" s="11" t="str">
        <f t="shared" si="14"/>
        <v>CAIRNS2010</v>
      </c>
      <c r="B743" s="3" t="s">
        <v>15</v>
      </c>
      <c r="C743" s="12">
        <v>2010</v>
      </c>
      <c r="E743" s="13">
        <v>1628261</v>
      </c>
      <c r="F743" s="13">
        <v>1625836</v>
      </c>
      <c r="G743" s="13">
        <v>3254097</v>
      </c>
      <c r="H743" s="13">
        <v>250466</v>
      </c>
      <c r="I743" s="13">
        <v>245407</v>
      </c>
      <c r="J743" s="13">
        <v>495873</v>
      </c>
      <c r="K743" s="15">
        <v>1878727</v>
      </c>
      <c r="L743" s="15">
        <v>1871243</v>
      </c>
      <c r="M743" s="15">
        <v>3749970</v>
      </c>
      <c r="O743" s="13"/>
      <c r="P743" s="13"/>
    </row>
    <row r="744" spans="1:16" ht="12.45" customHeight="1" x14ac:dyDescent="0.2">
      <c r="A744" s="11" t="str">
        <f t="shared" si="14"/>
        <v>CAIRNS2011</v>
      </c>
      <c r="B744" s="3" t="s">
        <v>15</v>
      </c>
      <c r="C744" s="12">
        <v>2011</v>
      </c>
      <c r="E744" s="13">
        <v>1680637</v>
      </c>
      <c r="F744" s="13">
        <v>1680460</v>
      </c>
      <c r="G744" s="13">
        <v>3361097</v>
      </c>
      <c r="H744" s="13">
        <v>254540</v>
      </c>
      <c r="I744" s="13">
        <v>249532</v>
      </c>
      <c r="J744" s="13">
        <v>504072</v>
      </c>
      <c r="K744" s="15">
        <v>1935177</v>
      </c>
      <c r="L744" s="15">
        <v>1929992</v>
      </c>
      <c r="M744" s="15">
        <v>3865169</v>
      </c>
      <c r="O744" s="13"/>
      <c r="P744" s="13"/>
    </row>
    <row r="745" spans="1:16" ht="12.45" customHeight="1" x14ac:dyDescent="0.2">
      <c r="A745" s="11" t="str">
        <f t="shared" ref="A745:A808" si="15">CONCATENATE(B745,C745)</f>
        <v>CAIRNS2012</v>
      </c>
      <c r="B745" s="3" t="s">
        <v>15</v>
      </c>
      <c r="C745" s="12">
        <v>2012</v>
      </c>
      <c r="E745" s="13">
        <v>1778671</v>
      </c>
      <c r="F745" s="13">
        <v>1790524</v>
      </c>
      <c r="G745" s="13">
        <v>3569195</v>
      </c>
      <c r="H745" s="13">
        <v>257389</v>
      </c>
      <c r="I745" s="13">
        <v>253970</v>
      </c>
      <c r="J745" s="13">
        <v>511359</v>
      </c>
      <c r="K745" s="15">
        <v>2036060</v>
      </c>
      <c r="L745" s="15">
        <v>2044494</v>
      </c>
      <c r="M745" s="15">
        <v>4080554</v>
      </c>
      <c r="O745" s="13"/>
      <c r="P745" s="13"/>
    </row>
    <row r="746" spans="1:16" ht="12.45" customHeight="1" x14ac:dyDescent="0.2">
      <c r="A746" s="11" t="str">
        <f t="shared" si="15"/>
        <v>CAIRNS2013</v>
      </c>
      <c r="B746" s="93" t="s">
        <v>15</v>
      </c>
      <c r="C746" s="88">
        <v>2013</v>
      </c>
      <c r="D746" s="89"/>
      <c r="E746" s="15">
        <v>1866127</v>
      </c>
      <c r="F746" s="15">
        <v>1888204</v>
      </c>
      <c r="G746" s="15">
        <v>3754331</v>
      </c>
      <c r="H746" s="15">
        <v>247494</v>
      </c>
      <c r="I746" s="15">
        <v>244597</v>
      </c>
      <c r="J746" s="15">
        <v>492091</v>
      </c>
      <c r="K746" s="15">
        <v>2113621</v>
      </c>
      <c r="L746" s="15">
        <v>2132801</v>
      </c>
      <c r="M746" s="15">
        <v>4246422</v>
      </c>
      <c r="O746" s="13"/>
      <c r="P746" s="13"/>
    </row>
    <row r="747" spans="1:16" ht="12.45" customHeight="1" x14ac:dyDescent="0.2">
      <c r="A747" s="11" t="str">
        <f t="shared" si="15"/>
        <v>CAIRNS2014</v>
      </c>
      <c r="B747" s="3" t="s">
        <v>15</v>
      </c>
      <c r="C747" s="12">
        <v>2014</v>
      </c>
      <c r="E747" s="13">
        <v>1921580</v>
      </c>
      <c r="F747" s="13">
        <v>1935819</v>
      </c>
      <c r="G747" s="13">
        <v>3857399</v>
      </c>
      <c r="H747" s="13">
        <v>230820</v>
      </c>
      <c r="I747" s="13">
        <v>230090</v>
      </c>
      <c r="J747" s="13">
        <v>460910</v>
      </c>
      <c r="K747" s="15">
        <v>2152400</v>
      </c>
      <c r="L747" s="15">
        <v>2165909</v>
      </c>
      <c r="M747" s="15">
        <v>4318309</v>
      </c>
      <c r="O747" s="13"/>
      <c r="P747" s="13"/>
    </row>
    <row r="748" spans="1:16" ht="12.45" customHeight="1" x14ac:dyDescent="0.2">
      <c r="A748" s="11" t="str">
        <f t="shared" si="15"/>
        <v>CAIRNS2015</v>
      </c>
      <c r="B748" s="93" t="s">
        <v>15</v>
      </c>
      <c r="C748" s="88">
        <v>2015</v>
      </c>
      <c r="D748" s="89"/>
      <c r="E748" s="15">
        <v>1983585</v>
      </c>
      <c r="F748" s="15">
        <v>1991724</v>
      </c>
      <c r="G748" s="15">
        <v>3975309</v>
      </c>
      <c r="H748" s="15">
        <v>271115</v>
      </c>
      <c r="I748" s="15">
        <v>274618</v>
      </c>
      <c r="J748" s="15">
        <v>545733</v>
      </c>
      <c r="K748" s="15">
        <v>2254700</v>
      </c>
      <c r="L748" s="15">
        <v>2266342</v>
      </c>
      <c r="M748" s="15">
        <v>4521042</v>
      </c>
      <c r="O748" s="13"/>
      <c r="P748" s="13"/>
    </row>
    <row r="749" spans="1:16" ht="12.45" customHeight="1" x14ac:dyDescent="0.2">
      <c r="A749" s="11" t="str">
        <f t="shared" si="15"/>
        <v>CAIRNS2016</v>
      </c>
      <c r="B749" s="93" t="s">
        <v>15</v>
      </c>
      <c r="C749" s="88">
        <v>2016</v>
      </c>
      <c r="D749" s="89"/>
      <c r="E749" s="15">
        <v>2102385</v>
      </c>
      <c r="F749" s="15">
        <v>2105836</v>
      </c>
      <c r="G749" s="15">
        <v>4208221</v>
      </c>
      <c r="H749" s="15">
        <v>313574</v>
      </c>
      <c r="I749" s="15">
        <v>328719</v>
      </c>
      <c r="J749" s="15">
        <v>642293</v>
      </c>
      <c r="K749" s="15">
        <v>2415959</v>
      </c>
      <c r="L749" s="15">
        <v>2434555</v>
      </c>
      <c r="M749" s="15">
        <v>4850514</v>
      </c>
      <c r="O749" s="13"/>
      <c r="P749" s="13"/>
    </row>
    <row r="750" spans="1:16" ht="12.45" customHeight="1" x14ac:dyDescent="0.2">
      <c r="A750" s="11" t="str">
        <f t="shared" si="15"/>
        <v>CAIRNS2017</v>
      </c>
      <c r="B750" s="93" t="s">
        <v>15</v>
      </c>
      <c r="C750" s="88">
        <v>2017</v>
      </c>
      <c r="D750" s="89"/>
      <c r="E750" s="15">
        <v>2134527</v>
      </c>
      <c r="F750" s="15">
        <v>2143784</v>
      </c>
      <c r="G750" s="15">
        <v>4278311</v>
      </c>
      <c r="H750" s="15">
        <v>320120</v>
      </c>
      <c r="I750" s="15">
        <v>342053</v>
      </c>
      <c r="J750" s="15">
        <v>662173</v>
      </c>
      <c r="K750" s="15">
        <v>2454647</v>
      </c>
      <c r="L750" s="15">
        <v>2485837</v>
      </c>
      <c r="M750" s="15">
        <v>4940484</v>
      </c>
      <c r="O750" s="13"/>
      <c r="P750" s="13"/>
    </row>
    <row r="751" spans="1:16" ht="12.45" customHeight="1" x14ac:dyDescent="0.2">
      <c r="A751" s="11" t="str">
        <f t="shared" si="15"/>
        <v>CAIRNS2018</v>
      </c>
      <c r="B751" s="93" t="s">
        <v>15</v>
      </c>
      <c r="C751" s="88">
        <v>2018</v>
      </c>
      <c r="D751" s="89"/>
      <c r="E751" s="15">
        <v>2129089</v>
      </c>
      <c r="F751" s="15">
        <v>2154158</v>
      </c>
      <c r="G751" s="15">
        <v>4283247</v>
      </c>
      <c r="H751" s="15">
        <v>330491</v>
      </c>
      <c r="I751" s="15">
        <v>332060</v>
      </c>
      <c r="J751" s="15">
        <v>662551</v>
      </c>
      <c r="K751" s="15">
        <v>2459580</v>
      </c>
      <c r="L751" s="15">
        <v>2486218</v>
      </c>
      <c r="M751" s="15">
        <v>4945798</v>
      </c>
      <c r="O751" s="13"/>
      <c r="P751" s="13"/>
    </row>
    <row r="752" spans="1:16" ht="12.45" customHeight="1" x14ac:dyDescent="0.2">
      <c r="A752" s="11" t="str">
        <f t="shared" si="15"/>
        <v>CAIRNS2019</v>
      </c>
      <c r="B752" s="93" t="s">
        <v>15</v>
      </c>
      <c r="C752" s="88">
        <v>2019</v>
      </c>
      <c r="D752" s="89"/>
      <c r="E752" s="15">
        <v>2046740</v>
      </c>
      <c r="F752" s="15">
        <v>2079617</v>
      </c>
      <c r="G752" s="15">
        <v>4126357</v>
      </c>
      <c r="H752" s="15">
        <v>332245</v>
      </c>
      <c r="I752" s="15">
        <v>319579</v>
      </c>
      <c r="J752" s="15">
        <v>651824</v>
      </c>
      <c r="K752" s="15">
        <v>2378985</v>
      </c>
      <c r="L752" s="15">
        <v>2399196</v>
      </c>
      <c r="M752" s="15">
        <v>4778181</v>
      </c>
      <c r="O752" s="13"/>
      <c r="P752" s="13"/>
    </row>
    <row r="753" spans="1:16" ht="12.45" customHeight="1" x14ac:dyDescent="0.2">
      <c r="A753" s="11" t="str">
        <f t="shared" si="15"/>
        <v>CAIRNS2020</v>
      </c>
      <c r="B753" s="93" t="s">
        <v>15</v>
      </c>
      <c r="C753" s="88">
        <v>2020</v>
      </c>
      <c r="D753" s="89"/>
      <c r="E753" s="15">
        <v>784172</v>
      </c>
      <c r="F753" s="15">
        <v>803132</v>
      </c>
      <c r="G753" s="15">
        <v>1587304</v>
      </c>
      <c r="H753" s="15">
        <v>64826</v>
      </c>
      <c r="I753" s="15">
        <v>54395</v>
      </c>
      <c r="J753" s="15">
        <v>119221</v>
      </c>
      <c r="K753" s="15">
        <v>848998</v>
      </c>
      <c r="L753" s="15">
        <v>857527</v>
      </c>
      <c r="M753" s="15">
        <v>1706525</v>
      </c>
      <c r="O753" s="13"/>
      <c r="P753" s="13"/>
    </row>
    <row r="754" spans="1:16" ht="12.45" customHeight="1" x14ac:dyDescent="0.2">
      <c r="A754" s="11" t="str">
        <f t="shared" si="15"/>
        <v>CAIRNS2021</v>
      </c>
      <c r="B754" s="3" t="s">
        <v>15</v>
      </c>
      <c r="C754" s="12">
        <v>2021</v>
      </c>
      <c r="E754" s="13">
        <v>1157142</v>
      </c>
      <c r="F754" s="13">
        <v>1155047</v>
      </c>
      <c r="G754" s="13">
        <v>2312189</v>
      </c>
      <c r="H754" s="13">
        <v>1339</v>
      </c>
      <c r="I754" s="13">
        <v>1151</v>
      </c>
      <c r="J754" s="13">
        <v>2490</v>
      </c>
      <c r="K754" s="15">
        <v>1158481</v>
      </c>
      <c r="L754" s="15">
        <v>1156198</v>
      </c>
      <c r="M754" s="15">
        <v>2314679</v>
      </c>
      <c r="O754" s="13"/>
      <c r="P754" s="13"/>
    </row>
    <row r="755" spans="1:16" ht="12.45" customHeight="1" x14ac:dyDescent="0.2">
      <c r="A755" s="11" t="str">
        <f t="shared" si="15"/>
        <v>CAIRNS2022</v>
      </c>
      <c r="B755" s="95" t="s">
        <v>15</v>
      </c>
      <c r="C755" s="88">
        <v>2022</v>
      </c>
      <c r="D755" s="89"/>
      <c r="E755" s="15">
        <v>1835418</v>
      </c>
      <c r="F755" s="15">
        <v>1837209</v>
      </c>
      <c r="G755" s="15">
        <v>3672627</v>
      </c>
      <c r="H755" s="15">
        <v>66461</v>
      </c>
      <c r="I755" s="15">
        <v>68801</v>
      </c>
      <c r="J755" s="15">
        <v>135262</v>
      </c>
      <c r="K755" s="15">
        <v>1901879</v>
      </c>
      <c r="L755" s="15">
        <v>1906010</v>
      </c>
      <c r="M755" s="15">
        <v>3807889</v>
      </c>
      <c r="O755" s="13"/>
      <c r="P755" s="13"/>
    </row>
    <row r="756" spans="1:16" ht="12.45" customHeight="1" x14ac:dyDescent="0.2">
      <c r="A756" s="11" t="str">
        <f t="shared" si="15"/>
        <v>CAIRNS2023</v>
      </c>
      <c r="B756" s="3" t="s">
        <v>15</v>
      </c>
      <c r="C756" s="12">
        <v>2023</v>
      </c>
      <c r="E756" s="13">
        <v>1965497</v>
      </c>
      <c r="F756" s="13">
        <v>1986502</v>
      </c>
      <c r="G756" s="13">
        <v>3951999</v>
      </c>
      <c r="H756" s="13">
        <v>257853</v>
      </c>
      <c r="I756" s="13">
        <v>248940</v>
      </c>
      <c r="J756" s="13">
        <v>506793</v>
      </c>
      <c r="K756" s="15">
        <v>2223350</v>
      </c>
      <c r="L756" s="15">
        <v>2235442</v>
      </c>
      <c r="M756" s="15">
        <v>4458792</v>
      </c>
      <c r="O756" s="13"/>
      <c r="P756" s="13"/>
    </row>
    <row r="757" spans="1:16" ht="12.45" customHeight="1" x14ac:dyDescent="0.2">
      <c r="A757" s="11" t="str">
        <f t="shared" si="15"/>
        <v>CAIRNS2024</v>
      </c>
      <c r="B757" s="3" t="s">
        <v>15</v>
      </c>
      <c r="C757" s="12">
        <v>2024</v>
      </c>
      <c r="E757" s="13">
        <v>2029979</v>
      </c>
      <c r="F757" s="13">
        <v>2043181</v>
      </c>
      <c r="G757" s="13">
        <v>4073160</v>
      </c>
      <c r="H757" s="13">
        <v>313814</v>
      </c>
      <c r="I757" s="13">
        <v>312100</v>
      </c>
      <c r="J757" s="13">
        <v>625914</v>
      </c>
      <c r="K757" s="15">
        <v>2343793</v>
      </c>
      <c r="L757" s="15">
        <v>2355281</v>
      </c>
      <c r="M757" s="15">
        <v>4699074</v>
      </c>
      <c r="O757" s="13"/>
      <c r="P757" s="13"/>
    </row>
    <row r="758" spans="1:16" ht="12.45" customHeight="1" x14ac:dyDescent="0.2">
      <c r="A758" s="11" t="str">
        <f t="shared" si="15"/>
        <v>CANBERRA1985</v>
      </c>
      <c r="B758" s="3" t="s">
        <v>25</v>
      </c>
      <c r="C758" s="12">
        <v>1985</v>
      </c>
      <c r="E758" s="13">
        <v>493819</v>
      </c>
      <c r="F758" s="13">
        <v>492663</v>
      </c>
      <c r="G758" s="13">
        <v>986482</v>
      </c>
      <c r="H758" s="13">
        <v>0</v>
      </c>
      <c r="I758" s="13">
        <v>0</v>
      </c>
      <c r="J758" s="13">
        <v>0</v>
      </c>
      <c r="K758" s="15">
        <v>493819</v>
      </c>
      <c r="L758" s="15">
        <v>492663</v>
      </c>
      <c r="M758" s="15">
        <v>986482</v>
      </c>
      <c r="O758" s="13"/>
      <c r="P758" s="13"/>
    </row>
    <row r="759" spans="1:16" ht="12.45" customHeight="1" x14ac:dyDescent="0.2">
      <c r="A759" s="11" t="str">
        <f t="shared" si="15"/>
        <v>CANBERRA1986</v>
      </c>
      <c r="B759" s="3" t="s">
        <v>25</v>
      </c>
      <c r="C759" s="12">
        <v>1986</v>
      </c>
      <c r="E759" s="13">
        <v>513803</v>
      </c>
      <c r="F759" s="13">
        <v>514151</v>
      </c>
      <c r="G759" s="13">
        <v>1027954</v>
      </c>
      <c r="H759" s="13">
        <v>0</v>
      </c>
      <c r="I759" s="13">
        <v>0</v>
      </c>
      <c r="J759" s="13">
        <v>0</v>
      </c>
      <c r="K759" s="15">
        <v>513803</v>
      </c>
      <c r="L759" s="15">
        <v>514151</v>
      </c>
      <c r="M759" s="15">
        <v>1027954</v>
      </c>
      <c r="O759" s="13"/>
      <c r="P759" s="13"/>
    </row>
    <row r="760" spans="1:16" ht="12.45" customHeight="1" x14ac:dyDescent="0.2">
      <c r="A760" s="11" t="str">
        <f t="shared" si="15"/>
        <v>CANBERRA1987</v>
      </c>
      <c r="B760" s="3" t="s">
        <v>25</v>
      </c>
      <c r="C760" s="12">
        <v>1987</v>
      </c>
      <c r="E760" s="13">
        <v>541050</v>
      </c>
      <c r="F760" s="13">
        <v>542062</v>
      </c>
      <c r="G760" s="13">
        <v>1083112</v>
      </c>
      <c r="H760" s="13">
        <v>0</v>
      </c>
      <c r="I760" s="13">
        <v>0</v>
      </c>
      <c r="J760" s="13">
        <v>0</v>
      </c>
      <c r="K760" s="15">
        <v>541050</v>
      </c>
      <c r="L760" s="15">
        <v>542062</v>
      </c>
      <c r="M760" s="15">
        <v>1083112</v>
      </c>
      <c r="O760" s="13"/>
      <c r="P760" s="13"/>
    </row>
    <row r="761" spans="1:16" ht="12.45" customHeight="1" x14ac:dyDescent="0.2">
      <c r="A761" s="11" t="str">
        <f t="shared" si="15"/>
        <v>CANBERRA1988</v>
      </c>
      <c r="B761" s="91" t="s">
        <v>25</v>
      </c>
      <c r="C761" s="16">
        <v>1988</v>
      </c>
      <c r="D761" s="89"/>
      <c r="E761" s="92">
        <v>561463</v>
      </c>
      <c r="F761" s="92">
        <v>566102</v>
      </c>
      <c r="G761" s="92">
        <v>1127565</v>
      </c>
      <c r="H761" s="92">
        <v>0</v>
      </c>
      <c r="I761" s="92">
        <v>0</v>
      </c>
      <c r="J761" s="92">
        <v>0</v>
      </c>
      <c r="K761" s="15">
        <v>561463</v>
      </c>
      <c r="L761" s="15">
        <v>566102</v>
      </c>
      <c r="M761" s="15">
        <v>1127565</v>
      </c>
      <c r="O761" s="13"/>
      <c r="P761" s="13"/>
    </row>
    <row r="762" spans="1:16" ht="12.45" customHeight="1" x14ac:dyDescent="0.2">
      <c r="A762" s="11" t="str">
        <f t="shared" si="15"/>
        <v>CANBERRA1989</v>
      </c>
      <c r="B762" s="95" t="s">
        <v>25</v>
      </c>
      <c r="C762" s="88">
        <v>1989</v>
      </c>
      <c r="D762" s="89"/>
      <c r="E762" s="15">
        <v>390849</v>
      </c>
      <c r="F762" s="15">
        <v>388687</v>
      </c>
      <c r="G762" s="15">
        <v>779536</v>
      </c>
      <c r="H762" s="15">
        <v>0</v>
      </c>
      <c r="I762" s="15">
        <v>0</v>
      </c>
      <c r="J762" s="15">
        <v>0</v>
      </c>
      <c r="K762" s="15">
        <v>390849</v>
      </c>
      <c r="L762" s="15">
        <v>388687</v>
      </c>
      <c r="M762" s="15">
        <v>779536</v>
      </c>
      <c r="O762" s="13"/>
      <c r="P762" s="13"/>
    </row>
    <row r="763" spans="1:16" ht="12.45" customHeight="1" x14ac:dyDescent="0.2">
      <c r="A763" s="11" t="str">
        <f t="shared" si="15"/>
        <v>CANBERRA1990</v>
      </c>
      <c r="B763" s="93" t="s">
        <v>25</v>
      </c>
      <c r="C763" s="88">
        <v>1990</v>
      </c>
      <c r="D763" s="17"/>
      <c r="E763" s="15">
        <v>507843</v>
      </c>
      <c r="F763" s="15">
        <v>512777</v>
      </c>
      <c r="G763" s="15">
        <v>1020620</v>
      </c>
      <c r="H763" s="15">
        <v>0</v>
      </c>
      <c r="I763" s="15">
        <v>0</v>
      </c>
      <c r="J763" s="15">
        <v>0</v>
      </c>
      <c r="K763" s="15">
        <v>507843</v>
      </c>
      <c r="L763" s="15">
        <v>512777</v>
      </c>
      <c r="M763" s="15">
        <v>1020620</v>
      </c>
      <c r="O763" s="13"/>
      <c r="P763" s="13"/>
    </row>
    <row r="764" spans="1:16" ht="12.45" customHeight="1" x14ac:dyDescent="0.2">
      <c r="A764" s="11" t="str">
        <f t="shared" si="15"/>
        <v>CANBERRA1991</v>
      </c>
      <c r="B764" s="3" t="s">
        <v>25</v>
      </c>
      <c r="C764" s="12">
        <v>1991</v>
      </c>
      <c r="E764" s="13">
        <v>628768</v>
      </c>
      <c r="F764" s="13">
        <v>632711</v>
      </c>
      <c r="G764" s="13">
        <v>1261479</v>
      </c>
      <c r="H764" s="13">
        <v>0</v>
      </c>
      <c r="I764" s="13">
        <v>0</v>
      </c>
      <c r="J764" s="13">
        <v>0</v>
      </c>
      <c r="K764" s="15">
        <v>628768</v>
      </c>
      <c r="L764" s="15">
        <v>632711</v>
      </c>
      <c r="M764" s="15">
        <v>1261479</v>
      </c>
      <c r="O764" s="13"/>
      <c r="P764" s="13"/>
    </row>
    <row r="765" spans="1:16" ht="12.45" customHeight="1" x14ac:dyDescent="0.2">
      <c r="A765" s="11" t="str">
        <f t="shared" si="15"/>
        <v>CANBERRA1992</v>
      </c>
      <c r="B765" s="93" t="s">
        <v>25</v>
      </c>
      <c r="C765" s="88">
        <v>1992</v>
      </c>
      <c r="D765" s="89"/>
      <c r="E765" s="15">
        <v>680909</v>
      </c>
      <c r="F765" s="15">
        <v>686245</v>
      </c>
      <c r="G765" s="15">
        <v>1367154</v>
      </c>
      <c r="H765" s="15">
        <v>0</v>
      </c>
      <c r="I765" s="15">
        <v>0</v>
      </c>
      <c r="J765" s="15">
        <v>0</v>
      </c>
      <c r="K765" s="15">
        <v>680909</v>
      </c>
      <c r="L765" s="15">
        <v>686245</v>
      </c>
      <c r="M765" s="15">
        <v>1367154</v>
      </c>
      <c r="O765" s="13"/>
      <c r="P765" s="13"/>
    </row>
    <row r="766" spans="1:16" ht="12.45" customHeight="1" x14ac:dyDescent="0.2">
      <c r="A766" s="11" t="str">
        <f t="shared" si="15"/>
        <v>CANBERRA1993</v>
      </c>
      <c r="B766" s="3" t="s">
        <v>25</v>
      </c>
      <c r="C766" s="12">
        <v>1993</v>
      </c>
      <c r="E766" s="13">
        <v>710203</v>
      </c>
      <c r="F766" s="13">
        <v>720888</v>
      </c>
      <c r="G766" s="13">
        <v>1431091</v>
      </c>
      <c r="H766" s="13">
        <v>0</v>
      </c>
      <c r="I766" s="13">
        <v>0</v>
      </c>
      <c r="J766" s="13">
        <v>0</v>
      </c>
      <c r="K766" s="15">
        <v>710203</v>
      </c>
      <c r="L766" s="15">
        <v>720888</v>
      </c>
      <c r="M766" s="15">
        <v>1431091</v>
      </c>
      <c r="O766" s="13"/>
      <c r="P766" s="13"/>
    </row>
    <row r="767" spans="1:16" ht="12.45" customHeight="1" x14ac:dyDescent="0.2">
      <c r="A767" s="11" t="str">
        <f t="shared" si="15"/>
        <v>CANBERRA1994</v>
      </c>
      <c r="B767" s="3" t="s">
        <v>25</v>
      </c>
      <c r="C767" s="12">
        <v>1994</v>
      </c>
      <c r="E767" s="13">
        <v>786118</v>
      </c>
      <c r="F767" s="13">
        <v>805750</v>
      </c>
      <c r="G767" s="13">
        <v>1591868</v>
      </c>
      <c r="H767" s="13">
        <v>0</v>
      </c>
      <c r="I767" s="13">
        <v>0</v>
      </c>
      <c r="J767" s="13">
        <v>0</v>
      </c>
      <c r="K767" s="15">
        <v>786118</v>
      </c>
      <c r="L767" s="15">
        <v>805750</v>
      </c>
      <c r="M767" s="15">
        <v>1591868</v>
      </c>
      <c r="O767" s="13"/>
      <c r="P767" s="13"/>
    </row>
    <row r="768" spans="1:16" ht="12.45" customHeight="1" x14ac:dyDescent="0.2">
      <c r="A768" s="11" t="str">
        <f t="shared" si="15"/>
        <v>CANBERRA1995</v>
      </c>
      <c r="B768" s="3" t="s">
        <v>25</v>
      </c>
      <c r="C768" s="12">
        <v>1995</v>
      </c>
      <c r="E768" s="13">
        <v>866073</v>
      </c>
      <c r="F768" s="13">
        <v>872991</v>
      </c>
      <c r="G768" s="13">
        <v>1739064</v>
      </c>
      <c r="H768" s="13">
        <v>0</v>
      </c>
      <c r="I768" s="13">
        <v>0</v>
      </c>
      <c r="J768" s="13">
        <v>0</v>
      </c>
      <c r="K768" s="15">
        <v>866073</v>
      </c>
      <c r="L768" s="15">
        <v>872991</v>
      </c>
      <c r="M768" s="15">
        <v>1739064</v>
      </c>
      <c r="O768" s="13"/>
      <c r="P768" s="13"/>
    </row>
    <row r="769" spans="1:16" ht="12.45" customHeight="1" x14ac:dyDescent="0.2">
      <c r="A769" s="11" t="str">
        <f t="shared" si="15"/>
        <v>CANBERRA1996</v>
      </c>
      <c r="B769" s="93" t="s">
        <v>25</v>
      </c>
      <c r="C769" s="88">
        <v>1996</v>
      </c>
      <c r="D769" s="89"/>
      <c r="E769" s="15">
        <v>864170</v>
      </c>
      <c r="F769" s="15">
        <v>871588</v>
      </c>
      <c r="G769" s="15">
        <v>1735758</v>
      </c>
      <c r="H769" s="15">
        <v>0</v>
      </c>
      <c r="I769" s="15">
        <v>0</v>
      </c>
      <c r="J769" s="15">
        <v>0</v>
      </c>
      <c r="K769" s="15">
        <v>864170</v>
      </c>
      <c r="L769" s="15">
        <v>871588</v>
      </c>
      <c r="M769" s="15">
        <v>1735758</v>
      </c>
      <c r="O769" s="13"/>
      <c r="P769" s="13"/>
    </row>
    <row r="770" spans="1:16" ht="12.45" customHeight="1" x14ac:dyDescent="0.2">
      <c r="A770" s="11" t="str">
        <f t="shared" si="15"/>
        <v>CANBERRA1997</v>
      </c>
      <c r="B770" s="95" t="s">
        <v>25</v>
      </c>
      <c r="C770" s="88">
        <v>1997</v>
      </c>
      <c r="D770" s="89"/>
      <c r="E770" s="15">
        <v>892244</v>
      </c>
      <c r="F770" s="15">
        <v>895786</v>
      </c>
      <c r="G770" s="15">
        <v>1788030</v>
      </c>
      <c r="H770" s="90">
        <v>0</v>
      </c>
      <c r="I770" s="90">
        <v>0</v>
      </c>
      <c r="J770" s="15">
        <v>0</v>
      </c>
      <c r="K770" s="15">
        <v>892244</v>
      </c>
      <c r="L770" s="15">
        <v>895786</v>
      </c>
      <c r="M770" s="15">
        <v>1788030</v>
      </c>
      <c r="O770" s="13"/>
      <c r="P770" s="13"/>
    </row>
    <row r="771" spans="1:16" ht="12.45" customHeight="1" x14ac:dyDescent="0.2">
      <c r="A771" s="11" t="str">
        <f t="shared" si="15"/>
        <v>CANBERRA1998</v>
      </c>
      <c r="B771" s="93" t="s">
        <v>25</v>
      </c>
      <c r="C771" s="88">
        <v>1998</v>
      </c>
      <c r="D771" s="89"/>
      <c r="E771" s="15">
        <v>900365</v>
      </c>
      <c r="F771" s="15">
        <v>904726</v>
      </c>
      <c r="G771" s="15">
        <v>1805091</v>
      </c>
      <c r="H771" s="15">
        <v>0</v>
      </c>
      <c r="I771" s="15">
        <v>0</v>
      </c>
      <c r="J771" s="15">
        <v>0</v>
      </c>
      <c r="K771" s="15">
        <v>900365</v>
      </c>
      <c r="L771" s="15">
        <v>904726</v>
      </c>
      <c r="M771" s="15">
        <v>1805091</v>
      </c>
      <c r="O771" s="13"/>
      <c r="P771" s="13"/>
    </row>
    <row r="772" spans="1:16" ht="12.45" customHeight="1" x14ac:dyDescent="0.2">
      <c r="A772" s="11" t="str">
        <f t="shared" si="15"/>
        <v>CANBERRA1999</v>
      </c>
      <c r="B772" s="3" t="s">
        <v>25</v>
      </c>
      <c r="C772" s="12">
        <v>1999</v>
      </c>
      <c r="E772" s="13">
        <v>949353</v>
      </c>
      <c r="F772" s="13">
        <v>950341</v>
      </c>
      <c r="G772" s="13">
        <v>1899694</v>
      </c>
      <c r="H772" s="13">
        <v>0</v>
      </c>
      <c r="I772" s="13">
        <v>0</v>
      </c>
      <c r="J772" s="13">
        <v>0</v>
      </c>
      <c r="K772" s="15">
        <v>949353</v>
      </c>
      <c r="L772" s="15">
        <v>950341</v>
      </c>
      <c r="M772" s="15">
        <v>1899694</v>
      </c>
      <c r="O772" s="13"/>
      <c r="P772" s="13"/>
    </row>
    <row r="773" spans="1:16" ht="12.45" customHeight="1" x14ac:dyDescent="0.2">
      <c r="A773" s="11" t="str">
        <f t="shared" si="15"/>
        <v>CANBERRA2000</v>
      </c>
      <c r="B773" s="93" t="s">
        <v>25</v>
      </c>
      <c r="C773" s="88">
        <v>2000</v>
      </c>
      <c r="D773" s="89"/>
      <c r="E773" s="15">
        <v>1018334</v>
      </c>
      <c r="F773" s="15">
        <v>1020970</v>
      </c>
      <c r="G773" s="15">
        <v>2039304</v>
      </c>
      <c r="H773" s="15">
        <v>0</v>
      </c>
      <c r="I773" s="15">
        <v>0</v>
      </c>
      <c r="J773" s="15">
        <v>0</v>
      </c>
      <c r="K773" s="15">
        <v>1018334</v>
      </c>
      <c r="L773" s="15">
        <v>1020970</v>
      </c>
      <c r="M773" s="15">
        <v>2039304</v>
      </c>
      <c r="O773" s="13"/>
      <c r="P773" s="13"/>
    </row>
    <row r="774" spans="1:16" ht="12.45" customHeight="1" x14ac:dyDescent="0.2">
      <c r="A774" s="11" t="str">
        <f t="shared" si="15"/>
        <v>CANBERRA2001</v>
      </c>
      <c r="B774" s="93" t="s">
        <v>25</v>
      </c>
      <c r="C774" s="88">
        <v>2001</v>
      </c>
      <c r="D774" s="89"/>
      <c r="E774" s="15">
        <v>983523</v>
      </c>
      <c r="F774" s="15">
        <v>988679</v>
      </c>
      <c r="G774" s="15">
        <v>1972202</v>
      </c>
      <c r="H774" s="15">
        <v>0</v>
      </c>
      <c r="I774" s="15">
        <v>0</v>
      </c>
      <c r="J774" s="15">
        <v>0</v>
      </c>
      <c r="K774" s="15">
        <v>983523</v>
      </c>
      <c r="L774" s="15">
        <v>988679</v>
      </c>
      <c r="M774" s="15">
        <v>1972202</v>
      </c>
      <c r="O774" s="13"/>
      <c r="P774" s="13"/>
    </row>
    <row r="775" spans="1:16" ht="12.45" customHeight="1" x14ac:dyDescent="0.2">
      <c r="A775" s="11" t="str">
        <f t="shared" si="15"/>
        <v>CANBERRA2002</v>
      </c>
      <c r="B775" s="3" t="s">
        <v>25</v>
      </c>
      <c r="C775" s="12">
        <v>2002</v>
      </c>
      <c r="E775" s="13">
        <v>943233</v>
      </c>
      <c r="F775" s="13">
        <v>941533</v>
      </c>
      <c r="G775" s="13">
        <v>1884766</v>
      </c>
      <c r="H775" s="13">
        <v>0</v>
      </c>
      <c r="I775" s="13">
        <v>0</v>
      </c>
      <c r="J775" s="13">
        <v>0</v>
      </c>
      <c r="K775" s="15">
        <v>943233</v>
      </c>
      <c r="L775" s="15">
        <v>941533</v>
      </c>
      <c r="M775" s="15">
        <v>1884766</v>
      </c>
      <c r="O775" s="13"/>
      <c r="P775" s="13"/>
    </row>
    <row r="776" spans="1:16" ht="12.45" customHeight="1" x14ac:dyDescent="0.2">
      <c r="A776" s="11" t="str">
        <f t="shared" si="15"/>
        <v>CANBERRA2003</v>
      </c>
      <c r="B776" s="3" t="s">
        <v>25</v>
      </c>
      <c r="C776" s="12">
        <v>2003</v>
      </c>
      <c r="E776" s="13">
        <v>1038929</v>
      </c>
      <c r="F776" s="13">
        <v>1035238</v>
      </c>
      <c r="G776" s="13">
        <v>2074167</v>
      </c>
      <c r="H776" s="13">
        <v>0</v>
      </c>
      <c r="I776" s="13">
        <v>0</v>
      </c>
      <c r="J776" s="13">
        <v>0</v>
      </c>
      <c r="K776" s="15">
        <v>1038929</v>
      </c>
      <c r="L776" s="15">
        <v>1035238</v>
      </c>
      <c r="M776" s="15">
        <v>2074167</v>
      </c>
      <c r="O776" s="13"/>
      <c r="P776" s="13"/>
    </row>
    <row r="777" spans="1:16" ht="12.45" customHeight="1" x14ac:dyDescent="0.2">
      <c r="A777" s="11" t="str">
        <f t="shared" si="15"/>
        <v>CANBERRA2004</v>
      </c>
      <c r="B777" s="3" t="s">
        <v>25</v>
      </c>
      <c r="C777" s="12">
        <v>2004</v>
      </c>
      <c r="E777" s="13">
        <v>1216303</v>
      </c>
      <c r="F777" s="13">
        <v>1218160</v>
      </c>
      <c r="G777" s="13">
        <v>2434463</v>
      </c>
      <c r="H777" s="13">
        <v>994</v>
      </c>
      <c r="I777" s="13">
        <v>1002</v>
      </c>
      <c r="J777" s="13">
        <v>1996</v>
      </c>
      <c r="K777" s="15">
        <v>1217297</v>
      </c>
      <c r="L777" s="15">
        <v>1219162</v>
      </c>
      <c r="M777" s="15">
        <v>2436459</v>
      </c>
      <c r="O777" s="13"/>
      <c r="P777" s="13"/>
    </row>
    <row r="778" spans="1:16" ht="12.45" customHeight="1" x14ac:dyDescent="0.2">
      <c r="A778" s="11" t="str">
        <f t="shared" si="15"/>
        <v>CANBERRA2005</v>
      </c>
      <c r="B778" s="93" t="s">
        <v>25</v>
      </c>
      <c r="C778" s="88">
        <v>2005</v>
      </c>
      <c r="D778" s="89"/>
      <c r="E778" s="15">
        <v>1261431</v>
      </c>
      <c r="F778" s="15">
        <v>1263322</v>
      </c>
      <c r="G778" s="15">
        <v>2524753</v>
      </c>
      <c r="H778" s="15">
        <v>0</v>
      </c>
      <c r="I778" s="15">
        <v>0</v>
      </c>
      <c r="J778" s="15">
        <v>0</v>
      </c>
      <c r="K778" s="15">
        <v>1261431</v>
      </c>
      <c r="L778" s="15">
        <v>1263322</v>
      </c>
      <c r="M778" s="15">
        <v>2524753</v>
      </c>
      <c r="O778" s="13"/>
      <c r="P778" s="13"/>
    </row>
    <row r="779" spans="1:16" ht="12.45" customHeight="1" x14ac:dyDescent="0.2">
      <c r="A779" s="11" t="str">
        <f t="shared" si="15"/>
        <v>CANBERRA2006</v>
      </c>
      <c r="B779" s="3" t="s">
        <v>25</v>
      </c>
      <c r="C779" s="12">
        <v>2006</v>
      </c>
      <c r="E779" s="13">
        <v>1306186</v>
      </c>
      <c r="F779" s="13">
        <v>1306493</v>
      </c>
      <c r="G779" s="13">
        <v>2612679</v>
      </c>
      <c r="H779" s="13">
        <v>0</v>
      </c>
      <c r="I779" s="13">
        <v>0</v>
      </c>
      <c r="J779" s="13">
        <v>0</v>
      </c>
      <c r="K779" s="15">
        <v>1306186</v>
      </c>
      <c r="L779" s="15">
        <v>1306493</v>
      </c>
      <c r="M779" s="15">
        <v>2612679</v>
      </c>
      <c r="O779" s="13"/>
      <c r="P779" s="13"/>
    </row>
    <row r="780" spans="1:16" ht="12.45" customHeight="1" x14ac:dyDescent="0.2">
      <c r="A780" s="11" t="str">
        <f t="shared" si="15"/>
        <v>CANBERRA2007</v>
      </c>
      <c r="B780" s="3" t="s">
        <v>25</v>
      </c>
      <c r="C780" s="12">
        <v>2007</v>
      </c>
      <c r="E780" s="13">
        <v>1366543</v>
      </c>
      <c r="F780" s="13">
        <v>1368332</v>
      </c>
      <c r="G780" s="13">
        <v>2734875</v>
      </c>
      <c r="H780" s="13">
        <v>0</v>
      </c>
      <c r="I780" s="13">
        <v>0</v>
      </c>
      <c r="J780" s="13">
        <v>0</v>
      </c>
      <c r="K780" s="15">
        <v>1366543</v>
      </c>
      <c r="L780" s="15">
        <v>1368332</v>
      </c>
      <c r="M780" s="15">
        <v>2734875</v>
      </c>
      <c r="O780" s="13"/>
      <c r="P780" s="13"/>
    </row>
    <row r="781" spans="1:16" ht="12.45" customHeight="1" x14ac:dyDescent="0.2">
      <c r="A781" s="11" t="str">
        <f t="shared" si="15"/>
        <v>CANBERRA2008</v>
      </c>
      <c r="B781" s="3" t="s">
        <v>25</v>
      </c>
      <c r="C781" s="12">
        <v>2008</v>
      </c>
      <c r="E781" s="13">
        <v>1494590</v>
      </c>
      <c r="F781" s="13">
        <v>1488898</v>
      </c>
      <c r="G781" s="13">
        <v>2983488</v>
      </c>
      <c r="H781" s="13">
        <v>0</v>
      </c>
      <c r="I781" s="13">
        <v>0</v>
      </c>
      <c r="J781" s="13">
        <v>0</v>
      </c>
      <c r="K781" s="15">
        <v>1494590</v>
      </c>
      <c r="L781" s="15">
        <v>1488898</v>
      </c>
      <c r="M781" s="15">
        <v>2983488</v>
      </c>
      <c r="O781" s="13"/>
      <c r="P781" s="13"/>
    </row>
    <row r="782" spans="1:16" ht="12.45" customHeight="1" x14ac:dyDescent="0.2">
      <c r="A782" s="11" t="str">
        <f t="shared" si="15"/>
        <v>CANBERRA2009</v>
      </c>
      <c r="B782" s="3" t="s">
        <v>25</v>
      </c>
      <c r="C782" s="12">
        <v>2009</v>
      </c>
      <c r="E782" s="13">
        <v>1578631</v>
      </c>
      <c r="F782" s="13">
        <v>1569789</v>
      </c>
      <c r="G782" s="13">
        <v>3148420</v>
      </c>
      <c r="H782" s="13">
        <v>0</v>
      </c>
      <c r="I782" s="13">
        <v>0</v>
      </c>
      <c r="J782" s="13">
        <v>0</v>
      </c>
      <c r="K782" s="15">
        <v>1578631</v>
      </c>
      <c r="L782" s="15">
        <v>1569789</v>
      </c>
      <c r="M782" s="15">
        <v>3148420</v>
      </c>
      <c r="O782" s="13"/>
      <c r="P782" s="13"/>
    </row>
    <row r="783" spans="1:16" ht="12.45" customHeight="1" x14ac:dyDescent="0.2">
      <c r="A783" s="11" t="str">
        <f t="shared" si="15"/>
        <v>CANBERRA2010</v>
      </c>
      <c r="B783" s="93" t="s">
        <v>25</v>
      </c>
      <c r="C783" s="88">
        <v>2010</v>
      </c>
      <c r="D783" s="89"/>
      <c r="E783" s="15">
        <v>1654445</v>
      </c>
      <c r="F783" s="15">
        <v>1649565</v>
      </c>
      <c r="G783" s="15">
        <v>3304010</v>
      </c>
      <c r="H783" s="15">
        <v>0</v>
      </c>
      <c r="I783" s="15">
        <v>0</v>
      </c>
      <c r="J783" s="15">
        <v>0</v>
      </c>
      <c r="K783" s="15">
        <v>1654445</v>
      </c>
      <c r="L783" s="15">
        <v>1649565</v>
      </c>
      <c r="M783" s="15">
        <v>3304010</v>
      </c>
      <c r="O783" s="13"/>
      <c r="P783" s="13"/>
    </row>
    <row r="784" spans="1:16" ht="12.45" customHeight="1" x14ac:dyDescent="0.2">
      <c r="A784" s="11" t="str">
        <f t="shared" si="15"/>
        <v>CANBERRA2011</v>
      </c>
      <c r="B784" s="3" t="s">
        <v>25</v>
      </c>
      <c r="C784" s="12">
        <v>2011</v>
      </c>
      <c r="E784" s="13">
        <v>1608583</v>
      </c>
      <c r="F784" s="13">
        <v>1599642</v>
      </c>
      <c r="G784" s="13">
        <v>3208225</v>
      </c>
      <c r="H784" s="13">
        <v>0</v>
      </c>
      <c r="I784" s="13">
        <v>0</v>
      </c>
      <c r="J784" s="13">
        <v>0</v>
      </c>
      <c r="K784" s="15">
        <v>1608583</v>
      </c>
      <c r="L784" s="15">
        <v>1599642</v>
      </c>
      <c r="M784" s="15">
        <v>3208225</v>
      </c>
      <c r="O784" s="13"/>
      <c r="P784" s="13"/>
    </row>
    <row r="785" spans="1:16" ht="12.45" customHeight="1" x14ac:dyDescent="0.2">
      <c r="A785" s="11" t="str">
        <f t="shared" si="15"/>
        <v>CANBERRA2012</v>
      </c>
      <c r="B785" s="95" t="s">
        <v>25</v>
      </c>
      <c r="C785" s="88">
        <v>2012</v>
      </c>
      <c r="D785" s="89"/>
      <c r="E785" s="15">
        <v>1536941</v>
      </c>
      <c r="F785" s="15">
        <v>1528952</v>
      </c>
      <c r="G785" s="15">
        <v>3065893</v>
      </c>
      <c r="H785" s="90">
        <v>0</v>
      </c>
      <c r="I785" s="90">
        <v>0</v>
      </c>
      <c r="J785" s="15">
        <v>0</v>
      </c>
      <c r="K785" s="15">
        <v>1536941</v>
      </c>
      <c r="L785" s="15">
        <v>1528952</v>
      </c>
      <c r="M785" s="15">
        <v>3065893</v>
      </c>
      <c r="O785" s="13"/>
      <c r="P785" s="13"/>
    </row>
    <row r="786" spans="1:16" ht="12.45" customHeight="1" x14ac:dyDescent="0.2">
      <c r="A786" s="11" t="str">
        <f t="shared" si="15"/>
        <v>CANBERRA2013</v>
      </c>
      <c r="B786" s="93" t="s">
        <v>25</v>
      </c>
      <c r="C786" s="88">
        <v>2013</v>
      </c>
      <c r="D786" s="89"/>
      <c r="E786" s="15">
        <v>1483065</v>
      </c>
      <c r="F786" s="15">
        <v>1473383</v>
      </c>
      <c r="G786" s="15">
        <v>2956448</v>
      </c>
      <c r="H786" s="15">
        <v>0</v>
      </c>
      <c r="I786" s="15">
        <v>0</v>
      </c>
      <c r="J786" s="15">
        <v>0</v>
      </c>
      <c r="K786" s="15">
        <v>1483065</v>
      </c>
      <c r="L786" s="15">
        <v>1473383</v>
      </c>
      <c r="M786" s="15">
        <v>2956448</v>
      </c>
      <c r="O786" s="13"/>
      <c r="P786" s="13"/>
    </row>
    <row r="787" spans="1:16" ht="12.45" customHeight="1" x14ac:dyDescent="0.2">
      <c r="A787" s="11" t="str">
        <f t="shared" si="15"/>
        <v>CANBERRA2014</v>
      </c>
      <c r="B787" s="95" t="s">
        <v>25</v>
      </c>
      <c r="C787" s="88">
        <v>2014</v>
      </c>
      <c r="D787" s="89"/>
      <c r="E787" s="15">
        <v>1409599</v>
      </c>
      <c r="F787" s="15">
        <v>1402223</v>
      </c>
      <c r="G787" s="15">
        <v>2811822</v>
      </c>
      <c r="H787" s="90">
        <v>0</v>
      </c>
      <c r="I787" s="90">
        <v>0</v>
      </c>
      <c r="J787" s="15">
        <v>0</v>
      </c>
      <c r="K787" s="15">
        <v>1409599</v>
      </c>
      <c r="L787" s="15">
        <v>1402223</v>
      </c>
      <c r="M787" s="15">
        <v>2811822</v>
      </c>
      <c r="O787" s="13"/>
      <c r="P787" s="13"/>
    </row>
    <row r="788" spans="1:16" ht="12.45" customHeight="1" x14ac:dyDescent="0.2">
      <c r="A788" s="11" t="str">
        <f t="shared" si="15"/>
        <v>CANBERRA2015</v>
      </c>
      <c r="B788" s="3" t="s">
        <v>25</v>
      </c>
      <c r="C788" s="12">
        <v>2015</v>
      </c>
      <c r="E788" s="13">
        <v>1406816</v>
      </c>
      <c r="F788" s="13">
        <v>1398490</v>
      </c>
      <c r="G788" s="13">
        <v>2805306</v>
      </c>
      <c r="H788" s="13">
        <v>0</v>
      </c>
      <c r="I788" s="13">
        <v>0</v>
      </c>
      <c r="J788" s="13">
        <v>0</v>
      </c>
      <c r="K788" s="15">
        <v>1406816</v>
      </c>
      <c r="L788" s="15">
        <v>1398490</v>
      </c>
      <c r="M788" s="15">
        <v>2805306</v>
      </c>
      <c r="O788" s="13"/>
      <c r="P788" s="13"/>
    </row>
    <row r="789" spans="1:16" ht="12.45" customHeight="1" x14ac:dyDescent="0.2">
      <c r="A789" s="11" t="str">
        <f t="shared" si="15"/>
        <v>CANBERRA2016</v>
      </c>
      <c r="B789" s="95" t="s">
        <v>25</v>
      </c>
      <c r="C789" s="88">
        <v>2016</v>
      </c>
      <c r="D789" s="89"/>
      <c r="E789" s="15">
        <v>1444730</v>
      </c>
      <c r="F789" s="15">
        <v>1441063</v>
      </c>
      <c r="G789" s="15">
        <v>2885793</v>
      </c>
      <c r="H789" s="90">
        <v>11378</v>
      </c>
      <c r="I789" s="90">
        <v>12393</v>
      </c>
      <c r="J789" s="15">
        <v>23771</v>
      </c>
      <c r="K789" s="15">
        <v>1456108</v>
      </c>
      <c r="L789" s="15">
        <v>1453456</v>
      </c>
      <c r="M789" s="15">
        <v>2909564</v>
      </c>
      <c r="O789" s="13"/>
      <c r="P789" s="13"/>
    </row>
    <row r="790" spans="1:16" ht="12.45" customHeight="1" x14ac:dyDescent="0.2">
      <c r="A790" s="11" t="str">
        <f t="shared" si="15"/>
        <v>CANBERRA2017</v>
      </c>
      <c r="B790" s="3" t="s">
        <v>25</v>
      </c>
      <c r="C790" s="12">
        <v>2017</v>
      </c>
      <c r="D790" s="89"/>
      <c r="E790" s="13">
        <v>1511399</v>
      </c>
      <c r="F790" s="13">
        <v>1509941</v>
      </c>
      <c r="G790" s="13">
        <v>3021340</v>
      </c>
      <c r="H790" s="13">
        <v>43864</v>
      </c>
      <c r="I790" s="13">
        <v>40571</v>
      </c>
      <c r="J790" s="13">
        <v>84435</v>
      </c>
      <c r="K790" s="15">
        <v>1555263</v>
      </c>
      <c r="L790" s="15">
        <v>1550512</v>
      </c>
      <c r="M790" s="15">
        <v>3105775</v>
      </c>
      <c r="O790" s="13"/>
      <c r="P790" s="13"/>
    </row>
    <row r="791" spans="1:16" ht="12.45" customHeight="1" x14ac:dyDescent="0.2">
      <c r="A791" s="11" t="str">
        <f t="shared" si="15"/>
        <v>CANBERRA2018</v>
      </c>
      <c r="B791" s="95" t="s">
        <v>25</v>
      </c>
      <c r="C791" s="88">
        <v>2018</v>
      </c>
      <c r="D791" s="89"/>
      <c r="E791" s="15">
        <v>1579508</v>
      </c>
      <c r="F791" s="15">
        <v>1573635</v>
      </c>
      <c r="G791" s="15">
        <v>3153143</v>
      </c>
      <c r="H791" s="90">
        <v>45032</v>
      </c>
      <c r="I791" s="90">
        <v>49890</v>
      </c>
      <c r="J791" s="15">
        <v>94922</v>
      </c>
      <c r="K791" s="15">
        <v>1624540</v>
      </c>
      <c r="L791" s="15">
        <v>1623525</v>
      </c>
      <c r="M791" s="15">
        <v>3248065</v>
      </c>
      <c r="O791" s="13"/>
      <c r="P791" s="13"/>
    </row>
    <row r="792" spans="1:16" s="6" customFormat="1" ht="12.45" customHeight="1" x14ac:dyDescent="0.2">
      <c r="A792" s="11" t="str">
        <f t="shared" si="15"/>
        <v>CANBERRA2019</v>
      </c>
      <c r="B792" s="95" t="s">
        <v>25</v>
      </c>
      <c r="C792" s="88">
        <v>2019</v>
      </c>
      <c r="D792" s="89"/>
      <c r="E792" s="15">
        <v>1579818</v>
      </c>
      <c r="F792" s="15">
        <v>1573225</v>
      </c>
      <c r="G792" s="15">
        <v>3153043</v>
      </c>
      <c r="H792" s="90">
        <v>37730</v>
      </c>
      <c r="I792" s="90">
        <v>47339</v>
      </c>
      <c r="J792" s="15">
        <v>85069</v>
      </c>
      <c r="K792" s="15">
        <v>1617548</v>
      </c>
      <c r="L792" s="15">
        <v>1620564</v>
      </c>
      <c r="M792" s="15">
        <v>3238112</v>
      </c>
      <c r="O792" s="13"/>
      <c r="P792" s="13"/>
    </row>
    <row r="793" spans="1:16" ht="12.45" customHeight="1" x14ac:dyDescent="0.2">
      <c r="A793" s="11" t="str">
        <f t="shared" si="15"/>
        <v>CANBERRA2020</v>
      </c>
      <c r="B793" s="93" t="s">
        <v>25</v>
      </c>
      <c r="C793" s="12">
        <v>2020</v>
      </c>
      <c r="E793" s="94">
        <v>450122</v>
      </c>
      <c r="F793" s="94">
        <v>445857</v>
      </c>
      <c r="G793" s="94">
        <v>895979</v>
      </c>
      <c r="H793" s="94">
        <v>6471</v>
      </c>
      <c r="I793" s="94">
        <v>6540</v>
      </c>
      <c r="J793" s="94">
        <v>13011</v>
      </c>
      <c r="K793" s="15">
        <v>456593</v>
      </c>
      <c r="L793" s="15">
        <v>452397</v>
      </c>
      <c r="M793" s="15">
        <v>908990</v>
      </c>
      <c r="O793" s="13"/>
      <c r="P793" s="13"/>
    </row>
    <row r="794" spans="1:16" ht="12.45" customHeight="1" x14ac:dyDescent="0.2">
      <c r="A794" s="11" t="str">
        <f t="shared" si="15"/>
        <v>CANBERRA2021</v>
      </c>
      <c r="B794" s="95" t="s">
        <v>25</v>
      </c>
      <c r="C794" s="88">
        <v>2021</v>
      </c>
      <c r="D794" s="89"/>
      <c r="E794" s="15">
        <v>510392</v>
      </c>
      <c r="F794" s="15">
        <v>513490</v>
      </c>
      <c r="G794" s="15">
        <v>1023882</v>
      </c>
      <c r="H794" s="90">
        <v>137</v>
      </c>
      <c r="I794" s="90">
        <v>0</v>
      </c>
      <c r="J794" s="15">
        <v>137</v>
      </c>
      <c r="K794" s="15">
        <v>510529</v>
      </c>
      <c r="L794" s="15">
        <v>513490</v>
      </c>
      <c r="M794" s="15">
        <v>1024019</v>
      </c>
      <c r="O794" s="13"/>
      <c r="P794" s="13"/>
    </row>
    <row r="795" spans="1:16" ht="12.45" customHeight="1" x14ac:dyDescent="0.2">
      <c r="A795" s="11" t="str">
        <f t="shared" si="15"/>
        <v>CANBERRA2022</v>
      </c>
      <c r="B795" s="3" t="s">
        <v>25</v>
      </c>
      <c r="C795" s="12">
        <v>2022</v>
      </c>
      <c r="E795" s="13">
        <v>1217655</v>
      </c>
      <c r="F795" s="13">
        <v>1219952</v>
      </c>
      <c r="G795" s="13">
        <v>2437607</v>
      </c>
      <c r="H795" s="13">
        <v>0</v>
      </c>
      <c r="I795" s="13">
        <v>0</v>
      </c>
      <c r="J795" s="13">
        <v>0</v>
      </c>
      <c r="K795" s="15">
        <v>1217655</v>
      </c>
      <c r="L795" s="15">
        <v>1219952</v>
      </c>
      <c r="M795" s="15">
        <v>2437607</v>
      </c>
      <c r="O795" s="13"/>
      <c r="P795" s="13"/>
    </row>
    <row r="796" spans="1:16" ht="12.45" customHeight="1" x14ac:dyDescent="0.2">
      <c r="A796" s="11" t="str">
        <f t="shared" si="15"/>
        <v>CANBERRA2023</v>
      </c>
      <c r="B796" s="3" t="s">
        <v>25</v>
      </c>
      <c r="C796" s="12">
        <v>2023</v>
      </c>
      <c r="E796" s="13">
        <v>1381935</v>
      </c>
      <c r="F796" s="13">
        <v>1375415</v>
      </c>
      <c r="G796" s="13">
        <v>2757350</v>
      </c>
      <c r="H796" s="13">
        <v>5950</v>
      </c>
      <c r="I796" s="13">
        <v>6130</v>
      </c>
      <c r="J796" s="13">
        <v>12080</v>
      </c>
      <c r="K796" s="15">
        <v>1387885</v>
      </c>
      <c r="L796" s="15">
        <v>1381545</v>
      </c>
      <c r="M796" s="15">
        <v>2769430</v>
      </c>
      <c r="O796" s="13"/>
      <c r="P796" s="13"/>
    </row>
    <row r="797" spans="1:16" ht="12.45" customHeight="1" x14ac:dyDescent="0.2">
      <c r="A797" s="11" t="str">
        <f t="shared" si="15"/>
        <v>CANBERRA2024</v>
      </c>
      <c r="B797" s="93" t="s">
        <v>25</v>
      </c>
      <c r="C797" s="88">
        <v>2024</v>
      </c>
      <c r="D797" s="89"/>
      <c r="E797" s="15">
        <v>1398968</v>
      </c>
      <c r="F797" s="15">
        <v>1396861</v>
      </c>
      <c r="G797" s="15">
        <v>2795829</v>
      </c>
      <c r="H797" s="15">
        <v>18121</v>
      </c>
      <c r="I797" s="15">
        <v>19169</v>
      </c>
      <c r="J797" s="15">
        <v>37290</v>
      </c>
      <c r="K797" s="15">
        <v>1417089</v>
      </c>
      <c r="L797" s="15">
        <v>1416030</v>
      </c>
      <c r="M797" s="15">
        <v>2833119</v>
      </c>
      <c r="O797" s="13"/>
      <c r="P797" s="13"/>
    </row>
    <row r="798" spans="1:16" ht="12.45" customHeight="1" x14ac:dyDescent="0.2">
      <c r="A798" s="11" t="str">
        <f t="shared" si="15"/>
        <v>CARNARVON1985</v>
      </c>
      <c r="B798" s="3" t="s">
        <v>14</v>
      </c>
      <c r="C798" s="12">
        <v>1985</v>
      </c>
      <c r="E798" s="13">
        <v>17841</v>
      </c>
      <c r="F798" s="13">
        <v>17825</v>
      </c>
      <c r="G798" s="13">
        <v>35666</v>
      </c>
      <c r="H798" s="13">
        <v>0</v>
      </c>
      <c r="I798" s="13">
        <v>0</v>
      </c>
      <c r="J798" s="13">
        <v>0</v>
      </c>
      <c r="K798" s="15">
        <v>17841</v>
      </c>
      <c r="L798" s="15">
        <v>17825</v>
      </c>
      <c r="M798" s="15">
        <v>35666</v>
      </c>
      <c r="O798" s="13"/>
      <c r="P798" s="13"/>
    </row>
    <row r="799" spans="1:16" ht="12.45" customHeight="1" x14ac:dyDescent="0.2">
      <c r="A799" s="11" t="str">
        <f t="shared" si="15"/>
        <v>CARNARVON1986</v>
      </c>
      <c r="B799" s="3" t="s">
        <v>14</v>
      </c>
      <c r="C799" s="12">
        <v>1986</v>
      </c>
      <c r="E799" s="13">
        <v>17562</v>
      </c>
      <c r="F799" s="13">
        <v>17969</v>
      </c>
      <c r="G799" s="13">
        <v>35531</v>
      </c>
      <c r="H799" s="13">
        <v>0</v>
      </c>
      <c r="I799" s="13">
        <v>0</v>
      </c>
      <c r="J799" s="13">
        <v>0</v>
      </c>
      <c r="K799" s="15">
        <v>17562</v>
      </c>
      <c r="L799" s="15">
        <v>17969</v>
      </c>
      <c r="M799" s="15">
        <v>35531</v>
      </c>
      <c r="O799" s="13"/>
      <c r="P799" s="13"/>
    </row>
    <row r="800" spans="1:16" ht="12.45" customHeight="1" x14ac:dyDescent="0.2">
      <c r="A800" s="11" t="str">
        <f t="shared" si="15"/>
        <v>CARNARVON1987</v>
      </c>
      <c r="B800" s="93" t="s">
        <v>14</v>
      </c>
      <c r="C800" s="88">
        <v>1987</v>
      </c>
      <c r="D800" s="89"/>
      <c r="E800" s="15">
        <v>15353</v>
      </c>
      <c r="F800" s="15">
        <v>15540</v>
      </c>
      <c r="G800" s="15">
        <v>30893</v>
      </c>
      <c r="H800" s="15">
        <v>0</v>
      </c>
      <c r="I800" s="15">
        <v>0</v>
      </c>
      <c r="J800" s="15">
        <v>0</v>
      </c>
      <c r="K800" s="15">
        <v>15353</v>
      </c>
      <c r="L800" s="15">
        <v>15540</v>
      </c>
      <c r="M800" s="15">
        <v>30893</v>
      </c>
      <c r="O800" s="13"/>
      <c r="P800" s="13"/>
    </row>
    <row r="801" spans="1:16" ht="12.45" customHeight="1" x14ac:dyDescent="0.2">
      <c r="A801" s="11" t="str">
        <f t="shared" si="15"/>
        <v>CARNARVON1988</v>
      </c>
      <c r="B801" s="3" t="s">
        <v>14</v>
      </c>
      <c r="C801" s="12">
        <v>1988</v>
      </c>
      <c r="E801" s="13">
        <v>14558</v>
      </c>
      <c r="F801" s="13">
        <v>15000</v>
      </c>
      <c r="G801" s="13">
        <v>29558</v>
      </c>
      <c r="H801" s="13">
        <v>0</v>
      </c>
      <c r="I801" s="13">
        <v>0</v>
      </c>
      <c r="J801" s="13">
        <v>0</v>
      </c>
      <c r="K801" s="15">
        <v>14558</v>
      </c>
      <c r="L801" s="15">
        <v>15000</v>
      </c>
      <c r="M801" s="15">
        <v>29558</v>
      </c>
      <c r="O801" s="13"/>
      <c r="P801" s="13"/>
    </row>
    <row r="802" spans="1:16" ht="12.45" customHeight="1" x14ac:dyDescent="0.2">
      <c r="A802" s="11" t="str">
        <f t="shared" si="15"/>
        <v>CARNARVON1989</v>
      </c>
      <c r="B802" s="3" t="s">
        <v>14</v>
      </c>
      <c r="C802" s="12">
        <v>1989</v>
      </c>
      <c r="E802" s="13">
        <v>10096</v>
      </c>
      <c r="F802" s="13">
        <v>10235</v>
      </c>
      <c r="G802" s="13">
        <v>20331</v>
      </c>
      <c r="H802" s="13">
        <v>0</v>
      </c>
      <c r="I802" s="13">
        <v>0</v>
      </c>
      <c r="J802" s="13">
        <v>0</v>
      </c>
      <c r="K802" s="15">
        <v>10096</v>
      </c>
      <c r="L802" s="15">
        <v>10235</v>
      </c>
      <c r="M802" s="15">
        <v>20331</v>
      </c>
      <c r="O802" s="13"/>
      <c r="P802" s="13"/>
    </row>
    <row r="803" spans="1:16" ht="12.45" customHeight="1" x14ac:dyDescent="0.2">
      <c r="A803" s="11" t="str">
        <f t="shared" si="15"/>
        <v>CARNARVON1990</v>
      </c>
      <c r="B803" s="95" t="s">
        <v>14</v>
      </c>
      <c r="C803" s="88">
        <v>1990</v>
      </c>
      <c r="D803" s="89"/>
      <c r="E803" s="15">
        <v>12798</v>
      </c>
      <c r="F803" s="15">
        <v>13064</v>
      </c>
      <c r="G803" s="15">
        <v>25862</v>
      </c>
      <c r="H803" s="90">
        <v>0</v>
      </c>
      <c r="I803" s="90">
        <v>0</v>
      </c>
      <c r="J803" s="15">
        <v>0</v>
      </c>
      <c r="K803" s="15">
        <v>12798</v>
      </c>
      <c r="L803" s="15">
        <v>13064</v>
      </c>
      <c r="M803" s="15">
        <v>25862</v>
      </c>
      <c r="O803" s="13"/>
      <c r="P803" s="13"/>
    </row>
    <row r="804" spans="1:16" ht="12.45" customHeight="1" x14ac:dyDescent="0.2">
      <c r="A804" s="11" t="str">
        <f t="shared" si="15"/>
        <v>CARNARVON1991</v>
      </c>
      <c r="B804" s="3" t="s">
        <v>14</v>
      </c>
      <c r="C804" s="12">
        <v>1991</v>
      </c>
      <c r="E804" s="13">
        <v>14653</v>
      </c>
      <c r="F804" s="13">
        <v>14898</v>
      </c>
      <c r="G804" s="13">
        <v>29551</v>
      </c>
      <c r="H804" s="13">
        <v>0</v>
      </c>
      <c r="I804" s="13">
        <v>0</v>
      </c>
      <c r="J804" s="13">
        <v>0</v>
      </c>
      <c r="K804" s="15">
        <v>14653</v>
      </c>
      <c r="L804" s="15">
        <v>14898</v>
      </c>
      <c r="M804" s="15">
        <v>29551</v>
      </c>
      <c r="O804" s="13"/>
      <c r="P804" s="13"/>
    </row>
    <row r="805" spans="1:16" ht="12.45" customHeight="1" x14ac:dyDescent="0.2">
      <c r="A805" s="11" t="str">
        <f t="shared" si="15"/>
        <v>CARNARVON1992</v>
      </c>
      <c r="B805" s="93" t="s">
        <v>14</v>
      </c>
      <c r="C805" s="88">
        <v>1992</v>
      </c>
      <c r="D805" s="89"/>
      <c r="E805" s="15">
        <v>15987</v>
      </c>
      <c r="F805" s="15">
        <v>16291</v>
      </c>
      <c r="G805" s="15">
        <v>32278</v>
      </c>
      <c r="H805" s="15">
        <v>0</v>
      </c>
      <c r="I805" s="15">
        <v>0</v>
      </c>
      <c r="J805" s="15">
        <v>0</v>
      </c>
      <c r="K805" s="15">
        <v>15987</v>
      </c>
      <c r="L805" s="15">
        <v>16291</v>
      </c>
      <c r="M805" s="15">
        <v>32278</v>
      </c>
      <c r="O805" s="13"/>
      <c r="P805" s="13"/>
    </row>
    <row r="806" spans="1:16" ht="12.45" customHeight="1" x14ac:dyDescent="0.2">
      <c r="A806" s="11" t="str">
        <f t="shared" si="15"/>
        <v>CARNARVON1993</v>
      </c>
      <c r="B806" s="93" t="s">
        <v>14</v>
      </c>
      <c r="C806" s="88">
        <v>1993</v>
      </c>
      <c r="D806" s="89"/>
      <c r="E806" s="15">
        <v>17551</v>
      </c>
      <c r="F806" s="15">
        <v>17832</v>
      </c>
      <c r="G806" s="15">
        <v>35383</v>
      </c>
      <c r="H806" s="15">
        <v>0</v>
      </c>
      <c r="I806" s="15">
        <v>0</v>
      </c>
      <c r="J806" s="15">
        <v>0</v>
      </c>
      <c r="K806" s="15">
        <v>17551</v>
      </c>
      <c r="L806" s="15">
        <v>17832</v>
      </c>
      <c r="M806" s="15">
        <v>35383</v>
      </c>
      <c r="O806" s="13"/>
      <c r="P806" s="13"/>
    </row>
    <row r="807" spans="1:16" ht="12.45" customHeight="1" x14ac:dyDescent="0.2">
      <c r="A807" s="11" t="str">
        <f t="shared" si="15"/>
        <v>CARNARVON1994</v>
      </c>
      <c r="B807" s="93" t="s">
        <v>14</v>
      </c>
      <c r="C807" s="88">
        <v>1994</v>
      </c>
      <c r="D807" s="89"/>
      <c r="E807" s="15">
        <v>16822</v>
      </c>
      <c r="F807" s="15">
        <v>16347</v>
      </c>
      <c r="G807" s="15">
        <v>33169</v>
      </c>
      <c r="H807" s="15">
        <v>0</v>
      </c>
      <c r="I807" s="15">
        <v>0</v>
      </c>
      <c r="J807" s="15">
        <v>0</v>
      </c>
      <c r="K807" s="15">
        <v>16822</v>
      </c>
      <c r="L807" s="15">
        <v>16347</v>
      </c>
      <c r="M807" s="15">
        <v>33169</v>
      </c>
      <c r="O807" s="13"/>
      <c r="P807" s="13"/>
    </row>
    <row r="808" spans="1:16" ht="12.45" customHeight="1" x14ac:dyDescent="0.2">
      <c r="A808" s="11" t="str">
        <f t="shared" si="15"/>
        <v>CARNARVON1995</v>
      </c>
      <c r="B808" s="93" t="s">
        <v>14</v>
      </c>
      <c r="C808" s="88">
        <v>1995</v>
      </c>
      <c r="D808" s="89"/>
      <c r="E808" s="15">
        <v>9482</v>
      </c>
      <c r="F808" s="15">
        <v>9124</v>
      </c>
      <c r="G808" s="15">
        <v>18606</v>
      </c>
      <c r="H808" s="15">
        <v>0</v>
      </c>
      <c r="I808" s="15">
        <v>0</v>
      </c>
      <c r="J808" s="15">
        <v>0</v>
      </c>
      <c r="K808" s="15">
        <v>9482</v>
      </c>
      <c r="L808" s="15">
        <v>9124</v>
      </c>
      <c r="M808" s="15">
        <v>18606</v>
      </c>
      <c r="O808" s="13"/>
      <c r="P808" s="13"/>
    </row>
    <row r="809" spans="1:16" ht="12.45" customHeight="1" x14ac:dyDescent="0.2">
      <c r="A809" s="11" t="str">
        <f t="shared" ref="A809:A872" si="16">CONCATENATE(B809,C809)</f>
        <v>CARNARVON1996</v>
      </c>
      <c r="B809" s="3" t="s">
        <v>14</v>
      </c>
      <c r="C809" s="12">
        <v>1996</v>
      </c>
      <c r="D809" s="89"/>
      <c r="E809" s="13">
        <v>9890</v>
      </c>
      <c r="F809" s="13">
        <v>10172</v>
      </c>
      <c r="G809" s="13">
        <v>20062</v>
      </c>
      <c r="H809" s="13">
        <v>0</v>
      </c>
      <c r="I809" s="13">
        <v>0</v>
      </c>
      <c r="J809" s="13">
        <v>0</v>
      </c>
      <c r="K809" s="15">
        <v>9890</v>
      </c>
      <c r="L809" s="15">
        <v>10172</v>
      </c>
      <c r="M809" s="15">
        <v>20062</v>
      </c>
      <c r="O809" s="13"/>
      <c r="P809" s="13"/>
    </row>
    <row r="810" spans="1:16" ht="12.45" customHeight="1" x14ac:dyDescent="0.2">
      <c r="A810" s="11" t="str">
        <f t="shared" si="16"/>
        <v>CARNARVON1997</v>
      </c>
      <c r="B810" s="95" t="s">
        <v>14</v>
      </c>
      <c r="C810" s="88">
        <v>1997</v>
      </c>
      <c r="D810" s="89"/>
      <c r="E810" s="15">
        <v>10320</v>
      </c>
      <c r="F810" s="15">
        <v>10527</v>
      </c>
      <c r="G810" s="15">
        <v>20847</v>
      </c>
      <c r="H810" s="90">
        <v>0</v>
      </c>
      <c r="I810" s="90">
        <v>0</v>
      </c>
      <c r="J810" s="15">
        <v>0</v>
      </c>
      <c r="K810" s="15">
        <v>10320</v>
      </c>
      <c r="L810" s="15">
        <v>10527</v>
      </c>
      <c r="M810" s="15">
        <v>20847</v>
      </c>
      <c r="O810" s="13"/>
      <c r="P810" s="13"/>
    </row>
    <row r="811" spans="1:16" ht="12.45" customHeight="1" x14ac:dyDescent="0.2">
      <c r="A811" s="11" t="str">
        <f t="shared" si="16"/>
        <v>CARNARVON1998</v>
      </c>
      <c r="B811" s="3" t="s">
        <v>14</v>
      </c>
      <c r="C811" s="12">
        <v>1998</v>
      </c>
      <c r="E811" s="13">
        <v>9584</v>
      </c>
      <c r="F811" s="13">
        <v>8903</v>
      </c>
      <c r="G811" s="13">
        <v>18487</v>
      </c>
      <c r="H811" s="13">
        <v>0</v>
      </c>
      <c r="I811" s="13">
        <v>0</v>
      </c>
      <c r="J811" s="13">
        <v>0</v>
      </c>
      <c r="K811" s="15">
        <v>9584</v>
      </c>
      <c r="L811" s="15">
        <v>8903</v>
      </c>
      <c r="M811" s="15">
        <v>18487</v>
      </c>
      <c r="O811" s="13"/>
      <c r="P811" s="13"/>
    </row>
    <row r="812" spans="1:16" ht="12.45" customHeight="1" x14ac:dyDescent="0.2">
      <c r="A812" s="11" t="str">
        <f t="shared" si="16"/>
        <v>CARNARVON1999</v>
      </c>
      <c r="B812" s="3" t="s">
        <v>14</v>
      </c>
      <c r="C812" s="12">
        <v>1999</v>
      </c>
      <c r="E812" s="13">
        <v>9360</v>
      </c>
      <c r="F812" s="13">
        <v>8003</v>
      </c>
      <c r="G812" s="13">
        <v>17363</v>
      </c>
      <c r="H812" s="13">
        <v>0</v>
      </c>
      <c r="I812" s="13">
        <v>0</v>
      </c>
      <c r="J812" s="13">
        <v>0</v>
      </c>
      <c r="K812" s="15">
        <v>9360</v>
      </c>
      <c r="L812" s="15">
        <v>8003</v>
      </c>
      <c r="M812" s="15">
        <v>17363</v>
      </c>
      <c r="O812" s="13"/>
      <c r="P812" s="13"/>
    </row>
    <row r="813" spans="1:16" ht="12.45" customHeight="1" x14ac:dyDescent="0.2">
      <c r="A813" s="11" t="str">
        <f t="shared" si="16"/>
        <v>CARNARVON2000</v>
      </c>
      <c r="B813" s="3" t="s">
        <v>14</v>
      </c>
      <c r="C813" s="12">
        <v>2000</v>
      </c>
      <c r="E813" s="13">
        <v>9217</v>
      </c>
      <c r="F813" s="13">
        <v>9365</v>
      </c>
      <c r="G813" s="13">
        <v>18582</v>
      </c>
      <c r="H813" s="13">
        <v>0</v>
      </c>
      <c r="I813" s="13">
        <v>0</v>
      </c>
      <c r="J813" s="13">
        <v>0</v>
      </c>
      <c r="K813" s="15">
        <v>9217</v>
      </c>
      <c r="L813" s="15">
        <v>9365</v>
      </c>
      <c r="M813" s="15">
        <v>18582</v>
      </c>
      <c r="O813" s="13"/>
      <c r="P813" s="13"/>
    </row>
    <row r="814" spans="1:16" ht="12.45" customHeight="1" x14ac:dyDescent="0.2">
      <c r="A814" s="11" t="str">
        <f t="shared" si="16"/>
        <v>CARNARVON2001</v>
      </c>
      <c r="B814" s="3" t="s">
        <v>14</v>
      </c>
      <c r="C814" s="12">
        <v>2001</v>
      </c>
      <c r="D814" s="89"/>
      <c r="E814" s="13">
        <v>7738</v>
      </c>
      <c r="F814" s="13">
        <v>7842</v>
      </c>
      <c r="G814" s="13">
        <v>15580</v>
      </c>
      <c r="H814" s="13">
        <v>0</v>
      </c>
      <c r="I814" s="13">
        <v>0</v>
      </c>
      <c r="J814" s="13">
        <v>0</v>
      </c>
      <c r="K814" s="15">
        <v>7738</v>
      </c>
      <c r="L814" s="15">
        <v>7842</v>
      </c>
      <c r="M814" s="15">
        <v>15580</v>
      </c>
      <c r="O814" s="13"/>
      <c r="P814" s="13"/>
    </row>
    <row r="815" spans="1:16" ht="12.45" customHeight="1" x14ac:dyDescent="0.2">
      <c r="A815" s="11" t="str">
        <f t="shared" si="16"/>
        <v>CARNARVON2002</v>
      </c>
      <c r="B815" s="93" t="s">
        <v>14</v>
      </c>
      <c r="C815" s="88">
        <v>2002</v>
      </c>
      <c r="D815" s="89"/>
      <c r="E815" s="15">
        <v>7837</v>
      </c>
      <c r="F815" s="15">
        <v>7914</v>
      </c>
      <c r="G815" s="15">
        <v>15751</v>
      </c>
      <c r="H815" s="15">
        <v>0</v>
      </c>
      <c r="I815" s="15">
        <v>0</v>
      </c>
      <c r="J815" s="15">
        <v>0</v>
      </c>
      <c r="K815" s="15">
        <v>7837</v>
      </c>
      <c r="L815" s="15">
        <v>7914</v>
      </c>
      <c r="M815" s="15">
        <v>15751</v>
      </c>
      <c r="O815" s="13"/>
      <c r="P815" s="13"/>
    </row>
    <row r="816" spans="1:16" ht="12.45" customHeight="1" x14ac:dyDescent="0.2">
      <c r="A816" s="11" t="str">
        <f t="shared" si="16"/>
        <v>CARNARVON2003</v>
      </c>
      <c r="B816" s="3" t="s">
        <v>14</v>
      </c>
      <c r="C816" s="12">
        <v>2003</v>
      </c>
      <c r="E816" s="13">
        <v>7541</v>
      </c>
      <c r="F816" s="13">
        <v>7687</v>
      </c>
      <c r="G816" s="13">
        <v>15228</v>
      </c>
      <c r="H816" s="13">
        <v>0</v>
      </c>
      <c r="I816" s="13">
        <v>0</v>
      </c>
      <c r="J816" s="13">
        <v>0</v>
      </c>
      <c r="K816" s="15">
        <v>7541</v>
      </c>
      <c r="L816" s="15">
        <v>7687</v>
      </c>
      <c r="M816" s="15">
        <v>15228</v>
      </c>
      <c r="O816" s="13"/>
      <c r="P816" s="13"/>
    </row>
    <row r="817" spans="1:16" ht="12.45" customHeight="1" x14ac:dyDescent="0.2">
      <c r="A817" s="11" t="str">
        <f t="shared" si="16"/>
        <v>CARNARVON2004</v>
      </c>
      <c r="B817" s="3" t="s">
        <v>14</v>
      </c>
      <c r="C817" s="12">
        <v>2004</v>
      </c>
      <c r="E817" s="13">
        <v>8327</v>
      </c>
      <c r="F817" s="13">
        <v>8481</v>
      </c>
      <c r="G817" s="13">
        <v>16808</v>
      </c>
      <c r="H817" s="13">
        <v>0</v>
      </c>
      <c r="I817" s="13">
        <v>0</v>
      </c>
      <c r="J817" s="13">
        <v>0</v>
      </c>
      <c r="K817" s="15">
        <v>8327</v>
      </c>
      <c r="L817" s="15">
        <v>8481</v>
      </c>
      <c r="M817" s="15">
        <v>16808</v>
      </c>
      <c r="O817" s="13"/>
      <c r="P817" s="13"/>
    </row>
    <row r="818" spans="1:16" ht="12.45" customHeight="1" x14ac:dyDescent="0.2">
      <c r="A818" s="11" t="str">
        <f t="shared" si="16"/>
        <v>CARNARVON2005</v>
      </c>
      <c r="B818" s="3" t="s">
        <v>14</v>
      </c>
      <c r="C818" s="12">
        <v>2005</v>
      </c>
      <c r="E818" s="13">
        <v>8886</v>
      </c>
      <c r="F818" s="13">
        <v>8913</v>
      </c>
      <c r="G818" s="13">
        <v>17799</v>
      </c>
      <c r="H818" s="13">
        <v>0</v>
      </c>
      <c r="I818" s="13">
        <v>0</v>
      </c>
      <c r="J818" s="13">
        <v>0</v>
      </c>
      <c r="K818" s="15">
        <v>8886</v>
      </c>
      <c r="L818" s="15">
        <v>8913</v>
      </c>
      <c r="M818" s="15">
        <v>17799</v>
      </c>
      <c r="O818" s="13"/>
      <c r="P818" s="13"/>
    </row>
    <row r="819" spans="1:16" ht="12.45" customHeight="1" x14ac:dyDescent="0.2">
      <c r="A819" s="11" t="str">
        <f t="shared" si="16"/>
        <v>CARNARVON2006</v>
      </c>
      <c r="B819" s="3" t="s">
        <v>14</v>
      </c>
      <c r="C819" s="12">
        <v>2006</v>
      </c>
      <c r="E819" s="13">
        <v>9899</v>
      </c>
      <c r="F819" s="13">
        <v>10109</v>
      </c>
      <c r="G819" s="13">
        <v>20008</v>
      </c>
      <c r="H819" s="13">
        <v>0</v>
      </c>
      <c r="I819" s="13">
        <v>0</v>
      </c>
      <c r="J819" s="13">
        <v>0</v>
      </c>
      <c r="K819" s="15">
        <v>9899</v>
      </c>
      <c r="L819" s="15">
        <v>10109</v>
      </c>
      <c r="M819" s="15">
        <v>20008</v>
      </c>
      <c r="O819" s="13"/>
      <c r="P819" s="13"/>
    </row>
    <row r="820" spans="1:16" ht="12.45" customHeight="1" x14ac:dyDescent="0.2">
      <c r="A820" s="11" t="str">
        <f t="shared" si="16"/>
        <v>CARNARVON2007</v>
      </c>
      <c r="B820" s="3" t="s">
        <v>14</v>
      </c>
      <c r="C820" s="12">
        <v>2007</v>
      </c>
      <c r="E820" s="13">
        <v>11361</v>
      </c>
      <c r="F820" s="13">
        <v>11699</v>
      </c>
      <c r="G820" s="13">
        <v>23060</v>
      </c>
      <c r="H820" s="13">
        <v>0</v>
      </c>
      <c r="I820" s="13">
        <v>0</v>
      </c>
      <c r="J820" s="13">
        <v>0</v>
      </c>
      <c r="K820" s="15">
        <v>11361</v>
      </c>
      <c r="L820" s="15">
        <v>11699</v>
      </c>
      <c r="M820" s="15">
        <v>23060</v>
      </c>
      <c r="O820" s="13"/>
      <c r="P820" s="13"/>
    </row>
    <row r="821" spans="1:16" ht="12.45" customHeight="1" x14ac:dyDescent="0.2">
      <c r="A821" s="11" t="str">
        <f t="shared" si="16"/>
        <v>CARNARVON2008</v>
      </c>
      <c r="B821" s="3" t="s">
        <v>14</v>
      </c>
      <c r="C821" s="12">
        <v>2008</v>
      </c>
      <c r="E821" s="13">
        <v>10749</v>
      </c>
      <c r="F821" s="13">
        <v>11066</v>
      </c>
      <c r="G821" s="13">
        <v>21815</v>
      </c>
      <c r="H821" s="13">
        <v>0</v>
      </c>
      <c r="I821" s="13">
        <v>0</v>
      </c>
      <c r="J821" s="13">
        <v>0</v>
      </c>
      <c r="K821" s="15">
        <v>10749</v>
      </c>
      <c r="L821" s="15">
        <v>11066</v>
      </c>
      <c r="M821" s="15">
        <v>21815</v>
      </c>
      <c r="O821" s="13"/>
      <c r="P821" s="13"/>
    </row>
    <row r="822" spans="1:16" ht="12.45" customHeight="1" x14ac:dyDescent="0.2">
      <c r="A822" s="11" t="str">
        <f t="shared" si="16"/>
        <v>CARNARVON2009</v>
      </c>
      <c r="B822" s="95" t="s">
        <v>14</v>
      </c>
      <c r="C822" s="88">
        <v>2009</v>
      </c>
      <c r="D822" s="89"/>
      <c r="E822" s="15">
        <v>11507</v>
      </c>
      <c r="F822" s="15">
        <v>11783</v>
      </c>
      <c r="G822" s="15">
        <v>23290</v>
      </c>
      <c r="H822" s="90">
        <v>0</v>
      </c>
      <c r="I822" s="90">
        <v>0</v>
      </c>
      <c r="J822" s="15">
        <v>0</v>
      </c>
      <c r="K822" s="15">
        <v>11507</v>
      </c>
      <c r="L822" s="15">
        <v>11783</v>
      </c>
      <c r="M822" s="15">
        <v>23290</v>
      </c>
      <c r="O822" s="13"/>
      <c r="P822" s="13"/>
    </row>
    <row r="823" spans="1:16" ht="12.45" customHeight="1" x14ac:dyDescent="0.2">
      <c r="A823" s="11" t="str">
        <f t="shared" si="16"/>
        <v>CARNARVON2010</v>
      </c>
      <c r="B823" s="93" t="s">
        <v>14</v>
      </c>
      <c r="C823" s="88">
        <v>2010</v>
      </c>
      <c r="D823" s="89"/>
      <c r="E823" s="15">
        <v>12575</v>
      </c>
      <c r="F823" s="15">
        <v>13288</v>
      </c>
      <c r="G823" s="15">
        <v>25863</v>
      </c>
      <c r="H823" s="15">
        <v>0</v>
      </c>
      <c r="I823" s="15">
        <v>0</v>
      </c>
      <c r="J823" s="15">
        <v>0</v>
      </c>
      <c r="K823" s="15">
        <v>12575</v>
      </c>
      <c r="L823" s="15">
        <v>13288</v>
      </c>
      <c r="M823" s="15">
        <v>25863</v>
      </c>
      <c r="O823" s="13"/>
      <c r="P823" s="13"/>
    </row>
    <row r="824" spans="1:16" ht="12.45" customHeight="1" x14ac:dyDescent="0.2">
      <c r="A824" s="11" t="str">
        <f t="shared" si="16"/>
        <v>CARNARVON2011</v>
      </c>
      <c r="B824" s="95" t="s">
        <v>14</v>
      </c>
      <c r="C824" s="88">
        <v>2011</v>
      </c>
      <c r="D824" s="89"/>
      <c r="E824" s="15">
        <v>14132</v>
      </c>
      <c r="F824" s="15">
        <v>14426</v>
      </c>
      <c r="G824" s="15">
        <v>28558</v>
      </c>
      <c r="H824" s="90">
        <v>0</v>
      </c>
      <c r="I824" s="90">
        <v>0</v>
      </c>
      <c r="J824" s="15">
        <v>0</v>
      </c>
      <c r="K824" s="15">
        <v>14132</v>
      </c>
      <c r="L824" s="15">
        <v>14426</v>
      </c>
      <c r="M824" s="15">
        <v>28558</v>
      </c>
      <c r="O824" s="13"/>
      <c r="P824" s="13"/>
    </row>
    <row r="825" spans="1:16" ht="12.45" customHeight="1" x14ac:dyDescent="0.2">
      <c r="A825" s="11" t="str">
        <f t="shared" si="16"/>
        <v>CARNARVON2012</v>
      </c>
      <c r="B825" s="3" t="s">
        <v>14</v>
      </c>
      <c r="C825" s="12">
        <v>2012</v>
      </c>
      <c r="E825" s="13">
        <v>12692</v>
      </c>
      <c r="F825" s="13">
        <v>12895</v>
      </c>
      <c r="G825" s="13">
        <v>25587</v>
      </c>
      <c r="H825" s="13">
        <v>0</v>
      </c>
      <c r="I825" s="13">
        <v>0</v>
      </c>
      <c r="J825" s="13">
        <v>0</v>
      </c>
      <c r="K825" s="15">
        <v>12692</v>
      </c>
      <c r="L825" s="15">
        <v>12895</v>
      </c>
      <c r="M825" s="15">
        <v>25587</v>
      </c>
      <c r="O825" s="13"/>
      <c r="P825" s="13"/>
    </row>
    <row r="826" spans="1:16" ht="12.45" customHeight="1" x14ac:dyDescent="0.2">
      <c r="A826" s="11" t="str">
        <f t="shared" si="16"/>
        <v>CARNARVON2013</v>
      </c>
      <c r="B826" s="3" t="s">
        <v>14</v>
      </c>
      <c r="C826" s="12">
        <v>2013</v>
      </c>
      <c r="E826" s="13">
        <v>13440</v>
      </c>
      <c r="F826" s="13">
        <v>13928</v>
      </c>
      <c r="G826" s="13">
        <v>27368</v>
      </c>
      <c r="H826" s="13">
        <v>0</v>
      </c>
      <c r="I826" s="13">
        <v>0</v>
      </c>
      <c r="J826" s="13">
        <v>0</v>
      </c>
      <c r="K826" s="15">
        <v>13440</v>
      </c>
      <c r="L826" s="15">
        <v>13928</v>
      </c>
      <c r="M826" s="15">
        <v>27368</v>
      </c>
      <c r="N826" s="107"/>
      <c r="O826" s="13"/>
      <c r="P826" s="13"/>
    </row>
    <row r="827" spans="1:16" ht="12.45" customHeight="1" x14ac:dyDescent="0.2">
      <c r="A827" s="11" t="str">
        <f t="shared" si="16"/>
        <v>CARNARVON2014</v>
      </c>
      <c r="B827" s="3" t="s">
        <v>14</v>
      </c>
      <c r="C827" s="12">
        <v>2014</v>
      </c>
      <c r="E827" s="13">
        <v>11537</v>
      </c>
      <c r="F827" s="13">
        <v>11812</v>
      </c>
      <c r="G827" s="13">
        <v>23349</v>
      </c>
      <c r="H827" s="13">
        <v>0</v>
      </c>
      <c r="I827" s="13">
        <v>0</v>
      </c>
      <c r="J827" s="13">
        <v>0</v>
      </c>
      <c r="K827" s="15">
        <v>11537</v>
      </c>
      <c r="L827" s="15">
        <v>11812</v>
      </c>
      <c r="M827" s="15">
        <v>23349</v>
      </c>
      <c r="O827" s="13"/>
      <c r="P827" s="13"/>
    </row>
    <row r="828" spans="1:16" ht="12.45" customHeight="1" x14ac:dyDescent="0.2">
      <c r="A828" s="11" t="str">
        <f t="shared" si="16"/>
        <v>CARNARVON2015</v>
      </c>
      <c r="B828" s="93" t="s">
        <v>14</v>
      </c>
      <c r="C828" s="88">
        <v>2015</v>
      </c>
      <c r="D828" s="89"/>
      <c r="E828" s="15">
        <v>10583</v>
      </c>
      <c r="F828" s="15">
        <v>10936</v>
      </c>
      <c r="G828" s="15">
        <v>21519</v>
      </c>
      <c r="H828" s="15">
        <v>0</v>
      </c>
      <c r="I828" s="15">
        <v>0</v>
      </c>
      <c r="J828" s="15">
        <v>0</v>
      </c>
      <c r="K828" s="15">
        <v>10583</v>
      </c>
      <c r="L828" s="15">
        <v>10936</v>
      </c>
      <c r="M828" s="15">
        <v>21519</v>
      </c>
      <c r="O828" s="13"/>
      <c r="P828" s="13"/>
    </row>
    <row r="829" spans="1:16" ht="12.45" customHeight="1" x14ac:dyDescent="0.2">
      <c r="A829" s="11" t="str">
        <f t="shared" si="16"/>
        <v>CARNARVON2016</v>
      </c>
      <c r="B829" s="95" t="s">
        <v>14</v>
      </c>
      <c r="C829" s="88">
        <v>2016</v>
      </c>
      <c r="D829" s="89"/>
      <c r="E829" s="15">
        <v>9044</v>
      </c>
      <c r="F829" s="15">
        <v>10445</v>
      </c>
      <c r="G829" s="15">
        <v>19489</v>
      </c>
      <c r="H829" s="90">
        <v>0</v>
      </c>
      <c r="I829" s="90">
        <v>0</v>
      </c>
      <c r="J829" s="15">
        <v>0</v>
      </c>
      <c r="K829" s="15">
        <v>9044</v>
      </c>
      <c r="L829" s="15">
        <v>10445</v>
      </c>
      <c r="M829" s="15">
        <v>19489</v>
      </c>
      <c r="O829" s="13"/>
      <c r="P829" s="13"/>
    </row>
    <row r="830" spans="1:16" ht="12.45" customHeight="1" x14ac:dyDescent="0.2">
      <c r="A830" s="11" t="str">
        <f t="shared" si="16"/>
        <v>CARNARVON2017</v>
      </c>
      <c r="B830" s="95" t="s">
        <v>14</v>
      </c>
      <c r="C830" s="88">
        <v>2017</v>
      </c>
      <c r="D830" s="89"/>
      <c r="E830" s="15">
        <v>9795</v>
      </c>
      <c r="F830" s="15">
        <v>10776</v>
      </c>
      <c r="G830" s="15">
        <v>20571</v>
      </c>
      <c r="H830" s="90">
        <v>0</v>
      </c>
      <c r="I830" s="90">
        <v>0</v>
      </c>
      <c r="J830" s="15">
        <v>0</v>
      </c>
      <c r="K830" s="15">
        <v>9795</v>
      </c>
      <c r="L830" s="15">
        <v>10776</v>
      </c>
      <c r="M830" s="15">
        <v>20571</v>
      </c>
      <c r="O830" s="13"/>
      <c r="P830" s="13"/>
    </row>
    <row r="831" spans="1:16" ht="12.45" customHeight="1" x14ac:dyDescent="0.2">
      <c r="A831" s="11" t="str">
        <f t="shared" si="16"/>
        <v>CARNARVON2018</v>
      </c>
      <c r="B831" s="3" t="s">
        <v>14</v>
      </c>
      <c r="C831" s="12">
        <v>2018</v>
      </c>
      <c r="E831" s="13">
        <v>9955</v>
      </c>
      <c r="F831" s="13">
        <v>10260</v>
      </c>
      <c r="G831" s="13">
        <v>20215</v>
      </c>
      <c r="H831" s="13">
        <v>0</v>
      </c>
      <c r="I831" s="13">
        <v>0</v>
      </c>
      <c r="J831" s="13">
        <v>0</v>
      </c>
      <c r="K831" s="15">
        <v>9955</v>
      </c>
      <c r="L831" s="15">
        <v>10260</v>
      </c>
      <c r="M831" s="15">
        <v>20215</v>
      </c>
      <c r="O831" s="13"/>
      <c r="P831" s="13"/>
    </row>
    <row r="832" spans="1:16" ht="12.45" customHeight="1" x14ac:dyDescent="0.2">
      <c r="A832" s="11" t="str">
        <f t="shared" si="16"/>
        <v>CARNARVON2019</v>
      </c>
      <c r="B832" s="3" t="s">
        <v>14</v>
      </c>
      <c r="C832" s="12">
        <v>2019</v>
      </c>
      <c r="E832" s="13">
        <v>10985</v>
      </c>
      <c r="F832" s="13">
        <v>11314</v>
      </c>
      <c r="G832" s="13">
        <v>22299</v>
      </c>
      <c r="H832" s="13">
        <v>0</v>
      </c>
      <c r="I832" s="13">
        <v>0</v>
      </c>
      <c r="J832" s="13">
        <v>0</v>
      </c>
      <c r="K832" s="15">
        <v>10985</v>
      </c>
      <c r="L832" s="15">
        <v>11314</v>
      </c>
      <c r="M832" s="15">
        <v>22299</v>
      </c>
      <c r="O832" s="13"/>
      <c r="P832" s="13"/>
    </row>
    <row r="833" spans="1:16" ht="12.45" customHeight="1" x14ac:dyDescent="0.2">
      <c r="A833" s="11" t="str">
        <f t="shared" si="16"/>
        <v>CARNARVON2020</v>
      </c>
      <c r="B833" s="93" t="s">
        <v>14</v>
      </c>
      <c r="C833" s="88">
        <v>2020</v>
      </c>
      <c r="D833" s="89"/>
      <c r="E833" s="15">
        <v>6917</v>
      </c>
      <c r="F833" s="15">
        <v>7307</v>
      </c>
      <c r="G833" s="15">
        <v>14224</v>
      </c>
      <c r="H833" s="15">
        <v>0</v>
      </c>
      <c r="I833" s="15">
        <v>0</v>
      </c>
      <c r="J833" s="15">
        <v>0</v>
      </c>
      <c r="K833" s="15">
        <v>6917</v>
      </c>
      <c r="L833" s="15">
        <v>7307</v>
      </c>
      <c r="M833" s="15">
        <v>14224</v>
      </c>
      <c r="O833" s="13"/>
      <c r="P833" s="13"/>
    </row>
    <row r="834" spans="1:16" ht="12.45" customHeight="1" x14ac:dyDescent="0.2">
      <c r="A834" s="11" t="str">
        <f t="shared" si="16"/>
        <v>CARNARVON2021</v>
      </c>
      <c r="B834" s="3" t="s">
        <v>14</v>
      </c>
      <c r="C834" s="12">
        <v>2021</v>
      </c>
      <c r="E834" s="13">
        <v>10581</v>
      </c>
      <c r="F834" s="13">
        <v>11430</v>
      </c>
      <c r="G834" s="13">
        <v>22011</v>
      </c>
      <c r="H834" s="13">
        <v>0</v>
      </c>
      <c r="I834" s="13">
        <v>0</v>
      </c>
      <c r="J834" s="13">
        <v>0</v>
      </c>
      <c r="K834" s="15">
        <v>10581</v>
      </c>
      <c r="L834" s="15">
        <v>11430</v>
      </c>
      <c r="M834" s="15">
        <v>22011</v>
      </c>
      <c r="O834" s="13"/>
      <c r="P834" s="13"/>
    </row>
    <row r="835" spans="1:16" ht="12.45" customHeight="1" x14ac:dyDescent="0.2">
      <c r="A835" s="11" t="str">
        <f t="shared" si="16"/>
        <v>CARNARVON2022</v>
      </c>
      <c r="B835" s="3" t="s">
        <v>14</v>
      </c>
      <c r="C835" s="12">
        <v>2022</v>
      </c>
      <c r="E835" s="13">
        <v>12160</v>
      </c>
      <c r="F835" s="13">
        <v>12680</v>
      </c>
      <c r="G835" s="13">
        <v>24840</v>
      </c>
      <c r="H835" s="13">
        <v>0</v>
      </c>
      <c r="I835" s="13">
        <v>0</v>
      </c>
      <c r="J835" s="13">
        <v>0</v>
      </c>
      <c r="K835" s="15">
        <v>12160</v>
      </c>
      <c r="L835" s="15">
        <v>12680</v>
      </c>
      <c r="M835" s="15">
        <v>24840</v>
      </c>
      <c r="O835" s="13"/>
      <c r="P835" s="13"/>
    </row>
    <row r="836" spans="1:16" ht="12.45" customHeight="1" x14ac:dyDescent="0.2">
      <c r="A836" s="11" t="str">
        <f t="shared" si="16"/>
        <v>CARNARVON2023</v>
      </c>
      <c r="B836" s="3" t="s">
        <v>14</v>
      </c>
      <c r="C836" s="12">
        <v>2023</v>
      </c>
      <c r="E836" s="13">
        <v>11937</v>
      </c>
      <c r="F836" s="13">
        <v>12408</v>
      </c>
      <c r="G836" s="13">
        <v>24345</v>
      </c>
      <c r="H836" s="13">
        <v>0</v>
      </c>
      <c r="I836" s="13">
        <v>0</v>
      </c>
      <c r="J836" s="13">
        <v>0</v>
      </c>
      <c r="K836" s="15">
        <v>11937</v>
      </c>
      <c r="L836" s="15">
        <v>12408</v>
      </c>
      <c r="M836" s="15">
        <v>24345</v>
      </c>
      <c r="O836" s="13"/>
      <c r="P836" s="13"/>
    </row>
    <row r="837" spans="1:16" ht="12.45" customHeight="1" x14ac:dyDescent="0.2">
      <c r="A837" s="11" t="str">
        <f t="shared" si="16"/>
        <v>CARNARVON2024</v>
      </c>
      <c r="B837" s="95" t="s">
        <v>14</v>
      </c>
      <c r="C837" s="88">
        <v>2024</v>
      </c>
      <c r="D837" s="89"/>
      <c r="E837" s="15">
        <v>13565</v>
      </c>
      <c r="F837" s="15">
        <v>14047</v>
      </c>
      <c r="G837" s="15">
        <v>27612</v>
      </c>
      <c r="H837" s="90">
        <v>0</v>
      </c>
      <c r="I837" s="90">
        <v>0</v>
      </c>
      <c r="J837" s="15">
        <v>0</v>
      </c>
      <c r="K837" s="15">
        <v>13565</v>
      </c>
      <c r="L837" s="15">
        <v>14047</v>
      </c>
      <c r="M837" s="15">
        <v>27612</v>
      </c>
      <c r="O837" s="13"/>
      <c r="P837" s="13"/>
    </row>
    <row r="838" spans="1:16" ht="12.45" customHeight="1" x14ac:dyDescent="0.2">
      <c r="A838" s="11" t="str">
        <f t="shared" si="16"/>
        <v>CEDUNA1985</v>
      </c>
      <c r="B838" s="93" t="s">
        <v>13</v>
      </c>
      <c r="C838" s="88">
        <v>1985</v>
      </c>
      <c r="D838" s="89"/>
      <c r="E838" s="15">
        <v>2578</v>
      </c>
      <c r="F838" s="15">
        <v>2676</v>
      </c>
      <c r="G838" s="15">
        <v>5254</v>
      </c>
      <c r="H838" s="15">
        <v>0</v>
      </c>
      <c r="I838" s="15">
        <v>0</v>
      </c>
      <c r="J838" s="15">
        <v>0</v>
      </c>
      <c r="K838" s="15">
        <v>2578</v>
      </c>
      <c r="L838" s="15">
        <v>2676</v>
      </c>
      <c r="M838" s="15">
        <v>5254</v>
      </c>
      <c r="O838" s="13"/>
      <c r="P838" s="13"/>
    </row>
    <row r="839" spans="1:16" ht="12.45" customHeight="1" x14ac:dyDescent="0.2">
      <c r="A839" s="11" t="str">
        <f t="shared" si="16"/>
        <v>CEDUNA1986</v>
      </c>
      <c r="B839" s="3" t="s">
        <v>13</v>
      </c>
      <c r="C839" s="12">
        <v>1986</v>
      </c>
      <c r="E839" s="13">
        <v>836</v>
      </c>
      <c r="F839" s="13">
        <v>855</v>
      </c>
      <c r="G839" s="13">
        <v>1691</v>
      </c>
      <c r="H839" s="13">
        <v>0</v>
      </c>
      <c r="I839" s="13">
        <v>0</v>
      </c>
      <c r="J839" s="13">
        <v>0</v>
      </c>
      <c r="K839" s="15">
        <v>836</v>
      </c>
      <c r="L839" s="15">
        <v>855</v>
      </c>
      <c r="M839" s="15">
        <v>1691</v>
      </c>
      <c r="O839" s="13"/>
      <c r="P839" s="13"/>
    </row>
    <row r="840" spans="1:16" ht="12.45" customHeight="1" x14ac:dyDescent="0.2">
      <c r="A840" s="11" t="str">
        <f t="shared" si="16"/>
        <v>CEDUNA1987</v>
      </c>
      <c r="B840" s="91" t="s">
        <v>13</v>
      </c>
      <c r="C840" s="16">
        <v>1987</v>
      </c>
      <c r="D840" s="89"/>
      <c r="E840" s="92">
        <v>2212</v>
      </c>
      <c r="F840" s="92">
        <v>2219</v>
      </c>
      <c r="G840" s="92">
        <v>4431</v>
      </c>
      <c r="H840" s="92">
        <v>0</v>
      </c>
      <c r="I840" s="92">
        <v>0</v>
      </c>
      <c r="J840" s="92">
        <v>0</v>
      </c>
      <c r="K840" s="15">
        <v>2212</v>
      </c>
      <c r="L840" s="15">
        <v>2219</v>
      </c>
      <c r="M840" s="15">
        <v>4431</v>
      </c>
      <c r="O840" s="13"/>
      <c r="P840" s="13"/>
    </row>
    <row r="841" spans="1:16" ht="12.45" customHeight="1" x14ac:dyDescent="0.2">
      <c r="A841" s="11" t="str">
        <f t="shared" si="16"/>
        <v>CEDUNA1988</v>
      </c>
      <c r="B841" s="93" t="s">
        <v>13</v>
      </c>
      <c r="C841" s="88">
        <v>1988</v>
      </c>
      <c r="D841" s="89"/>
      <c r="E841" s="15">
        <v>2287</v>
      </c>
      <c r="F841" s="15">
        <v>2265</v>
      </c>
      <c r="G841" s="15">
        <v>4552</v>
      </c>
      <c r="H841" s="15">
        <v>0</v>
      </c>
      <c r="I841" s="15">
        <v>0</v>
      </c>
      <c r="J841" s="15">
        <v>0</v>
      </c>
      <c r="K841" s="15">
        <v>2287</v>
      </c>
      <c r="L841" s="15">
        <v>2265</v>
      </c>
      <c r="M841" s="15">
        <v>4552</v>
      </c>
      <c r="O841" s="13"/>
      <c r="P841" s="13"/>
    </row>
    <row r="842" spans="1:16" ht="12.45" customHeight="1" x14ac:dyDescent="0.2">
      <c r="A842" s="11" t="str">
        <f t="shared" si="16"/>
        <v>CEDUNA1989</v>
      </c>
      <c r="B842" s="95" t="s">
        <v>13</v>
      </c>
      <c r="C842" s="88">
        <v>1989</v>
      </c>
      <c r="D842" s="89"/>
      <c r="E842" s="15">
        <v>2165</v>
      </c>
      <c r="F842" s="15">
        <v>2324</v>
      </c>
      <c r="G842" s="15">
        <v>4489</v>
      </c>
      <c r="H842" s="90">
        <v>0</v>
      </c>
      <c r="I842" s="90">
        <v>0</v>
      </c>
      <c r="J842" s="15">
        <v>0</v>
      </c>
      <c r="K842" s="15">
        <v>2165</v>
      </c>
      <c r="L842" s="15">
        <v>2324</v>
      </c>
      <c r="M842" s="15">
        <v>4489</v>
      </c>
      <c r="O842" s="13"/>
      <c r="P842" s="13"/>
    </row>
    <row r="843" spans="1:16" ht="12.45" customHeight="1" x14ac:dyDescent="0.2">
      <c r="A843" s="11" t="str">
        <f t="shared" si="16"/>
        <v>CEDUNA1990</v>
      </c>
      <c r="B843" s="3" t="s">
        <v>13</v>
      </c>
      <c r="C843" s="12">
        <v>1990</v>
      </c>
      <c r="E843" s="13">
        <v>2447</v>
      </c>
      <c r="F843" s="13">
        <v>2396</v>
      </c>
      <c r="G843" s="13">
        <v>4843</v>
      </c>
      <c r="H843" s="13">
        <v>0</v>
      </c>
      <c r="I843" s="13">
        <v>0</v>
      </c>
      <c r="J843" s="13">
        <v>0</v>
      </c>
      <c r="K843" s="15">
        <v>2447</v>
      </c>
      <c r="L843" s="15">
        <v>2396</v>
      </c>
      <c r="M843" s="15">
        <v>4843</v>
      </c>
      <c r="O843" s="13"/>
      <c r="P843" s="13"/>
    </row>
    <row r="844" spans="1:16" ht="12.45" customHeight="1" x14ac:dyDescent="0.2">
      <c r="A844" s="11" t="str">
        <f t="shared" si="16"/>
        <v>CEDUNA1991</v>
      </c>
      <c r="B844" s="3" t="s">
        <v>13</v>
      </c>
      <c r="C844" s="12">
        <v>1991</v>
      </c>
      <c r="E844" s="13">
        <v>2657</v>
      </c>
      <c r="F844" s="13">
        <v>2681</v>
      </c>
      <c r="G844" s="13">
        <v>5338</v>
      </c>
      <c r="H844" s="13">
        <v>0</v>
      </c>
      <c r="I844" s="13">
        <v>0</v>
      </c>
      <c r="J844" s="13">
        <v>0</v>
      </c>
      <c r="K844" s="15">
        <v>2657</v>
      </c>
      <c r="L844" s="15">
        <v>2681</v>
      </c>
      <c r="M844" s="15">
        <v>5338</v>
      </c>
      <c r="O844" s="13"/>
      <c r="P844" s="13"/>
    </row>
    <row r="845" spans="1:16" ht="12.45" customHeight="1" x14ac:dyDescent="0.2">
      <c r="A845" s="11" t="str">
        <f t="shared" si="16"/>
        <v>CEDUNA1992</v>
      </c>
      <c r="B845" s="3" t="s">
        <v>13</v>
      </c>
      <c r="C845" s="12">
        <v>1992</v>
      </c>
      <c r="E845" s="13">
        <v>2803</v>
      </c>
      <c r="F845" s="13">
        <v>2836</v>
      </c>
      <c r="G845" s="13">
        <v>5639</v>
      </c>
      <c r="H845" s="13">
        <v>0</v>
      </c>
      <c r="I845" s="13">
        <v>0</v>
      </c>
      <c r="J845" s="13">
        <v>0</v>
      </c>
      <c r="K845" s="15">
        <v>2803</v>
      </c>
      <c r="L845" s="15">
        <v>2836</v>
      </c>
      <c r="M845" s="15">
        <v>5639</v>
      </c>
      <c r="O845" s="13"/>
      <c r="P845" s="13"/>
    </row>
    <row r="846" spans="1:16" ht="12.45" customHeight="1" x14ac:dyDescent="0.2">
      <c r="A846" s="11" t="str">
        <f t="shared" si="16"/>
        <v>CEDUNA1993</v>
      </c>
      <c r="B846" s="93" t="s">
        <v>13</v>
      </c>
      <c r="C846" s="88">
        <v>1993</v>
      </c>
      <c r="D846" s="89"/>
      <c r="E846" s="15">
        <v>3172</v>
      </c>
      <c r="F846" s="15">
        <v>3214</v>
      </c>
      <c r="G846" s="15">
        <v>6386</v>
      </c>
      <c r="H846" s="15">
        <v>0</v>
      </c>
      <c r="I846" s="15">
        <v>0</v>
      </c>
      <c r="J846" s="15">
        <v>0</v>
      </c>
      <c r="K846" s="15">
        <v>3172</v>
      </c>
      <c r="L846" s="15">
        <v>3214</v>
      </c>
      <c r="M846" s="15">
        <v>6386</v>
      </c>
      <c r="O846" s="13"/>
      <c r="P846" s="13"/>
    </row>
    <row r="847" spans="1:16" ht="12.45" customHeight="1" x14ac:dyDescent="0.2">
      <c r="A847" s="11" t="str">
        <f t="shared" si="16"/>
        <v>CEDUNA1994</v>
      </c>
      <c r="B847" s="91" t="s">
        <v>13</v>
      </c>
      <c r="C847" s="16">
        <v>1994</v>
      </c>
      <c r="D847" s="89"/>
      <c r="E847" s="92">
        <v>3599</v>
      </c>
      <c r="F847" s="92">
        <v>3574</v>
      </c>
      <c r="G847" s="92">
        <v>7173</v>
      </c>
      <c r="H847" s="92">
        <v>0</v>
      </c>
      <c r="I847" s="92">
        <v>0</v>
      </c>
      <c r="J847" s="92">
        <v>0</v>
      </c>
      <c r="K847" s="15">
        <v>3599</v>
      </c>
      <c r="L847" s="15">
        <v>3574</v>
      </c>
      <c r="M847" s="15">
        <v>7173</v>
      </c>
      <c r="O847" s="13"/>
      <c r="P847" s="13"/>
    </row>
    <row r="848" spans="1:16" ht="12.45" customHeight="1" x14ac:dyDescent="0.2">
      <c r="A848" s="11" t="str">
        <f t="shared" si="16"/>
        <v>CEDUNA1995</v>
      </c>
      <c r="B848" s="3" t="s">
        <v>13</v>
      </c>
      <c r="C848" s="12">
        <v>1995</v>
      </c>
      <c r="E848" s="13">
        <v>3835</v>
      </c>
      <c r="F848" s="13">
        <v>3938</v>
      </c>
      <c r="G848" s="13">
        <v>7773</v>
      </c>
      <c r="H848" s="13">
        <v>0</v>
      </c>
      <c r="I848" s="13">
        <v>0</v>
      </c>
      <c r="J848" s="13">
        <v>0</v>
      </c>
      <c r="K848" s="15">
        <v>3835</v>
      </c>
      <c r="L848" s="15">
        <v>3938</v>
      </c>
      <c r="M848" s="15">
        <v>7773</v>
      </c>
      <c r="O848" s="13"/>
      <c r="P848" s="13"/>
    </row>
    <row r="849" spans="1:16" ht="12.45" customHeight="1" x14ac:dyDescent="0.2">
      <c r="A849" s="11" t="str">
        <f t="shared" si="16"/>
        <v>CEDUNA1996</v>
      </c>
      <c r="B849" s="3" t="s">
        <v>13</v>
      </c>
      <c r="C849" s="12">
        <v>1996</v>
      </c>
      <c r="E849" s="13">
        <v>4345</v>
      </c>
      <c r="F849" s="13">
        <v>4296</v>
      </c>
      <c r="G849" s="13">
        <v>8641</v>
      </c>
      <c r="H849" s="13">
        <v>0</v>
      </c>
      <c r="I849" s="13">
        <v>0</v>
      </c>
      <c r="J849" s="13">
        <v>0</v>
      </c>
      <c r="K849" s="15">
        <v>4345</v>
      </c>
      <c r="L849" s="15">
        <v>4296</v>
      </c>
      <c r="M849" s="15">
        <v>8641</v>
      </c>
      <c r="O849" s="13"/>
      <c r="P849" s="13"/>
    </row>
    <row r="850" spans="1:16" ht="12.45" customHeight="1" x14ac:dyDescent="0.2">
      <c r="A850" s="11" t="str">
        <f t="shared" si="16"/>
        <v>CEDUNA1997</v>
      </c>
      <c r="B850" s="93" t="s">
        <v>13</v>
      </c>
      <c r="C850" s="88">
        <v>1997</v>
      </c>
      <c r="D850" s="89"/>
      <c r="E850" s="15">
        <v>5006</v>
      </c>
      <c r="F850" s="15">
        <v>5077</v>
      </c>
      <c r="G850" s="15">
        <v>10083</v>
      </c>
      <c r="H850" s="15">
        <v>0</v>
      </c>
      <c r="I850" s="15">
        <v>0</v>
      </c>
      <c r="J850" s="15">
        <v>0</v>
      </c>
      <c r="K850" s="15">
        <v>5006</v>
      </c>
      <c r="L850" s="15">
        <v>5077</v>
      </c>
      <c r="M850" s="15">
        <v>10083</v>
      </c>
      <c r="O850" s="13"/>
      <c r="P850" s="13"/>
    </row>
    <row r="851" spans="1:16" ht="12.45" customHeight="1" x14ac:dyDescent="0.2">
      <c r="A851" s="11" t="str">
        <f t="shared" si="16"/>
        <v>CEDUNA1998</v>
      </c>
      <c r="B851" s="3" t="s">
        <v>13</v>
      </c>
      <c r="C851" s="12">
        <v>1998</v>
      </c>
      <c r="E851" s="13">
        <v>5276</v>
      </c>
      <c r="F851" s="13">
        <v>5250</v>
      </c>
      <c r="G851" s="13">
        <v>10526</v>
      </c>
      <c r="H851" s="13">
        <v>0</v>
      </c>
      <c r="I851" s="13">
        <v>0</v>
      </c>
      <c r="J851" s="13">
        <v>0</v>
      </c>
      <c r="K851" s="15">
        <v>5276</v>
      </c>
      <c r="L851" s="15">
        <v>5250</v>
      </c>
      <c r="M851" s="15">
        <v>10526</v>
      </c>
      <c r="O851" s="13"/>
      <c r="P851" s="13"/>
    </row>
    <row r="852" spans="1:16" ht="12.45" customHeight="1" x14ac:dyDescent="0.2">
      <c r="A852" s="11" t="str">
        <f t="shared" si="16"/>
        <v>CEDUNA1999</v>
      </c>
      <c r="B852" s="95" t="s">
        <v>13</v>
      </c>
      <c r="C852" s="88">
        <v>1999</v>
      </c>
      <c r="D852" s="89"/>
      <c r="E852" s="15">
        <v>5298</v>
      </c>
      <c r="F852" s="15">
        <v>5339</v>
      </c>
      <c r="G852" s="15">
        <v>10637</v>
      </c>
      <c r="H852" s="15">
        <v>0</v>
      </c>
      <c r="I852" s="15">
        <v>0</v>
      </c>
      <c r="J852" s="15">
        <v>0</v>
      </c>
      <c r="K852" s="15">
        <v>5298</v>
      </c>
      <c r="L852" s="15">
        <v>5339</v>
      </c>
      <c r="M852" s="15">
        <v>10637</v>
      </c>
      <c r="O852" s="13"/>
      <c r="P852" s="13"/>
    </row>
    <row r="853" spans="1:16" ht="12.45" customHeight="1" x14ac:dyDescent="0.2">
      <c r="A853" s="11" t="str">
        <f t="shared" si="16"/>
        <v>CEDUNA2000</v>
      </c>
      <c r="B853" s="3" t="s">
        <v>13</v>
      </c>
      <c r="C853" s="12">
        <v>2000</v>
      </c>
      <c r="E853" s="13">
        <v>5004</v>
      </c>
      <c r="F853" s="13">
        <v>5001</v>
      </c>
      <c r="G853" s="13">
        <v>10005</v>
      </c>
      <c r="H853" s="13">
        <v>0</v>
      </c>
      <c r="I853" s="13">
        <v>0</v>
      </c>
      <c r="J853" s="13">
        <v>0</v>
      </c>
      <c r="K853" s="15">
        <v>5004</v>
      </c>
      <c r="L853" s="15">
        <v>5001</v>
      </c>
      <c r="M853" s="15">
        <v>10005</v>
      </c>
      <c r="O853" s="13"/>
      <c r="P853" s="13"/>
    </row>
    <row r="854" spans="1:16" ht="12.45" customHeight="1" x14ac:dyDescent="0.2">
      <c r="A854" s="11" t="str">
        <f t="shared" si="16"/>
        <v>CEDUNA2001</v>
      </c>
      <c r="B854" s="91" t="s">
        <v>13</v>
      </c>
      <c r="C854" s="16">
        <v>2001</v>
      </c>
      <c r="D854" s="89"/>
      <c r="E854" s="92">
        <v>4330</v>
      </c>
      <c r="F854" s="92">
        <v>4327</v>
      </c>
      <c r="G854" s="92">
        <v>8657</v>
      </c>
      <c r="H854" s="92">
        <v>0</v>
      </c>
      <c r="I854" s="92">
        <v>0</v>
      </c>
      <c r="J854" s="92">
        <v>0</v>
      </c>
      <c r="K854" s="15">
        <v>4330</v>
      </c>
      <c r="L854" s="15">
        <v>4327</v>
      </c>
      <c r="M854" s="15">
        <v>8657</v>
      </c>
      <c r="O854" s="13"/>
      <c r="P854" s="13"/>
    </row>
    <row r="855" spans="1:16" ht="12.45" customHeight="1" x14ac:dyDescent="0.2">
      <c r="A855" s="11" t="str">
        <f t="shared" si="16"/>
        <v>CEDUNA2002</v>
      </c>
      <c r="B855" s="95" t="s">
        <v>13</v>
      </c>
      <c r="C855" s="88">
        <v>2002</v>
      </c>
      <c r="D855" s="89"/>
      <c r="E855" s="15">
        <v>4697</v>
      </c>
      <c r="F855" s="15">
        <v>4548</v>
      </c>
      <c r="G855" s="15">
        <v>9245</v>
      </c>
      <c r="H855" s="90">
        <v>0</v>
      </c>
      <c r="I855" s="90">
        <v>0</v>
      </c>
      <c r="J855" s="15">
        <v>0</v>
      </c>
      <c r="K855" s="15">
        <v>4697</v>
      </c>
      <c r="L855" s="15">
        <v>4548</v>
      </c>
      <c r="M855" s="15">
        <v>9245</v>
      </c>
      <c r="O855" s="13"/>
      <c r="P855" s="13"/>
    </row>
    <row r="856" spans="1:16" ht="12.45" customHeight="1" x14ac:dyDescent="0.2">
      <c r="A856" s="11" t="str">
        <f t="shared" si="16"/>
        <v>CEDUNA2003</v>
      </c>
      <c r="B856" s="3" t="s">
        <v>13</v>
      </c>
      <c r="C856" s="12">
        <v>2003</v>
      </c>
      <c r="E856" s="13">
        <v>5501</v>
      </c>
      <c r="F856" s="13">
        <v>5676</v>
      </c>
      <c r="G856" s="13">
        <v>11177</v>
      </c>
      <c r="H856" s="13">
        <v>0</v>
      </c>
      <c r="I856" s="13">
        <v>0</v>
      </c>
      <c r="J856" s="13">
        <v>0</v>
      </c>
      <c r="K856" s="15">
        <v>5501</v>
      </c>
      <c r="L856" s="15">
        <v>5676</v>
      </c>
      <c r="M856" s="15">
        <v>11177</v>
      </c>
      <c r="O856" s="13"/>
      <c r="P856" s="13"/>
    </row>
    <row r="857" spans="1:16" ht="12.45" customHeight="1" x14ac:dyDescent="0.2">
      <c r="A857" s="11" t="str">
        <f t="shared" si="16"/>
        <v>CEDUNA2004</v>
      </c>
      <c r="B857" s="3" t="s">
        <v>13</v>
      </c>
      <c r="C857" s="12">
        <v>2004</v>
      </c>
      <c r="E857" s="13">
        <v>6286</v>
      </c>
      <c r="F857" s="13">
        <v>6316</v>
      </c>
      <c r="G857" s="13">
        <v>12602</v>
      </c>
      <c r="H857" s="13">
        <v>0</v>
      </c>
      <c r="I857" s="13">
        <v>0</v>
      </c>
      <c r="J857" s="13">
        <v>0</v>
      </c>
      <c r="K857" s="15">
        <v>6286</v>
      </c>
      <c r="L857" s="15">
        <v>6316</v>
      </c>
      <c r="M857" s="15">
        <v>12602</v>
      </c>
      <c r="O857" s="13"/>
      <c r="P857" s="13"/>
    </row>
    <row r="858" spans="1:16" ht="12.45" customHeight="1" x14ac:dyDescent="0.2">
      <c r="A858" s="11" t="str">
        <f t="shared" si="16"/>
        <v>CEDUNA2005</v>
      </c>
      <c r="B858" s="3" t="s">
        <v>13</v>
      </c>
      <c r="C858" s="12">
        <v>2005</v>
      </c>
      <c r="E858" s="13">
        <v>7576</v>
      </c>
      <c r="F858" s="13">
        <v>7697</v>
      </c>
      <c r="G858" s="13">
        <v>15273</v>
      </c>
      <c r="H858" s="13">
        <v>0</v>
      </c>
      <c r="I858" s="13">
        <v>0</v>
      </c>
      <c r="J858" s="13">
        <v>0</v>
      </c>
      <c r="K858" s="15">
        <v>7576</v>
      </c>
      <c r="L858" s="15">
        <v>7697</v>
      </c>
      <c r="M858" s="15">
        <v>15273</v>
      </c>
      <c r="O858" s="13"/>
      <c r="P858" s="13"/>
    </row>
    <row r="859" spans="1:16" ht="12.45" customHeight="1" x14ac:dyDescent="0.2">
      <c r="A859" s="11" t="str">
        <f t="shared" si="16"/>
        <v>CEDUNA2006</v>
      </c>
      <c r="B859" s="3" t="s">
        <v>13</v>
      </c>
      <c r="C859" s="12">
        <v>2006</v>
      </c>
      <c r="E859" s="13">
        <v>9564</v>
      </c>
      <c r="F859" s="13">
        <v>9685</v>
      </c>
      <c r="G859" s="13">
        <v>19249</v>
      </c>
      <c r="H859" s="13">
        <v>0</v>
      </c>
      <c r="I859" s="13">
        <v>0</v>
      </c>
      <c r="J859" s="13">
        <v>0</v>
      </c>
      <c r="K859" s="15">
        <v>9564</v>
      </c>
      <c r="L859" s="15">
        <v>9685</v>
      </c>
      <c r="M859" s="15">
        <v>19249</v>
      </c>
      <c r="O859" s="13"/>
      <c r="P859" s="13"/>
    </row>
    <row r="860" spans="1:16" ht="12.45" customHeight="1" x14ac:dyDescent="0.2">
      <c r="A860" s="11" t="str">
        <f t="shared" si="16"/>
        <v>CEDUNA2007</v>
      </c>
      <c r="B860" s="3" t="s">
        <v>13</v>
      </c>
      <c r="C860" s="12">
        <v>2007</v>
      </c>
      <c r="E860" s="13">
        <v>11118</v>
      </c>
      <c r="F860" s="13">
        <v>11357</v>
      </c>
      <c r="G860" s="13">
        <v>22475</v>
      </c>
      <c r="H860" s="13">
        <v>0</v>
      </c>
      <c r="I860" s="13">
        <v>0</v>
      </c>
      <c r="J860" s="13">
        <v>0</v>
      </c>
      <c r="K860" s="15">
        <v>11118</v>
      </c>
      <c r="L860" s="15">
        <v>11357</v>
      </c>
      <c r="M860" s="15">
        <v>22475</v>
      </c>
      <c r="O860" s="13"/>
      <c r="P860" s="13"/>
    </row>
    <row r="861" spans="1:16" ht="12.45" customHeight="1" x14ac:dyDescent="0.2">
      <c r="A861" s="11" t="str">
        <f t="shared" si="16"/>
        <v>CEDUNA2008</v>
      </c>
      <c r="B861" s="3" t="s">
        <v>13</v>
      </c>
      <c r="C861" s="12">
        <v>2008</v>
      </c>
      <c r="E861" s="13">
        <v>12072</v>
      </c>
      <c r="F861" s="13">
        <v>12317</v>
      </c>
      <c r="G861" s="13">
        <v>24389</v>
      </c>
      <c r="H861" s="13">
        <v>0</v>
      </c>
      <c r="I861" s="13">
        <v>0</v>
      </c>
      <c r="J861" s="13">
        <v>0</v>
      </c>
      <c r="K861" s="15">
        <v>12072</v>
      </c>
      <c r="L861" s="15">
        <v>12317</v>
      </c>
      <c r="M861" s="15">
        <v>24389</v>
      </c>
      <c r="O861" s="13"/>
      <c r="P861" s="13"/>
    </row>
    <row r="862" spans="1:16" ht="12.45" customHeight="1" x14ac:dyDescent="0.2">
      <c r="A862" s="11" t="str">
        <f t="shared" si="16"/>
        <v>CEDUNA2009</v>
      </c>
      <c r="B862" s="93" t="s">
        <v>13</v>
      </c>
      <c r="C862" s="88">
        <v>2009</v>
      </c>
      <c r="D862" s="89"/>
      <c r="E862" s="15">
        <v>12327</v>
      </c>
      <c r="F862" s="15">
        <v>12455</v>
      </c>
      <c r="G862" s="15">
        <v>24782</v>
      </c>
      <c r="H862" s="15">
        <v>0</v>
      </c>
      <c r="I862" s="15">
        <v>0</v>
      </c>
      <c r="J862" s="15">
        <v>0</v>
      </c>
      <c r="K862" s="15">
        <v>12327</v>
      </c>
      <c r="L862" s="15">
        <v>12455</v>
      </c>
      <c r="M862" s="15">
        <v>24782</v>
      </c>
      <c r="O862" s="13"/>
      <c r="P862" s="13"/>
    </row>
    <row r="863" spans="1:16" ht="12.45" customHeight="1" x14ac:dyDescent="0.2">
      <c r="A863" s="11" t="str">
        <f t="shared" si="16"/>
        <v>CEDUNA2010</v>
      </c>
      <c r="B863" s="3" t="s">
        <v>13</v>
      </c>
      <c r="C863" s="12">
        <v>2010</v>
      </c>
      <c r="E863" s="13">
        <v>12379</v>
      </c>
      <c r="F863" s="13">
        <v>12531</v>
      </c>
      <c r="G863" s="13">
        <v>24910</v>
      </c>
      <c r="H863" s="13">
        <v>0</v>
      </c>
      <c r="I863" s="13">
        <v>0</v>
      </c>
      <c r="J863" s="13">
        <v>0</v>
      </c>
      <c r="K863" s="15">
        <v>12379</v>
      </c>
      <c r="L863" s="15">
        <v>12531</v>
      </c>
      <c r="M863" s="15">
        <v>24910</v>
      </c>
      <c r="O863" s="13"/>
      <c r="P863" s="13"/>
    </row>
    <row r="864" spans="1:16" ht="12.45" customHeight="1" x14ac:dyDescent="0.2">
      <c r="A864" s="11" t="str">
        <f t="shared" si="16"/>
        <v>CEDUNA2011</v>
      </c>
      <c r="B864" s="3" t="s">
        <v>13</v>
      </c>
      <c r="C864" s="12">
        <v>2011</v>
      </c>
      <c r="E864" s="13">
        <v>12200</v>
      </c>
      <c r="F864" s="13">
        <v>12546</v>
      </c>
      <c r="G864" s="13">
        <v>24746</v>
      </c>
      <c r="H864" s="13">
        <v>0</v>
      </c>
      <c r="I864" s="13">
        <v>0</v>
      </c>
      <c r="J864" s="13">
        <v>0</v>
      </c>
      <c r="K864" s="15">
        <v>12200</v>
      </c>
      <c r="L864" s="15">
        <v>12546</v>
      </c>
      <c r="M864" s="15">
        <v>24746</v>
      </c>
      <c r="O864" s="13"/>
      <c r="P864" s="13"/>
    </row>
    <row r="865" spans="1:16" ht="12.45" customHeight="1" x14ac:dyDescent="0.2">
      <c r="A865" s="11" t="str">
        <f t="shared" si="16"/>
        <v>CEDUNA2012</v>
      </c>
      <c r="B865" s="3" t="s">
        <v>13</v>
      </c>
      <c r="C865" s="12">
        <v>2012</v>
      </c>
      <c r="E865" s="13">
        <v>11669</v>
      </c>
      <c r="F865" s="13">
        <v>11781</v>
      </c>
      <c r="G865" s="13">
        <v>23450</v>
      </c>
      <c r="H865" s="13">
        <v>0</v>
      </c>
      <c r="I865" s="13">
        <v>0</v>
      </c>
      <c r="J865" s="13">
        <v>0</v>
      </c>
      <c r="K865" s="15">
        <v>11669</v>
      </c>
      <c r="L865" s="15">
        <v>11781</v>
      </c>
      <c r="M865" s="15">
        <v>23450</v>
      </c>
      <c r="O865" s="13"/>
      <c r="P865" s="13"/>
    </row>
    <row r="866" spans="1:16" ht="12.45" customHeight="1" x14ac:dyDescent="0.2">
      <c r="A866" s="11" t="str">
        <f t="shared" si="16"/>
        <v>CEDUNA2013</v>
      </c>
      <c r="B866" s="93" t="s">
        <v>13</v>
      </c>
      <c r="C866" s="88">
        <v>2013</v>
      </c>
      <c r="D866" s="89"/>
      <c r="E866" s="15">
        <v>10651</v>
      </c>
      <c r="F866" s="15">
        <v>10984</v>
      </c>
      <c r="G866" s="15">
        <v>21635</v>
      </c>
      <c r="H866" s="15">
        <v>0</v>
      </c>
      <c r="I866" s="15">
        <v>0</v>
      </c>
      <c r="J866" s="15">
        <v>0</v>
      </c>
      <c r="K866" s="15">
        <v>10651</v>
      </c>
      <c r="L866" s="15">
        <v>10984</v>
      </c>
      <c r="M866" s="15">
        <v>21635</v>
      </c>
      <c r="O866" s="13"/>
      <c r="P866" s="13"/>
    </row>
    <row r="867" spans="1:16" ht="12.45" customHeight="1" x14ac:dyDescent="0.2">
      <c r="A867" s="11" t="str">
        <f t="shared" si="16"/>
        <v>CEDUNA2014</v>
      </c>
      <c r="B867" s="3" t="s">
        <v>13</v>
      </c>
      <c r="C867" s="12">
        <v>2014</v>
      </c>
      <c r="E867" s="13">
        <v>10505</v>
      </c>
      <c r="F867" s="13">
        <v>10931</v>
      </c>
      <c r="G867" s="13">
        <v>21436</v>
      </c>
      <c r="H867" s="13">
        <v>0</v>
      </c>
      <c r="I867" s="13">
        <v>0</v>
      </c>
      <c r="J867" s="13">
        <v>0</v>
      </c>
      <c r="K867" s="15">
        <v>10505</v>
      </c>
      <c r="L867" s="15">
        <v>10931</v>
      </c>
      <c r="M867" s="15">
        <v>21436</v>
      </c>
      <c r="O867" s="13"/>
      <c r="P867" s="13"/>
    </row>
    <row r="868" spans="1:16" ht="12.45" customHeight="1" x14ac:dyDescent="0.2">
      <c r="A868" s="11" t="str">
        <f t="shared" si="16"/>
        <v>CEDUNA2015</v>
      </c>
      <c r="B868" s="93" t="s">
        <v>13</v>
      </c>
      <c r="C868" s="88">
        <v>2015</v>
      </c>
      <c r="D868" s="89"/>
      <c r="E868" s="15">
        <v>11020</v>
      </c>
      <c r="F868" s="15">
        <v>11307</v>
      </c>
      <c r="G868" s="15">
        <v>22327</v>
      </c>
      <c r="H868" s="15">
        <v>0</v>
      </c>
      <c r="I868" s="15">
        <v>0</v>
      </c>
      <c r="J868" s="15">
        <v>0</v>
      </c>
      <c r="K868" s="15">
        <v>11020</v>
      </c>
      <c r="L868" s="15">
        <v>11307</v>
      </c>
      <c r="M868" s="15">
        <v>22327</v>
      </c>
      <c r="O868" s="13"/>
      <c r="P868" s="13"/>
    </row>
    <row r="869" spans="1:16" ht="12.45" customHeight="1" x14ac:dyDescent="0.2">
      <c r="A869" s="11" t="str">
        <f t="shared" si="16"/>
        <v>CEDUNA2016</v>
      </c>
      <c r="B869" s="95" t="s">
        <v>13</v>
      </c>
      <c r="C869" s="88">
        <v>2016</v>
      </c>
      <c r="D869" s="89"/>
      <c r="E869" s="15">
        <v>11285</v>
      </c>
      <c r="F869" s="15">
        <v>11510</v>
      </c>
      <c r="G869" s="15">
        <v>22795</v>
      </c>
      <c r="H869" s="90">
        <v>0</v>
      </c>
      <c r="I869" s="90">
        <v>0</v>
      </c>
      <c r="J869" s="15">
        <v>0</v>
      </c>
      <c r="K869" s="15">
        <v>11285</v>
      </c>
      <c r="L869" s="15">
        <v>11510</v>
      </c>
      <c r="M869" s="15">
        <v>22795</v>
      </c>
      <c r="O869" s="13"/>
      <c r="P869" s="13"/>
    </row>
    <row r="870" spans="1:16" ht="12.45" customHeight="1" x14ac:dyDescent="0.2">
      <c r="A870" s="11" t="str">
        <f t="shared" si="16"/>
        <v>CEDUNA2017</v>
      </c>
      <c r="B870" s="93" t="s">
        <v>13</v>
      </c>
      <c r="C870" s="88">
        <v>2017</v>
      </c>
      <c r="D870" s="89"/>
      <c r="E870" s="15">
        <v>12340</v>
      </c>
      <c r="F870" s="15">
        <v>12662</v>
      </c>
      <c r="G870" s="15">
        <v>25002</v>
      </c>
      <c r="H870" s="15">
        <v>0</v>
      </c>
      <c r="I870" s="15">
        <v>0</v>
      </c>
      <c r="J870" s="15">
        <v>0</v>
      </c>
      <c r="K870" s="15">
        <v>12340</v>
      </c>
      <c r="L870" s="15">
        <v>12662</v>
      </c>
      <c r="M870" s="15">
        <v>25002</v>
      </c>
      <c r="O870" s="13"/>
      <c r="P870" s="13"/>
    </row>
    <row r="871" spans="1:16" ht="12.45" customHeight="1" x14ac:dyDescent="0.2">
      <c r="A871" s="11" t="str">
        <f t="shared" si="16"/>
        <v>CEDUNA2018</v>
      </c>
      <c r="B871" s="93" t="s">
        <v>13</v>
      </c>
      <c r="C871" s="12">
        <v>2018</v>
      </c>
      <c r="D871" s="89"/>
      <c r="E871" s="94">
        <v>12679</v>
      </c>
      <c r="F871" s="94">
        <v>12858</v>
      </c>
      <c r="G871" s="94">
        <v>25537</v>
      </c>
      <c r="H871" s="94">
        <v>0</v>
      </c>
      <c r="I871" s="94">
        <v>0</v>
      </c>
      <c r="J871" s="94">
        <v>0</v>
      </c>
      <c r="K871" s="15">
        <v>12679</v>
      </c>
      <c r="L871" s="15">
        <v>12858</v>
      </c>
      <c r="M871" s="15">
        <v>25537</v>
      </c>
      <c r="O871" s="13"/>
      <c r="P871" s="13"/>
    </row>
    <row r="872" spans="1:16" ht="12.45" customHeight="1" x14ac:dyDescent="0.2">
      <c r="A872" s="11" t="str">
        <f t="shared" si="16"/>
        <v>CEDUNA2019</v>
      </c>
      <c r="B872" s="3" t="s">
        <v>13</v>
      </c>
      <c r="C872" s="12">
        <v>2019</v>
      </c>
      <c r="E872" s="13">
        <v>13463</v>
      </c>
      <c r="F872" s="13">
        <v>13581</v>
      </c>
      <c r="G872" s="13">
        <v>27044</v>
      </c>
      <c r="H872" s="13">
        <v>0</v>
      </c>
      <c r="I872" s="13">
        <v>0</v>
      </c>
      <c r="J872" s="13">
        <v>0</v>
      </c>
      <c r="K872" s="15">
        <v>13463</v>
      </c>
      <c r="L872" s="15">
        <v>13581</v>
      </c>
      <c r="M872" s="15">
        <v>27044</v>
      </c>
      <c r="O872" s="13"/>
      <c r="P872" s="13"/>
    </row>
    <row r="873" spans="1:16" ht="12.45" customHeight="1" x14ac:dyDescent="0.2">
      <c r="A873" s="11" t="str">
        <f t="shared" ref="A873:A936" si="17">CONCATENATE(B873,C873)</f>
        <v>CEDUNA2020</v>
      </c>
      <c r="B873" s="95" t="s">
        <v>13</v>
      </c>
      <c r="C873" s="88">
        <v>2020</v>
      </c>
      <c r="D873" s="89"/>
      <c r="E873" s="15">
        <v>4983</v>
      </c>
      <c r="F873" s="15">
        <v>5052</v>
      </c>
      <c r="G873" s="15">
        <v>10035</v>
      </c>
      <c r="H873" s="90">
        <v>0</v>
      </c>
      <c r="I873" s="90">
        <v>0</v>
      </c>
      <c r="J873" s="15">
        <v>0</v>
      </c>
      <c r="K873" s="15">
        <v>4983</v>
      </c>
      <c r="L873" s="15">
        <v>5052</v>
      </c>
      <c r="M873" s="15">
        <v>10035</v>
      </c>
      <c r="O873" s="13"/>
      <c r="P873" s="13"/>
    </row>
    <row r="874" spans="1:16" ht="12.45" customHeight="1" x14ac:dyDescent="0.2">
      <c r="A874" s="11" t="str">
        <f t="shared" si="17"/>
        <v>CEDUNA2021</v>
      </c>
      <c r="B874" s="3" t="s">
        <v>13</v>
      </c>
      <c r="C874" s="12">
        <v>2021</v>
      </c>
      <c r="E874" s="13">
        <v>7027</v>
      </c>
      <c r="F874" s="13">
        <v>7077</v>
      </c>
      <c r="G874" s="13">
        <v>14104</v>
      </c>
      <c r="H874" s="13">
        <v>0</v>
      </c>
      <c r="I874" s="13">
        <v>0</v>
      </c>
      <c r="J874" s="13">
        <v>0</v>
      </c>
      <c r="K874" s="15">
        <v>7027</v>
      </c>
      <c r="L874" s="15">
        <v>7077</v>
      </c>
      <c r="M874" s="15">
        <v>14104</v>
      </c>
      <c r="O874" s="13"/>
      <c r="P874" s="13"/>
    </row>
    <row r="875" spans="1:16" ht="12.45" customHeight="1" x14ac:dyDescent="0.2">
      <c r="A875" s="11" t="str">
        <f t="shared" si="17"/>
        <v>CEDUNA2022</v>
      </c>
      <c r="B875" s="93" t="s">
        <v>13</v>
      </c>
      <c r="C875" s="12">
        <v>2022</v>
      </c>
      <c r="D875" s="89"/>
      <c r="E875" s="94">
        <v>10034</v>
      </c>
      <c r="F875" s="94">
        <v>10159</v>
      </c>
      <c r="G875" s="94">
        <v>20193</v>
      </c>
      <c r="H875" s="94">
        <v>0</v>
      </c>
      <c r="I875" s="94">
        <v>0</v>
      </c>
      <c r="J875" s="94">
        <v>0</v>
      </c>
      <c r="K875" s="15">
        <v>10034</v>
      </c>
      <c r="L875" s="15">
        <v>10159</v>
      </c>
      <c r="M875" s="15">
        <v>20193</v>
      </c>
      <c r="O875" s="13"/>
      <c r="P875" s="13"/>
    </row>
    <row r="876" spans="1:16" ht="12.45" customHeight="1" x14ac:dyDescent="0.2">
      <c r="A876" s="11" t="str">
        <f t="shared" si="17"/>
        <v>CEDUNA2023</v>
      </c>
      <c r="B876" s="95" t="s">
        <v>13</v>
      </c>
      <c r="C876" s="88">
        <v>2023</v>
      </c>
      <c r="D876" s="89"/>
      <c r="E876" s="15">
        <v>10195</v>
      </c>
      <c r="F876" s="15">
        <v>10423</v>
      </c>
      <c r="G876" s="15">
        <v>20618</v>
      </c>
      <c r="H876" s="90">
        <v>0</v>
      </c>
      <c r="I876" s="90">
        <v>0</v>
      </c>
      <c r="J876" s="15">
        <v>0</v>
      </c>
      <c r="K876" s="15">
        <v>10195</v>
      </c>
      <c r="L876" s="15">
        <v>10423</v>
      </c>
      <c r="M876" s="15">
        <v>20618</v>
      </c>
      <c r="O876" s="13"/>
      <c r="P876" s="13"/>
    </row>
    <row r="877" spans="1:16" ht="12.45" customHeight="1" x14ac:dyDescent="0.2">
      <c r="A877" s="11" t="str">
        <f t="shared" si="17"/>
        <v>CEDUNA2024</v>
      </c>
      <c r="B877" s="91" t="s">
        <v>13</v>
      </c>
      <c r="C877" s="16">
        <v>2024</v>
      </c>
      <c r="D877" s="89"/>
      <c r="E877" s="92">
        <v>9243</v>
      </c>
      <c r="F877" s="92">
        <v>9484</v>
      </c>
      <c r="G877" s="92">
        <v>18727</v>
      </c>
      <c r="H877" s="92">
        <v>0</v>
      </c>
      <c r="I877" s="92">
        <v>0</v>
      </c>
      <c r="J877" s="92">
        <v>0</v>
      </c>
      <c r="K877" s="15">
        <v>9243</v>
      </c>
      <c r="L877" s="15">
        <v>9484</v>
      </c>
      <c r="M877" s="15">
        <v>18727</v>
      </c>
      <c r="O877" s="13"/>
      <c r="P877" s="13"/>
    </row>
    <row r="878" spans="1:16" ht="12.45" customHeight="1" x14ac:dyDescent="0.2">
      <c r="A878" s="11" t="str">
        <f t="shared" si="17"/>
        <v>CHARLEVILLE1985</v>
      </c>
      <c r="B878" s="95" t="s">
        <v>12</v>
      </c>
      <c r="C878" s="88">
        <v>1985</v>
      </c>
      <c r="D878" s="89"/>
      <c r="E878" s="15">
        <v>4349</v>
      </c>
      <c r="F878" s="15">
        <v>4592</v>
      </c>
      <c r="G878" s="15">
        <v>8941</v>
      </c>
      <c r="H878" s="90">
        <v>0</v>
      </c>
      <c r="I878" s="90">
        <v>0</v>
      </c>
      <c r="J878" s="15">
        <v>0</v>
      </c>
      <c r="K878" s="15">
        <v>4349</v>
      </c>
      <c r="L878" s="15">
        <v>4592</v>
      </c>
      <c r="M878" s="15">
        <v>8941</v>
      </c>
      <c r="O878" s="13"/>
      <c r="P878" s="13"/>
    </row>
    <row r="879" spans="1:16" ht="12.45" customHeight="1" x14ac:dyDescent="0.2">
      <c r="A879" s="11" t="str">
        <f t="shared" si="17"/>
        <v>CHARLEVILLE1986</v>
      </c>
      <c r="B879" s="95" t="s">
        <v>12</v>
      </c>
      <c r="C879" s="88">
        <v>1986</v>
      </c>
      <c r="D879" s="89"/>
      <c r="E879" s="15">
        <v>4380</v>
      </c>
      <c r="F879" s="15">
        <v>4840</v>
      </c>
      <c r="G879" s="15">
        <v>9220</v>
      </c>
      <c r="H879" s="90">
        <v>0</v>
      </c>
      <c r="I879" s="90">
        <v>0</v>
      </c>
      <c r="J879" s="15">
        <v>0</v>
      </c>
      <c r="K879" s="15">
        <v>4380</v>
      </c>
      <c r="L879" s="15">
        <v>4840</v>
      </c>
      <c r="M879" s="15">
        <v>9220</v>
      </c>
      <c r="O879" s="13"/>
      <c r="P879" s="13"/>
    </row>
    <row r="880" spans="1:16" ht="12.45" customHeight="1" x14ac:dyDescent="0.2">
      <c r="A880" s="11" t="str">
        <f t="shared" si="17"/>
        <v>CHARLEVILLE1987</v>
      </c>
      <c r="B880" s="3" t="s">
        <v>12</v>
      </c>
      <c r="C880" s="12">
        <v>1987</v>
      </c>
      <c r="E880" s="13">
        <v>1448</v>
      </c>
      <c r="F880" s="13">
        <v>1469</v>
      </c>
      <c r="G880" s="13">
        <v>2917</v>
      </c>
      <c r="H880" s="13">
        <v>0</v>
      </c>
      <c r="I880" s="13">
        <v>0</v>
      </c>
      <c r="J880" s="13">
        <v>0</v>
      </c>
      <c r="K880" s="15">
        <v>1448</v>
      </c>
      <c r="L880" s="15">
        <v>1469</v>
      </c>
      <c r="M880" s="15">
        <v>2917</v>
      </c>
      <c r="O880" s="13"/>
      <c r="P880" s="13"/>
    </row>
    <row r="881" spans="1:16" ht="12.45" customHeight="1" x14ac:dyDescent="0.2">
      <c r="A881" s="11" t="str">
        <f t="shared" si="17"/>
        <v>CHARLEVILLE1991</v>
      </c>
      <c r="B881" s="3" t="s">
        <v>12</v>
      </c>
      <c r="C881" s="12">
        <v>1991</v>
      </c>
      <c r="E881" s="13">
        <v>1658</v>
      </c>
      <c r="F881" s="13">
        <v>1621</v>
      </c>
      <c r="G881" s="13">
        <v>3279</v>
      </c>
      <c r="H881" s="13">
        <v>0</v>
      </c>
      <c r="I881" s="13">
        <v>0</v>
      </c>
      <c r="J881" s="13">
        <v>0</v>
      </c>
      <c r="K881" s="15">
        <v>1658</v>
      </c>
      <c r="L881" s="15">
        <v>1621</v>
      </c>
      <c r="M881" s="15">
        <v>3279</v>
      </c>
      <c r="O881" s="13"/>
      <c r="P881" s="13"/>
    </row>
    <row r="882" spans="1:16" ht="12.45" customHeight="1" x14ac:dyDescent="0.2">
      <c r="A882" s="11" t="str">
        <f t="shared" si="17"/>
        <v>CHARLEVILLE1992</v>
      </c>
      <c r="B882" s="95" t="s">
        <v>12</v>
      </c>
      <c r="C882" s="88">
        <v>1992</v>
      </c>
      <c r="D882" s="89"/>
      <c r="E882" s="15">
        <v>2005</v>
      </c>
      <c r="F882" s="15">
        <v>1996</v>
      </c>
      <c r="G882" s="15">
        <v>4001</v>
      </c>
      <c r="H882" s="90">
        <v>0</v>
      </c>
      <c r="I882" s="90">
        <v>0</v>
      </c>
      <c r="J882" s="15">
        <v>0</v>
      </c>
      <c r="K882" s="15">
        <v>2005</v>
      </c>
      <c r="L882" s="15">
        <v>1996</v>
      </c>
      <c r="M882" s="15">
        <v>4001</v>
      </c>
      <c r="O882" s="13"/>
      <c r="P882" s="13"/>
    </row>
    <row r="883" spans="1:16" ht="12.45" customHeight="1" x14ac:dyDescent="0.2">
      <c r="A883" s="11" t="str">
        <f t="shared" si="17"/>
        <v>CHARLEVILLE1993</v>
      </c>
      <c r="B883" s="93" t="s">
        <v>12</v>
      </c>
      <c r="C883" s="88">
        <v>1993</v>
      </c>
      <c r="D883" s="89"/>
      <c r="E883" s="15">
        <v>2069</v>
      </c>
      <c r="F883" s="15">
        <v>2111</v>
      </c>
      <c r="G883" s="15">
        <v>4180</v>
      </c>
      <c r="H883" s="15">
        <v>0</v>
      </c>
      <c r="I883" s="15">
        <v>0</v>
      </c>
      <c r="J883" s="15">
        <v>0</v>
      </c>
      <c r="K883" s="15">
        <v>2069</v>
      </c>
      <c r="L883" s="15">
        <v>2111</v>
      </c>
      <c r="M883" s="15">
        <v>4180</v>
      </c>
      <c r="O883" s="13"/>
      <c r="P883" s="13"/>
    </row>
    <row r="884" spans="1:16" ht="12.45" customHeight="1" x14ac:dyDescent="0.2">
      <c r="A884" s="11" t="str">
        <f t="shared" si="17"/>
        <v>CHARLEVILLE1994</v>
      </c>
      <c r="B884" s="3" t="s">
        <v>12</v>
      </c>
      <c r="C884" s="12">
        <v>1994</v>
      </c>
      <c r="E884" s="13">
        <v>2239</v>
      </c>
      <c r="F884" s="13">
        <v>2260</v>
      </c>
      <c r="G884" s="13">
        <v>4499</v>
      </c>
      <c r="H884" s="13">
        <v>0</v>
      </c>
      <c r="I884" s="13">
        <v>0</v>
      </c>
      <c r="J884" s="13">
        <v>0</v>
      </c>
      <c r="K884" s="15">
        <v>2239</v>
      </c>
      <c r="L884" s="15">
        <v>2260</v>
      </c>
      <c r="M884" s="15">
        <v>4499</v>
      </c>
      <c r="O884" s="13"/>
      <c r="P884" s="13"/>
    </row>
    <row r="885" spans="1:16" ht="12.45" customHeight="1" x14ac:dyDescent="0.2">
      <c r="A885" s="11" t="str">
        <f t="shared" si="17"/>
        <v>CHARLEVILLE1995</v>
      </c>
      <c r="B885" s="3" t="s">
        <v>12</v>
      </c>
      <c r="C885" s="12">
        <v>1995</v>
      </c>
      <c r="E885" s="13">
        <v>2576</v>
      </c>
      <c r="F885" s="13">
        <v>2634</v>
      </c>
      <c r="G885" s="13">
        <v>5210</v>
      </c>
      <c r="H885" s="13">
        <v>0</v>
      </c>
      <c r="I885" s="13">
        <v>0</v>
      </c>
      <c r="J885" s="13">
        <v>0</v>
      </c>
      <c r="K885" s="15">
        <v>2576</v>
      </c>
      <c r="L885" s="15">
        <v>2634</v>
      </c>
      <c r="M885" s="15">
        <v>5210</v>
      </c>
      <c r="O885" s="13"/>
      <c r="P885" s="13"/>
    </row>
    <row r="886" spans="1:16" ht="12.45" customHeight="1" x14ac:dyDescent="0.2">
      <c r="A886" s="11" t="str">
        <f t="shared" si="17"/>
        <v>CHARLEVILLE1996</v>
      </c>
      <c r="B886" s="3" t="s">
        <v>12</v>
      </c>
      <c r="C886" s="12">
        <v>1996</v>
      </c>
      <c r="E886" s="13">
        <v>3290</v>
      </c>
      <c r="F886" s="13">
        <v>3245</v>
      </c>
      <c r="G886" s="13">
        <v>6535</v>
      </c>
      <c r="H886" s="13">
        <v>0</v>
      </c>
      <c r="I886" s="13">
        <v>0</v>
      </c>
      <c r="J886" s="13">
        <v>0</v>
      </c>
      <c r="K886" s="15">
        <v>3290</v>
      </c>
      <c r="L886" s="15">
        <v>3245</v>
      </c>
      <c r="M886" s="15">
        <v>6535</v>
      </c>
      <c r="O886" s="13"/>
      <c r="P886" s="13"/>
    </row>
    <row r="887" spans="1:16" ht="12.45" customHeight="1" x14ac:dyDescent="0.2">
      <c r="A887" s="11" t="str">
        <f t="shared" si="17"/>
        <v>CHARLEVILLE1997</v>
      </c>
      <c r="B887" s="3" t="s">
        <v>12</v>
      </c>
      <c r="C887" s="12">
        <v>1997</v>
      </c>
      <c r="E887" s="13">
        <v>3585</v>
      </c>
      <c r="F887" s="13">
        <v>3703</v>
      </c>
      <c r="G887" s="13">
        <v>7288</v>
      </c>
      <c r="H887" s="13">
        <v>0</v>
      </c>
      <c r="I887" s="13">
        <v>0</v>
      </c>
      <c r="J887" s="13">
        <v>0</v>
      </c>
      <c r="K887" s="15">
        <v>3585</v>
      </c>
      <c r="L887" s="15">
        <v>3703</v>
      </c>
      <c r="M887" s="15">
        <v>7288</v>
      </c>
      <c r="O887" s="13"/>
      <c r="P887" s="13"/>
    </row>
    <row r="888" spans="1:16" ht="12.45" customHeight="1" x14ac:dyDescent="0.2">
      <c r="A888" s="11" t="str">
        <f t="shared" si="17"/>
        <v>CHARLEVILLE1998</v>
      </c>
      <c r="B888" s="95" t="s">
        <v>12</v>
      </c>
      <c r="C888" s="88">
        <v>1998</v>
      </c>
      <c r="D888" s="89"/>
      <c r="E888" s="15">
        <v>3870</v>
      </c>
      <c r="F888" s="15">
        <v>3844</v>
      </c>
      <c r="G888" s="15">
        <v>7714</v>
      </c>
      <c r="H888" s="90">
        <v>0</v>
      </c>
      <c r="I888" s="90">
        <v>0</v>
      </c>
      <c r="J888" s="15">
        <v>0</v>
      </c>
      <c r="K888" s="15">
        <v>3870</v>
      </c>
      <c r="L888" s="15">
        <v>3844</v>
      </c>
      <c r="M888" s="15">
        <v>7714</v>
      </c>
      <c r="O888" s="13"/>
      <c r="P888" s="13"/>
    </row>
    <row r="889" spans="1:16" ht="12.45" customHeight="1" x14ac:dyDescent="0.2">
      <c r="A889" s="11" t="str">
        <f t="shared" si="17"/>
        <v>CHARLEVILLE1999</v>
      </c>
      <c r="B889" s="95" t="s">
        <v>12</v>
      </c>
      <c r="C889" s="88">
        <v>1999</v>
      </c>
      <c r="D889" s="89"/>
      <c r="E889" s="15">
        <v>4119</v>
      </c>
      <c r="F889" s="15">
        <v>4154</v>
      </c>
      <c r="G889" s="15">
        <v>8273</v>
      </c>
      <c r="H889" s="90">
        <v>0</v>
      </c>
      <c r="I889" s="90">
        <v>0</v>
      </c>
      <c r="J889" s="15">
        <v>0</v>
      </c>
      <c r="K889" s="15">
        <v>4119</v>
      </c>
      <c r="L889" s="15">
        <v>4154</v>
      </c>
      <c r="M889" s="15">
        <v>8273</v>
      </c>
      <c r="O889" s="13"/>
      <c r="P889" s="13"/>
    </row>
    <row r="890" spans="1:16" ht="12.45" customHeight="1" x14ac:dyDescent="0.2">
      <c r="A890" s="11" t="str">
        <f t="shared" si="17"/>
        <v>CHARLEVILLE2000</v>
      </c>
      <c r="B890" s="3" t="s">
        <v>12</v>
      </c>
      <c r="C890" s="12">
        <v>2000</v>
      </c>
      <c r="E890" s="13">
        <v>4175</v>
      </c>
      <c r="F890" s="13">
        <v>4073</v>
      </c>
      <c r="G890" s="13">
        <v>8248</v>
      </c>
      <c r="H890" s="13">
        <v>0</v>
      </c>
      <c r="I890" s="13">
        <v>0</v>
      </c>
      <c r="J890" s="13">
        <v>0</v>
      </c>
      <c r="K890" s="15">
        <v>4175</v>
      </c>
      <c r="L890" s="15">
        <v>4073</v>
      </c>
      <c r="M890" s="15">
        <v>8248</v>
      </c>
      <c r="O890" s="13"/>
      <c r="P890" s="13"/>
    </row>
    <row r="891" spans="1:16" ht="12.45" customHeight="1" x14ac:dyDescent="0.2">
      <c r="A891" s="11" t="str">
        <f t="shared" si="17"/>
        <v>CHARLEVILLE2001</v>
      </c>
      <c r="B891" s="3" t="s">
        <v>12</v>
      </c>
      <c r="C891" s="12">
        <v>2001</v>
      </c>
      <c r="E891" s="13">
        <v>3453</v>
      </c>
      <c r="F891" s="13">
        <v>3375</v>
      </c>
      <c r="G891" s="13">
        <v>6828</v>
      </c>
      <c r="H891" s="13">
        <v>0</v>
      </c>
      <c r="I891" s="13">
        <v>0</v>
      </c>
      <c r="J891" s="13">
        <v>0</v>
      </c>
      <c r="K891" s="15">
        <v>3453</v>
      </c>
      <c r="L891" s="15">
        <v>3375</v>
      </c>
      <c r="M891" s="15">
        <v>6828</v>
      </c>
      <c r="O891" s="13"/>
      <c r="P891" s="13"/>
    </row>
    <row r="892" spans="1:16" ht="12.45" customHeight="1" x14ac:dyDescent="0.2">
      <c r="A892" s="11" t="str">
        <f t="shared" si="17"/>
        <v>CHARLEVILLE2002</v>
      </c>
      <c r="B892" s="3" t="s">
        <v>12</v>
      </c>
      <c r="C892" s="12">
        <v>2002</v>
      </c>
      <c r="E892" s="13">
        <v>4197</v>
      </c>
      <c r="F892" s="13">
        <v>4299</v>
      </c>
      <c r="G892" s="13">
        <v>8496</v>
      </c>
      <c r="H892" s="13">
        <v>0</v>
      </c>
      <c r="I892" s="13">
        <v>0</v>
      </c>
      <c r="J892" s="13">
        <v>0</v>
      </c>
      <c r="K892" s="15">
        <v>4197</v>
      </c>
      <c r="L892" s="15">
        <v>4299</v>
      </c>
      <c r="M892" s="15">
        <v>8496</v>
      </c>
      <c r="O892" s="13"/>
      <c r="P892" s="13"/>
    </row>
    <row r="893" spans="1:16" ht="12.45" customHeight="1" x14ac:dyDescent="0.2">
      <c r="A893" s="11" t="str">
        <f t="shared" si="17"/>
        <v>CHARLEVILLE2003</v>
      </c>
      <c r="B893" s="3" t="s">
        <v>12</v>
      </c>
      <c r="C893" s="12">
        <v>2003</v>
      </c>
      <c r="E893" s="13">
        <v>4263</v>
      </c>
      <c r="F893" s="13">
        <v>4406</v>
      </c>
      <c r="G893" s="13">
        <v>8669</v>
      </c>
      <c r="H893" s="13">
        <v>0</v>
      </c>
      <c r="I893" s="13">
        <v>0</v>
      </c>
      <c r="J893" s="13">
        <v>0</v>
      </c>
      <c r="K893" s="15">
        <v>4263</v>
      </c>
      <c r="L893" s="15">
        <v>4406</v>
      </c>
      <c r="M893" s="15">
        <v>8669</v>
      </c>
      <c r="O893" s="13"/>
      <c r="P893" s="13"/>
    </row>
    <row r="894" spans="1:16" ht="12.45" customHeight="1" x14ac:dyDescent="0.2">
      <c r="A894" s="11" t="str">
        <f t="shared" si="17"/>
        <v>CHARLEVILLE2004</v>
      </c>
      <c r="B894" s="93" t="s">
        <v>12</v>
      </c>
      <c r="C894" s="88">
        <v>2004</v>
      </c>
      <c r="D894" s="89"/>
      <c r="E894" s="15">
        <v>4529</v>
      </c>
      <c r="F894" s="15">
        <v>4574</v>
      </c>
      <c r="G894" s="15">
        <v>9103</v>
      </c>
      <c r="H894" s="15">
        <v>0</v>
      </c>
      <c r="I894" s="15">
        <v>0</v>
      </c>
      <c r="J894" s="15">
        <v>0</v>
      </c>
      <c r="K894" s="15">
        <v>4529</v>
      </c>
      <c r="L894" s="15">
        <v>4574</v>
      </c>
      <c r="M894" s="15">
        <v>9103</v>
      </c>
      <c r="O894" s="13"/>
      <c r="P894" s="13"/>
    </row>
    <row r="895" spans="1:16" ht="12.45" customHeight="1" x14ac:dyDescent="0.2">
      <c r="A895" s="11" t="str">
        <f t="shared" si="17"/>
        <v>CHARLEVILLE2005</v>
      </c>
      <c r="B895" s="95" t="s">
        <v>12</v>
      </c>
      <c r="C895" s="88">
        <v>2005</v>
      </c>
      <c r="D895" s="89"/>
      <c r="E895" s="15">
        <v>4683</v>
      </c>
      <c r="F895" s="15">
        <v>4683</v>
      </c>
      <c r="G895" s="15">
        <v>9366</v>
      </c>
      <c r="H895" s="90">
        <v>0</v>
      </c>
      <c r="I895" s="90">
        <v>0</v>
      </c>
      <c r="J895" s="15">
        <v>0</v>
      </c>
      <c r="K895" s="15">
        <v>4683</v>
      </c>
      <c r="L895" s="15">
        <v>4683</v>
      </c>
      <c r="M895" s="15">
        <v>9366</v>
      </c>
      <c r="O895" s="13"/>
      <c r="P895" s="13"/>
    </row>
    <row r="896" spans="1:16" ht="12.45" customHeight="1" x14ac:dyDescent="0.2">
      <c r="A896" s="11" t="str">
        <f t="shared" si="17"/>
        <v>CHARLEVILLE2006</v>
      </c>
      <c r="B896" s="3" t="s">
        <v>12</v>
      </c>
      <c r="C896" s="12">
        <v>2006</v>
      </c>
      <c r="E896" s="13">
        <v>5360</v>
      </c>
      <c r="F896" s="13">
        <v>5293</v>
      </c>
      <c r="G896" s="13">
        <v>10653</v>
      </c>
      <c r="H896" s="13">
        <v>0</v>
      </c>
      <c r="I896" s="13">
        <v>0</v>
      </c>
      <c r="J896" s="13">
        <v>0</v>
      </c>
      <c r="K896" s="15">
        <v>5360</v>
      </c>
      <c r="L896" s="15">
        <v>5293</v>
      </c>
      <c r="M896" s="15">
        <v>10653</v>
      </c>
      <c r="O896" s="13"/>
      <c r="P896" s="13"/>
    </row>
    <row r="897" spans="1:16" ht="12.45" customHeight="1" x14ac:dyDescent="0.2">
      <c r="A897" s="11" t="str">
        <f t="shared" si="17"/>
        <v>CHARLEVILLE2007</v>
      </c>
      <c r="B897" s="3" t="s">
        <v>12</v>
      </c>
      <c r="C897" s="12">
        <v>2007</v>
      </c>
      <c r="E897" s="13">
        <v>6374</v>
      </c>
      <c r="F897" s="13">
        <v>6392</v>
      </c>
      <c r="G897" s="13">
        <v>12766</v>
      </c>
      <c r="H897" s="13">
        <v>0</v>
      </c>
      <c r="I897" s="13">
        <v>0</v>
      </c>
      <c r="J897" s="13">
        <v>0</v>
      </c>
      <c r="K897" s="15">
        <v>6374</v>
      </c>
      <c r="L897" s="15">
        <v>6392</v>
      </c>
      <c r="M897" s="15">
        <v>12766</v>
      </c>
      <c r="O897" s="13"/>
      <c r="P897" s="13"/>
    </row>
    <row r="898" spans="1:16" ht="12.45" customHeight="1" x14ac:dyDescent="0.2">
      <c r="A898" s="11" t="str">
        <f t="shared" si="17"/>
        <v>CHARLEVILLE2008</v>
      </c>
      <c r="B898" s="3" t="s">
        <v>12</v>
      </c>
      <c r="C898" s="12">
        <v>2008</v>
      </c>
      <c r="E898" s="13">
        <v>7191</v>
      </c>
      <c r="F898" s="13">
        <v>7505</v>
      </c>
      <c r="G898" s="13">
        <v>14696</v>
      </c>
      <c r="H898" s="13">
        <v>0</v>
      </c>
      <c r="I898" s="13">
        <v>0</v>
      </c>
      <c r="J898" s="13">
        <v>0</v>
      </c>
      <c r="K898" s="15">
        <v>7191</v>
      </c>
      <c r="L898" s="15">
        <v>7505</v>
      </c>
      <c r="M898" s="15">
        <v>14696</v>
      </c>
      <c r="O898" s="13"/>
      <c r="P898" s="13"/>
    </row>
    <row r="899" spans="1:16" ht="12.45" customHeight="1" x14ac:dyDescent="0.2">
      <c r="A899" s="11" t="str">
        <f t="shared" si="17"/>
        <v>CHARLEVILLE2009</v>
      </c>
      <c r="B899" s="3" t="s">
        <v>12</v>
      </c>
      <c r="C899" s="12">
        <v>2009</v>
      </c>
      <c r="E899" s="13">
        <v>6563</v>
      </c>
      <c r="F899" s="13">
        <v>6864</v>
      </c>
      <c r="G899" s="13">
        <v>13427</v>
      </c>
      <c r="H899" s="13">
        <v>0</v>
      </c>
      <c r="I899" s="13">
        <v>0</v>
      </c>
      <c r="J899" s="13">
        <v>0</v>
      </c>
      <c r="K899" s="15">
        <v>6563</v>
      </c>
      <c r="L899" s="15">
        <v>6864</v>
      </c>
      <c r="M899" s="15">
        <v>13427</v>
      </c>
      <c r="O899" s="13"/>
      <c r="P899" s="13"/>
    </row>
    <row r="900" spans="1:16" ht="12.45" customHeight="1" x14ac:dyDescent="0.2">
      <c r="A900" s="11" t="str">
        <f t="shared" si="17"/>
        <v>CHARLEVILLE2010</v>
      </c>
      <c r="B900" s="93" t="s">
        <v>12</v>
      </c>
      <c r="C900" s="88">
        <v>2010</v>
      </c>
      <c r="D900" s="89"/>
      <c r="E900" s="15">
        <v>7041</v>
      </c>
      <c r="F900" s="15">
        <v>7126</v>
      </c>
      <c r="G900" s="15">
        <v>14167</v>
      </c>
      <c r="H900" s="15">
        <v>0</v>
      </c>
      <c r="I900" s="15">
        <v>0</v>
      </c>
      <c r="J900" s="15">
        <v>0</v>
      </c>
      <c r="K900" s="15">
        <v>7041</v>
      </c>
      <c r="L900" s="15">
        <v>7126</v>
      </c>
      <c r="M900" s="15">
        <v>14167</v>
      </c>
      <c r="O900" s="13"/>
      <c r="P900" s="13"/>
    </row>
    <row r="901" spans="1:16" ht="12.45" customHeight="1" x14ac:dyDescent="0.2">
      <c r="A901" s="11" t="str">
        <f t="shared" si="17"/>
        <v>CHARLEVILLE2011</v>
      </c>
      <c r="B901" s="3" t="s">
        <v>12</v>
      </c>
      <c r="C901" s="12">
        <v>2011</v>
      </c>
      <c r="E901" s="13">
        <v>7795</v>
      </c>
      <c r="F901" s="13">
        <v>8057</v>
      </c>
      <c r="G901" s="13">
        <v>15852</v>
      </c>
      <c r="H901" s="13">
        <v>0</v>
      </c>
      <c r="I901" s="13">
        <v>0</v>
      </c>
      <c r="J901" s="13">
        <v>0</v>
      </c>
      <c r="K901" s="15">
        <v>7795</v>
      </c>
      <c r="L901" s="15">
        <v>8057</v>
      </c>
      <c r="M901" s="15">
        <v>15852</v>
      </c>
      <c r="O901" s="13"/>
      <c r="P901" s="13"/>
    </row>
    <row r="902" spans="1:16" ht="12.45" customHeight="1" x14ac:dyDescent="0.2">
      <c r="A902" s="11" t="str">
        <f t="shared" si="17"/>
        <v>CHARLEVILLE2012</v>
      </c>
      <c r="B902" s="3" t="s">
        <v>12</v>
      </c>
      <c r="C902" s="12">
        <v>2012</v>
      </c>
      <c r="E902" s="13">
        <v>7506</v>
      </c>
      <c r="F902" s="13">
        <v>7772</v>
      </c>
      <c r="G902" s="13">
        <v>15278</v>
      </c>
      <c r="H902" s="13">
        <v>0</v>
      </c>
      <c r="I902" s="13">
        <v>0</v>
      </c>
      <c r="J902" s="13">
        <v>0</v>
      </c>
      <c r="K902" s="15">
        <v>7506</v>
      </c>
      <c r="L902" s="15">
        <v>7772</v>
      </c>
      <c r="M902" s="15">
        <v>15278</v>
      </c>
      <c r="O902" s="13"/>
      <c r="P902" s="13"/>
    </row>
    <row r="903" spans="1:16" ht="12.45" customHeight="1" x14ac:dyDescent="0.2">
      <c r="A903" s="11" t="str">
        <f t="shared" si="17"/>
        <v>CHARLEVILLE2013</v>
      </c>
      <c r="B903" s="3" t="s">
        <v>12</v>
      </c>
      <c r="C903" s="12">
        <v>2013</v>
      </c>
      <c r="E903" s="13">
        <v>8286</v>
      </c>
      <c r="F903" s="13">
        <v>8314</v>
      </c>
      <c r="G903" s="13">
        <v>16600</v>
      </c>
      <c r="H903" s="13">
        <v>0</v>
      </c>
      <c r="I903" s="13">
        <v>0</v>
      </c>
      <c r="J903" s="13">
        <v>0</v>
      </c>
      <c r="K903" s="15">
        <v>8286</v>
      </c>
      <c r="L903" s="15">
        <v>8314</v>
      </c>
      <c r="M903" s="15">
        <v>16600</v>
      </c>
      <c r="O903" s="13"/>
      <c r="P903" s="13"/>
    </row>
    <row r="904" spans="1:16" ht="12.45" customHeight="1" x14ac:dyDescent="0.2">
      <c r="A904" s="11" t="str">
        <f t="shared" si="17"/>
        <v>CHARLEVILLE2014</v>
      </c>
      <c r="B904" s="3" t="s">
        <v>12</v>
      </c>
      <c r="C904" s="12">
        <v>2014</v>
      </c>
      <c r="E904" s="13">
        <v>8738</v>
      </c>
      <c r="F904" s="13">
        <v>8812</v>
      </c>
      <c r="G904" s="13">
        <v>17550</v>
      </c>
      <c r="H904" s="13">
        <v>0</v>
      </c>
      <c r="I904" s="13">
        <v>0</v>
      </c>
      <c r="J904" s="13">
        <v>0</v>
      </c>
      <c r="K904" s="15">
        <v>8738</v>
      </c>
      <c r="L904" s="15">
        <v>8812</v>
      </c>
      <c r="M904" s="15">
        <v>17550</v>
      </c>
      <c r="O904" s="13"/>
      <c r="P904" s="13"/>
    </row>
    <row r="905" spans="1:16" ht="12.45" customHeight="1" x14ac:dyDescent="0.2">
      <c r="A905" s="11" t="str">
        <f t="shared" si="17"/>
        <v>CHARLEVILLE2015</v>
      </c>
      <c r="B905" s="93" t="s">
        <v>12</v>
      </c>
      <c r="C905" s="88">
        <v>2015</v>
      </c>
      <c r="D905" s="89"/>
      <c r="E905" s="15">
        <v>7778</v>
      </c>
      <c r="F905" s="15">
        <v>7768</v>
      </c>
      <c r="G905" s="15">
        <v>15546</v>
      </c>
      <c r="H905" s="15">
        <v>0</v>
      </c>
      <c r="I905" s="15">
        <v>0</v>
      </c>
      <c r="J905" s="15">
        <v>0</v>
      </c>
      <c r="K905" s="15">
        <v>7778</v>
      </c>
      <c r="L905" s="15">
        <v>7768</v>
      </c>
      <c r="M905" s="15">
        <v>15546</v>
      </c>
      <c r="O905" s="13"/>
      <c r="P905" s="13"/>
    </row>
    <row r="906" spans="1:16" ht="12.45" customHeight="1" x14ac:dyDescent="0.2">
      <c r="A906" s="11" t="str">
        <f t="shared" si="17"/>
        <v>CHARLEVILLE2016</v>
      </c>
      <c r="B906" s="3" t="s">
        <v>12</v>
      </c>
      <c r="C906" s="12">
        <v>2016</v>
      </c>
      <c r="E906" s="13">
        <v>7483</v>
      </c>
      <c r="F906" s="13">
        <v>7502</v>
      </c>
      <c r="G906" s="13">
        <v>14985</v>
      </c>
      <c r="H906" s="13">
        <v>0</v>
      </c>
      <c r="I906" s="13">
        <v>0</v>
      </c>
      <c r="J906" s="13">
        <v>0</v>
      </c>
      <c r="K906" s="15">
        <v>7483</v>
      </c>
      <c r="L906" s="15">
        <v>7502</v>
      </c>
      <c r="M906" s="15">
        <v>14985</v>
      </c>
      <c r="O906" s="13"/>
      <c r="P906" s="13"/>
    </row>
    <row r="907" spans="1:16" ht="12.45" customHeight="1" x14ac:dyDescent="0.2">
      <c r="A907" s="11" t="str">
        <f t="shared" si="17"/>
        <v>CHARLEVILLE2017</v>
      </c>
      <c r="B907" s="3" t="s">
        <v>12</v>
      </c>
      <c r="C907" s="12">
        <v>2017</v>
      </c>
      <c r="E907" s="13">
        <v>7591</v>
      </c>
      <c r="F907" s="13">
        <v>7704</v>
      </c>
      <c r="G907" s="13">
        <v>15295</v>
      </c>
      <c r="H907" s="13">
        <v>0</v>
      </c>
      <c r="I907" s="13">
        <v>0</v>
      </c>
      <c r="J907" s="13">
        <v>0</v>
      </c>
      <c r="K907" s="15">
        <v>7591</v>
      </c>
      <c r="L907" s="15">
        <v>7704</v>
      </c>
      <c r="M907" s="15">
        <v>15295</v>
      </c>
      <c r="O907" s="13"/>
      <c r="P907" s="13"/>
    </row>
    <row r="908" spans="1:16" ht="12.45" customHeight="1" x14ac:dyDescent="0.2">
      <c r="A908" s="11" t="str">
        <f t="shared" si="17"/>
        <v>CHARLEVILLE2018</v>
      </c>
      <c r="B908" s="3" t="s">
        <v>12</v>
      </c>
      <c r="C908" s="12">
        <v>2018</v>
      </c>
      <c r="E908" s="13">
        <v>7791</v>
      </c>
      <c r="F908" s="13">
        <v>7868</v>
      </c>
      <c r="G908" s="13">
        <v>15659</v>
      </c>
      <c r="H908" s="13">
        <v>0</v>
      </c>
      <c r="I908" s="13">
        <v>0</v>
      </c>
      <c r="J908" s="13">
        <v>0</v>
      </c>
      <c r="K908" s="15">
        <v>7791</v>
      </c>
      <c r="L908" s="15">
        <v>7868</v>
      </c>
      <c r="M908" s="15">
        <v>15659</v>
      </c>
      <c r="O908" s="13"/>
      <c r="P908" s="13"/>
    </row>
    <row r="909" spans="1:16" ht="12.45" customHeight="1" x14ac:dyDescent="0.2">
      <c r="A909" s="11" t="str">
        <f t="shared" si="17"/>
        <v>CHARLEVILLE2019</v>
      </c>
      <c r="B909" s="95" t="s">
        <v>12</v>
      </c>
      <c r="C909" s="88">
        <v>2019</v>
      </c>
      <c r="D909" s="89"/>
      <c r="E909" s="15">
        <v>8274</v>
      </c>
      <c r="F909" s="15">
        <v>8253</v>
      </c>
      <c r="G909" s="15">
        <v>16527</v>
      </c>
      <c r="H909" s="90">
        <v>0</v>
      </c>
      <c r="I909" s="90">
        <v>0</v>
      </c>
      <c r="J909" s="15">
        <v>0</v>
      </c>
      <c r="K909" s="15">
        <v>8274</v>
      </c>
      <c r="L909" s="15">
        <v>8253</v>
      </c>
      <c r="M909" s="15">
        <v>16527</v>
      </c>
      <c r="O909" s="13"/>
      <c r="P909" s="13"/>
    </row>
    <row r="910" spans="1:16" ht="12.45" customHeight="1" x14ac:dyDescent="0.2">
      <c r="A910" s="11" t="str">
        <f t="shared" si="17"/>
        <v>CHARLEVILLE2020</v>
      </c>
      <c r="B910" s="93" t="s">
        <v>12</v>
      </c>
      <c r="C910" s="88">
        <v>2020</v>
      </c>
      <c r="D910" s="89"/>
      <c r="E910" s="15">
        <v>3613</v>
      </c>
      <c r="F910" s="15">
        <v>3636</v>
      </c>
      <c r="G910" s="15">
        <v>7249</v>
      </c>
      <c r="H910" s="15">
        <v>0</v>
      </c>
      <c r="I910" s="15">
        <v>0</v>
      </c>
      <c r="J910" s="15">
        <v>0</v>
      </c>
      <c r="K910" s="15">
        <v>3613</v>
      </c>
      <c r="L910" s="15">
        <v>3636</v>
      </c>
      <c r="M910" s="15">
        <v>7249</v>
      </c>
      <c r="O910" s="13"/>
      <c r="P910" s="13"/>
    </row>
    <row r="911" spans="1:16" ht="12.45" customHeight="1" x14ac:dyDescent="0.2">
      <c r="A911" s="11" t="str">
        <f t="shared" si="17"/>
        <v>CHARLEVILLE2021</v>
      </c>
      <c r="B911" s="3" t="s">
        <v>12</v>
      </c>
      <c r="C911" s="12">
        <v>2021</v>
      </c>
      <c r="E911" s="13">
        <v>4522</v>
      </c>
      <c r="F911" s="13">
        <v>4564</v>
      </c>
      <c r="G911" s="13">
        <v>9086</v>
      </c>
      <c r="H911" s="13">
        <v>0</v>
      </c>
      <c r="I911" s="13">
        <v>0</v>
      </c>
      <c r="J911" s="13">
        <v>0</v>
      </c>
      <c r="K911" s="15">
        <v>4522</v>
      </c>
      <c r="L911" s="15">
        <v>4564</v>
      </c>
      <c r="M911" s="15">
        <v>9086</v>
      </c>
      <c r="O911" s="13"/>
      <c r="P911" s="13"/>
    </row>
    <row r="912" spans="1:16" ht="12.45" customHeight="1" x14ac:dyDescent="0.2">
      <c r="A912" s="11" t="str">
        <f t="shared" si="17"/>
        <v>CHARLEVILLE2022</v>
      </c>
      <c r="B912" s="3" t="s">
        <v>12</v>
      </c>
      <c r="C912" s="12">
        <v>2022</v>
      </c>
      <c r="E912" s="13">
        <v>5794</v>
      </c>
      <c r="F912" s="13">
        <v>5576</v>
      </c>
      <c r="G912" s="13">
        <v>11370</v>
      </c>
      <c r="H912" s="13">
        <v>0</v>
      </c>
      <c r="I912" s="13">
        <v>0</v>
      </c>
      <c r="J912" s="13">
        <v>0</v>
      </c>
      <c r="K912" s="15">
        <v>5794</v>
      </c>
      <c r="L912" s="15">
        <v>5576</v>
      </c>
      <c r="M912" s="15">
        <v>11370</v>
      </c>
      <c r="O912" s="13"/>
      <c r="P912" s="13"/>
    </row>
    <row r="913" spans="1:16" ht="12.45" customHeight="1" x14ac:dyDescent="0.2">
      <c r="A913" s="11" t="str">
        <f t="shared" si="17"/>
        <v>CHARLEVILLE2023</v>
      </c>
      <c r="B913" s="93" t="s">
        <v>12</v>
      </c>
      <c r="C913" s="12">
        <v>2023</v>
      </c>
      <c r="D913" s="89"/>
      <c r="E913" s="94">
        <v>6705</v>
      </c>
      <c r="F913" s="94">
        <v>6590</v>
      </c>
      <c r="G913" s="94">
        <v>13295</v>
      </c>
      <c r="H913" s="94">
        <v>0</v>
      </c>
      <c r="I913" s="94">
        <v>0</v>
      </c>
      <c r="J913" s="94">
        <v>0</v>
      </c>
      <c r="K913" s="15">
        <v>6705</v>
      </c>
      <c r="L913" s="15">
        <v>6590</v>
      </c>
      <c r="M913" s="15">
        <v>13295</v>
      </c>
      <c r="O913" s="13"/>
      <c r="P913" s="13"/>
    </row>
    <row r="914" spans="1:16" ht="12.45" customHeight="1" x14ac:dyDescent="0.2">
      <c r="A914" s="11" t="str">
        <f t="shared" si="17"/>
        <v>CHARLEVILLE2024</v>
      </c>
      <c r="B914" s="3" t="s">
        <v>12</v>
      </c>
      <c r="C914" s="12">
        <v>2024</v>
      </c>
      <c r="E914" s="13">
        <v>6400</v>
      </c>
      <c r="F914" s="13">
        <v>6317</v>
      </c>
      <c r="G914" s="13">
        <v>12717</v>
      </c>
      <c r="H914" s="13">
        <v>0</v>
      </c>
      <c r="I914" s="13">
        <v>0</v>
      </c>
      <c r="J914" s="13">
        <v>0</v>
      </c>
      <c r="K914" s="15">
        <v>6400</v>
      </c>
      <c r="L914" s="15">
        <v>6317</v>
      </c>
      <c r="M914" s="15">
        <v>12717</v>
      </c>
      <c r="O914" s="13"/>
      <c r="P914" s="13"/>
    </row>
    <row r="915" spans="1:16" ht="12.45" customHeight="1" x14ac:dyDescent="0.2">
      <c r="A915" s="11" t="str">
        <f t="shared" si="17"/>
        <v>CHRISTMAS ISLAND1993</v>
      </c>
      <c r="B915" s="3" t="s">
        <v>11</v>
      </c>
      <c r="C915" s="12">
        <v>1993</v>
      </c>
      <c r="E915" s="13">
        <v>1776</v>
      </c>
      <c r="F915" s="13">
        <v>1744</v>
      </c>
      <c r="G915" s="13">
        <v>3520</v>
      </c>
      <c r="H915" s="13">
        <v>1868</v>
      </c>
      <c r="I915" s="13">
        <v>1994</v>
      </c>
      <c r="J915" s="13">
        <v>3862</v>
      </c>
      <c r="K915" s="15">
        <v>3644</v>
      </c>
      <c r="L915" s="15">
        <v>3738</v>
      </c>
      <c r="M915" s="15">
        <v>7382</v>
      </c>
      <c r="O915" s="13"/>
      <c r="P915" s="13"/>
    </row>
    <row r="916" spans="1:16" ht="12.45" customHeight="1" x14ac:dyDescent="0.2">
      <c r="A916" s="11" t="str">
        <f t="shared" si="17"/>
        <v>CHRISTMAS ISLAND1994</v>
      </c>
      <c r="B916" s="3" t="s">
        <v>11</v>
      </c>
      <c r="C916" s="12">
        <v>1994</v>
      </c>
      <c r="E916" s="13">
        <v>5319</v>
      </c>
      <c r="F916" s="13">
        <v>5108</v>
      </c>
      <c r="G916" s="13">
        <v>10427</v>
      </c>
      <c r="H916" s="13">
        <v>10224</v>
      </c>
      <c r="I916" s="13">
        <v>10444</v>
      </c>
      <c r="J916" s="13">
        <v>20668</v>
      </c>
      <c r="K916" s="15">
        <v>15543</v>
      </c>
      <c r="L916" s="15">
        <v>15552</v>
      </c>
      <c r="M916" s="15">
        <v>31095</v>
      </c>
      <c r="O916" s="13"/>
      <c r="P916" s="13"/>
    </row>
    <row r="917" spans="1:16" ht="12.45" customHeight="1" x14ac:dyDescent="0.2">
      <c r="A917" s="11" t="str">
        <f t="shared" si="17"/>
        <v>CHRISTMAS ISLAND1995</v>
      </c>
      <c r="B917" s="95" t="s">
        <v>11</v>
      </c>
      <c r="C917" s="88">
        <v>1995</v>
      </c>
      <c r="D917" s="89"/>
      <c r="E917" s="15">
        <v>6086</v>
      </c>
      <c r="F917" s="15">
        <v>5994</v>
      </c>
      <c r="G917" s="15">
        <v>12080</v>
      </c>
      <c r="H917" s="90">
        <v>14045</v>
      </c>
      <c r="I917" s="90">
        <v>13434</v>
      </c>
      <c r="J917" s="15">
        <v>27479</v>
      </c>
      <c r="K917" s="15">
        <v>20131</v>
      </c>
      <c r="L917" s="15">
        <v>19428</v>
      </c>
      <c r="M917" s="15">
        <v>39559</v>
      </c>
      <c r="O917" s="13"/>
      <c r="P917" s="13"/>
    </row>
    <row r="918" spans="1:16" ht="12.45" customHeight="1" x14ac:dyDescent="0.2">
      <c r="A918" s="11" t="str">
        <f t="shared" si="17"/>
        <v>CHRISTMAS ISLAND1996</v>
      </c>
      <c r="B918" s="3" t="s">
        <v>11</v>
      </c>
      <c r="C918" s="12">
        <v>1996</v>
      </c>
      <c r="E918" s="13">
        <v>5888</v>
      </c>
      <c r="F918" s="13">
        <v>6200</v>
      </c>
      <c r="G918" s="13">
        <v>12088</v>
      </c>
      <c r="H918" s="13">
        <v>7261</v>
      </c>
      <c r="I918" s="13">
        <v>7252</v>
      </c>
      <c r="J918" s="13">
        <v>14513</v>
      </c>
      <c r="K918" s="15">
        <v>13149</v>
      </c>
      <c r="L918" s="15">
        <v>13452</v>
      </c>
      <c r="M918" s="15">
        <v>26601</v>
      </c>
      <c r="O918" s="13"/>
      <c r="P918" s="13"/>
    </row>
    <row r="919" spans="1:16" ht="12.45" customHeight="1" x14ac:dyDescent="0.2">
      <c r="A919" s="11" t="str">
        <f t="shared" si="17"/>
        <v>CHRISTMAS ISLAND1997</v>
      </c>
      <c r="B919" s="93" t="s">
        <v>11</v>
      </c>
      <c r="C919" s="88">
        <v>1997</v>
      </c>
      <c r="D919" s="89"/>
      <c r="E919" s="15">
        <v>6058</v>
      </c>
      <c r="F919" s="15">
        <v>5315</v>
      </c>
      <c r="G919" s="15">
        <v>11373</v>
      </c>
      <c r="H919" s="15">
        <v>1929</v>
      </c>
      <c r="I919" s="15">
        <v>1966</v>
      </c>
      <c r="J919" s="15">
        <v>3895</v>
      </c>
      <c r="K919" s="15">
        <v>7987</v>
      </c>
      <c r="L919" s="15">
        <v>7281</v>
      </c>
      <c r="M919" s="15">
        <v>15268</v>
      </c>
      <c r="O919" s="13"/>
      <c r="P919" s="13"/>
    </row>
    <row r="920" spans="1:16" ht="12.45" customHeight="1" x14ac:dyDescent="0.2">
      <c r="A920" s="11" t="str">
        <f t="shared" si="17"/>
        <v>CHRISTMAS ISLAND1998</v>
      </c>
      <c r="B920" s="3" t="s">
        <v>11</v>
      </c>
      <c r="C920" s="12">
        <v>1998</v>
      </c>
      <c r="E920" s="13">
        <v>2727</v>
      </c>
      <c r="F920" s="13">
        <v>2819</v>
      </c>
      <c r="G920" s="13">
        <v>5546</v>
      </c>
      <c r="H920" s="13">
        <v>1329</v>
      </c>
      <c r="I920" s="13">
        <v>1383</v>
      </c>
      <c r="J920" s="13">
        <v>2712</v>
      </c>
      <c r="K920" s="15">
        <v>4056</v>
      </c>
      <c r="L920" s="15">
        <v>4202</v>
      </c>
      <c r="M920" s="15">
        <v>8258</v>
      </c>
      <c r="O920" s="13"/>
      <c r="P920" s="13"/>
    </row>
    <row r="921" spans="1:16" ht="12.45" customHeight="1" x14ac:dyDescent="0.2">
      <c r="A921" s="11" t="str">
        <f t="shared" si="17"/>
        <v>CHRISTMAS ISLAND1999</v>
      </c>
      <c r="B921" s="93" t="s">
        <v>11</v>
      </c>
      <c r="C921" s="88">
        <v>1999</v>
      </c>
      <c r="D921" s="89"/>
      <c r="E921" s="15">
        <v>2484</v>
      </c>
      <c r="F921" s="15">
        <v>2544</v>
      </c>
      <c r="G921" s="15">
        <v>5028</v>
      </c>
      <c r="H921" s="15">
        <v>0</v>
      </c>
      <c r="I921" s="15">
        <v>0</v>
      </c>
      <c r="J921" s="15">
        <v>0</v>
      </c>
      <c r="K921" s="15">
        <v>2484</v>
      </c>
      <c r="L921" s="15">
        <v>2544</v>
      </c>
      <c r="M921" s="15">
        <v>5028</v>
      </c>
      <c r="O921" s="13"/>
      <c r="P921" s="13"/>
    </row>
    <row r="922" spans="1:16" ht="12.45" customHeight="1" x14ac:dyDescent="0.2">
      <c r="A922" s="11" t="str">
        <f t="shared" si="17"/>
        <v>CHRISTMAS ISLAND2000</v>
      </c>
      <c r="B922" s="3" t="s">
        <v>11</v>
      </c>
      <c r="C922" s="12">
        <v>2000</v>
      </c>
      <c r="E922" s="13">
        <v>2543</v>
      </c>
      <c r="F922" s="13">
        <v>2512</v>
      </c>
      <c r="G922" s="13">
        <v>5055</v>
      </c>
      <c r="H922" s="13">
        <v>0</v>
      </c>
      <c r="I922" s="13">
        <v>0</v>
      </c>
      <c r="J922" s="13">
        <v>0</v>
      </c>
      <c r="K922" s="15">
        <v>2543</v>
      </c>
      <c r="L922" s="15">
        <v>2512</v>
      </c>
      <c r="M922" s="15">
        <v>5055</v>
      </c>
      <c r="O922" s="13"/>
      <c r="P922" s="13"/>
    </row>
    <row r="923" spans="1:16" ht="12.45" customHeight="1" x14ac:dyDescent="0.2">
      <c r="A923" s="11" t="str">
        <f t="shared" si="17"/>
        <v>CHRISTMAS ISLAND2001</v>
      </c>
      <c r="B923" s="3" t="s">
        <v>11</v>
      </c>
      <c r="C923" s="12">
        <v>2001</v>
      </c>
      <c r="E923" s="13">
        <v>2867</v>
      </c>
      <c r="F923" s="13">
        <v>2865</v>
      </c>
      <c r="G923" s="13">
        <v>5732</v>
      </c>
      <c r="H923" s="13">
        <v>0</v>
      </c>
      <c r="I923" s="13">
        <v>0</v>
      </c>
      <c r="J923" s="13">
        <v>0</v>
      </c>
      <c r="K923" s="15">
        <v>2867</v>
      </c>
      <c r="L923" s="15">
        <v>2865</v>
      </c>
      <c r="M923" s="15">
        <v>5732</v>
      </c>
      <c r="O923" s="13"/>
      <c r="P923" s="13"/>
    </row>
    <row r="924" spans="1:16" ht="12.45" customHeight="1" x14ac:dyDescent="0.2">
      <c r="A924" s="11" t="str">
        <f t="shared" si="17"/>
        <v>CHRISTMAS ISLAND2002</v>
      </c>
      <c r="B924" s="95" t="s">
        <v>11</v>
      </c>
      <c r="C924" s="88">
        <v>2002</v>
      </c>
      <c r="D924" s="89"/>
      <c r="E924" s="15">
        <v>4116</v>
      </c>
      <c r="F924" s="15">
        <v>4133</v>
      </c>
      <c r="G924" s="15">
        <v>8249</v>
      </c>
      <c r="H924" s="90">
        <v>0</v>
      </c>
      <c r="I924" s="90">
        <v>0</v>
      </c>
      <c r="J924" s="15">
        <v>0</v>
      </c>
      <c r="K924" s="15">
        <v>4116</v>
      </c>
      <c r="L924" s="15">
        <v>4133</v>
      </c>
      <c r="M924" s="15">
        <v>8249</v>
      </c>
      <c r="O924" s="13"/>
      <c r="P924" s="13"/>
    </row>
    <row r="925" spans="1:16" ht="12.45" customHeight="1" x14ac:dyDescent="0.2">
      <c r="A925" s="11" t="str">
        <f t="shared" si="17"/>
        <v>CHRISTMAS ISLAND2003</v>
      </c>
      <c r="B925" s="3" t="s">
        <v>11</v>
      </c>
      <c r="C925" s="12">
        <v>2003</v>
      </c>
      <c r="E925" s="13">
        <v>3631</v>
      </c>
      <c r="F925" s="13">
        <v>3817</v>
      </c>
      <c r="G925" s="13">
        <v>7448</v>
      </c>
      <c r="H925" s="13">
        <v>0</v>
      </c>
      <c r="I925" s="13">
        <v>0</v>
      </c>
      <c r="J925" s="13">
        <v>0</v>
      </c>
      <c r="K925" s="15">
        <v>3631</v>
      </c>
      <c r="L925" s="15">
        <v>3817</v>
      </c>
      <c r="M925" s="15">
        <v>7448</v>
      </c>
      <c r="O925" s="13"/>
      <c r="P925" s="13"/>
    </row>
    <row r="926" spans="1:16" ht="12.45" customHeight="1" x14ac:dyDescent="0.2">
      <c r="A926" s="11" t="str">
        <f t="shared" si="17"/>
        <v>CHRISTMAS ISLAND2004</v>
      </c>
      <c r="B926" s="3" t="s">
        <v>11</v>
      </c>
      <c r="C926" s="12">
        <v>2004</v>
      </c>
      <c r="E926" s="13">
        <v>4066</v>
      </c>
      <c r="F926" s="13">
        <v>4191</v>
      </c>
      <c r="G926" s="13">
        <v>8257</v>
      </c>
      <c r="H926" s="13">
        <v>0</v>
      </c>
      <c r="I926" s="13">
        <v>0</v>
      </c>
      <c r="J926" s="13">
        <v>0</v>
      </c>
      <c r="K926" s="15">
        <v>4066</v>
      </c>
      <c r="L926" s="15">
        <v>4191</v>
      </c>
      <c r="M926" s="15">
        <v>8257</v>
      </c>
      <c r="O926" s="13"/>
      <c r="P926" s="13"/>
    </row>
    <row r="927" spans="1:16" ht="12.45" customHeight="1" x14ac:dyDescent="0.2">
      <c r="A927" s="11" t="str">
        <f t="shared" si="17"/>
        <v>CHRISTMAS ISLAND2005</v>
      </c>
      <c r="B927" s="3" t="s">
        <v>11</v>
      </c>
      <c r="C927" s="12">
        <v>2005</v>
      </c>
      <c r="E927" s="13">
        <v>3903</v>
      </c>
      <c r="F927" s="13">
        <v>4074</v>
      </c>
      <c r="G927" s="13">
        <v>7977</v>
      </c>
      <c r="H927" s="13">
        <v>0</v>
      </c>
      <c r="I927" s="13">
        <v>0</v>
      </c>
      <c r="J927" s="13">
        <v>0</v>
      </c>
      <c r="K927" s="15">
        <v>3903</v>
      </c>
      <c r="L927" s="15">
        <v>4074</v>
      </c>
      <c r="M927" s="15">
        <v>7977</v>
      </c>
      <c r="O927" s="13"/>
      <c r="P927" s="13"/>
    </row>
    <row r="928" spans="1:16" ht="12.45" customHeight="1" x14ac:dyDescent="0.2">
      <c r="A928" s="11" t="str">
        <f t="shared" si="17"/>
        <v>CHRISTMAS ISLAND2006</v>
      </c>
      <c r="B928" s="95" t="s">
        <v>11</v>
      </c>
      <c r="C928" s="88">
        <v>2006</v>
      </c>
      <c r="D928" s="89"/>
      <c r="E928" s="15">
        <v>3980</v>
      </c>
      <c r="F928" s="15">
        <v>4075</v>
      </c>
      <c r="G928" s="15">
        <v>8055</v>
      </c>
      <c r="H928" s="90">
        <v>0</v>
      </c>
      <c r="I928" s="90">
        <v>0</v>
      </c>
      <c r="J928" s="15">
        <v>0</v>
      </c>
      <c r="K928" s="15">
        <v>3980</v>
      </c>
      <c r="L928" s="15">
        <v>4075</v>
      </c>
      <c r="M928" s="15">
        <v>8055</v>
      </c>
      <c r="O928" s="13"/>
      <c r="P928" s="13"/>
    </row>
    <row r="929" spans="1:16" ht="12.45" customHeight="1" x14ac:dyDescent="0.2">
      <c r="A929" s="11" t="str">
        <f t="shared" si="17"/>
        <v>CHRISTMAS ISLAND2007</v>
      </c>
      <c r="B929" s="95" t="s">
        <v>11</v>
      </c>
      <c r="C929" s="88">
        <v>2007</v>
      </c>
      <c r="D929" s="89"/>
      <c r="E929" s="15">
        <v>3883</v>
      </c>
      <c r="F929" s="15">
        <v>3958</v>
      </c>
      <c r="G929" s="15">
        <v>7841</v>
      </c>
      <c r="H929" s="15">
        <v>144</v>
      </c>
      <c r="I929" s="15">
        <v>336</v>
      </c>
      <c r="J929" s="15">
        <v>480</v>
      </c>
      <c r="K929" s="15">
        <v>4027</v>
      </c>
      <c r="L929" s="15">
        <v>4294</v>
      </c>
      <c r="M929" s="15">
        <v>8321</v>
      </c>
      <c r="O929" s="13"/>
      <c r="P929" s="13"/>
    </row>
    <row r="930" spans="1:16" ht="12.45" customHeight="1" x14ac:dyDescent="0.2">
      <c r="A930" s="11" t="str">
        <f t="shared" si="17"/>
        <v>CHRISTMAS ISLAND2008</v>
      </c>
      <c r="B930" s="3" t="s">
        <v>11</v>
      </c>
      <c r="C930" s="12">
        <v>2008</v>
      </c>
      <c r="E930" s="13">
        <v>2988</v>
      </c>
      <c r="F930" s="13">
        <v>3127</v>
      </c>
      <c r="G930" s="13">
        <v>6115</v>
      </c>
      <c r="H930" s="13">
        <v>664</v>
      </c>
      <c r="I930" s="13">
        <v>578</v>
      </c>
      <c r="J930" s="13">
        <v>1242</v>
      </c>
      <c r="K930" s="15">
        <v>3652</v>
      </c>
      <c r="L930" s="15">
        <v>3705</v>
      </c>
      <c r="M930" s="15">
        <v>7357</v>
      </c>
      <c r="O930" s="13"/>
      <c r="P930" s="13"/>
    </row>
    <row r="931" spans="1:16" ht="12.45" customHeight="1" x14ac:dyDescent="0.2">
      <c r="A931" s="11" t="str">
        <f t="shared" si="17"/>
        <v>CHRISTMAS ISLAND2009</v>
      </c>
      <c r="B931" s="3" t="s">
        <v>11</v>
      </c>
      <c r="C931" s="12">
        <v>2009</v>
      </c>
      <c r="E931" s="13">
        <v>4776</v>
      </c>
      <c r="F931" s="13">
        <v>4841</v>
      </c>
      <c r="G931" s="13">
        <v>9617</v>
      </c>
      <c r="H931" s="13">
        <v>0</v>
      </c>
      <c r="I931" s="13">
        <v>0</v>
      </c>
      <c r="J931" s="13">
        <v>0</v>
      </c>
      <c r="K931" s="15">
        <v>4776</v>
      </c>
      <c r="L931" s="15">
        <v>4841</v>
      </c>
      <c r="M931" s="15">
        <v>9617</v>
      </c>
      <c r="O931" s="13"/>
      <c r="P931" s="13"/>
    </row>
    <row r="932" spans="1:16" ht="12.45" customHeight="1" x14ac:dyDescent="0.2">
      <c r="A932" s="11" t="str">
        <f t="shared" si="17"/>
        <v>CHRISTMAS ISLAND2010</v>
      </c>
      <c r="B932" s="3" t="s">
        <v>11</v>
      </c>
      <c r="C932" s="12">
        <v>2010</v>
      </c>
      <c r="E932" s="13">
        <v>10606</v>
      </c>
      <c r="F932" s="13">
        <v>10986</v>
      </c>
      <c r="G932" s="13">
        <v>21592</v>
      </c>
      <c r="H932" s="13">
        <v>0</v>
      </c>
      <c r="I932" s="13">
        <v>0</v>
      </c>
      <c r="J932" s="13">
        <v>0</v>
      </c>
      <c r="K932" s="15">
        <v>10606</v>
      </c>
      <c r="L932" s="15">
        <v>10986</v>
      </c>
      <c r="M932" s="15">
        <v>21592</v>
      </c>
      <c r="O932" s="13"/>
      <c r="P932" s="13"/>
    </row>
    <row r="933" spans="1:16" ht="12.45" customHeight="1" x14ac:dyDescent="0.2">
      <c r="A933" s="11" t="str">
        <f t="shared" si="17"/>
        <v>CHRISTMAS ISLAND2011</v>
      </c>
      <c r="B933" s="93" t="s">
        <v>11</v>
      </c>
      <c r="C933" s="88">
        <v>2011</v>
      </c>
      <c r="D933" s="89"/>
      <c r="E933" s="15">
        <v>15714</v>
      </c>
      <c r="F933" s="15">
        <v>16172</v>
      </c>
      <c r="G933" s="15">
        <v>31886</v>
      </c>
      <c r="H933" s="15">
        <v>0</v>
      </c>
      <c r="I933" s="15">
        <v>0</v>
      </c>
      <c r="J933" s="15">
        <v>0</v>
      </c>
      <c r="K933" s="15">
        <v>15714</v>
      </c>
      <c r="L933" s="15">
        <v>16172</v>
      </c>
      <c r="M933" s="15">
        <v>31886</v>
      </c>
      <c r="O933" s="13"/>
      <c r="P933" s="13"/>
    </row>
    <row r="934" spans="1:16" ht="12.45" customHeight="1" x14ac:dyDescent="0.2">
      <c r="A934" s="11" t="str">
        <f t="shared" si="17"/>
        <v>CHRISTMAS ISLAND2012</v>
      </c>
      <c r="B934" s="3" t="s">
        <v>11</v>
      </c>
      <c r="C934" s="12">
        <v>2012</v>
      </c>
      <c r="E934" s="13">
        <v>17666</v>
      </c>
      <c r="F934" s="13">
        <v>17393</v>
      </c>
      <c r="G934" s="13">
        <v>35059</v>
      </c>
      <c r="H934" s="13">
        <v>0</v>
      </c>
      <c r="I934" s="13">
        <v>0</v>
      </c>
      <c r="J934" s="13">
        <v>0</v>
      </c>
      <c r="K934" s="15">
        <v>17666</v>
      </c>
      <c r="L934" s="15">
        <v>17393</v>
      </c>
      <c r="M934" s="15">
        <v>35059</v>
      </c>
      <c r="O934" s="13"/>
      <c r="P934" s="13"/>
    </row>
    <row r="935" spans="1:16" ht="12.45" customHeight="1" x14ac:dyDescent="0.2">
      <c r="A935" s="11" t="str">
        <f t="shared" si="17"/>
        <v>CHRISTMAS ISLAND2013</v>
      </c>
      <c r="B935" s="3" t="s">
        <v>11</v>
      </c>
      <c r="C935" s="12">
        <v>2013</v>
      </c>
      <c r="E935" s="13">
        <v>18122</v>
      </c>
      <c r="F935" s="13">
        <v>17883</v>
      </c>
      <c r="G935" s="13">
        <v>36005</v>
      </c>
      <c r="H935" s="13">
        <v>0</v>
      </c>
      <c r="I935" s="13">
        <v>0</v>
      </c>
      <c r="J935" s="13">
        <v>0</v>
      </c>
      <c r="K935" s="15">
        <v>18122</v>
      </c>
      <c r="L935" s="15">
        <v>17883</v>
      </c>
      <c r="M935" s="15">
        <v>36005</v>
      </c>
      <c r="O935" s="13"/>
      <c r="P935" s="13"/>
    </row>
    <row r="936" spans="1:16" ht="12.45" customHeight="1" x14ac:dyDescent="0.2">
      <c r="A936" s="11" t="str">
        <f t="shared" si="17"/>
        <v>CHRISTMAS ISLAND2014</v>
      </c>
      <c r="B936" s="3" t="s">
        <v>11</v>
      </c>
      <c r="C936" s="12">
        <v>2014</v>
      </c>
      <c r="E936" s="13">
        <v>16888</v>
      </c>
      <c r="F936" s="13">
        <v>17136</v>
      </c>
      <c r="G936" s="13">
        <v>34024</v>
      </c>
      <c r="H936" s="13">
        <v>0</v>
      </c>
      <c r="I936" s="13">
        <v>0</v>
      </c>
      <c r="J936" s="13">
        <v>0</v>
      </c>
      <c r="K936" s="15">
        <v>16888</v>
      </c>
      <c r="L936" s="15">
        <v>17136</v>
      </c>
      <c r="M936" s="15">
        <v>34024</v>
      </c>
      <c r="O936" s="13"/>
      <c r="P936" s="13"/>
    </row>
    <row r="937" spans="1:16" ht="12.45" customHeight="1" x14ac:dyDescent="0.2">
      <c r="A937" s="11" t="str">
        <f t="shared" ref="A937:A1000" si="18">CONCATENATE(B937,C937)</f>
        <v>CHRISTMAS ISLAND2015</v>
      </c>
      <c r="B937" s="3" t="s">
        <v>11</v>
      </c>
      <c r="C937" s="12">
        <v>2015</v>
      </c>
      <c r="E937" s="13">
        <v>10238</v>
      </c>
      <c r="F937" s="13">
        <v>10400</v>
      </c>
      <c r="G937" s="13">
        <v>20638</v>
      </c>
      <c r="H937" s="13">
        <v>0</v>
      </c>
      <c r="I937" s="13">
        <v>0</v>
      </c>
      <c r="J937" s="13">
        <v>0</v>
      </c>
      <c r="K937" s="15">
        <v>10238</v>
      </c>
      <c r="L937" s="15">
        <v>10400</v>
      </c>
      <c r="M937" s="15">
        <v>20638</v>
      </c>
      <c r="O937" s="13"/>
      <c r="P937" s="13"/>
    </row>
    <row r="938" spans="1:16" ht="12.45" customHeight="1" x14ac:dyDescent="0.2">
      <c r="A938" s="11" t="str">
        <f t="shared" si="18"/>
        <v>CHRISTMAS ISLAND2016</v>
      </c>
      <c r="B938" s="3" t="s">
        <v>11</v>
      </c>
      <c r="C938" s="12">
        <v>2016</v>
      </c>
      <c r="E938" s="13">
        <v>9950</v>
      </c>
      <c r="F938" s="13">
        <v>9836</v>
      </c>
      <c r="G938" s="13">
        <v>19786</v>
      </c>
      <c r="H938" s="13">
        <v>0</v>
      </c>
      <c r="I938" s="13">
        <v>0</v>
      </c>
      <c r="J938" s="13">
        <v>0</v>
      </c>
      <c r="K938" s="15">
        <v>9950</v>
      </c>
      <c r="L938" s="15">
        <v>9836</v>
      </c>
      <c r="M938" s="15">
        <v>19786</v>
      </c>
      <c r="O938" s="13"/>
      <c r="P938" s="13"/>
    </row>
    <row r="939" spans="1:16" ht="12.45" customHeight="1" x14ac:dyDescent="0.2">
      <c r="A939" s="11" t="str">
        <f t="shared" si="18"/>
        <v>CHRISTMAS ISLAND2017</v>
      </c>
      <c r="B939" s="91" t="s">
        <v>11</v>
      </c>
      <c r="C939" s="16">
        <v>2017</v>
      </c>
      <c r="D939" s="89"/>
      <c r="E939" s="92">
        <v>9603</v>
      </c>
      <c r="F939" s="92">
        <v>9263</v>
      </c>
      <c r="G939" s="92">
        <v>18866</v>
      </c>
      <c r="H939" s="92">
        <v>0</v>
      </c>
      <c r="I939" s="92">
        <v>0</v>
      </c>
      <c r="J939" s="92">
        <v>0</v>
      </c>
      <c r="K939" s="15">
        <v>9603</v>
      </c>
      <c r="L939" s="15">
        <v>9263</v>
      </c>
      <c r="M939" s="15">
        <v>18866</v>
      </c>
      <c r="O939" s="13"/>
      <c r="P939" s="13"/>
    </row>
    <row r="940" spans="1:16" ht="12.45" customHeight="1" x14ac:dyDescent="0.2">
      <c r="A940" s="11" t="str">
        <f t="shared" si="18"/>
        <v>CHRISTMAS ISLAND2018</v>
      </c>
      <c r="B940" s="95" t="s">
        <v>11</v>
      </c>
      <c r="C940" s="88">
        <v>2018</v>
      </c>
      <c r="D940" s="89"/>
      <c r="E940" s="15">
        <v>9612</v>
      </c>
      <c r="F940" s="15">
        <v>9644</v>
      </c>
      <c r="G940" s="15">
        <v>19256</v>
      </c>
      <c r="H940" s="90">
        <v>0</v>
      </c>
      <c r="I940" s="90">
        <v>0</v>
      </c>
      <c r="J940" s="15">
        <v>0</v>
      </c>
      <c r="K940" s="15">
        <v>9612</v>
      </c>
      <c r="L940" s="15">
        <v>9644</v>
      </c>
      <c r="M940" s="15">
        <v>19256</v>
      </c>
      <c r="O940" s="13"/>
      <c r="P940" s="13"/>
    </row>
    <row r="941" spans="1:16" ht="12.45" customHeight="1" x14ac:dyDescent="0.2">
      <c r="A941" s="11" t="str">
        <f t="shared" si="18"/>
        <v>CHRISTMAS ISLAND2019</v>
      </c>
      <c r="B941" s="3" t="s">
        <v>11</v>
      </c>
      <c r="C941" s="12">
        <v>2019</v>
      </c>
      <c r="E941" s="13">
        <v>9246</v>
      </c>
      <c r="F941" s="13">
        <v>9223</v>
      </c>
      <c r="G941" s="13">
        <v>18469</v>
      </c>
      <c r="H941" s="13">
        <v>0</v>
      </c>
      <c r="I941" s="13">
        <v>0</v>
      </c>
      <c r="J941" s="13">
        <v>0</v>
      </c>
      <c r="K941" s="15">
        <v>9246</v>
      </c>
      <c r="L941" s="15">
        <v>9223</v>
      </c>
      <c r="M941" s="15">
        <v>18469</v>
      </c>
      <c r="O941" s="13"/>
      <c r="P941" s="13"/>
    </row>
    <row r="942" spans="1:16" ht="12.45" customHeight="1" x14ac:dyDescent="0.2">
      <c r="A942" s="11" t="str">
        <f t="shared" si="18"/>
        <v>CHRISTMAS ISLAND2020</v>
      </c>
      <c r="B942" s="91" t="s">
        <v>11</v>
      </c>
      <c r="C942" s="16">
        <v>2020</v>
      </c>
      <c r="D942" s="89"/>
      <c r="E942" s="92">
        <v>6709</v>
      </c>
      <c r="F942" s="92">
        <v>6696</v>
      </c>
      <c r="G942" s="92">
        <v>13405</v>
      </c>
      <c r="H942" s="92">
        <v>0</v>
      </c>
      <c r="I942" s="92">
        <v>0</v>
      </c>
      <c r="J942" s="92">
        <v>0</v>
      </c>
      <c r="K942" s="15">
        <v>6709</v>
      </c>
      <c r="L942" s="15">
        <v>6696</v>
      </c>
      <c r="M942" s="15">
        <v>13405</v>
      </c>
      <c r="O942" s="13"/>
      <c r="P942" s="13"/>
    </row>
    <row r="943" spans="1:16" ht="12.45" customHeight="1" x14ac:dyDescent="0.2">
      <c r="A943" s="11" t="str">
        <f t="shared" si="18"/>
        <v>CHRISTMAS ISLAND2021</v>
      </c>
      <c r="B943" s="3" t="s">
        <v>11</v>
      </c>
      <c r="C943" s="12">
        <v>2021</v>
      </c>
      <c r="E943" s="13">
        <v>11253</v>
      </c>
      <c r="F943" s="13">
        <v>11519</v>
      </c>
      <c r="G943" s="13">
        <v>22772</v>
      </c>
      <c r="H943" s="13">
        <v>0</v>
      </c>
      <c r="I943" s="13">
        <v>0</v>
      </c>
      <c r="J943" s="13">
        <v>0</v>
      </c>
      <c r="K943" s="15">
        <v>11253</v>
      </c>
      <c r="L943" s="15">
        <v>11519</v>
      </c>
      <c r="M943" s="15">
        <v>22772</v>
      </c>
      <c r="O943" s="13"/>
      <c r="P943" s="13"/>
    </row>
    <row r="944" spans="1:16" ht="12.45" customHeight="1" x14ac:dyDescent="0.2">
      <c r="A944" s="11" t="str">
        <f t="shared" si="18"/>
        <v>CHRISTMAS ISLAND2022</v>
      </c>
      <c r="B944" s="93" t="s">
        <v>11</v>
      </c>
      <c r="C944" s="88">
        <v>2022</v>
      </c>
      <c r="D944" s="89"/>
      <c r="E944" s="15">
        <v>11247</v>
      </c>
      <c r="F944" s="15">
        <v>11435</v>
      </c>
      <c r="G944" s="15">
        <v>22682</v>
      </c>
      <c r="H944" s="15">
        <v>0</v>
      </c>
      <c r="I944" s="15">
        <v>0</v>
      </c>
      <c r="J944" s="15">
        <v>0</v>
      </c>
      <c r="K944" s="15">
        <v>11247</v>
      </c>
      <c r="L944" s="15">
        <v>11435</v>
      </c>
      <c r="M944" s="15">
        <v>22682</v>
      </c>
      <c r="O944" s="13"/>
      <c r="P944" s="13"/>
    </row>
    <row r="945" spans="1:16" ht="12.45" customHeight="1" x14ac:dyDescent="0.2">
      <c r="A945" s="11" t="str">
        <f t="shared" si="18"/>
        <v>CHRISTMAS ISLAND2023</v>
      </c>
      <c r="B945" s="3" t="s">
        <v>11</v>
      </c>
      <c r="C945" s="12">
        <v>2023</v>
      </c>
      <c r="E945" s="13">
        <v>11744</v>
      </c>
      <c r="F945" s="13">
        <v>11613</v>
      </c>
      <c r="G945" s="13">
        <v>23357</v>
      </c>
      <c r="H945" s="13">
        <v>0</v>
      </c>
      <c r="I945" s="13">
        <v>0</v>
      </c>
      <c r="J945" s="13">
        <v>0</v>
      </c>
      <c r="K945" s="15">
        <v>11744</v>
      </c>
      <c r="L945" s="15">
        <v>11613</v>
      </c>
      <c r="M945" s="15">
        <v>23357</v>
      </c>
      <c r="O945" s="13"/>
      <c r="P945" s="13"/>
    </row>
    <row r="946" spans="1:16" ht="12.45" customHeight="1" x14ac:dyDescent="0.2">
      <c r="A946" s="11" t="str">
        <f t="shared" si="18"/>
        <v>CHRISTMAS ISLAND2024</v>
      </c>
      <c r="B946" s="3" t="s">
        <v>11</v>
      </c>
      <c r="C946" s="12">
        <v>2024</v>
      </c>
      <c r="E946" s="13">
        <v>11108</v>
      </c>
      <c r="F946" s="13">
        <v>10970</v>
      </c>
      <c r="G946" s="13">
        <v>22078</v>
      </c>
      <c r="H946" s="13">
        <v>0</v>
      </c>
      <c r="I946" s="13">
        <v>0</v>
      </c>
      <c r="J946" s="13">
        <v>0</v>
      </c>
      <c r="K946" s="15">
        <v>11108</v>
      </c>
      <c r="L946" s="15">
        <v>10970</v>
      </c>
      <c r="M946" s="15">
        <v>22078</v>
      </c>
      <c r="O946" s="13"/>
      <c r="P946" s="13"/>
    </row>
    <row r="947" spans="1:16" ht="12.45" customHeight="1" x14ac:dyDescent="0.2">
      <c r="A947" s="11" t="str">
        <f t="shared" si="18"/>
        <v>CLONCURRY1985</v>
      </c>
      <c r="B947" s="93" t="s">
        <v>122</v>
      </c>
      <c r="C947" s="88">
        <v>1985</v>
      </c>
      <c r="D947" s="89"/>
      <c r="E947" s="15">
        <v>3013</v>
      </c>
      <c r="F947" s="15">
        <v>3131</v>
      </c>
      <c r="G947" s="15">
        <v>6144</v>
      </c>
      <c r="H947" s="15">
        <v>0</v>
      </c>
      <c r="I947" s="15">
        <v>0</v>
      </c>
      <c r="J947" s="15">
        <v>0</v>
      </c>
      <c r="K947" s="15">
        <v>3013</v>
      </c>
      <c r="L947" s="15">
        <v>3131</v>
      </c>
      <c r="M947" s="15">
        <v>6144</v>
      </c>
      <c r="O947" s="13"/>
      <c r="P947" s="13"/>
    </row>
    <row r="948" spans="1:16" s="6" customFormat="1" ht="12.45" customHeight="1" x14ac:dyDescent="0.2">
      <c r="A948" s="11" t="str">
        <f t="shared" si="18"/>
        <v>CLONCURRY1986</v>
      </c>
      <c r="B948" s="3" t="s">
        <v>122</v>
      </c>
      <c r="C948" s="12">
        <v>1986</v>
      </c>
      <c r="D948" s="12"/>
      <c r="E948" s="13">
        <v>2647</v>
      </c>
      <c r="F948" s="13">
        <v>2641</v>
      </c>
      <c r="G948" s="13">
        <v>5288</v>
      </c>
      <c r="H948" s="13">
        <v>0</v>
      </c>
      <c r="I948" s="13">
        <v>0</v>
      </c>
      <c r="J948" s="13">
        <v>0</v>
      </c>
      <c r="K948" s="15">
        <v>2647</v>
      </c>
      <c r="L948" s="15">
        <v>2641</v>
      </c>
      <c r="M948" s="15">
        <v>5288</v>
      </c>
      <c r="O948" s="13"/>
      <c r="P948" s="13"/>
    </row>
    <row r="949" spans="1:16" ht="12.45" customHeight="1" x14ac:dyDescent="0.2">
      <c r="A949" s="11" t="str">
        <f t="shared" si="18"/>
        <v>CLONCURRY1987</v>
      </c>
      <c r="B949" s="95" t="s">
        <v>122</v>
      </c>
      <c r="C949" s="88">
        <v>1987</v>
      </c>
      <c r="D949" s="89"/>
      <c r="E949" s="15">
        <v>722</v>
      </c>
      <c r="F949" s="15">
        <v>738</v>
      </c>
      <c r="G949" s="15">
        <v>1460</v>
      </c>
      <c r="H949" s="90">
        <v>0</v>
      </c>
      <c r="I949" s="90">
        <v>0</v>
      </c>
      <c r="J949" s="15">
        <v>0</v>
      </c>
      <c r="K949" s="15">
        <v>722</v>
      </c>
      <c r="L949" s="15">
        <v>738</v>
      </c>
      <c r="M949" s="15">
        <v>1460</v>
      </c>
      <c r="O949" s="13"/>
      <c r="P949" s="13"/>
    </row>
    <row r="950" spans="1:16" ht="12.45" customHeight="1" x14ac:dyDescent="0.2">
      <c r="A950" s="11" t="str">
        <f t="shared" si="18"/>
        <v>CLONCURRY1991</v>
      </c>
      <c r="B950" s="3" t="s">
        <v>122</v>
      </c>
      <c r="C950" s="12">
        <v>1991</v>
      </c>
      <c r="E950" s="13">
        <v>230</v>
      </c>
      <c r="F950" s="13">
        <v>248</v>
      </c>
      <c r="G950" s="13">
        <v>478</v>
      </c>
      <c r="H950" s="13">
        <v>0</v>
      </c>
      <c r="I950" s="13">
        <v>0</v>
      </c>
      <c r="J950" s="13">
        <v>0</v>
      </c>
      <c r="K950" s="15">
        <v>230</v>
      </c>
      <c r="L950" s="15">
        <v>248</v>
      </c>
      <c r="M950" s="15">
        <v>478</v>
      </c>
      <c r="O950" s="13"/>
      <c r="P950" s="13"/>
    </row>
    <row r="951" spans="1:16" ht="12.45" customHeight="1" x14ac:dyDescent="0.2">
      <c r="A951" s="11" t="str">
        <f t="shared" si="18"/>
        <v>CLONCURRY1992</v>
      </c>
      <c r="B951" s="3" t="s">
        <v>122</v>
      </c>
      <c r="C951" s="12">
        <v>1992</v>
      </c>
      <c r="E951" s="13">
        <v>212</v>
      </c>
      <c r="F951" s="13">
        <v>215</v>
      </c>
      <c r="G951" s="13">
        <v>427</v>
      </c>
      <c r="H951" s="13">
        <v>0</v>
      </c>
      <c r="I951" s="13">
        <v>0</v>
      </c>
      <c r="J951" s="13">
        <v>0</v>
      </c>
      <c r="K951" s="15">
        <v>212</v>
      </c>
      <c r="L951" s="15">
        <v>215</v>
      </c>
      <c r="M951" s="15">
        <v>427</v>
      </c>
      <c r="O951" s="13"/>
      <c r="P951" s="13"/>
    </row>
    <row r="952" spans="1:16" ht="12.45" customHeight="1" x14ac:dyDescent="0.2">
      <c r="A952" s="11" t="str">
        <f t="shared" si="18"/>
        <v>CLONCURRY1993</v>
      </c>
      <c r="B952" s="93" t="s">
        <v>122</v>
      </c>
      <c r="C952" s="88">
        <v>1993</v>
      </c>
      <c r="D952" s="17"/>
      <c r="E952" s="15">
        <v>233</v>
      </c>
      <c r="F952" s="15">
        <v>225</v>
      </c>
      <c r="G952" s="15">
        <v>458</v>
      </c>
      <c r="H952" s="15">
        <v>0</v>
      </c>
      <c r="I952" s="15">
        <v>0</v>
      </c>
      <c r="J952" s="15">
        <v>0</v>
      </c>
      <c r="K952" s="15">
        <v>233</v>
      </c>
      <c r="L952" s="15">
        <v>225</v>
      </c>
      <c r="M952" s="15">
        <v>458</v>
      </c>
      <c r="O952" s="13"/>
      <c r="P952" s="13"/>
    </row>
    <row r="953" spans="1:16" ht="12.45" customHeight="1" x14ac:dyDescent="0.2">
      <c r="A953" s="11" t="str">
        <f t="shared" si="18"/>
        <v>CLONCURRY1994</v>
      </c>
      <c r="B953" s="3" t="s">
        <v>122</v>
      </c>
      <c r="C953" s="12">
        <v>1994</v>
      </c>
      <c r="E953" s="13">
        <v>318</v>
      </c>
      <c r="F953" s="13">
        <v>278</v>
      </c>
      <c r="G953" s="13">
        <v>596</v>
      </c>
      <c r="H953" s="13">
        <v>0</v>
      </c>
      <c r="I953" s="13">
        <v>0</v>
      </c>
      <c r="J953" s="13">
        <v>0</v>
      </c>
      <c r="K953" s="15">
        <v>318</v>
      </c>
      <c r="L953" s="15">
        <v>278</v>
      </c>
      <c r="M953" s="15">
        <v>596</v>
      </c>
      <c r="O953" s="13"/>
      <c r="P953" s="13"/>
    </row>
    <row r="954" spans="1:16" ht="12.45" customHeight="1" x14ac:dyDescent="0.2">
      <c r="A954" s="11" t="str">
        <f t="shared" si="18"/>
        <v>CLONCURRY1995</v>
      </c>
      <c r="B954" s="93" t="s">
        <v>122</v>
      </c>
      <c r="C954" s="88">
        <v>1995</v>
      </c>
      <c r="D954" s="89"/>
      <c r="E954" s="15">
        <v>392</v>
      </c>
      <c r="F954" s="15">
        <v>345</v>
      </c>
      <c r="G954" s="15">
        <v>737</v>
      </c>
      <c r="H954" s="15">
        <v>0</v>
      </c>
      <c r="I954" s="15">
        <v>0</v>
      </c>
      <c r="J954" s="15">
        <v>0</v>
      </c>
      <c r="K954" s="15">
        <v>392</v>
      </c>
      <c r="L954" s="15">
        <v>345</v>
      </c>
      <c r="M954" s="15">
        <v>737</v>
      </c>
      <c r="O954" s="13"/>
      <c r="P954" s="13"/>
    </row>
    <row r="955" spans="1:16" ht="12.45" customHeight="1" x14ac:dyDescent="0.2">
      <c r="A955" s="11" t="str">
        <f t="shared" si="18"/>
        <v>CLONCURRY1996</v>
      </c>
      <c r="B955" s="93" t="s">
        <v>122</v>
      </c>
      <c r="C955" s="88">
        <v>1996</v>
      </c>
      <c r="D955" s="89"/>
      <c r="E955" s="15">
        <v>814</v>
      </c>
      <c r="F955" s="15">
        <v>816</v>
      </c>
      <c r="G955" s="15">
        <v>1630</v>
      </c>
      <c r="H955" s="15">
        <v>0</v>
      </c>
      <c r="I955" s="15">
        <v>0</v>
      </c>
      <c r="J955" s="15">
        <v>0</v>
      </c>
      <c r="K955" s="15">
        <v>814</v>
      </c>
      <c r="L955" s="15">
        <v>816</v>
      </c>
      <c r="M955" s="15">
        <v>1630</v>
      </c>
      <c r="O955" s="13"/>
      <c r="P955" s="13"/>
    </row>
    <row r="956" spans="1:16" ht="12.45" customHeight="1" x14ac:dyDescent="0.2">
      <c r="A956" s="11" t="str">
        <f t="shared" si="18"/>
        <v>CLONCURRY1997</v>
      </c>
      <c r="B956" s="3" t="s">
        <v>122</v>
      </c>
      <c r="C956" s="12">
        <v>1997</v>
      </c>
      <c r="E956" s="13">
        <v>1856</v>
      </c>
      <c r="F956" s="13">
        <v>1638</v>
      </c>
      <c r="G956" s="13">
        <v>3494</v>
      </c>
      <c r="H956" s="13">
        <v>0</v>
      </c>
      <c r="I956" s="13">
        <v>0</v>
      </c>
      <c r="J956" s="13">
        <v>0</v>
      </c>
      <c r="K956" s="15">
        <v>1856</v>
      </c>
      <c r="L956" s="15">
        <v>1638</v>
      </c>
      <c r="M956" s="15">
        <v>3494</v>
      </c>
      <c r="O956" s="13"/>
      <c r="P956" s="13"/>
    </row>
    <row r="957" spans="1:16" ht="12.45" customHeight="1" x14ac:dyDescent="0.2">
      <c r="A957" s="11" t="str">
        <f t="shared" si="18"/>
        <v>CLONCURRY1998</v>
      </c>
      <c r="B957" s="3" t="s">
        <v>122</v>
      </c>
      <c r="C957" s="12">
        <v>1998</v>
      </c>
      <c r="E957" s="13">
        <v>2982</v>
      </c>
      <c r="F957" s="13">
        <v>2777</v>
      </c>
      <c r="G957" s="13">
        <v>5759</v>
      </c>
      <c r="H957" s="13">
        <v>0</v>
      </c>
      <c r="I957" s="13">
        <v>0</v>
      </c>
      <c r="J957" s="13">
        <v>0</v>
      </c>
      <c r="K957" s="15">
        <v>2982</v>
      </c>
      <c r="L957" s="15">
        <v>2777</v>
      </c>
      <c r="M957" s="15">
        <v>5759</v>
      </c>
      <c r="O957" s="13"/>
      <c r="P957" s="13"/>
    </row>
    <row r="958" spans="1:16" ht="12.45" customHeight="1" x14ac:dyDescent="0.2">
      <c r="A958" s="11" t="str">
        <f t="shared" si="18"/>
        <v>CLONCURRY1999</v>
      </c>
      <c r="B958" s="3" t="s">
        <v>122</v>
      </c>
      <c r="C958" s="12">
        <v>1999</v>
      </c>
      <c r="E958" s="13">
        <v>5131</v>
      </c>
      <c r="F958" s="13">
        <v>4718</v>
      </c>
      <c r="G958" s="13">
        <v>9849</v>
      </c>
      <c r="H958" s="13">
        <v>0</v>
      </c>
      <c r="I958" s="13">
        <v>0</v>
      </c>
      <c r="J958" s="13">
        <v>0</v>
      </c>
      <c r="K958" s="15">
        <v>5131</v>
      </c>
      <c r="L958" s="15">
        <v>4718</v>
      </c>
      <c r="M958" s="15">
        <v>9849</v>
      </c>
      <c r="O958" s="13"/>
      <c r="P958" s="13"/>
    </row>
    <row r="959" spans="1:16" ht="12.45" customHeight="1" x14ac:dyDescent="0.2">
      <c r="A959" s="11" t="str">
        <f t="shared" si="18"/>
        <v>CLONCURRY2000</v>
      </c>
      <c r="B959" s="3" t="s">
        <v>122</v>
      </c>
      <c r="C959" s="12">
        <v>2000</v>
      </c>
      <c r="E959" s="13">
        <v>5750</v>
      </c>
      <c r="F959" s="13">
        <v>5302</v>
      </c>
      <c r="G959" s="13">
        <v>11052</v>
      </c>
      <c r="H959" s="13">
        <v>0</v>
      </c>
      <c r="I959" s="13">
        <v>0</v>
      </c>
      <c r="J959" s="13">
        <v>0</v>
      </c>
      <c r="K959" s="15">
        <v>5750</v>
      </c>
      <c r="L959" s="15">
        <v>5302</v>
      </c>
      <c r="M959" s="15">
        <v>11052</v>
      </c>
      <c r="O959" s="13"/>
      <c r="P959" s="13"/>
    </row>
    <row r="960" spans="1:16" ht="12.45" customHeight="1" x14ac:dyDescent="0.2">
      <c r="A960" s="11" t="str">
        <f t="shared" si="18"/>
        <v>CLONCURRY2001</v>
      </c>
      <c r="B960" s="3" t="s">
        <v>122</v>
      </c>
      <c r="C960" s="12">
        <v>2001</v>
      </c>
      <c r="E960" s="13">
        <v>4278</v>
      </c>
      <c r="F960" s="13">
        <v>4407</v>
      </c>
      <c r="G960" s="13">
        <v>8685</v>
      </c>
      <c r="H960" s="13">
        <v>0</v>
      </c>
      <c r="I960" s="13">
        <v>0</v>
      </c>
      <c r="J960" s="13">
        <v>0</v>
      </c>
      <c r="K960" s="15">
        <v>4278</v>
      </c>
      <c r="L960" s="15">
        <v>4407</v>
      </c>
      <c r="M960" s="15">
        <v>8685</v>
      </c>
      <c r="O960" s="13"/>
      <c r="P960" s="13"/>
    </row>
    <row r="961" spans="1:16" ht="12.45" customHeight="1" x14ac:dyDescent="0.2">
      <c r="A961" s="11" t="str">
        <f t="shared" si="18"/>
        <v>CLONCURRY2002</v>
      </c>
      <c r="B961" s="3" t="s">
        <v>122</v>
      </c>
      <c r="C961" s="12">
        <v>2002</v>
      </c>
      <c r="E961" s="13">
        <v>4194</v>
      </c>
      <c r="F961" s="13">
        <v>4192</v>
      </c>
      <c r="G961" s="13">
        <v>8386</v>
      </c>
      <c r="H961" s="13">
        <v>0</v>
      </c>
      <c r="I961" s="13">
        <v>0</v>
      </c>
      <c r="J961" s="13">
        <v>0</v>
      </c>
      <c r="K961" s="15">
        <v>4194</v>
      </c>
      <c r="L961" s="15">
        <v>4192</v>
      </c>
      <c r="M961" s="15">
        <v>8386</v>
      </c>
      <c r="O961" s="13"/>
      <c r="P961" s="13"/>
    </row>
    <row r="962" spans="1:16" ht="12.45" customHeight="1" x14ac:dyDescent="0.2">
      <c r="A962" s="11" t="str">
        <f t="shared" si="18"/>
        <v>CLONCURRY2003</v>
      </c>
      <c r="B962" s="95" t="s">
        <v>122</v>
      </c>
      <c r="C962" s="88">
        <v>2003</v>
      </c>
      <c r="D962" s="89"/>
      <c r="E962" s="15">
        <v>3501</v>
      </c>
      <c r="F962" s="15">
        <v>3385</v>
      </c>
      <c r="G962" s="15">
        <v>6886</v>
      </c>
      <c r="H962" s="90">
        <v>0</v>
      </c>
      <c r="I962" s="90">
        <v>0</v>
      </c>
      <c r="J962" s="15">
        <v>0</v>
      </c>
      <c r="K962" s="15">
        <v>3501</v>
      </c>
      <c r="L962" s="15">
        <v>3385</v>
      </c>
      <c r="M962" s="15">
        <v>6886</v>
      </c>
      <c r="O962" s="13"/>
      <c r="P962" s="13"/>
    </row>
    <row r="963" spans="1:16" ht="12.45" customHeight="1" x14ac:dyDescent="0.2">
      <c r="A963" s="11" t="str">
        <f t="shared" si="18"/>
        <v>CLONCURRY2004</v>
      </c>
      <c r="B963" s="3" t="s">
        <v>122</v>
      </c>
      <c r="C963" s="12">
        <v>2004</v>
      </c>
      <c r="E963" s="13">
        <v>2338</v>
      </c>
      <c r="F963" s="13">
        <v>2564</v>
      </c>
      <c r="G963" s="13">
        <v>4902</v>
      </c>
      <c r="H963" s="13">
        <v>0</v>
      </c>
      <c r="I963" s="13">
        <v>0</v>
      </c>
      <c r="J963" s="13">
        <v>0</v>
      </c>
      <c r="K963" s="15">
        <v>2338</v>
      </c>
      <c r="L963" s="15">
        <v>2564</v>
      </c>
      <c r="M963" s="15">
        <v>4902</v>
      </c>
      <c r="O963" s="13"/>
      <c r="P963" s="13"/>
    </row>
    <row r="964" spans="1:16" ht="12.45" customHeight="1" x14ac:dyDescent="0.2">
      <c r="A964" s="11" t="str">
        <f t="shared" si="18"/>
        <v>CLONCURRY2005</v>
      </c>
      <c r="B964" s="3" t="s">
        <v>122</v>
      </c>
      <c r="C964" s="12">
        <v>2005</v>
      </c>
      <c r="E964" s="13">
        <v>2075</v>
      </c>
      <c r="F964" s="13">
        <v>1676</v>
      </c>
      <c r="G964" s="13">
        <v>3751</v>
      </c>
      <c r="H964" s="13">
        <v>0</v>
      </c>
      <c r="I964" s="13">
        <v>0</v>
      </c>
      <c r="J964" s="13">
        <v>0</v>
      </c>
      <c r="K964" s="15">
        <v>2075</v>
      </c>
      <c r="L964" s="15">
        <v>1676</v>
      </c>
      <c r="M964" s="15">
        <v>3751</v>
      </c>
      <c r="O964" s="13"/>
      <c r="P964" s="13"/>
    </row>
    <row r="965" spans="1:16" ht="12.45" customHeight="1" x14ac:dyDescent="0.2">
      <c r="A965" s="11" t="str">
        <f t="shared" si="18"/>
        <v>CLONCURRY2006</v>
      </c>
      <c r="B965" s="3" t="s">
        <v>122</v>
      </c>
      <c r="C965" s="12">
        <v>2006</v>
      </c>
      <c r="E965" s="13">
        <v>2110</v>
      </c>
      <c r="F965" s="13">
        <v>1925</v>
      </c>
      <c r="G965" s="13">
        <v>4035</v>
      </c>
      <c r="H965" s="13">
        <v>0</v>
      </c>
      <c r="I965" s="13">
        <v>0</v>
      </c>
      <c r="J965" s="13">
        <v>0</v>
      </c>
      <c r="K965" s="15">
        <v>2110</v>
      </c>
      <c r="L965" s="15">
        <v>1925</v>
      </c>
      <c r="M965" s="15">
        <v>4035</v>
      </c>
      <c r="O965" s="13"/>
      <c r="P965" s="13"/>
    </row>
    <row r="966" spans="1:16" ht="12.45" customHeight="1" x14ac:dyDescent="0.2">
      <c r="A966" s="11" t="str">
        <f t="shared" si="18"/>
        <v>CLONCURRY2007</v>
      </c>
      <c r="B966" s="93" t="s">
        <v>122</v>
      </c>
      <c r="C966" s="88">
        <v>2007</v>
      </c>
      <c r="D966" s="89"/>
      <c r="E966" s="15">
        <v>2287</v>
      </c>
      <c r="F966" s="15">
        <v>2390</v>
      </c>
      <c r="G966" s="15">
        <v>4677</v>
      </c>
      <c r="H966" s="15">
        <v>0</v>
      </c>
      <c r="I966" s="15">
        <v>0</v>
      </c>
      <c r="J966" s="15">
        <v>0</v>
      </c>
      <c r="K966" s="15">
        <v>2287</v>
      </c>
      <c r="L966" s="15">
        <v>2390</v>
      </c>
      <c r="M966" s="15">
        <v>4677</v>
      </c>
      <c r="O966" s="13"/>
      <c r="P966" s="13"/>
    </row>
    <row r="967" spans="1:16" ht="12.45" customHeight="1" x14ac:dyDescent="0.2">
      <c r="A967" s="11" t="str">
        <f t="shared" si="18"/>
        <v>CLONCURRY2008</v>
      </c>
      <c r="B967" s="3" t="s">
        <v>122</v>
      </c>
      <c r="C967" s="12">
        <v>2008</v>
      </c>
      <c r="E967" s="13">
        <v>1940</v>
      </c>
      <c r="F967" s="13">
        <v>2691</v>
      </c>
      <c r="G967" s="13">
        <v>4631</v>
      </c>
      <c r="H967" s="13">
        <v>0</v>
      </c>
      <c r="I967" s="13">
        <v>0</v>
      </c>
      <c r="J967" s="13">
        <v>0</v>
      </c>
      <c r="K967" s="15">
        <v>1940</v>
      </c>
      <c r="L967" s="15">
        <v>2691</v>
      </c>
      <c r="M967" s="15">
        <v>4631</v>
      </c>
      <c r="O967" s="13"/>
      <c r="P967" s="13"/>
    </row>
    <row r="968" spans="1:16" ht="12.45" customHeight="1" x14ac:dyDescent="0.2">
      <c r="A968" s="11" t="str">
        <f t="shared" si="18"/>
        <v>CLONCURRY2009</v>
      </c>
      <c r="B968" s="95" t="s">
        <v>122</v>
      </c>
      <c r="C968" s="88">
        <v>2009</v>
      </c>
      <c r="D968" s="89"/>
      <c r="E968" s="15">
        <v>3350</v>
      </c>
      <c r="F968" s="15">
        <v>3596</v>
      </c>
      <c r="G968" s="15">
        <v>6946</v>
      </c>
      <c r="H968" s="90">
        <v>0</v>
      </c>
      <c r="I968" s="90">
        <v>0</v>
      </c>
      <c r="J968" s="15">
        <v>0</v>
      </c>
      <c r="K968" s="15">
        <v>3350</v>
      </c>
      <c r="L968" s="15">
        <v>3596</v>
      </c>
      <c r="M968" s="15">
        <v>6946</v>
      </c>
      <c r="O968" s="13"/>
      <c r="P968" s="13"/>
    </row>
    <row r="969" spans="1:16" ht="12.45" customHeight="1" x14ac:dyDescent="0.2">
      <c r="A969" s="11" t="str">
        <f t="shared" si="18"/>
        <v>CLONCURRY2010</v>
      </c>
      <c r="B969" s="3" t="s">
        <v>122</v>
      </c>
      <c r="C969" s="12">
        <v>2010</v>
      </c>
      <c r="E969" s="13">
        <v>8276</v>
      </c>
      <c r="F969" s="13">
        <v>8438</v>
      </c>
      <c r="G969" s="13">
        <v>16714</v>
      </c>
      <c r="H969" s="13">
        <v>0</v>
      </c>
      <c r="I969" s="13">
        <v>0</v>
      </c>
      <c r="J969" s="13">
        <v>0</v>
      </c>
      <c r="K969" s="15">
        <v>8276</v>
      </c>
      <c r="L969" s="15">
        <v>8438</v>
      </c>
      <c r="M969" s="15">
        <v>16714</v>
      </c>
      <c r="O969" s="13"/>
      <c r="P969" s="13"/>
    </row>
    <row r="970" spans="1:16" ht="12.45" customHeight="1" x14ac:dyDescent="0.2">
      <c r="A970" s="11" t="str">
        <f t="shared" si="18"/>
        <v>CLONCURRY2011</v>
      </c>
      <c r="B970" s="3" t="s">
        <v>122</v>
      </c>
      <c r="C970" s="12">
        <v>2011</v>
      </c>
      <c r="E970" s="13">
        <v>6251</v>
      </c>
      <c r="F970" s="13">
        <v>6618</v>
      </c>
      <c r="G970" s="13">
        <v>12869</v>
      </c>
      <c r="H970" s="13">
        <v>0</v>
      </c>
      <c r="I970" s="13">
        <v>0</v>
      </c>
      <c r="J970" s="13">
        <v>0</v>
      </c>
      <c r="K970" s="15">
        <v>6251</v>
      </c>
      <c r="L970" s="15">
        <v>6618</v>
      </c>
      <c r="M970" s="15">
        <v>12869</v>
      </c>
      <c r="O970" s="13"/>
      <c r="P970" s="13"/>
    </row>
    <row r="971" spans="1:16" ht="12.45" customHeight="1" x14ac:dyDescent="0.2">
      <c r="A971" s="11" t="str">
        <f t="shared" si="18"/>
        <v>CLONCURRY2012</v>
      </c>
      <c r="B971" s="3" t="s">
        <v>122</v>
      </c>
      <c r="C971" s="12">
        <v>2012</v>
      </c>
      <c r="E971" s="13">
        <v>3914</v>
      </c>
      <c r="F971" s="13">
        <v>4159</v>
      </c>
      <c r="G971" s="13">
        <v>8073</v>
      </c>
      <c r="H971" s="13">
        <v>0</v>
      </c>
      <c r="I971" s="13">
        <v>0</v>
      </c>
      <c r="J971" s="13">
        <v>0</v>
      </c>
      <c r="K971" s="15">
        <v>3914</v>
      </c>
      <c r="L971" s="15">
        <v>4159</v>
      </c>
      <c r="M971" s="15">
        <v>8073</v>
      </c>
      <c r="O971" s="13"/>
      <c r="P971" s="13"/>
    </row>
    <row r="972" spans="1:16" ht="12.45" customHeight="1" x14ac:dyDescent="0.2">
      <c r="A972" s="11" t="str">
        <f t="shared" si="18"/>
        <v>CLONCURRY2013</v>
      </c>
      <c r="B972" s="3" t="s">
        <v>122</v>
      </c>
      <c r="C972" s="12">
        <v>2013</v>
      </c>
      <c r="E972" s="13">
        <v>4455</v>
      </c>
      <c r="F972" s="13">
        <v>4490</v>
      </c>
      <c r="G972" s="13">
        <v>8945</v>
      </c>
      <c r="H972" s="13">
        <v>0</v>
      </c>
      <c r="I972" s="13">
        <v>0</v>
      </c>
      <c r="J972" s="13">
        <v>0</v>
      </c>
      <c r="K972" s="15">
        <v>4455</v>
      </c>
      <c r="L972" s="15">
        <v>4490</v>
      </c>
      <c r="M972" s="15">
        <v>8945</v>
      </c>
      <c r="O972" s="13"/>
      <c r="P972" s="13"/>
    </row>
    <row r="973" spans="1:16" ht="12.45" customHeight="1" x14ac:dyDescent="0.2">
      <c r="A973" s="11" t="str">
        <f t="shared" si="18"/>
        <v>CLONCURRY2014</v>
      </c>
      <c r="B973" s="93" t="s">
        <v>122</v>
      </c>
      <c r="C973" s="88">
        <v>2014</v>
      </c>
      <c r="D973" s="89"/>
      <c r="E973" s="15">
        <v>9975</v>
      </c>
      <c r="F973" s="15">
        <v>10426</v>
      </c>
      <c r="G973" s="15">
        <v>20401</v>
      </c>
      <c r="H973" s="15">
        <v>0</v>
      </c>
      <c r="I973" s="15">
        <v>0</v>
      </c>
      <c r="J973" s="15">
        <v>0</v>
      </c>
      <c r="K973" s="15">
        <v>9975</v>
      </c>
      <c r="L973" s="15">
        <v>10426</v>
      </c>
      <c r="M973" s="15">
        <v>20401</v>
      </c>
      <c r="O973" s="13"/>
      <c r="P973" s="13"/>
    </row>
    <row r="974" spans="1:16" ht="12.45" customHeight="1" x14ac:dyDescent="0.2">
      <c r="A974" s="11" t="str">
        <f t="shared" si="18"/>
        <v>CLONCURRY2015</v>
      </c>
      <c r="B974" s="3" t="s">
        <v>122</v>
      </c>
      <c r="C974" s="12">
        <v>2015</v>
      </c>
      <c r="E974" s="13">
        <v>8057</v>
      </c>
      <c r="F974" s="13">
        <v>8525</v>
      </c>
      <c r="G974" s="13">
        <v>16582</v>
      </c>
      <c r="H974" s="13">
        <v>0</v>
      </c>
      <c r="I974" s="13">
        <v>0</v>
      </c>
      <c r="J974" s="13">
        <v>0</v>
      </c>
      <c r="K974" s="15">
        <v>8057</v>
      </c>
      <c r="L974" s="15">
        <v>8525</v>
      </c>
      <c r="M974" s="15">
        <v>16582</v>
      </c>
      <c r="O974" s="13"/>
      <c r="P974" s="13"/>
    </row>
    <row r="975" spans="1:16" ht="12.45" customHeight="1" x14ac:dyDescent="0.2">
      <c r="A975" s="11" t="str">
        <f t="shared" si="18"/>
        <v>CLONCURRY2016</v>
      </c>
      <c r="B975" s="3" t="s">
        <v>122</v>
      </c>
      <c r="C975" s="12">
        <v>2016</v>
      </c>
      <c r="E975" s="13">
        <v>10921</v>
      </c>
      <c r="F975" s="13">
        <v>10742</v>
      </c>
      <c r="G975" s="13">
        <v>21663</v>
      </c>
      <c r="H975" s="13">
        <v>0</v>
      </c>
      <c r="I975" s="13">
        <v>0</v>
      </c>
      <c r="J975" s="13">
        <v>0</v>
      </c>
      <c r="K975" s="15">
        <v>10921</v>
      </c>
      <c r="L975" s="15">
        <v>10742</v>
      </c>
      <c r="M975" s="15">
        <v>21663</v>
      </c>
      <c r="O975" s="13"/>
      <c r="P975" s="13"/>
    </row>
    <row r="976" spans="1:16" ht="12.45" customHeight="1" x14ac:dyDescent="0.2">
      <c r="A976" s="11" t="str">
        <f t="shared" si="18"/>
        <v>CLONCURRY2017</v>
      </c>
      <c r="B976" s="3" t="s">
        <v>122</v>
      </c>
      <c r="C976" s="12">
        <v>2017</v>
      </c>
      <c r="E976" s="13">
        <v>13480</v>
      </c>
      <c r="F976" s="13">
        <v>12625</v>
      </c>
      <c r="G976" s="13">
        <v>26105</v>
      </c>
      <c r="H976" s="13">
        <v>0</v>
      </c>
      <c r="I976" s="13">
        <v>0</v>
      </c>
      <c r="J976" s="13">
        <v>0</v>
      </c>
      <c r="K976" s="15">
        <v>13480</v>
      </c>
      <c r="L976" s="15">
        <v>12625</v>
      </c>
      <c r="M976" s="15">
        <v>26105</v>
      </c>
      <c r="O976" s="13"/>
      <c r="P976" s="13"/>
    </row>
    <row r="977" spans="1:16" ht="12.45" customHeight="1" x14ac:dyDescent="0.2">
      <c r="A977" s="11" t="str">
        <f t="shared" si="18"/>
        <v>CLONCURRY2018</v>
      </c>
      <c r="B977" s="3" t="s">
        <v>122</v>
      </c>
      <c r="C977" s="12">
        <v>2018</v>
      </c>
      <c r="E977" s="13">
        <v>14208</v>
      </c>
      <c r="F977" s="13">
        <v>13951</v>
      </c>
      <c r="G977" s="13">
        <v>28159</v>
      </c>
      <c r="H977" s="13">
        <v>0</v>
      </c>
      <c r="I977" s="13">
        <v>0</v>
      </c>
      <c r="J977" s="13">
        <v>0</v>
      </c>
      <c r="K977" s="15">
        <v>14208</v>
      </c>
      <c r="L977" s="15">
        <v>13951</v>
      </c>
      <c r="M977" s="15">
        <v>28159</v>
      </c>
      <c r="O977" s="13"/>
      <c r="P977" s="13"/>
    </row>
    <row r="978" spans="1:16" ht="12.45" customHeight="1" x14ac:dyDescent="0.2">
      <c r="A978" s="11" t="str">
        <f t="shared" si="18"/>
        <v>CLONCURRY2019</v>
      </c>
      <c r="B978" s="95" t="s">
        <v>122</v>
      </c>
      <c r="C978" s="88">
        <v>2019</v>
      </c>
      <c r="D978" s="89"/>
      <c r="E978" s="15">
        <v>14291</v>
      </c>
      <c r="F978" s="15">
        <v>12992</v>
      </c>
      <c r="G978" s="15">
        <v>27283</v>
      </c>
      <c r="H978" s="90">
        <v>0</v>
      </c>
      <c r="I978" s="90">
        <v>0</v>
      </c>
      <c r="J978" s="15">
        <v>0</v>
      </c>
      <c r="K978" s="15">
        <v>14291</v>
      </c>
      <c r="L978" s="15">
        <v>12992</v>
      </c>
      <c r="M978" s="15">
        <v>27283</v>
      </c>
      <c r="O978" s="13"/>
      <c r="P978" s="13"/>
    </row>
    <row r="979" spans="1:16" ht="12.45" customHeight="1" x14ac:dyDescent="0.2">
      <c r="A979" s="11" t="str">
        <f t="shared" si="18"/>
        <v>CLONCURRY2020</v>
      </c>
      <c r="B979" s="95" t="s">
        <v>122</v>
      </c>
      <c r="C979" s="88">
        <v>2020</v>
      </c>
      <c r="D979" s="89"/>
      <c r="E979" s="15">
        <v>13492</v>
      </c>
      <c r="F979" s="15">
        <v>12693</v>
      </c>
      <c r="G979" s="15">
        <v>26185</v>
      </c>
      <c r="H979" s="15">
        <v>0</v>
      </c>
      <c r="I979" s="15">
        <v>0</v>
      </c>
      <c r="J979" s="15">
        <v>0</v>
      </c>
      <c r="K979" s="15">
        <v>13492</v>
      </c>
      <c r="L979" s="15">
        <v>12693</v>
      </c>
      <c r="M979" s="15">
        <v>26185</v>
      </c>
      <c r="O979" s="13"/>
      <c r="P979" s="13"/>
    </row>
    <row r="980" spans="1:16" ht="12.45" customHeight="1" x14ac:dyDescent="0.2">
      <c r="A980" s="11" t="str">
        <f t="shared" si="18"/>
        <v>CLONCURRY2021</v>
      </c>
      <c r="B980" s="95" t="s">
        <v>122</v>
      </c>
      <c r="C980" s="88">
        <v>2021</v>
      </c>
      <c r="D980" s="89"/>
      <c r="E980" s="15">
        <v>25139</v>
      </c>
      <c r="F980" s="15">
        <v>25218</v>
      </c>
      <c r="G980" s="15">
        <v>50357</v>
      </c>
      <c r="H980" s="90">
        <v>0</v>
      </c>
      <c r="I980" s="90">
        <v>0</v>
      </c>
      <c r="J980" s="15">
        <v>0</v>
      </c>
      <c r="K980" s="15">
        <v>25139</v>
      </c>
      <c r="L980" s="15">
        <v>25218</v>
      </c>
      <c r="M980" s="15">
        <v>50357</v>
      </c>
      <c r="O980" s="13"/>
      <c r="P980" s="13"/>
    </row>
    <row r="981" spans="1:16" ht="12.45" customHeight="1" x14ac:dyDescent="0.2">
      <c r="A981" s="11" t="str">
        <f t="shared" si="18"/>
        <v>CLONCURRY2022</v>
      </c>
      <c r="B981" s="3" t="s">
        <v>122</v>
      </c>
      <c r="C981" s="12">
        <v>2022</v>
      </c>
      <c r="E981" s="13">
        <v>29579</v>
      </c>
      <c r="F981" s="13">
        <v>29075</v>
      </c>
      <c r="G981" s="13">
        <v>58654</v>
      </c>
      <c r="H981" s="13">
        <v>0</v>
      </c>
      <c r="I981" s="13">
        <v>0</v>
      </c>
      <c r="J981" s="13">
        <v>0</v>
      </c>
      <c r="K981" s="15">
        <v>29579</v>
      </c>
      <c r="L981" s="15">
        <v>29075</v>
      </c>
      <c r="M981" s="15">
        <v>58654</v>
      </c>
      <c r="O981" s="13"/>
      <c r="P981" s="13"/>
    </row>
    <row r="982" spans="1:16" ht="12.45" customHeight="1" x14ac:dyDescent="0.2">
      <c r="A982" s="11" t="str">
        <f t="shared" si="18"/>
        <v>CLONCURRY2023</v>
      </c>
      <c r="B982" s="3" t="s">
        <v>122</v>
      </c>
      <c r="C982" s="12">
        <v>2023</v>
      </c>
      <c r="E982" s="13">
        <v>31453</v>
      </c>
      <c r="F982" s="13">
        <v>30889</v>
      </c>
      <c r="G982" s="13">
        <v>62342</v>
      </c>
      <c r="H982" s="13">
        <v>0</v>
      </c>
      <c r="I982" s="13">
        <v>0</v>
      </c>
      <c r="J982" s="13">
        <v>0</v>
      </c>
      <c r="K982" s="15">
        <v>31453</v>
      </c>
      <c r="L982" s="15">
        <v>30889</v>
      </c>
      <c r="M982" s="15">
        <v>62342</v>
      </c>
      <c r="O982" s="13"/>
      <c r="P982" s="13"/>
    </row>
    <row r="983" spans="1:16" ht="12.45" customHeight="1" x14ac:dyDescent="0.2">
      <c r="A983" s="11" t="str">
        <f t="shared" si="18"/>
        <v>CLONCURRY2024</v>
      </c>
      <c r="B983" s="3" t="s">
        <v>122</v>
      </c>
      <c r="C983" s="12">
        <v>2024</v>
      </c>
      <c r="E983" s="13">
        <v>29830</v>
      </c>
      <c r="F983" s="13">
        <v>29091</v>
      </c>
      <c r="G983" s="13">
        <v>58921</v>
      </c>
      <c r="H983" s="13">
        <v>0</v>
      </c>
      <c r="I983" s="13">
        <v>0</v>
      </c>
      <c r="J983" s="13">
        <v>0</v>
      </c>
      <c r="K983" s="15">
        <v>29830</v>
      </c>
      <c r="L983" s="15">
        <v>29091</v>
      </c>
      <c r="M983" s="15">
        <v>58921</v>
      </c>
      <c r="O983" s="13"/>
      <c r="P983" s="13"/>
    </row>
    <row r="984" spans="1:16" ht="12.45" customHeight="1" x14ac:dyDescent="0.2">
      <c r="A984" s="11" t="str">
        <f t="shared" si="18"/>
        <v>COCOS ISLAND1993</v>
      </c>
      <c r="B984" s="3" t="s">
        <v>123</v>
      </c>
      <c r="C984" s="12">
        <v>1993</v>
      </c>
      <c r="E984" s="13">
        <v>1466</v>
      </c>
      <c r="F984" s="13">
        <v>1420</v>
      </c>
      <c r="G984" s="13">
        <v>2886</v>
      </c>
      <c r="H984" s="13">
        <v>0</v>
      </c>
      <c r="I984" s="13">
        <v>0</v>
      </c>
      <c r="J984" s="13">
        <v>0</v>
      </c>
      <c r="K984" s="15">
        <v>1466</v>
      </c>
      <c r="L984" s="15">
        <v>1420</v>
      </c>
      <c r="M984" s="15">
        <v>2886</v>
      </c>
      <c r="O984" s="13"/>
      <c r="P984" s="13"/>
    </row>
    <row r="985" spans="1:16" ht="12.45" customHeight="1" x14ac:dyDescent="0.2">
      <c r="A985" s="11" t="str">
        <f t="shared" si="18"/>
        <v>COCOS ISLAND1994</v>
      </c>
      <c r="B985" s="95" t="s">
        <v>123</v>
      </c>
      <c r="C985" s="88">
        <v>1994</v>
      </c>
      <c r="D985" s="89"/>
      <c r="E985" s="15">
        <v>4441</v>
      </c>
      <c r="F985" s="15">
        <v>4224</v>
      </c>
      <c r="G985" s="15">
        <v>8665</v>
      </c>
      <c r="H985" s="90">
        <v>0</v>
      </c>
      <c r="I985" s="90">
        <v>0</v>
      </c>
      <c r="J985" s="15">
        <v>0</v>
      </c>
      <c r="K985" s="15">
        <v>4441</v>
      </c>
      <c r="L985" s="15">
        <v>4224</v>
      </c>
      <c r="M985" s="15">
        <v>8665</v>
      </c>
      <c r="O985" s="13"/>
      <c r="P985" s="13"/>
    </row>
    <row r="986" spans="1:16" ht="12.45" customHeight="1" x14ac:dyDescent="0.2">
      <c r="A986" s="11" t="str">
        <f t="shared" si="18"/>
        <v>COCOS ISLAND1995</v>
      </c>
      <c r="B986" s="91" t="s">
        <v>123</v>
      </c>
      <c r="C986" s="88">
        <v>1995</v>
      </c>
      <c r="D986" s="89"/>
      <c r="E986" s="15">
        <v>5347</v>
      </c>
      <c r="F986" s="15">
        <v>5016</v>
      </c>
      <c r="G986" s="15">
        <v>10363</v>
      </c>
      <c r="H986" s="15">
        <v>0</v>
      </c>
      <c r="I986" s="15">
        <v>0</v>
      </c>
      <c r="J986" s="15">
        <v>0</v>
      </c>
      <c r="K986" s="15">
        <v>5347</v>
      </c>
      <c r="L986" s="15">
        <v>5016</v>
      </c>
      <c r="M986" s="15">
        <v>10363</v>
      </c>
      <c r="O986" s="13"/>
      <c r="P986" s="13"/>
    </row>
    <row r="987" spans="1:16" ht="12.45" customHeight="1" x14ac:dyDescent="0.2">
      <c r="A987" s="11" t="str">
        <f t="shared" si="18"/>
        <v>COCOS ISLAND1996</v>
      </c>
      <c r="B987" s="95" t="s">
        <v>123</v>
      </c>
      <c r="C987" s="88">
        <v>1996</v>
      </c>
      <c r="D987" s="89"/>
      <c r="E987" s="15">
        <v>4968</v>
      </c>
      <c r="F987" s="15">
        <v>4931</v>
      </c>
      <c r="G987" s="15">
        <v>9899</v>
      </c>
      <c r="H987" s="90">
        <v>0</v>
      </c>
      <c r="I987" s="90">
        <v>0</v>
      </c>
      <c r="J987" s="15">
        <v>0</v>
      </c>
      <c r="K987" s="15">
        <v>4968</v>
      </c>
      <c r="L987" s="15">
        <v>4931</v>
      </c>
      <c r="M987" s="15">
        <v>9899</v>
      </c>
      <c r="O987" s="13"/>
      <c r="P987" s="13"/>
    </row>
    <row r="988" spans="1:16" ht="12.45" customHeight="1" x14ac:dyDescent="0.2">
      <c r="A988" s="11" t="str">
        <f t="shared" si="18"/>
        <v>COCOS ISLAND1997</v>
      </c>
      <c r="B988" s="3" t="s">
        <v>123</v>
      </c>
      <c r="C988" s="12">
        <v>1997</v>
      </c>
      <c r="D988" s="89"/>
      <c r="E988" s="13">
        <v>4698</v>
      </c>
      <c r="F988" s="13">
        <v>4254</v>
      </c>
      <c r="G988" s="13">
        <v>8952</v>
      </c>
      <c r="H988" s="13">
        <v>0</v>
      </c>
      <c r="I988" s="13">
        <v>0</v>
      </c>
      <c r="J988" s="13">
        <v>0</v>
      </c>
      <c r="K988" s="15">
        <v>4698</v>
      </c>
      <c r="L988" s="15">
        <v>4254</v>
      </c>
      <c r="M988" s="15">
        <v>8952</v>
      </c>
      <c r="O988" s="13"/>
      <c r="P988" s="13"/>
    </row>
    <row r="989" spans="1:16" ht="12.45" customHeight="1" x14ac:dyDescent="0.2">
      <c r="A989" s="11" t="str">
        <f t="shared" si="18"/>
        <v>COCOS ISLAND1998</v>
      </c>
      <c r="B989" s="3" t="s">
        <v>123</v>
      </c>
      <c r="C989" s="12">
        <v>1998</v>
      </c>
      <c r="E989" s="13">
        <v>1649</v>
      </c>
      <c r="F989" s="13">
        <v>1617</v>
      </c>
      <c r="G989" s="13">
        <v>3266</v>
      </c>
      <c r="H989" s="13">
        <v>0</v>
      </c>
      <c r="I989" s="13">
        <v>0</v>
      </c>
      <c r="J989" s="13">
        <v>0</v>
      </c>
      <c r="K989" s="15">
        <v>1649</v>
      </c>
      <c r="L989" s="15">
        <v>1617</v>
      </c>
      <c r="M989" s="15">
        <v>3266</v>
      </c>
      <c r="O989" s="13"/>
      <c r="P989" s="13"/>
    </row>
    <row r="990" spans="1:16" ht="12.45" customHeight="1" x14ac:dyDescent="0.2">
      <c r="A990" s="11" t="str">
        <f t="shared" si="18"/>
        <v>COCOS ISLAND1999</v>
      </c>
      <c r="B990" s="95" t="s">
        <v>123</v>
      </c>
      <c r="C990" s="88">
        <v>1999</v>
      </c>
      <c r="D990" s="89"/>
      <c r="E990" s="15">
        <v>1646</v>
      </c>
      <c r="F990" s="15">
        <v>1652</v>
      </c>
      <c r="G990" s="15">
        <v>3298</v>
      </c>
      <c r="H990" s="90">
        <v>0</v>
      </c>
      <c r="I990" s="90">
        <v>0</v>
      </c>
      <c r="J990" s="15">
        <v>0</v>
      </c>
      <c r="K990" s="15">
        <v>1646</v>
      </c>
      <c r="L990" s="15">
        <v>1652</v>
      </c>
      <c r="M990" s="15">
        <v>3298</v>
      </c>
      <c r="O990" s="13"/>
      <c r="P990" s="13"/>
    </row>
    <row r="991" spans="1:16" ht="12.45" customHeight="1" x14ac:dyDescent="0.2">
      <c r="A991" s="11" t="str">
        <f t="shared" si="18"/>
        <v>COCOS ISLAND2000</v>
      </c>
      <c r="B991" s="93" t="s">
        <v>123</v>
      </c>
      <c r="C991" s="88">
        <v>2000</v>
      </c>
      <c r="D991" s="89"/>
      <c r="E991" s="15">
        <v>1953</v>
      </c>
      <c r="F991" s="15">
        <v>1926</v>
      </c>
      <c r="G991" s="15">
        <v>3879</v>
      </c>
      <c r="H991" s="15">
        <v>0</v>
      </c>
      <c r="I991" s="15">
        <v>0</v>
      </c>
      <c r="J991" s="15">
        <v>0</v>
      </c>
      <c r="K991" s="15">
        <v>1953</v>
      </c>
      <c r="L991" s="15">
        <v>1926</v>
      </c>
      <c r="M991" s="15">
        <v>3879</v>
      </c>
      <c r="O991" s="13"/>
      <c r="P991" s="13"/>
    </row>
    <row r="992" spans="1:16" ht="12.45" customHeight="1" x14ac:dyDescent="0.2">
      <c r="A992" s="11" t="str">
        <f t="shared" si="18"/>
        <v>COCOS ISLAND2001</v>
      </c>
      <c r="B992" s="3" t="s">
        <v>123</v>
      </c>
      <c r="C992" s="12">
        <v>2001</v>
      </c>
      <c r="E992" s="13">
        <v>2289</v>
      </c>
      <c r="F992" s="13">
        <v>2322</v>
      </c>
      <c r="G992" s="13">
        <v>4611</v>
      </c>
      <c r="H992" s="13">
        <v>0</v>
      </c>
      <c r="I992" s="13">
        <v>0</v>
      </c>
      <c r="J992" s="13">
        <v>0</v>
      </c>
      <c r="K992" s="15">
        <v>2289</v>
      </c>
      <c r="L992" s="15">
        <v>2322</v>
      </c>
      <c r="M992" s="15">
        <v>4611</v>
      </c>
      <c r="O992" s="13"/>
      <c r="P992" s="13"/>
    </row>
    <row r="993" spans="1:16" ht="12.45" customHeight="1" x14ac:dyDescent="0.2">
      <c r="A993" s="11" t="str">
        <f t="shared" si="18"/>
        <v>COCOS ISLAND2002</v>
      </c>
      <c r="B993" s="3" t="s">
        <v>123</v>
      </c>
      <c r="C993" s="12">
        <v>2002</v>
      </c>
      <c r="E993" s="13">
        <v>2163</v>
      </c>
      <c r="F993" s="13">
        <v>2201</v>
      </c>
      <c r="G993" s="13">
        <v>4364</v>
      </c>
      <c r="H993" s="13">
        <v>0</v>
      </c>
      <c r="I993" s="13">
        <v>0</v>
      </c>
      <c r="J993" s="13">
        <v>0</v>
      </c>
      <c r="K993" s="15">
        <v>2163</v>
      </c>
      <c r="L993" s="15">
        <v>2201</v>
      </c>
      <c r="M993" s="15">
        <v>4364</v>
      </c>
      <c r="O993" s="13"/>
      <c r="P993" s="13"/>
    </row>
    <row r="994" spans="1:16" ht="12.45" customHeight="1" x14ac:dyDescent="0.2">
      <c r="A994" s="11" t="str">
        <f t="shared" si="18"/>
        <v>COCOS ISLAND2003</v>
      </c>
      <c r="B994" s="93" t="s">
        <v>123</v>
      </c>
      <c r="C994" s="88">
        <v>2003</v>
      </c>
      <c r="D994" s="89"/>
      <c r="E994" s="15">
        <v>2251</v>
      </c>
      <c r="F994" s="15">
        <v>2241</v>
      </c>
      <c r="G994" s="15">
        <v>4492</v>
      </c>
      <c r="H994" s="15">
        <v>0</v>
      </c>
      <c r="I994" s="15">
        <v>0</v>
      </c>
      <c r="J994" s="15">
        <v>0</v>
      </c>
      <c r="K994" s="15">
        <v>2251</v>
      </c>
      <c r="L994" s="15">
        <v>2241</v>
      </c>
      <c r="M994" s="15">
        <v>4492</v>
      </c>
      <c r="O994" s="13"/>
      <c r="P994" s="13"/>
    </row>
    <row r="995" spans="1:16" ht="12.45" customHeight="1" x14ac:dyDescent="0.2">
      <c r="A995" s="11" t="str">
        <f t="shared" si="18"/>
        <v>COCOS ISLAND2004</v>
      </c>
      <c r="B995" s="95" t="s">
        <v>123</v>
      </c>
      <c r="C995" s="88">
        <v>2004</v>
      </c>
      <c r="D995" s="89"/>
      <c r="E995" s="15">
        <v>2753</v>
      </c>
      <c r="F995" s="15">
        <v>2846</v>
      </c>
      <c r="G995" s="15">
        <v>5599</v>
      </c>
      <c r="H995" s="90">
        <v>0</v>
      </c>
      <c r="I995" s="90">
        <v>0</v>
      </c>
      <c r="J995" s="15">
        <v>0</v>
      </c>
      <c r="K995" s="15">
        <v>2753</v>
      </c>
      <c r="L995" s="15">
        <v>2846</v>
      </c>
      <c r="M995" s="15">
        <v>5599</v>
      </c>
      <c r="O995" s="13"/>
      <c r="P995" s="13"/>
    </row>
    <row r="996" spans="1:16" ht="12.45" customHeight="1" x14ac:dyDescent="0.2">
      <c r="A996" s="11" t="str">
        <f t="shared" si="18"/>
        <v>COCOS ISLAND2005</v>
      </c>
      <c r="B996" s="3" t="s">
        <v>123</v>
      </c>
      <c r="C996" s="12">
        <v>2005</v>
      </c>
      <c r="E996" s="13">
        <v>2827</v>
      </c>
      <c r="F996" s="13">
        <v>2815</v>
      </c>
      <c r="G996" s="13">
        <v>5642</v>
      </c>
      <c r="H996" s="13">
        <v>0</v>
      </c>
      <c r="I996" s="13">
        <v>0</v>
      </c>
      <c r="J996" s="13">
        <v>0</v>
      </c>
      <c r="K996" s="15">
        <v>2827</v>
      </c>
      <c r="L996" s="15">
        <v>2815</v>
      </c>
      <c r="M996" s="15">
        <v>5642</v>
      </c>
      <c r="O996" s="13"/>
      <c r="P996" s="13"/>
    </row>
    <row r="997" spans="1:16" ht="12.45" customHeight="1" x14ac:dyDescent="0.2">
      <c r="A997" s="11" t="str">
        <f t="shared" si="18"/>
        <v>COCOS ISLAND2006</v>
      </c>
      <c r="B997" s="95" t="s">
        <v>123</v>
      </c>
      <c r="C997" s="88">
        <v>2006</v>
      </c>
      <c r="D997" s="89"/>
      <c r="E997" s="15">
        <v>3158</v>
      </c>
      <c r="F997" s="15">
        <v>2985</v>
      </c>
      <c r="G997" s="15">
        <v>6143</v>
      </c>
      <c r="H997" s="90">
        <v>0</v>
      </c>
      <c r="I997" s="90">
        <v>0</v>
      </c>
      <c r="J997" s="15">
        <v>0</v>
      </c>
      <c r="K997" s="15">
        <v>3158</v>
      </c>
      <c r="L997" s="15">
        <v>2985</v>
      </c>
      <c r="M997" s="15">
        <v>6143</v>
      </c>
      <c r="O997" s="13"/>
      <c r="P997" s="13"/>
    </row>
    <row r="998" spans="1:16" ht="12.45" customHeight="1" x14ac:dyDescent="0.2">
      <c r="A998" s="11" t="str">
        <f t="shared" si="18"/>
        <v>COCOS ISLAND2007</v>
      </c>
      <c r="B998" s="3" t="s">
        <v>123</v>
      </c>
      <c r="C998" s="12">
        <v>2007</v>
      </c>
      <c r="E998" s="13">
        <v>3391</v>
      </c>
      <c r="F998" s="13">
        <v>3309</v>
      </c>
      <c r="G998" s="13">
        <v>6700</v>
      </c>
      <c r="H998" s="13">
        <v>0</v>
      </c>
      <c r="I998" s="13">
        <v>0</v>
      </c>
      <c r="J998" s="13">
        <v>0</v>
      </c>
      <c r="K998" s="15">
        <v>3391</v>
      </c>
      <c r="L998" s="15">
        <v>3309</v>
      </c>
      <c r="M998" s="15">
        <v>6700</v>
      </c>
      <c r="O998" s="13"/>
      <c r="P998" s="13"/>
    </row>
    <row r="999" spans="1:16" ht="12.45" customHeight="1" x14ac:dyDescent="0.2">
      <c r="A999" s="11" t="str">
        <f t="shared" si="18"/>
        <v>COCOS ISLAND2008</v>
      </c>
      <c r="B999" s="93" t="s">
        <v>123</v>
      </c>
      <c r="C999" s="88">
        <v>2008</v>
      </c>
      <c r="D999" s="89"/>
      <c r="E999" s="15">
        <v>2882</v>
      </c>
      <c r="F999" s="15">
        <v>2964</v>
      </c>
      <c r="G999" s="15">
        <v>5846</v>
      </c>
      <c r="H999" s="15">
        <v>0</v>
      </c>
      <c r="I999" s="15">
        <v>0</v>
      </c>
      <c r="J999" s="15">
        <v>0</v>
      </c>
      <c r="K999" s="15">
        <v>2882</v>
      </c>
      <c r="L999" s="15">
        <v>2964</v>
      </c>
      <c r="M999" s="15">
        <v>5846</v>
      </c>
      <c r="O999" s="13"/>
      <c r="P999" s="13"/>
    </row>
    <row r="1000" spans="1:16" ht="12.45" customHeight="1" x14ac:dyDescent="0.2">
      <c r="A1000" s="11" t="str">
        <f t="shared" si="18"/>
        <v>COCOS ISLAND2009</v>
      </c>
      <c r="B1000" s="3" t="s">
        <v>123</v>
      </c>
      <c r="C1000" s="12">
        <v>2009</v>
      </c>
      <c r="E1000" s="13">
        <v>3196</v>
      </c>
      <c r="F1000" s="13">
        <v>3045</v>
      </c>
      <c r="G1000" s="13">
        <v>6241</v>
      </c>
      <c r="H1000" s="13">
        <v>0</v>
      </c>
      <c r="I1000" s="13">
        <v>0</v>
      </c>
      <c r="J1000" s="13">
        <v>0</v>
      </c>
      <c r="K1000" s="15">
        <v>3196</v>
      </c>
      <c r="L1000" s="15">
        <v>3045</v>
      </c>
      <c r="M1000" s="15">
        <v>6241</v>
      </c>
      <c r="O1000" s="13"/>
      <c r="P1000" s="13"/>
    </row>
    <row r="1001" spans="1:16" ht="12.45" customHeight="1" x14ac:dyDescent="0.2">
      <c r="A1001" s="11" t="str">
        <f t="shared" ref="A1001:A1064" si="19">CONCATENATE(B1001,C1001)</f>
        <v>COCOS ISLAND2010</v>
      </c>
      <c r="B1001" s="93" t="s">
        <v>123</v>
      </c>
      <c r="C1001" s="88">
        <v>2010</v>
      </c>
      <c r="D1001" s="89"/>
      <c r="E1001" s="15">
        <v>6363</v>
      </c>
      <c r="F1001" s="15">
        <v>6838</v>
      </c>
      <c r="G1001" s="15">
        <v>13201</v>
      </c>
      <c r="H1001" s="15">
        <v>0</v>
      </c>
      <c r="I1001" s="15">
        <v>0</v>
      </c>
      <c r="J1001" s="15">
        <v>0</v>
      </c>
      <c r="K1001" s="15">
        <v>6363</v>
      </c>
      <c r="L1001" s="15">
        <v>6838</v>
      </c>
      <c r="M1001" s="15">
        <v>13201</v>
      </c>
      <c r="O1001" s="13"/>
      <c r="P1001" s="13"/>
    </row>
    <row r="1002" spans="1:16" ht="12.45" customHeight="1" x14ac:dyDescent="0.2">
      <c r="A1002" s="11" t="str">
        <f t="shared" si="19"/>
        <v>COCOS ISLAND2011</v>
      </c>
      <c r="B1002" s="3" t="s">
        <v>123</v>
      </c>
      <c r="C1002" s="12">
        <v>2011</v>
      </c>
      <c r="E1002" s="13">
        <v>6256</v>
      </c>
      <c r="F1002" s="13">
        <v>6235</v>
      </c>
      <c r="G1002" s="13">
        <v>12491</v>
      </c>
      <c r="H1002" s="13">
        <v>0</v>
      </c>
      <c r="I1002" s="13">
        <v>0</v>
      </c>
      <c r="J1002" s="13">
        <v>0</v>
      </c>
      <c r="K1002" s="15">
        <v>6256</v>
      </c>
      <c r="L1002" s="15">
        <v>6235</v>
      </c>
      <c r="M1002" s="15">
        <v>12491</v>
      </c>
      <c r="O1002" s="13"/>
      <c r="P1002" s="13"/>
    </row>
    <row r="1003" spans="1:16" ht="12.45" customHeight="1" x14ac:dyDescent="0.2">
      <c r="A1003" s="11" t="str">
        <f t="shared" si="19"/>
        <v>COCOS ISLAND2012</v>
      </c>
      <c r="B1003" s="3" t="s">
        <v>123</v>
      </c>
      <c r="C1003" s="12">
        <v>2012</v>
      </c>
      <c r="E1003" s="13">
        <v>4405</v>
      </c>
      <c r="F1003" s="13">
        <v>4517</v>
      </c>
      <c r="G1003" s="13">
        <v>8922</v>
      </c>
      <c r="H1003" s="13">
        <v>0</v>
      </c>
      <c r="I1003" s="13">
        <v>0</v>
      </c>
      <c r="J1003" s="13">
        <v>0</v>
      </c>
      <c r="K1003" s="15">
        <v>4405</v>
      </c>
      <c r="L1003" s="15">
        <v>4517</v>
      </c>
      <c r="M1003" s="15">
        <v>8922</v>
      </c>
      <c r="O1003" s="13"/>
      <c r="P1003" s="13"/>
    </row>
    <row r="1004" spans="1:16" ht="12.45" customHeight="1" x14ac:dyDescent="0.2">
      <c r="A1004" s="11" t="str">
        <f t="shared" si="19"/>
        <v>COCOS ISLAND2013</v>
      </c>
      <c r="B1004" s="3" t="s">
        <v>123</v>
      </c>
      <c r="C1004" s="12">
        <v>2013</v>
      </c>
      <c r="E1004" s="13">
        <v>4105</v>
      </c>
      <c r="F1004" s="13">
        <v>4040</v>
      </c>
      <c r="G1004" s="13">
        <v>8145</v>
      </c>
      <c r="H1004" s="13">
        <v>0</v>
      </c>
      <c r="I1004" s="13">
        <v>0</v>
      </c>
      <c r="J1004" s="13">
        <v>0</v>
      </c>
      <c r="K1004" s="15">
        <v>4105</v>
      </c>
      <c r="L1004" s="15">
        <v>4040</v>
      </c>
      <c r="M1004" s="15">
        <v>8145</v>
      </c>
      <c r="O1004" s="13"/>
      <c r="P1004" s="13"/>
    </row>
    <row r="1005" spans="1:16" ht="12.45" customHeight="1" x14ac:dyDescent="0.2">
      <c r="A1005" s="11" t="str">
        <f t="shared" si="19"/>
        <v>COCOS ISLAND2014</v>
      </c>
      <c r="B1005" s="3" t="s">
        <v>123</v>
      </c>
      <c r="C1005" s="12">
        <v>2014</v>
      </c>
      <c r="E1005" s="13">
        <v>3960</v>
      </c>
      <c r="F1005" s="13">
        <v>4036</v>
      </c>
      <c r="G1005" s="13">
        <v>7996</v>
      </c>
      <c r="H1005" s="13">
        <v>0</v>
      </c>
      <c r="I1005" s="13">
        <v>0</v>
      </c>
      <c r="J1005" s="13">
        <v>0</v>
      </c>
      <c r="K1005" s="15">
        <v>3960</v>
      </c>
      <c r="L1005" s="15">
        <v>4036</v>
      </c>
      <c r="M1005" s="15">
        <v>7996</v>
      </c>
      <c r="O1005" s="13"/>
      <c r="P1005" s="13"/>
    </row>
    <row r="1006" spans="1:16" ht="12.45" customHeight="1" x14ac:dyDescent="0.2">
      <c r="A1006" s="11" t="str">
        <f t="shared" si="19"/>
        <v>COCOS ISLAND2015</v>
      </c>
      <c r="B1006" s="93" t="s">
        <v>123</v>
      </c>
      <c r="C1006" s="88">
        <v>2015</v>
      </c>
      <c r="D1006" s="89"/>
      <c r="E1006" s="15">
        <v>7819</v>
      </c>
      <c r="F1006" s="15">
        <v>7846</v>
      </c>
      <c r="G1006" s="15">
        <v>15665</v>
      </c>
      <c r="H1006" s="15">
        <v>0</v>
      </c>
      <c r="I1006" s="15">
        <v>0</v>
      </c>
      <c r="J1006" s="15">
        <v>0</v>
      </c>
      <c r="K1006" s="15">
        <v>7819</v>
      </c>
      <c r="L1006" s="15">
        <v>7846</v>
      </c>
      <c r="M1006" s="15">
        <v>15665</v>
      </c>
      <c r="O1006" s="13"/>
      <c r="P1006" s="13"/>
    </row>
    <row r="1007" spans="1:16" ht="12.45" customHeight="1" x14ac:dyDescent="0.2">
      <c r="A1007" s="11" t="str">
        <f t="shared" si="19"/>
        <v>COCOS ISLAND2016</v>
      </c>
      <c r="B1007" s="93" t="s">
        <v>123</v>
      </c>
      <c r="C1007" s="88">
        <v>2016</v>
      </c>
      <c r="D1007" s="89"/>
      <c r="E1007" s="15">
        <v>8366</v>
      </c>
      <c r="F1007" s="15">
        <v>8386</v>
      </c>
      <c r="G1007" s="15">
        <v>16752</v>
      </c>
      <c r="H1007" s="15">
        <v>0</v>
      </c>
      <c r="I1007" s="15">
        <v>0</v>
      </c>
      <c r="J1007" s="15">
        <v>0</v>
      </c>
      <c r="K1007" s="15">
        <v>8366</v>
      </c>
      <c r="L1007" s="15">
        <v>8386</v>
      </c>
      <c r="M1007" s="15">
        <v>16752</v>
      </c>
      <c r="O1007" s="13"/>
      <c r="P1007" s="13"/>
    </row>
    <row r="1008" spans="1:16" ht="12.45" customHeight="1" x14ac:dyDescent="0.2">
      <c r="A1008" s="11" t="str">
        <f t="shared" si="19"/>
        <v>COCOS ISLAND2017</v>
      </c>
      <c r="B1008" s="3" t="s">
        <v>123</v>
      </c>
      <c r="C1008" s="12">
        <v>2017</v>
      </c>
      <c r="E1008" s="13">
        <v>7404</v>
      </c>
      <c r="F1008" s="13">
        <v>7490</v>
      </c>
      <c r="G1008" s="13">
        <v>14894</v>
      </c>
      <c r="H1008" s="13">
        <v>0</v>
      </c>
      <c r="I1008" s="13">
        <v>0</v>
      </c>
      <c r="J1008" s="13">
        <v>0</v>
      </c>
      <c r="K1008" s="15">
        <v>7404</v>
      </c>
      <c r="L1008" s="15">
        <v>7490</v>
      </c>
      <c r="M1008" s="15">
        <v>14894</v>
      </c>
      <c r="O1008" s="13"/>
      <c r="P1008" s="13"/>
    </row>
    <row r="1009" spans="1:16" ht="12.45" customHeight="1" x14ac:dyDescent="0.2">
      <c r="A1009" s="11" t="str">
        <f t="shared" si="19"/>
        <v>COCOS ISLAND2018</v>
      </c>
      <c r="B1009" s="95" t="s">
        <v>123</v>
      </c>
      <c r="C1009" s="88">
        <v>2018</v>
      </c>
      <c r="D1009" s="89"/>
      <c r="E1009" s="15">
        <v>7571</v>
      </c>
      <c r="F1009" s="15">
        <v>7468</v>
      </c>
      <c r="G1009" s="15">
        <v>15039</v>
      </c>
      <c r="H1009" s="90">
        <v>0</v>
      </c>
      <c r="I1009" s="90">
        <v>0</v>
      </c>
      <c r="J1009" s="15">
        <v>0</v>
      </c>
      <c r="K1009" s="15">
        <v>7571</v>
      </c>
      <c r="L1009" s="15">
        <v>7468</v>
      </c>
      <c r="M1009" s="15">
        <v>15039</v>
      </c>
      <c r="O1009" s="13"/>
      <c r="P1009" s="13"/>
    </row>
    <row r="1010" spans="1:16" ht="12.45" customHeight="1" x14ac:dyDescent="0.2">
      <c r="A1010" s="11" t="str">
        <f t="shared" si="19"/>
        <v>COCOS ISLAND2019</v>
      </c>
      <c r="B1010" s="3" t="s">
        <v>123</v>
      </c>
      <c r="C1010" s="12">
        <v>2019</v>
      </c>
      <c r="E1010" s="13">
        <v>7408</v>
      </c>
      <c r="F1010" s="13">
        <v>7265</v>
      </c>
      <c r="G1010" s="13">
        <v>14673</v>
      </c>
      <c r="H1010" s="13">
        <v>0</v>
      </c>
      <c r="I1010" s="13">
        <v>0</v>
      </c>
      <c r="J1010" s="13">
        <v>0</v>
      </c>
      <c r="K1010" s="15">
        <v>7408</v>
      </c>
      <c r="L1010" s="15">
        <v>7265</v>
      </c>
      <c r="M1010" s="15">
        <v>14673</v>
      </c>
      <c r="O1010" s="13"/>
      <c r="P1010" s="13"/>
    </row>
    <row r="1011" spans="1:16" ht="12.45" customHeight="1" x14ac:dyDescent="0.2">
      <c r="A1011" s="11" t="str">
        <f t="shared" si="19"/>
        <v>COCOS ISLAND2020</v>
      </c>
      <c r="B1011" s="95" t="s">
        <v>123</v>
      </c>
      <c r="C1011" s="88">
        <v>2020</v>
      </c>
      <c r="D1011" s="89"/>
      <c r="E1011" s="15">
        <v>5543</v>
      </c>
      <c r="F1011" s="15">
        <v>5592</v>
      </c>
      <c r="G1011" s="15">
        <v>11135</v>
      </c>
      <c r="H1011" s="90">
        <v>0</v>
      </c>
      <c r="I1011" s="90">
        <v>0</v>
      </c>
      <c r="J1011" s="15">
        <v>0</v>
      </c>
      <c r="K1011" s="15">
        <v>5543</v>
      </c>
      <c r="L1011" s="15">
        <v>5592</v>
      </c>
      <c r="M1011" s="15">
        <v>11135</v>
      </c>
      <c r="O1011" s="13"/>
      <c r="P1011" s="13"/>
    </row>
    <row r="1012" spans="1:16" ht="12.45" customHeight="1" x14ac:dyDescent="0.2">
      <c r="A1012" s="11" t="str">
        <f t="shared" si="19"/>
        <v>COCOS ISLAND2021</v>
      </c>
      <c r="B1012" s="3" t="s">
        <v>123</v>
      </c>
      <c r="C1012" s="12">
        <v>2021</v>
      </c>
      <c r="E1012" s="13">
        <v>8732</v>
      </c>
      <c r="F1012" s="13">
        <v>9140</v>
      </c>
      <c r="G1012" s="13">
        <v>17872</v>
      </c>
      <c r="H1012" s="13">
        <v>0</v>
      </c>
      <c r="I1012" s="13">
        <v>0</v>
      </c>
      <c r="J1012" s="13">
        <v>0</v>
      </c>
      <c r="K1012" s="15">
        <v>8732</v>
      </c>
      <c r="L1012" s="15">
        <v>9140</v>
      </c>
      <c r="M1012" s="15">
        <v>17872</v>
      </c>
      <c r="O1012" s="13"/>
      <c r="P1012" s="13"/>
    </row>
    <row r="1013" spans="1:16" ht="12.45" customHeight="1" x14ac:dyDescent="0.2">
      <c r="A1013" s="11" t="str">
        <f t="shared" si="19"/>
        <v>COCOS ISLAND2022</v>
      </c>
      <c r="B1013" s="3" t="s">
        <v>123</v>
      </c>
      <c r="C1013" s="12">
        <v>2022</v>
      </c>
      <c r="E1013" s="13">
        <v>6100</v>
      </c>
      <c r="F1013" s="13">
        <v>9097</v>
      </c>
      <c r="G1013" s="13">
        <v>15197</v>
      </c>
      <c r="H1013" s="13">
        <v>0</v>
      </c>
      <c r="I1013" s="13">
        <v>0</v>
      </c>
      <c r="J1013" s="13">
        <v>0</v>
      </c>
      <c r="K1013" s="15">
        <v>6100</v>
      </c>
      <c r="L1013" s="15">
        <v>9097</v>
      </c>
      <c r="M1013" s="15">
        <v>15197</v>
      </c>
      <c r="O1013" s="13"/>
      <c r="P1013" s="13"/>
    </row>
    <row r="1014" spans="1:16" ht="12.45" customHeight="1" x14ac:dyDescent="0.2">
      <c r="A1014" s="11" t="str">
        <f t="shared" si="19"/>
        <v>COCOS ISLAND2023</v>
      </c>
      <c r="B1014" s="3" t="s">
        <v>123</v>
      </c>
      <c r="C1014" s="12">
        <v>2023</v>
      </c>
      <c r="E1014" s="13">
        <v>7361</v>
      </c>
      <c r="F1014" s="13">
        <v>9652</v>
      </c>
      <c r="G1014" s="13">
        <v>17013</v>
      </c>
      <c r="H1014" s="13">
        <v>0</v>
      </c>
      <c r="I1014" s="13">
        <v>0</v>
      </c>
      <c r="J1014" s="13">
        <v>0</v>
      </c>
      <c r="K1014" s="15">
        <v>7361</v>
      </c>
      <c r="L1014" s="15">
        <v>9652</v>
      </c>
      <c r="M1014" s="15">
        <v>17013</v>
      </c>
      <c r="O1014" s="13"/>
      <c r="P1014" s="13"/>
    </row>
    <row r="1015" spans="1:16" ht="12.45" customHeight="1" x14ac:dyDescent="0.2">
      <c r="A1015" s="11" t="str">
        <f t="shared" si="19"/>
        <v>COCOS ISLAND2024</v>
      </c>
      <c r="B1015" s="3" t="s">
        <v>123</v>
      </c>
      <c r="C1015" s="12">
        <v>2024</v>
      </c>
      <c r="E1015" s="13">
        <v>5806</v>
      </c>
      <c r="F1015" s="13">
        <v>9408</v>
      </c>
      <c r="G1015" s="13">
        <v>15214</v>
      </c>
      <c r="H1015" s="13">
        <v>0</v>
      </c>
      <c r="I1015" s="13">
        <v>0</v>
      </c>
      <c r="J1015" s="13">
        <v>0</v>
      </c>
      <c r="K1015" s="15">
        <v>5806</v>
      </c>
      <c r="L1015" s="15">
        <v>9408</v>
      </c>
      <c r="M1015" s="15">
        <v>15214</v>
      </c>
      <c r="O1015" s="13"/>
      <c r="P1015" s="13"/>
    </row>
    <row r="1016" spans="1:16" ht="12.45" customHeight="1" x14ac:dyDescent="0.2">
      <c r="A1016" s="11" t="str">
        <f t="shared" si="19"/>
        <v>COFFS HARBOUR1985</v>
      </c>
      <c r="B1016" s="95" t="s">
        <v>10</v>
      </c>
      <c r="C1016" s="88">
        <v>1985</v>
      </c>
      <c r="D1016" s="89"/>
      <c r="E1016" s="15">
        <v>47733</v>
      </c>
      <c r="F1016" s="15">
        <v>47802</v>
      </c>
      <c r="G1016" s="15">
        <v>95535</v>
      </c>
      <c r="H1016" s="90">
        <v>0</v>
      </c>
      <c r="I1016" s="90">
        <v>0</v>
      </c>
      <c r="J1016" s="15">
        <v>0</v>
      </c>
      <c r="K1016" s="15">
        <v>47733</v>
      </c>
      <c r="L1016" s="15">
        <v>47802</v>
      </c>
      <c r="M1016" s="15">
        <v>95535</v>
      </c>
      <c r="O1016" s="13"/>
      <c r="P1016" s="13"/>
    </row>
    <row r="1017" spans="1:16" ht="12.45" customHeight="1" x14ac:dyDescent="0.2">
      <c r="A1017" s="11" t="str">
        <f t="shared" si="19"/>
        <v>COFFS HARBOUR1986</v>
      </c>
      <c r="B1017" s="3" t="s">
        <v>10</v>
      </c>
      <c r="C1017" s="12">
        <v>1986</v>
      </c>
      <c r="E1017" s="13">
        <v>45486</v>
      </c>
      <c r="F1017" s="13">
        <v>44798</v>
      </c>
      <c r="G1017" s="13">
        <v>90284</v>
      </c>
      <c r="H1017" s="13">
        <v>0</v>
      </c>
      <c r="I1017" s="13">
        <v>0</v>
      </c>
      <c r="J1017" s="13">
        <v>0</v>
      </c>
      <c r="K1017" s="15">
        <v>45486</v>
      </c>
      <c r="L1017" s="15">
        <v>44798</v>
      </c>
      <c r="M1017" s="15">
        <v>90284</v>
      </c>
      <c r="O1017" s="13"/>
      <c r="P1017" s="13"/>
    </row>
    <row r="1018" spans="1:16" ht="12.45" customHeight="1" x14ac:dyDescent="0.2">
      <c r="A1018" s="11" t="str">
        <f t="shared" si="19"/>
        <v>COFFS HARBOUR1987</v>
      </c>
      <c r="B1018" s="3" t="s">
        <v>10</v>
      </c>
      <c r="C1018" s="12">
        <v>1987</v>
      </c>
      <c r="E1018" s="13">
        <v>47147</v>
      </c>
      <c r="F1018" s="13">
        <v>47154</v>
      </c>
      <c r="G1018" s="13">
        <v>94301</v>
      </c>
      <c r="H1018" s="13">
        <v>0</v>
      </c>
      <c r="I1018" s="13">
        <v>0</v>
      </c>
      <c r="J1018" s="13">
        <v>0</v>
      </c>
      <c r="K1018" s="15">
        <v>47147</v>
      </c>
      <c r="L1018" s="15">
        <v>47154</v>
      </c>
      <c r="M1018" s="15">
        <v>94301</v>
      </c>
      <c r="O1018" s="13"/>
      <c r="P1018" s="13"/>
    </row>
    <row r="1019" spans="1:16" ht="12.45" customHeight="1" x14ac:dyDescent="0.2">
      <c r="A1019" s="11" t="str">
        <f t="shared" si="19"/>
        <v>COFFS HARBOUR1988</v>
      </c>
      <c r="B1019" s="93" t="s">
        <v>10</v>
      </c>
      <c r="C1019" s="88">
        <v>1988</v>
      </c>
      <c r="D1019" s="89"/>
      <c r="E1019" s="15">
        <v>53885</v>
      </c>
      <c r="F1019" s="15">
        <v>52933</v>
      </c>
      <c r="G1019" s="15">
        <v>106818</v>
      </c>
      <c r="H1019" s="15">
        <v>0</v>
      </c>
      <c r="I1019" s="15">
        <v>0</v>
      </c>
      <c r="J1019" s="15">
        <v>0</v>
      </c>
      <c r="K1019" s="15">
        <v>53885</v>
      </c>
      <c r="L1019" s="15">
        <v>52933</v>
      </c>
      <c r="M1019" s="15">
        <v>106818</v>
      </c>
      <c r="O1019" s="13"/>
      <c r="P1019" s="13"/>
    </row>
    <row r="1020" spans="1:16" ht="12.45" customHeight="1" x14ac:dyDescent="0.2">
      <c r="A1020" s="11" t="str">
        <f t="shared" si="19"/>
        <v>COFFS HARBOUR1989</v>
      </c>
      <c r="B1020" s="95" t="s">
        <v>10</v>
      </c>
      <c r="C1020" s="88">
        <v>1989</v>
      </c>
      <c r="D1020" s="89"/>
      <c r="E1020" s="15">
        <v>44719</v>
      </c>
      <c r="F1020" s="15">
        <v>44396</v>
      </c>
      <c r="G1020" s="15">
        <v>89115</v>
      </c>
      <c r="H1020" s="90">
        <v>0</v>
      </c>
      <c r="I1020" s="90">
        <v>0</v>
      </c>
      <c r="J1020" s="15">
        <v>0</v>
      </c>
      <c r="K1020" s="15">
        <v>44719</v>
      </c>
      <c r="L1020" s="15">
        <v>44396</v>
      </c>
      <c r="M1020" s="15">
        <v>89115</v>
      </c>
      <c r="O1020" s="13"/>
      <c r="P1020" s="13"/>
    </row>
    <row r="1021" spans="1:16" ht="12.45" customHeight="1" x14ac:dyDescent="0.2">
      <c r="A1021" s="11" t="str">
        <f t="shared" si="19"/>
        <v>COFFS HARBOUR1990</v>
      </c>
      <c r="B1021" s="3" t="s">
        <v>10</v>
      </c>
      <c r="C1021" s="12">
        <v>1990</v>
      </c>
      <c r="E1021" s="13">
        <v>56812</v>
      </c>
      <c r="F1021" s="13">
        <v>55258</v>
      </c>
      <c r="G1021" s="13">
        <v>112070</v>
      </c>
      <c r="H1021" s="13">
        <v>0</v>
      </c>
      <c r="I1021" s="13">
        <v>0</v>
      </c>
      <c r="J1021" s="13">
        <v>0</v>
      </c>
      <c r="K1021" s="15">
        <v>56812</v>
      </c>
      <c r="L1021" s="15">
        <v>55258</v>
      </c>
      <c r="M1021" s="15">
        <v>112070</v>
      </c>
      <c r="O1021" s="13"/>
      <c r="P1021" s="13"/>
    </row>
    <row r="1022" spans="1:16" ht="12.45" customHeight="1" x14ac:dyDescent="0.2">
      <c r="A1022" s="11" t="str">
        <f t="shared" si="19"/>
        <v>COFFS HARBOUR1991</v>
      </c>
      <c r="B1022" s="95" t="s">
        <v>10</v>
      </c>
      <c r="C1022" s="88">
        <v>1991</v>
      </c>
      <c r="D1022" s="89"/>
      <c r="E1022" s="15">
        <v>61916</v>
      </c>
      <c r="F1022" s="15">
        <v>61729</v>
      </c>
      <c r="G1022" s="15">
        <v>123645</v>
      </c>
      <c r="H1022" s="90">
        <v>0</v>
      </c>
      <c r="I1022" s="90">
        <v>0</v>
      </c>
      <c r="J1022" s="15">
        <v>0</v>
      </c>
      <c r="K1022" s="15">
        <v>61916</v>
      </c>
      <c r="L1022" s="15">
        <v>61729</v>
      </c>
      <c r="M1022" s="15">
        <v>123645</v>
      </c>
      <c r="N1022" s="107" t="s">
        <v>129</v>
      </c>
      <c r="O1022" s="13"/>
      <c r="P1022" s="13"/>
    </row>
    <row r="1023" spans="1:16" ht="12.45" customHeight="1" x14ac:dyDescent="0.2">
      <c r="A1023" s="11" t="str">
        <f t="shared" si="19"/>
        <v>COFFS HARBOUR1992</v>
      </c>
      <c r="B1023" s="3" t="s">
        <v>10</v>
      </c>
      <c r="C1023" s="12">
        <v>1992</v>
      </c>
      <c r="E1023" s="13">
        <v>61229</v>
      </c>
      <c r="F1023" s="13">
        <v>61218</v>
      </c>
      <c r="G1023" s="13">
        <v>122447</v>
      </c>
      <c r="H1023" s="13">
        <v>0</v>
      </c>
      <c r="I1023" s="13">
        <v>0</v>
      </c>
      <c r="J1023" s="13">
        <v>0</v>
      </c>
      <c r="K1023" s="15">
        <v>61229</v>
      </c>
      <c r="L1023" s="15">
        <v>61218</v>
      </c>
      <c r="M1023" s="15">
        <v>122447</v>
      </c>
      <c r="O1023" s="13"/>
      <c r="P1023" s="13"/>
    </row>
    <row r="1024" spans="1:16" ht="12.45" customHeight="1" x14ac:dyDescent="0.2">
      <c r="A1024" s="11" t="str">
        <f t="shared" si="19"/>
        <v>COFFS HARBOUR1993</v>
      </c>
      <c r="B1024" s="95" t="s">
        <v>10</v>
      </c>
      <c r="C1024" s="88">
        <v>1993</v>
      </c>
      <c r="D1024" s="89"/>
      <c r="E1024" s="15">
        <v>75787</v>
      </c>
      <c r="F1024" s="15">
        <v>76195</v>
      </c>
      <c r="G1024" s="15">
        <v>151982</v>
      </c>
      <c r="H1024" s="90">
        <v>0</v>
      </c>
      <c r="I1024" s="90">
        <v>0</v>
      </c>
      <c r="J1024" s="15">
        <v>0</v>
      </c>
      <c r="K1024" s="15">
        <v>75787</v>
      </c>
      <c r="L1024" s="15">
        <v>76195</v>
      </c>
      <c r="M1024" s="15">
        <v>151982</v>
      </c>
      <c r="O1024" s="13"/>
      <c r="P1024" s="13"/>
    </row>
    <row r="1025" spans="1:16" ht="12.45" customHeight="1" x14ac:dyDescent="0.2">
      <c r="A1025" s="11" t="str">
        <f t="shared" si="19"/>
        <v>COFFS HARBOUR1994</v>
      </c>
      <c r="B1025" s="3" t="s">
        <v>10</v>
      </c>
      <c r="C1025" s="12">
        <v>1994</v>
      </c>
      <c r="E1025" s="13">
        <v>81085</v>
      </c>
      <c r="F1025" s="13">
        <v>81609</v>
      </c>
      <c r="G1025" s="13">
        <v>162694</v>
      </c>
      <c r="H1025" s="13">
        <v>0</v>
      </c>
      <c r="I1025" s="13">
        <v>0</v>
      </c>
      <c r="J1025" s="13">
        <v>0</v>
      </c>
      <c r="K1025" s="15">
        <v>81085</v>
      </c>
      <c r="L1025" s="15">
        <v>81609</v>
      </c>
      <c r="M1025" s="15">
        <v>162694</v>
      </c>
      <c r="O1025" s="13"/>
      <c r="P1025" s="13"/>
    </row>
    <row r="1026" spans="1:16" ht="12.45" customHeight="1" x14ac:dyDescent="0.2">
      <c r="A1026" s="11" t="str">
        <f t="shared" si="19"/>
        <v>COFFS HARBOUR1995</v>
      </c>
      <c r="B1026" s="3" t="s">
        <v>10</v>
      </c>
      <c r="C1026" s="12">
        <v>1995</v>
      </c>
      <c r="E1026" s="13">
        <v>83143</v>
      </c>
      <c r="F1026" s="13">
        <v>83184</v>
      </c>
      <c r="G1026" s="13">
        <v>166327</v>
      </c>
      <c r="H1026" s="13">
        <v>0</v>
      </c>
      <c r="I1026" s="13">
        <v>0</v>
      </c>
      <c r="J1026" s="13">
        <v>0</v>
      </c>
      <c r="K1026" s="15">
        <v>83143</v>
      </c>
      <c r="L1026" s="15">
        <v>83184</v>
      </c>
      <c r="M1026" s="15">
        <v>166327</v>
      </c>
      <c r="O1026" s="13"/>
      <c r="P1026" s="13"/>
    </row>
    <row r="1027" spans="1:16" ht="12.45" customHeight="1" x14ac:dyDescent="0.2">
      <c r="A1027" s="11" t="str">
        <f t="shared" si="19"/>
        <v>COFFS HARBOUR1996</v>
      </c>
      <c r="B1027" s="93" t="s">
        <v>10</v>
      </c>
      <c r="C1027" s="88">
        <v>1996</v>
      </c>
      <c r="D1027" s="89"/>
      <c r="E1027" s="15">
        <v>85124</v>
      </c>
      <c r="F1027" s="15">
        <v>84503</v>
      </c>
      <c r="G1027" s="15">
        <v>169627</v>
      </c>
      <c r="H1027" s="15">
        <v>0</v>
      </c>
      <c r="I1027" s="15">
        <v>0</v>
      </c>
      <c r="J1027" s="15">
        <v>0</v>
      </c>
      <c r="K1027" s="15">
        <v>85124</v>
      </c>
      <c r="L1027" s="15">
        <v>84503</v>
      </c>
      <c r="M1027" s="15">
        <v>169627</v>
      </c>
      <c r="O1027" s="13"/>
      <c r="P1027" s="13"/>
    </row>
    <row r="1028" spans="1:16" ht="12.45" customHeight="1" x14ac:dyDescent="0.2">
      <c r="A1028" s="11" t="str">
        <f t="shared" si="19"/>
        <v>COFFS HARBOUR1997</v>
      </c>
      <c r="B1028" s="3" t="s">
        <v>10</v>
      </c>
      <c r="C1028" s="12">
        <v>1997</v>
      </c>
      <c r="E1028" s="13">
        <v>87172</v>
      </c>
      <c r="F1028" s="13">
        <v>87294</v>
      </c>
      <c r="G1028" s="13">
        <v>174466</v>
      </c>
      <c r="H1028" s="13">
        <v>0</v>
      </c>
      <c r="I1028" s="13">
        <v>0</v>
      </c>
      <c r="J1028" s="13">
        <v>0</v>
      </c>
      <c r="K1028" s="15">
        <v>87172</v>
      </c>
      <c r="L1028" s="15">
        <v>87294</v>
      </c>
      <c r="M1028" s="15">
        <v>174466</v>
      </c>
      <c r="O1028" s="13"/>
      <c r="P1028" s="13"/>
    </row>
    <row r="1029" spans="1:16" ht="12.45" customHeight="1" x14ac:dyDescent="0.2">
      <c r="A1029" s="11" t="str">
        <f t="shared" si="19"/>
        <v>COFFS HARBOUR1998</v>
      </c>
      <c r="B1029" s="3" t="s">
        <v>10</v>
      </c>
      <c r="C1029" s="12">
        <v>1998</v>
      </c>
      <c r="E1029" s="13">
        <v>89152</v>
      </c>
      <c r="F1029" s="13">
        <v>89585</v>
      </c>
      <c r="G1029" s="13">
        <v>178737</v>
      </c>
      <c r="H1029" s="13">
        <v>0</v>
      </c>
      <c r="I1029" s="13">
        <v>0</v>
      </c>
      <c r="J1029" s="13">
        <v>0</v>
      </c>
      <c r="K1029" s="15">
        <v>89152</v>
      </c>
      <c r="L1029" s="15">
        <v>89585</v>
      </c>
      <c r="M1029" s="15">
        <v>178737</v>
      </c>
      <c r="O1029" s="13"/>
      <c r="P1029" s="13"/>
    </row>
    <row r="1030" spans="1:16" ht="12.45" customHeight="1" x14ac:dyDescent="0.2">
      <c r="A1030" s="11" t="str">
        <f t="shared" si="19"/>
        <v>COFFS HARBOUR1999</v>
      </c>
      <c r="B1030" s="3" t="s">
        <v>10</v>
      </c>
      <c r="C1030" s="12">
        <v>1999</v>
      </c>
      <c r="E1030" s="13">
        <v>86378</v>
      </c>
      <c r="F1030" s="13">
        <v>87570</v>
      </c>
      <c r="G1030" s="13">
        <v>173948</v>
      </c>
      <c r="H1030" s="13">
        <v>0</v>
      </c>
      <c r="I1030" s="13">
        <v>0</v>
      </c>
      <c r="J1030" s="13">
        <v>0</v>
      </c>
      <c r="K1030" s="15">
        <v>86378</v>
      </c>
      <c r="L1030" s="15">
        <v>87570</v>
      </c>
      <c r="M1030" s="15">
        <v>173948</v>
      </c>
      <c r="O1030" s="13"/>
      <c r="P1030" s="13"/>
    </row>
    <row r="1031" spans="1:16" ht="12.45" customHeight="1" x14ac:dyDescent="0.2">
      <c r="A1031" s="11" t="str">
        <f t="shared" si="19"/>
        <v>COFFS HARBOUR2000</v>
      </c>
      <c r="B1031" s="3" t="s">
        <v>10</v>
      </c>
      <c r="C1031" s="12">
        <v>2000</v>
      </c>
      <c r="E1031" s="13">
        <v>87905</v>
      </c>
      <c r="F1031" s="13">
        <v>88362</v>
      </c>
      <c r="G1031" s="13">
        <v>176267</v>
      </c>
      <c r="H1031" s="13">
        <v>0</v>
      </c>
      <c r="I1031" s="13">
        <v>0</v>
      </c>
      <c r="J1031" s="13">
        <v>0</v>
      </c>
      <c r="K1031" s="15">
        <v>87905</v>
      </c>
      <c r="L1031" s="15">
        <v>88362</v>
      </c>
      <c r="M1031" s="15">
        <v>176267</v>
      </c>
      <c r="O1031" s="13"/>
      <c r="P1031" s="13"/>
    </row>
    <row r="1032" spans="1:16" ht="12.45" customHeight="1" x14ac:dyDescent="0.2">
      <c r="A1032" s="11" t="str">
        <f t="shared" si="19"/>
        <v>COFFS HARBOUR2001</v>
      </c>
      <c r="B1032" s="3" t="s">
        <v>10</v>
      </c>
      <c r="C1032" s="12">
        <v>2001</v>
      </c>
      <c r="E1032" s="13">
        <v>77016</v>
      </c>
      <c r="F1032" s="13">
        <v>76688</v>
      </c>
      <c r="G1032" s="13">
        <v>153704</v>
      </c>
      <c r="H1032" s="13">
        <v>0</v>
      </c>
      <c r="I1032" s="13">
        <v>0</v>
      </c>
      <c r="J1032" s="13">
        <v>0</v>
      </c>
      <c r="K1032" s="15">
        <v>77016</v>
      </c>
      <c r="L1032" s="15">
        <v>76688</v>
      </c>
      <c r="M1032" s="15">
        <v>153704</v>
      </c>
      <c r="O1032" s="13"/>
      <c r="P1032" s="13"/>
    </row>
    <row r="1033" spans="1:16" ht="12.45" customHeight="1" x14ac:dyDescent="0.2">
      <c r="A1033" s="11" t="str">
        <f t="shared" si="19"/>
        <v>COFFS HARBOUR2002</v>
      </c>
      <c r="B1033" s="95" t="s">
        <v>10</v>
      </c>
      <c r="C1033" s="88">
        <v>2002</v>
      </c>
      <c r="D1033" s="89"/>
      <c r="E1033" s="15">
        <v>82763</v>
      </c>
      <c r="F1033" s="15">
        <v>83123</v>
      </c>
      <c r="G1033" s="15">
        <v>165886</v>
      </c>
      <c r="H1033" s="15">
        <v>0</v>
      </c>
      <c r="I1033" s="15">
        <v>0</v>
      </c>
      <c r="J1033" s="15">
        <v>0</v>
      </c>
      <c r="K1033" s="15">
        <v>82763</v>
      </c>
      <c r="L1033" s="15">
        <v>83123</v>
      </c>
      <c r="M1033" s="15">
        <v>165886</v>
      </c>
      <c r="O1033" s="13"/>
      <c r="P1033" s="13"/>
    </row>
    <row r="1034" spans="1:16" ht="12.45" customHeight="1" x14ac:dyDescent="0.2">
      <c r="A1034" s="11" t="str">
        <f t="shared" si="19"/>
        <v>COFFS HARBOUR2003</v>
      </c>
      <c r="B1034" s="93" t="s">
        <v>10</v>
      </c>
      <c r="C1034" s="88">
        <v>2003</v>
      </c>
      <c r="D1034" s="89"/>
      <c r="E1034" s="15">
        <v>114932</v>
      </c>
      <c r="F1034" s="15">
        <v>114927</v>
      </c>
      <c r="G1034" s="15">
        <v>229859</v>
      </c>
      <c r="H1034" s="15">
        <v>0</v>
      </c>
      <c r="I1034" s="15">
        <v>0</v>
      </c>
      <c r="J1034" s="15">
        <v>0</v>
      </c>
      <c r="K1034" s="15">
        <v>114932</v>
      </c>
      <c r="L1034" s="15">
        <v>114927</v>
      </c>
      <c r="M1034" s="15">
        <v>229859</v>
      </c>
      <c r="O1034" s="13"/>
      <c r="P1034" s="13"/>
    </row>
    <row r="1035" spans="1:16" ht="12.45" customHeight="1" x14ac:dyDescent="0.2">
      <c r="A1035" s="11" t="str">
        <f t="shared" si="19"/>
        <v>COFFS HARBOUR2004</v>
      </c>
      <c r="B1035" s="3" t="s">
        <v>10</v>
      </c>
      <c r="C1035" s="12">
        <v>2004</v>
      </c>
      <c r="E1035" s="13">
        <v>126759</v>
      </c>
      <c r="F1035" s="13">
        <v>125574</v>
      </c>
      <c r="G1035" s="13">
        <v>252333</v>
      </c>
      <c r="H1035" s="13">
        <v>0</v>
      </c>
      <c r="I1035" s="13">
        <v>0</v>
      </c>
      <c r="J1035" s="13">
        <v>0</v>
      </c>
      <c r="K1035" s="15">
        <v>126759</v>
      </c>
      <c r="L1035" s="15">
        <v>125574</v>
      </c>
      <c r="M1035" s="15">
        <v>252333</v>
      </c>
      <c r="O1035" s="13"/>
      <c r="P1035" s="13"/>
    </row>
    <row r="1036" spans="1:16" ht="12.45" customHeight="1" x14ac:dyDescent="0.2">
      <c r="A1036" s="11" t="str">
        <f t="shared" si="19"/>
        <v>COFFS HARBOUR2005</v>
      </c>
      <c r="B1036" s="95" t="s">
        <v>10</v>
      </c>
      <c r="C1036" s="88">
        <v>2005</v>
      </c>
      <c r="D1036" s="89"/>
      <c r="E1036" s="15">
        <v>153241</v>
      </c>
      <c r="F1036" s="15">
        <v>151017</v>
      </c>
      <c r="G1036" s="15">
        <v>304258</v>
      </c>
      <c r="H1036" s="90">
        <v>0</v>
      </c>
      <c r="I1036" s="90">
        <v>0</v>
      </c>
      <c r="J1036" s="15">
        <v>0</v>
      </c>
      <c r="K1036" s="15">
        <v>153241</v>
      </c>
      <c r="L1036" s="15">
        <v>151017</v>
      </c>
      <c r="M1036" s="15">
        <v>304258</v>
      </c>
      <c r="O1036" s="13"/>
      <c r="P1036" s="13"/>
    </row>
    <row r="1037" spans="1:16" ht="12.45" customHeight="1" x14ac:dyDescent="0.2">
      <c r="A1037" s="11" t="str">
        <f t="shared" si="19"/>
        <v>COFFS HARBOUR2006</v>
      </c>
      <c r="B1037" s="95" t="s">
        <v>10</v>
      </c>
      <c r="C1037" s="88">
        <v>2006</v>
      </c>
      <c r="D1037" s="89"/>
      <c r="E1037" s="15">
        <v>162649</v>
      </c>
      <c r="F1037" s="15">
        <v>161220</v>
      </c>
      <c r="G1037" s="15">
        <v>323869</v>
      </c>
      <c r="H1037" s="90">
        <v>0</v>
      </c>
      <c r="I1037" s="90">
        <v>0</v>
      </c>
      <c r="J1037" s="15">
        <v>0</v>
      </c>
      <c r="K1037" s="15">
        <v>162649</v>
      </c>
      <c r="L1037" s="15">
        <v>161220</v>
      </c>
      <c r="M1037" s="15">
        <v>323869</v>
      </c>
      <c r="O1037" s="13"/>
      <c r="P1037" s="13"/>
    </row>
    <row r="1038" spans="1:16" ht="12.45" customHeight="1" x14ac:dyDescent="0.2">
      <c r="A1038" s="11" t="str">
        <f t="shared" si="19"/>
        <v>COFFS HARBOUR2007</v>
      </c>
      <c r="B1038" s="3" t="s">
        <v>10</v>
      </c>
      <c r="C1038" s="12">
        <v>2007</v>
      </c>
      <c r="E1038" s="13">
        <v>164496</v>
      </c>
      <c r="F1038" s="13">
        <v>165746</v>
      </c>
      <c r="G1038" s="13">
        <v>330242</v>
      </c>
      <c r="H1038" s="13">
        <v>0</v>
      </c>
      <c r="I1038" s="13">
        <v>0</v>
      </c>
      <c r="J1038" s="13">
        <v>0</v>
      </c>
      <c r="K1038" s="15">
        <v>164496</v>
      </c>
      <c r="L1038" s="15">
        <v>165746</v>
      </c>
      <c r="M1038" s="15">
        <v>330242</v>
      </c>
      <c r="O1038" s="13"/>
      <c r="P1038" s="13"/>
    </row>
    <row r="1039" spans="1:16" ht="12.45" customHeight="1" x14ac:dyDescent="0.2">
      <c r="A1039" s="11" t="str">
        <f t="shared" si="19"/>
        <v>COFFS HARBOUR2008</v>
      </c>
      <c r="B1039" s="3" t="s">
        <v>10</v>
      </c>
      <c r="C1039" s="12">
        <v>2008</v>
      </c>
      <c r="E1039" s="13">
        <v>166952</v>
      </c>
      <c r="F1039" s="13">
        <v>164281</v>
      </c>
      <c r="G1039" s="13">
        <v>331233</v>
      </c>
      <c r="H1039" s="13">
        <v>0</v>
      </c>
      <c r="I1039" s="13">
        <v>0</v>
      </c>
      <c r="J1039" s="13">
        <v>0</v>
      </c>
      <c r="K1039" s="15">
        <v>166952</v>
      </c>
      <c r="L1039" s="15">
        <v>164281</v>
      </c>
      <c r="M1039" s="15">
        <v>331233</v>
      </c>
      <c r="O1039" s="13"/>
      <c r="P1039" s="13"/>
    </row>
    <row r="1040" spans="1:16" ht="12.45" customHeight="1" x14ac:dyDescent="0.2">
      <c r="A1040" s="11" t="str">
        <f t="shared" si="19"/>
        <v>COFFS HARBOUR2009</v>
      </c>
      <c r="B1040" s="3" t="s">
        <v>10</v>
      </c>
      <c r="C1040" s="12">
        <v>2009</v>
      </c>
      <c r="E1040" s="13">
        <v>160041</v>
      </c>
      <c r="F1040" s="13">
        <v>159770</v>
      </c>
      <c r="G1040" s="13">
        <v>319811</v>
      </c>
      <c r="H1040" s="13">
        <v>0</v>
      </c>
      <c r="I1040" s="13">
        <v>0</v>
      </c>
      <c r="J1040" s="13">
        <v>0</v>
      </c>
      <c r="K1040" s="15">
        <v>160041</v>
      </c>
      <c r="L1040" s="15">
        <v>159770</v>
      </c>
      <c r="M1040" s="15">
        <v>319811</v>
      </c>
      <c r="O1040" s="13"/>
      <c r="P1040" s="13"/>
    </row>
    <row r="1041" spans="1:16" ht="12.45" customHeight="1" x14ac:dyDescent="0.2">
      <c r="A1041" s="11" t="str">
        <f t="shared" si="19"/>
        <v>COFFS HARBOUR2010</v>
      </c>
      <c r="B1041" s="3" t="s">
        <v>10</v>
      </c>
      <c r="C1041" s="12">
        <v>2010</v>
      </c>
      <c r="D1041" s="89"/>
      <c r="E1041" s="13">
        <v>169283</v>
      </c>
      <c r="F1041" s="13">
        <v>167910</v>
      </c>
      <c r="G1041" s="13">
        <v>337193</v>
      </c>
      <c r="H1041" s="13">
        <v>0</v>
      </c>
      <c r="I1041" s="13">
        <v>0</v>
      </c>
      <c r="J1041" s="13">
        <v>0</v>
      </c>
      <c r="K1041" s="15">
        <v>169283</v>
      </c>
      <c r="L1041" s="15">
        <v>167910</v>
      </c>
      <c r="M1041" s="15">
        <v>337193</v>
      </c>
      <c r="O1041" s="13"/>
      <c r="P1041" s="13"/>
    </row>
    <row r="1042" spans="1:16" ht="12.45" customHeight="1" x14ac:dyDescent="0.2">
      <c r="A1042" s="11" t="str">
        <f t="shared" si="19"/>
        <v>COFFS HARBOUR2011</v>
      </c>
      <c r="B1042" s="95" t="s">
        <v>10</v>
      </c>
      <c r="C1042" s="88">
        <v>2011</v>
      </c>
      <c r="D1042" s="89"/>
      <c r="E1042" s="15">
        <v>167363</v>
      </c>
      <c r="F1042" s="15">
        <v>168457</v>
      </c>
      <c r="G1042" s="15">
        <v>335820</v>
      </c>
      <c r="H1042" s="90">
        <v>0</v>
      </c>
      <c r="I1042" s="90">
        <v>0</v>
      </c>
      <c r="J1042" s="15">
        <v>0</v>
      </c>
      <c r="K1042" s="15">
        <v>167363</v>
      </c>
      <c r="L1042" s="15">
        <v>168457</v>
      </c>
      <c r="M1042" s="15">
        <v>335820</v>
      </c>
      <c r="O1042" s="13"/>
      <c r="P1042" s="13"/>
    </row>
    <row r="1043" spans="1:16" ht="12.45" customHeight="1" x14ac:dyDescent="0.2">
      <c r="A1043" s="11" t="str">
        <f t="shared" si="19"/>
        <v>COFFS HARBOUR2012</v>
      </c>
      <c r="B1043" s="3" t="s">
        <v>10</v>
      </c>
      <c r="C1043" s="12">
        <v>2012</v>
      </c>
      <c r="E1043" s="13">
        <v>170187</v>
      </c>
      <c r="F1043" s="13">
        <v>170940</v>
      </c>
      <c r="G1043" s="13">
        <v>341127</v>
      </c>
      <c r="H1043" s="13">
        <v>0</v>
      </c>
      <c r="I1043" s="13">
        <v>0</v>
      </c>
      <c r="J1043" s="13">
        <v>0</v>
      </c>
      <c r="K1043" s="15">
        <v>170187</v>
      </c>
      <c r="L1043" s="15">
        <v>170940</v>
      </c>
      <c r="M1043" s="15">
        <v>341127</v>
      </c>
      <c r="O1043" s="13"/>
      <c r="P1043" s="13"/>
    </row>
    <row r="1044" spans="1:16" ht="12.45" customHeight="1" x14ac:dyDescent="0.2">
      <c r="A1044" s="11" t="str">
        <f t="shared" si="19"/>
        <v>COFFS HARBOUR2013</v>
      </c>
      <c r="B1044" s="95" t="s">
        <v>10</v>
      </c>
      <c r="C1044" s="88">
        <v>2013</v>
      </c>
      <c r="D1044" s="89"/>
      <c r="E1044" s="15">
        <v>193311</v>
      </c>
      <c r="F1044" s="15">
        <v>194073</v>
      </c>
      <c r="G1044" s="15">
        <v>387384</v>
      </c>
      <c r="H1044" s="90">
        <v>0</v>
      </c>
      <c r="I1044" s="90">
        <v>0</v>
      </c>
      <c r="J1044" s="15">
        <v>0</v>
      </c>
      <c r="K1044" s="15">
        <v>193311</v>
      </c>
      <c r="L1044" s="15">
        <v>194073</v>
      </c>
      <c r="M1044" s="15">
        <v>387384</v>
      </c>
      <c r="O1044" s="13"/>
      <c r="P1044" s="13"/>
    </row>
    <row r="1045" spans="1:16" ht="12.45" customHeight="1" x14ac:dyDescent="0.2">
      <c r="A1045" s="11" t="str">
        <f t="shared" si="19"/>
        <v>COFFS HARBOUR2014</v>
      </c>
      <c r="B1045" s="95" t="s">
        <v>10</v>
      </c>
      <c r="C1045" s="88">
        <v>2014</v>
      </c>
      <c r="D1045" s="89"/>
      <c r="E1045" s="15">
        <v>180148</v>
      </c>
      <c r="F1045" s="15">
        <v>180436</v>
      </c>
      <c r="G1045" s="15">
        <v>360584</v>
      </c>
      <c r="H1045" s="15">
        <v>0</v>
      </c>
      <c r="I1045" s="15">
        <v>0</v>
      </c>
      <c r="J1045" s="15">
        <v>0</v>
      </c>
      <c r="K1045" s="15">
        <v>180148</v>
      </c>
      <c r="L1045" s="15">
        <v>180436</v>
      </c>
      <c r="M1045" s="15">
        <v>360584</v>
      </c>
      <c r="O1045" s="13"/>
      <c r="P1045" s="13"/>
    </row>
    <row r="1046" spans="1:16" ht="12.45" customHeight="1" x14ac:dyDescent="0.2">
      <c r="A1046" s="11" t="str">
        <f t="shared" si="19"/>
        <v>COFFS HARBOUR2015</v>
      </c>
      <c r="B1046" s="3" t="s">
        <v>10</v>
      </c>
      <c r="C1046" s="12">
        <v>2015</v>
      </c>
      <c r="E1046" s="13">
        <v>177868</v>
      </c>
      <c r="F1046" s="13">
        <v>177583</v>
      </c>
      <c r="G1046" s="13">
        <v>355451</v>
      </c>
      <c r="H1046" s="13">
        <v>0</v>
      </c>
      <c r="I1046" s="13">
        <v>0</v>
      </c>
      <c r="J1046" s="13">
        <v>0</v>
      </c>
      <c r="K1046" s="15">
        <v>177868</v>
      </c>
      <c r="L1046" s="15">
        <v>177583</v>
      </c>
      <c r="M1046" s="15">
        <v>355451</v>
      </c>
      <c r="O1046" s="13"/>
      <c r="P1046" s="13"/>
    </row>
    <row r="1047" spans="1:16" ht="12.45" customHeight="1" x14ac:dyDescent="0.2">
      <c r="A1047" s="11" t="str">
        <f t="shared" si="19"/>
        <v>COFFS HARBOUR2016</v>
      </c>
      <c r="B1047" s="95" t="s">
        <v>10</v>
      </c>
      <c r="C1047" s="88">
        <v>2016</v>
      </c>
      <c r="D1047" s="89"/>
      <c r="E1047" s="15">
        <v>197798</v>
      </c>
      <c r="F1047" s="15">
        <v>198170</v>
      </c>
      <c r="G1047" s="15">
        <v>395968</v>
      </c>
      <c r="H1047" s="90">
        <v>0</v>
      </c>
      <c r="I1047" s="90">
        <v>0</v>
      </c>
      <c r="J1047" s="15">
        <v>0</v>
      </c>
      <c r="K1047" s="15">
        <v>197798</v>
      </c>
      <c r="L1047" s="15">
        <v>198170</v>
      </c>
      <c r="M1047" s="15">
        <v>395968</v>
      </c>
      <c r="O1047" s="13"/>
      <c r="P1047" s="13"/>
    </row>
    <row r="1048" spans="1:16" ht="12.45" customHeight="1" x14ac:dyDescent="0.2">
      <c r="A1048" s="11" t="str">
        <f t="shared" si="19"/>
        <v>COFFS HARBOUR2017</v>
      </c>
      <c r="B1048" s="3" t="s">
        <v>10</v>
      </c>
      <c r="C1048" s="12">
        <v>2017</v>
      </c>
      <c r="E1048" s="13">
        <v>207865</v>
      </c>
      <c r="F1048" s="13">
        <v>207903</v>
      </c>
      <c r="G1048" s="13">
        <v>415768</v>
      </c>
      <c r="H1048" s="13">
        <v>0</v>
      </c>
      <c r="I1048" s="13">
        <v>0</v>
      </c>
      <c r="J1048" s="13">
        <v>0</v>
      </c>
      <c r="K1048" s="15">
        <v>207865</v>
      </c>
      <c r="L1048" s="15">
        <v>207903</v>
      </c>
      <c r="M1048" s="15">
        <v>415768</v>
      </c>
      <c r="O1048" s="13"/>
      <c r="P1048" s="13"/>
    </row>
    <row r="1049" spans="1:16" ht="12.45" customHeight="1" x14ac:dyDescent="0.2">
      <c r="A1049" s="11" t="str">
        <f t="shared" si="19"/>
        <v>COFFS HARBOUR2018</v>
      </c>
      <c r="B1049" s="3" t="s">
        <v>10</v>
      </c>
      <c r="C1049" s="12">
        <v>2018</v>
      </c>
      <c r="E1049" s="13">
        <v>201814</v>
      </c>
      <c r="F1049" s="13">
        <v>201653</v>
      </c>
      <c r="G1049" s="13">
        <v>403467</v>
      </c>
      <c r="H1049" s="13">
        <v>0</v>
      </c>
      <c r="I1049" s="13">
        <v>0</v>
      </c>
      <c r="J1049" s="13">
        <v>0</v>
      </c>
      <c r="K1049" s="15">
        <v>201814</v>
      </c>
      <c r="L1049" s="15">
        <v>201653</v>
      </c>
      <c r="M1049" s="15">
        <v>403467</v>
      </c>
      <c r="O1049" s="13"/>
      <c r="P1049" s="13"/>
    </row>
    <row r="1050" spans="1:16" ht="12.45" customHeight="1" x14ac:dyDescent="0.2">
      <c r="A1050" s="11" t="str">
        <f t="shared" si="19"/>
        <v>COFFS HARBOUR2019</v>
      </c>
      <c r="B1050" s="95" t="s">
        <v>10</v>
      </c>
      <c r="C1050" s="88">
        <v>2019</v>
      </c>
      <c r="D1050" s="89"/>
      <c r="E1050" s="15">
        <v>197430</v>
      </c>
      <c r="F1050" s="15">
        <v>198041</v>
      </c>
      <c r="G1050" s="15">
        <v>395471</v>
      </c>
      <c r="H1050" s="90">
        <v>0</v>
      </c>
      <c r="I1050" s="90">
        <v>0</v>
      </c>
      <c r="J1050" s="15">
        <v>0</v>
      </c>
      <c r="K1050" s="15">
        <v>197430</v>
      </c>
      <c r="L1050" s="15">
        <v>198041</v>
      </c>
      <c r="M1050" s="15">
        <v>395471</v>
      </c>
      <c r="O1050" s="13"/>
      <c r="P1050" s="13"/>
    </row>
    <row r="1051" spans="1:16" ht="12.45" customHeight="1" x14ac:dyDescent="0.2">
      <c r="A1051" s="11" t="str">
        <f t="shared" si="19"/>
        <v>COFFS HARBOUR2020</v>
      </c>
      <c r="B1051" s="3" t="s">
        <v>10</v>
      </c>
      <c r="C1051" s="12">
        <v>2020</v>
      </c>
      <c r="E1051" s="13">
        <v>61580</v>
      </c>
      <c r="F1051" s="13">
        <v>61973</v>
      </c>
      <c r="G1051" s="13">
        <v>123553</v>
      </c>
      <c r="H1051" s="13">
        <v>0</v>
      </c>
      <c r="I1051" s="13">
        <v>0</v>
      </c>
      <c r="J1051" s="13">
        <v>0</v>
      </c>
      <c r="K1051" s="15">
        <v>61580</v>
      </c>
      <c r="L1051" s="15">
        <v>61973</v>
      </c>
      <c r="M1051" s="15">
        <v>123553</v>
      </c>
      <c r="O1051" s="13"/>
      <c r="P1051" s="13"/>
    </row>
    <row r="1052" spans="1:16" ht="12.45" customHeight="1" x14ac:dyDescent="0.2">
      <c r="A1052" s="11" t="str">
        <f t="shared" si="19"/>
        <v>COFFS HARBOUR2021</v>
      </c>
      <c r="B1052" s="3" t="s">
        <v>10</v>
      </c>
      <c r="C1052" s="12">
        <v>2021</v>
      </c>
      <c r="E1052" s="13">
        <v>68551</v>
      </c>
      <c r="F1052" s="13">
        <v>69125</v>
      </c>
      <c r="G1052" s="13">
        <v>137676</v>
      </c>
      <c r="H1052" s="13">
        <v>0</v>
      </c>
      <c r="I1052" s="13">
        <v>0</v>
      </c>
      <c r="J1052" s="13">
        <v>0</v>
      </c>
      <c r="K1052" s="15">
        <v>68551</v>
      </c>
      <c r="L1052" s="15">
        <v>69125</v>
      </c>
      <c r="M1052" s="15">
        <v>137676</v>
      </c>
      <c r="O1052" s="13"/>
      <c r="P1052" s="13"/>
    </row>
    <row r="1053" spans="1:16" ht="12.45" customHeight="1" x14ac:dyDescent="0.2">
      <c r="A1053" s="11" t="str">
        <f t="shared" si="19"/>
        <v>COFFS HARBOUR2022</v>
      </c>
      <c r="B1053" s="3" t="s">
        <v>10</v>
      </c>
      <c r="C1053" s="12">
        <v>2022</v>
      </c>
      <c r="E1053" s="13">
        <v>136500</v>
      </c>
      <c r="F1053" s="13">
        <v>137905</v>
      </c>
      <c r="G1053" s="13">
        <v>274405</v>
      </c>
      <c r="H1053" s="13">
        <v>0</v>
      </c>
      <c r="I1053" s="13">
        <v>0</v>
      </c>
      <c r="J1053" s="13">
        <v>0</v>
      </c>
      <c r="K1053" s="15">
        <v>136500</v>
      </c>
      <c r="L1053" s="15">
        <v>137905</v>
      </c>
      <c r="M1053" s="15">
        <v>274405</v>
      </c>
      <c r="O1053" s="13"/>
      <c r="P1053" s="13"/>
    </row>
    <row r="1054" spans="1:16" ht="12.45" customHeight="1" x14ac:dyDescent="0.2">
      <c r="A1054" s="11" t="str">
        <f t="shared" si="19"/>
        <v>COFFS HARBOUR2023</v>
      </c>
      <c r="B1054" s="3" t="s">
        <v>10</v>
      </c>
      <c r="C1054" s="12">
        <v>2023</v>
      </c>
      <c r="E1054" s="13">
        <v>139870</v>
      </c>
      <c r="F1054" s="13">
        <v>139150</v>
      </c>
      <c r="G1054" s="13">
        <v>279020</v>
      </c>
      <c r="H1054" s="13">
        <v>0</v>
      </c>
      <c r="I1054" s="13">
        <v>0</v>
      </c>
      <c r="J1054" s="13">
        <v>0</v>
      </c>
      <c r="K1054" s="15">
        <v>139870</v>
      </c>
      <c r="L1054" s="15">
        <v>139150</v>
      </c>
      <c r="M1054" s="15">
        <v>279020</v>
      </c>
      <c r="O1054" s="13"/>
      <c r="P1054" s="13"/>
    </row>
    <row r="1055" spans="1:16" ht="12.45" customHeight="1" x14ac:dyDescent="0.2">
      <c r="A1055" s="11" t="str">
        <f t="shared" si="19"/>
        <v>COFFS HARBOUR2024</v>
      </c>
      <c r="B1055" s="93" t="s">
        <v>10</v>
      </c>
      <c r="C1055" s="88">
        <v>2024</v>
      </c>
      <c r="D1055" s="89"/>
      <c r="E1055" s="15">
        <v>124735</v>
      </c>
      <c r="F1055" s="15">
        <v>123803</v>
      </c>
      <c r="G1055" s="15">
        <v>248538</v>
      </c>
      <c r="H1055" s="15">
        <v>0</v>
      </c>
      <c r="I1055" s="15">
        <v>0</v>
      </c>
      <c r="J1055" s="15">
        <v>0</v>
      </c>
      <c r="K1055" s="15">
        <v>124735</v>
      </c>
      <c r="L1055" s="15">
        <v>123803</v>
      </c>
      <c r="M1055" s="15">
        <v>248538</v>
      </c>
      <c r="O1055" s="13"/>
      <c r="P1055" s="13"/>
    </row>
    <row r="1056" spans="1:16" ht="12.45" customHeight="1" x14ac:dyDescent="0.2">
      <c r="A1056" s="11" t="str">
        <f t="shared" si="19"/>
        <v>COOKTOWN1985</v>
      </c>
      <c r="B1056" s="93" t="s">
        <v>9</v>
      </c>
      <c r="C1056" s="88">
        <v>1985</v>
      </c>
      <c r="D1056" s="89"/>
      <c r="E1056" s="15">
        <v>2204</v>
      </c>
      <c r="F1056" s="15">
        <v>2242</v>
      </c>
      <c r="G1056" s="15">
        <v>4446</v>
      </c>
      <c r="H1056" s="15">
        <v>0</v>
      </c>
      <c r="I1056" s="15">
        <v>0</v>
      </c>
      <c r="J1056" s="15">
        <v>0</v>
      </c>
      <c r="K1056" s="15">
        <v>2204</v>
      </c>
      <c r="L1056" s="15">
        <v>2242</v>
      </c>
      <c r="M1056" s="15">
        <v>4446</v>
      </c>
      <c r="O1056" s="13"/>
      <c r="P1056" s="13"/>
    </row>
    <row r="1057" spans="1:16" ht="12.45" customHeight="1" x14ac:dyDescent="0.2">
      <c r="A1057" s="11" t="str">
        <f t="shared" si="19"/>
        <v>COOKTOWN1986</v>
      </c>
      <c r="B1057" s="93" t="s">
        <v>9</v>
      </c>
      <c r="C1057" s="88">
        <v>1986</v>
      </c>
      <c r="D1057" s="89"/>
      <c r="E1057" s="15">
        <v>2672</v>
      </c>
      <c r="F1057" s="15">
        <v>2833</v>
      </c>
      <c r="G1057" s="15">
        <v>5505</v>
      </c>
      <c r="H1057" s="15">
        <v>0</v>
      </c>
      <c r="I1057" s="15">
        <v>0</v>
      </c>
      <c r="J1057" s="15">
        <v>0</v>
      </c>
      <c r="K1057" s="15">
        <v>2672</v>
      </c>
      <c r="L1057" s="15">
        <v>2833</v>
      </c>
      <c r="M1057" s="15">
        <v>5505</v>
      </c>
      <c r="O1057" s="13"/>
      <c r="P1057" s="13"/>
    </row>
    <row r="1058" spans="1:16" ht="12.45" customHeight="1" x14ac:dyDescent="0.2">
      <c r="A1058" s="11" t="str">
        <f t="shared" si="19"/>
        <v>COOKTOWN1987</v>
      </c>
      <c r="B1058" s="3" t="s">
        <v>9</v>
      </c>
      <c r="C1058" s="12">
        <v>1987</v>
      </c>
      <c r="E1058" s="13">
        <v>3012</v>
      </c>
      <c r="F1058" s="13">
        <v>2937</v>
      </c>
      <c r="G1058" s="13">
        <v>5949</v>
      </c>
      <c r="H1058" s="13">
        <v>0</v>
      </c>
      <c r="I1058" s="13">
        <v>0</v>
      </c>
      <c r="J1058" s="13">
        <v>0</v>
      </c>
      <c r="K1058" s="15">
        <v>3012</v>
      </c>
      <c r="L1058" s="15">
        <v>2937</v>
      </c>
      <c r="M1058" s="15">
        <v>5949</v>
      </c>
      <c r="O1058" s="13"/>
      <c r="P1058" s="13"/>
    </row>
    <row r="1059" spans="1:16" ht="12.45" customHeight="1" x14ac:dyDescent="0.2">
      <c r="A1059" s="11" t="str">
        <f t="shared" si="19"/>
        <v>COOKTOWN1988</v>
      </c>
      <c r="B1059" s="3" t="s">
        <v>9</v>
      </c>
      <c r="C1059" s="12">
        <v>1988</v>
      </c>
      <c r="E1059" s="13">
        <v>787</v>
      </c>
      <c r="F1059" s="13">
        <v>751</v>
      </c>
      <c r="G1059" s="13">
        <v>1538</v>
      </c>
      <c r="H1059" s="13">
        <v>0</v>
      </c>
      <c r="I1059" s="13">
        <v>0</v>
      </c>
      <c r="J1059" s="13">
        <v>0</v>
      </c>
      <c r="K1059" s="15">
        <v>787</v>
      </c>
      <c r="L1059" s="15">
        <v>751</v>
      </c>
      <c r="M1059" s="15">
        <v>1538</v>
      </c>
      <c r="O1059" s="13"/>
      <c r="P1059" s="13"/>
    </row>
    <row r="1060" spans="1:16" ht="12.45" customHeight="1" x14ac:dyDescent="0.2">
      <c r="A1060" s="11" t="str">
        <f t="shared" si="19"/>
        <v>COOKTOWN1989</v>
      </c>
      <c r="B1060" s="93" t="s">
        <v>9</v>
      </c>
      <c r="C1060" s="88">
        <v>1989</v>
      </c>
      <c r="D1060" s="89"/>
      <c r="E1060" s="15">
        <v>22</v>
      </c>
      <c r="F1060" s="15">
        <v>9</v>
      </c>
      <c r="G1060" s="15">
        <v>31</v>
      </c>
      <c r="H1060" s="15">
        <v>0</v>
      </c>
      <c r="I1060" s="15">
        <v>0</v>
      </c>
      <c r="J1060" s="15">
        <v>0</v>
      </c>
      <c r="K1060" s="15">
        <v>22</v>
      </c>
      <c r="L1060" s="15">
        <v>9</v>
      </c>
      <c r="M1060" s="15">
        <v>31</v>
      </c>
      <c r="O1060" s="13"/>
      <c r="P1060" s="13"/>
    </row>
    <row r="1061" spans="1:16" ht="12.45" customHeight="1" x14ac:dyDescent="0.2">
      <c r="A1061" s="11" t="str">
        <f t="shared" si="19"/>
        <v>COOKTOWN1990</v>
      </c>
      <c r="B1061" s="93" t="s">
        <v>9</v>
      </c>
      <c r="C1061" s="88">
        <v>1990</v>
      </c>
      <c r="D1061" s="89"/>
      <c r="E1061" s="15">
        <v>1886</v>
      </c>
      <c r="F1061" s="15">
        <v>1883</v>
      </c>
      <c r="G1061" s="15">
        <v>3769</v>
      </c>
      <c r="H1061" s="15">
        <v>0</v>
      </c>
      <c r="I1061" s="15">
        <v>0</v>
      </c>
      <c r="J1061" s="15">
        <v>0</v>
      </c>
      <c r="K1061" s="15">
        <v>1886</v>
      </c>
      <c r="L1061" s="15">
        <v>1883</v>
      </c>
      <c r="M1061" s="15">
        <v>3769</v>
      </c>
      <c r="O1061" s="13"/>
      <c r="P1061" s="13"/>
    </row>
    <row r="1062" spans="1:16" ht="12.45" customHeight="1" x14ac:dyDescent="0.2">
      <c r="A1062" s="11" t="str">
        <f t="shared" si="19"/>
        <v>COOKTOWN1991</v>
      </c>
      <c r="B1062" s="3" t="s">
        <v>9</v>
      </c>
      <c r="C1062" s="12">
        <v>1991</v>
      </c>
      <c r="E1062" s="13">
        <v>4137</v>
      </c>
      <c r="F1062" s="13">
        <v>4351</v>
      </c>
      <c r="G1062" s="13">
        <v>8488</v>
      </c>
      <c r="H1062" s="13">
        <v>0</v>
      </c>
      <c r="I1062" s="13">
        <v>0</v>
      </c>
      <c r="J1062" s="13">
        <v>0</v>
      </c>
      <c r="K1062" s="15">
        <v>4137</v>
      </c>
      <c r="L1062" s="15">
        <v>4351</v>
      </c>
      <c r="M1062" s="15">
        <v>8488</v>
      </c>
      <c r="O1062" s="13"/>
      <c r="P1062" s="13"/>
    </row>
    <row r="1063" spans="1:16" ht="12.45" customHeight="1" x14ac:dyDescent="0.2">
      <c r="A1063" s="11" t="str">
        <f t="shared" si="19"/>
        <v>COOKTOWN1992</v>
      </c>
      <c r="B1063" s="3" t="s">
        <v>9</v>
      </c>
      <c r="C1063" s="12">
        <v>1992</v>
      </c>
      <c r="E1063" s="13">
        <v>5414</v>
      </c>
      <c r="F1063" s="13">
        <v>5704</v>
      </c>
      <c r="G1063" s="13">
        <v>11118</v>
      </c>
      <c r="H1063" s="13">
        <v>0</v>
      </c>
      <c r="I1063" s="13">
        <v>0</v>
      </c>
      <c r="J1063" s="13">
        <v>0</v>
      </c>
      <c r="K1063" s="15">
        <v>5414</v>
      </c>
      <c r="L1063" s="15">
        <v>5704</v>
      </c>
      <c r="M1063" s="15">
        <v>11118</v>
      </c>
      <c r="O1063" s="13"/>
      <c r="P1063" s="13"/>
    </row>
    <row r="1064" spans="1:16" ht="12.45" customHeight="1" x14ac:dyDescent="0.2">
      <c r="A1064" s="11" t="str">
        <f t="shared" si="19"/>
        <v>COOKTOWN1993</v>
      </c>
      <c r="B1064" s="3" t="s">
        <v>9</v>
      </c>
      <c r="C1064" s="12">
        <v>1993</v>
      </c>
      <c r="E1064" s="13">
        <v>5797</v>
      </c>
      <c r="F1064" s="13">
        <v>6153</v>
      </c>
      <c r="G1064" s="13">
        <v>11950</v>
      </c>
      <c r="H1064" s="13">
        <v>0</v>
      </c>
      <c r="I1064" s="13">
        <v>0</v>
      </c>
      <c r="J1064" s="13">
        <v>0</v>
      </c>
      <c r="K1064" s="15">
        <v>5797</v>
      </c>
      <c r="L1064" s="15">
        <v>6153</v>
      </c>
      <c r="M1064" s="15">
        <v>11950</v>
      </c>
      <c r="O1064" s="13"/>
      <c r="P1064" s="13"/>
    </row>
    <row r="1065" spans="1:16" ht="12.45" customHeight="1" x14ac:dyDescent="0.2">
      <c r="A1065" s="11" t="str">
        <f t="shared" ref="A1065:A1128" si="20">CONCATENATE(B1065,C1065)</f>
        <v>COOKTOWN1994</v>
      </c>
      <c r="B1065" s="3" t="s">
        <v>9</v>
      </c>
      <c r="C1065" s="12">
        <v>1994</v>
      </c>
      <c r="E1065" s="13">
        <v>4812</v>
      </c>
      <c r="F1065" s="13">
        <v>4944</v>
      </c>
      <c r="G1065" s="13">
        <v>9756</v>
      </c>
      <c r="H1065" s="13">
        <v>0</v>
      </c>
      <c r="I1065" s="13">
        <v>0</v>
      </c>
      <c r="J1065" s="13">
        <v>0</v>
      </c>
      <c r="K1065" s="15">
        <v>4812</v>
      </c>
      <c r="L1065" s="15">
        <v>4944</v>
      </c>
      <c r="M1065" s="15">
        <v>9756</v>
      </c>
      <c r="O1065" s="13"/>
      <c r="P1065" s="13"/>
    </row>
    <row r="1066" spans="1:16" ht="12.45" customHeight="1" x14ac:dyDescent="0.2">
      <c r="A1066" s="11" t="str">
        <f t="shared" si="20"/>
        <v>COOKTOWN1995</v>
      </c>
      <c r="B1066" s="96" t="s">
        <v>9</v>
      </c>
      <c r="C1066" s="88">
        <v>1995</v>
      </c>
      <c r="D1066" s="89"/>
      <c r="E1066" s="15">
        <v>6988</v>
      </c>
      <c r="F1066" s="15">
        <v>7291</v>
      </c>
      <c r="G1066" s="15">
        <v>14279</v>
      </c>
      <c r="H1066" s="15">
        <v>0</v>
      </c>
      <c r="I1066" s="15">
        <v>0</v>
      </c>
      <c r="J1066" s="15">
        <v>0</v>
      </c>
      <c r="K1066" s="15">
        <v>6988</v>
      </c>
      <c r="L1066" s="15">
        <v>7291</v>
      </c>
      <c r="M1066" s="15">
        <v>14279</v>
      </c>
      <c r="O1066" s="13"/>
      <c r="P1066" s="13"/>
    </row>
    <row r="1067" spans="1:16" ht="12.45" customHeight="1" x14ac:dyDescent="0.2">
      <c r="A1067" s="11" t="str">
        <f t="shared" si="20"/>
        <v>COOKTOWN1996</v>
      </c>
      <c r="B1067" s="95" t="s">
        <v>9</v>
      </c>
      <c r="C1067" s="88">
        <v>1996</v>
      </c>
      <c r="D1067" s="89"/>
      <c r="E1067" s="15">
        <v>7597</v>
      </c>
      <c r="F1067" s="15">
        <v>7797</v>
      </c>
      <c r="G1067" s="15">
        <v>15394</v>
      </c>
      <c r="H1067" s="90">
        <v>0</v>
      </c>
      <c r="I1067" s="90">
        <v>0</v>
      </c>
      <c r="J1067" s="15">
        <v>0</v>
      </c>
      <c r="K1067" s="15">
        <v>7597</v>
      </c>
      <c r="L1067" s="15">
        <v>7797</v>
      </c>
      <c r="M1067" s="15">
        <v>15394</v>
      </c>
      <c r="O1067" s="13"/>
      <c r="P1067" s="13"/>
    </row>
    <row r="1068" spans="1:16" ht="12.45" customHeight="1" x14ac:dyDescent="0.2">
      <c r="A1068" s="11" t="str">
        <f t="shared" si="20"/>
        <v>COOKTOWN1997</v>
      </c>
      <c r="B1068" s="95" t="s">
        <v>9</v>
      </c>
      <c r="C1068" s="88">
        <v>1997</v>
      </c>
      <c r="D1068" s="89"/>
      <c r="E1068" s="15">
        <v>7298</v>
      </c>
      <c r="F1068" s="15">
        <v>7513</v>
      </c>
      <c r="G1068" s="15">
        <v>14811</v>
      </c>
      <c r="H1068" s="90">
        <v>0</v>
      </c>
      <c r="I1068" s="90">
        <v>0</v>
      </c>
      <c r="J1068" s="15">
        <v>0</v>
      </c>
      <c r="K1068" s="15">
        <v>7298</v>
      </c>
      <c r="L1068" s="15">
        <v>7513</v>
      </c>
      <c r="M1068" s="15">
        <v>14811</v>
      </c>
      <c r="O1068" s="13"/>
      <c r="P1068" s="13"/>
    </row>
    <row r="1069" spans="1:16" ht="12.45" customHeight="1" x14ac:dyDescent="0.2">
      <c r="A1069" s="11" t="str">
        <f t="shared" si="20"/>
        <v>COOKTOWN1998</v>
      </c>
      <c r="B1069" s="3" t="s">
        <v>9</v>
      </c>
      <c r="C1069" s="12">
        <v>1998</v>
      </c>
      <c r="E1069" s="13">
        <v>7335</v>
      </c>
      <c r="F1069" s="13">
        <v>7667</v>
      </c>
      <c r="G1069" s="13">
        <v>15002</v>
      </c>
      <c r="H1069" s="13">
        <v>0</v>
      </c>
      <c r="I1069" s="13">
        <v>0</v>
      </c>
      <c r="J1069" s="13">
        <v>0</v>
      </c>
      <c r="K1069" s="15">
        <v>7335</v>
      </c>
      <c r="L1069" s="15">
        <v>7667</v>
      </c>
      <c r="M1069" s="15">
        <v>15002</v>
      </c>
      <c r="O1069" s="13"/>
      <c r="P1069" s="13"/>
    </row>
    <row r="1070" spans="1:16" ht="12.45" customHeight="1" x14ac:dyDescent="0.2">
      <c r="A1070" s="11" t="str">
        <f t="shared" si="20"/>
        <v>COOKTOWN1999</v>
      </c>
      <c r="B1070" s="3" t="s">
        <v>9</v>
      </c>
      <c r="C1070" s="12">
        <v>1999</v>
      </c>
      <c r="E1070" s="13">
        <v>7595</v>
      </c>
      <c r="F1070" s="13">
        <v>7793</v>
      </c>
      <c r="G1070" s="13">
        <v>15388</v>
      </c>
      <c r="H1070" s="13">
        <v>0</v>
      </c>
      <c r="I1070" s="13">
        <v>0</v>
      </c>
      <c r="J1070" s="13">
        <v>0</v>
      </c>
      <c r="K1070" s="15">
        <v>7595</v>
      </c>
      <c r="L1070" s="15">
        <v>7793</v>
      </c>
      <c r="M1070" s="15">
        <v>15388</v>
      </c>
      <c r="O1070" s="13"/>
      <c r="P1070" s="13"/>
    </row>
    <row r="1071" spans="1:16" ht="12.45" customHeight="1" x14ac:dyDescent="0.2">
      <c r="A1071" s="11" t="str">
        <f t="shared" si="20"/>
        <v>COOKTOWN2000</v>
      </c>
      <c r="B1071" s="93" t="s">
        <v>9</v>
      </c>
      <c r="C1071" s="88">
        <v>2000</v>
      </c>
      <c r="D1071" s="89"/>
      <c r="E1071" s="15">
        <v>7735</v>
      </c>
      <c r="F1071" s="15">
        <v>7827</v>
      </c>
      <c r="G1071" s="15">
        <v>15562</v>
      </c>
      <c r="H1071" s="15">
        <v>0</v>
      </c>
      <c r="I1071" s="15">
        <v>0</v>
      </c>
      <c r="J1071" s="15">
        <v>0</v>
      </c>
      <c r="K1071" s="15">
        <v>7735</v>
      </c>
      <c r="L1071" s="15">
        <v>7827</v>
      </c>
      <c r="M1071" s="15">
        <v>15562</v>
      </c>
      <c r="O1071" s="13"/>
      <c r="P1071" s="13"/>
    </row>
    <row r="1072" spans="1:16" ht="12.45" customHeight="1" x14ac:dyDescent="0.2">
      <c r="A1072" s="11" t="str">
        <f t="shared" si="20"/>
        <v>COOKTOWN2001</v>
      </c>
      <c r="B1072" s="3" t="s">
        <v>9</v>
      </c>
      <c r="C1072" s="12">
        <v>2001</v>
      </c>
      <c r="E1072" s="13">
        <v>6293</v>
      </c>
      <c r="F1072" s="13">
        <v>6384</v>
      </c>
      <c r="G1072" s="13">
        <v>12677</v>
      </c>
      <c r="H1072" s="13">
        <v>0</v>
      </c>
      <c r="I1072" s="13">
        <v>0</v>
      </c>
      <c r="J1072" s="13">
        <v>0</v>
      </c>
      <c r="K1072" s="15">
        <v>6293</v>
      </c>
      <c r="L1072" s="15">
        <v>6384</v>
      </c>
      <c r="M1072" s="15">
        <v>12677</v>
      </c>
      <c r="O1072" s="13"/>
      <c r="P1072" s="13"/>
    </row>
    <row r="1073" spans="1:16" ht="12.45" customHeight="1" x14ac:dyDescent="0.2">
      <c r="A1073" s="11" t="str">
        <f t="shared" si="20"/>
        <v>COOKTOWN2002</v>
      </c>
      <c r="B1073" s="3" t="s">
        <v>9</v>
      </c>
      <c r="C1073" s="12">
        <v>2002</v>
      </c>
      <c r="E1073" s="13">
        <v>5656</v>
      </c>
      <c r="F1073" s="13">
        <v>5500</v>
      </c>
      <c r="G1073" s="13">
        <v>11156</v>
      </c>
      <c r="H1073" s="13">
        <v>0</v>
      </c>
      <c r="I1073" s="13">
        <v>0</v>
      </c>
      <c r="J1073" s="13">
        <v>0</v>
      </c>
      <c r="K1073" s="15">
        <v>5656</v>
      </c>
      <c r="L1073" s="15">
        <v>5500</v>
      </c>
      <c r="M1073" s="15">
        <v>11156</v>
      </c>
      <c r="O1073" s="13"/>
      <c r="P1073" s="13"/>
    </row>
    <row r="1074" spans="1:16" ht="12.45" customHeight="1" x14ac:dyDescent="0.2">
      <c r="A1074" s="11" t="str">
        <f t="shared" si="20"/>
        <v>COOKTOWN2003</v>
      </c>
      <c r="B1074" s="93" t="s">
        <v>9</v>
      </c>
      <c r="C1074" s="88">
        <v>2003</v>
      </c>
      <c r="D1074" s="89"/>
      <c r="E1074" s="15">
        <v>6303</v>
      </c>
      <c r="F1074" s="15">
        <v>6149</v>
      </c>
      <c r="G1074" s="15">
        <v>12452</v>
      </c>
      <c r="H1074" s="15">
        <v>0</v>
      </c>
      <c r="I1074" s="15">
        <v>0</v>
      </c>
      <c r="J1074" s="15">
        <v>0</v>
      </c>
      <c r="K1074" s="15">
        <v>6303</v>
      </c>
      <c r="L1074" s="15">
        <v>6149</v>
      </c>
      <c r="M1074" s="15">
        <v>12452</v>
      </c>
      <c r="O1074" s="13"/>
      <c r="P1074" s="13"/>
    </row>
    <row r="1075" spans="1:16" ht="12.45" customHeight="1" x14ac:dyDescent="0.2">
      <c r="A1075" s="11" t="str">
        <f t="shared" si="20"/>
        <v>COOKTOWN2004</v>
      </c>
      <c r="B1075" s="3" t="s">
        <v>9</v>
      </c>
      <c r="C1075" s="12">
        <v>2004</v>
      </c>
      <c r="E1075" s="13">
        <v>7158</v>
      </c>
      <c r="F1075" s="13">
        <v>6995</v>
      </c>
      <c r="G1075" s="13">
        <v>14153</v>
      </c>
      <c r="H1075" s="13">
        <v>0</v>
      </c>
      <c r="I1075" s="13">
        <v>0</v>
      </c>
      <c r="J1075" s="13">
        <v>0</v>
      </c>
      <c r="K1075" s="15">
        <v>7158</v>
      </c>
      <c r="L1075" s="15">
        <v>6995</v>
      </c>
      <c r="M1075" s="15">
        <v>14153</v>
      </c>
      <c r="O1075" s="13"/>
      <c r="P1075" s="13"/>
    </row>
    <row r="1076" spans="1:16" ht="12.45" customHeight="1" x14ac:dyDescent="0.2">
      <c r="A1076" s="11" t="str">
        <f t="shared" si="20"/>
        <v>COOKTOWN2005</v>
      </c>
      <c r="B1076" s="3" t="s">
        <v>9</v>
      </c>
      <c r="C1076" s="12">
        <v>2005</v>
      </c>
      <c r="E1076" s="13">
        <v>7866</v>
      </c>
      <c r="F1076" s="13">
        <v>7977</v>
      </c>
      <c r="G1076" s="13">
        <v>15843</v>
      </c>
      <c r="H1076" s="13">
        <v>0</v>
      </c>
      <c r="I1076" s="13">
        <v>0</v>
      </c>
      <c r="J1076" s="13">
        <v>0</v>
      </c>
      <c r="K1076" s="15">
        <v>7866</v>
      </c>
      <c r="L1076" s="15">
        <v>7977</v>
      </c>
      <c r="M1076" s="15">
        <v>15843</v>
      </c>
      <c r="O1076" s="13"/>
      <c r="P1076" s="13"/>
    </row>
    <row r="1077" spans="1:16" ht="12.45" customHeight="1" x14ac:dyDescent="0.2">
      <c r="A1077" s="11" t="str">
        <f t="shared" si="20"/>
        <v>COOKTOWN2006</v>
      </c>
      <c r="B1077" s="3" t="s">
        <v>9</v>
      </c>
      <c r="C1077" s="12">
        <v>2006</v>
      </c>
      <c r="D1077" s="17"/>
      <c r="E1077" s="13">
        <v>7831</v>
      </c>
      <c r="F1077" s="13">
        <v>8163</v>
      </c>
      <c r="G1077" s="13">
        <v>15994</v>
      </c>
      <c r="H1077" s="13">
        <v>0</v>
      </c>
      <c r="I1077" s="13">
        <v>0</v>
      </c>
      <c r="J1077" s="13">
        <v>0</v>
      </c>
      <c r="K1077" s="15">
        <v>7831</v>
      </c>
      <c r="L1077" s="15">
        <v>8163</v>
      </c>
      <c r="M1077" s="15">
        <v>15994</v>
      </c>
      <c r="O1077" s="13"/>
      <c r="P1077" s="13"/>
    </row>
    <row r="1078" spans="1:16" ht="12.45" customHeight="1" x14ac:dyDescent="0.2">
      <c r="A1078" s="11" t="str">
        <f t="shared" si="20"/>
        <v>COOKTOWN2007</v>
      </c>
      <c r="B1078" s="93" t="s">
        <v>9</v>
      </c>
      <c r="C1078" s="88">
        <v>2007</v>
      </c>
      <c r="D1078" s="89"/>
      <c r="E1078" s="15">
        <v>7756</v>
      </c>
      <c r="F1078" s="15">
        <v>8348</v>
      </c>
      <c r="G1078" s="15">
        <v>16104</v>
      </c>
      <c r="H1078" s="15">
        <v>0</v>
      </c>
      <c r="I1078" s="15">
        <v>0</v>
      </c>
      <c r="J1078" s="15">
        <v>0</v>
      </c>
      <c r="K1078" s="15">
        <v>7756</v>
      </c>
      <c r="L1078" s="15">
        <v>8348</v>
      </c>
      <c r="M1078" s="15">
        <v>16104</v>
      </c>
      <c r="O1078" s="13"/>
      <c r="P1078" s="13"/>
    </row>
    <row r="1079" spans="1:16" ht="12.45" customHeight="1" x14ac:dyDescent="0.2">
      <c r="A1079" s="11" t="str">
        <f t="shared" si="20"/>
        <v>COOKTOWN2008</v>
      </c>
      <c r="B1079" s="3" t="s">
        <v>9</v>
      </c>
      <c r="C1079" s="12">
        <v>2008</v>
      </c>
      <c r="E1079" s="13">
        <v>8091</v>
      </c>
      <c r="F1079" s="13">
        <v>8309</v>
      </c>
      <c r="G1079" s="13">
        <v>16400</v>
      </c>
      <c r="H1079" s="13">
        <v>0</v>
      </c>
      <c r="I1079" s="13">
        <v>0</v>
      </c>
      <c r="J1079" s="13">
        <v>0</v>
      </c>
      <c r="K1079" s="15">
        <v>8091</v>
      </c>
      <c r="L1079" s="15">
        <v>8309</v>
      </c>
      <c r="M1079" s="15">
        <v>16400</v>
      </c>
      <c r="O1079" s="13"/>
      <c r="P1079" s="13"/>
    </row>
    <row r="1080" spans="1:16" ht="12.45" customHeight="1" x14ac:dyDescent="0.2">
      <c r="A1080" s="11" t="str">
        <f t="shared" si="20"/>
        <v>COOKTOWN2009</v>
      </c>
      <c r="B1080" s="3" t="s">
        <v>9</v>
      </c>
      <c r="C1080" s="12">
        <v>2009</v>
      </c>
      <c r="E1080" s="13">
        <v>5005</v>
      </c>
      <c r="F1080" s="13">
        <v>5242</v>
      </c>
      <c r="G1080" s="13">
        <v>10247</v>
      </c>
      <c r="H1080" s="13">
        <v>0</v>
      </c>
      <c r="I1080" s="13">
        <v>0</v>
      </c>
      <c r="J1080" s="13">
        <v>0</v>
      </c>
      <c r="K1080" s="15">
        <v>5005</v>
      </c>
      <c r="L1080" s="15">
        <v>5242</v>
      </c>
      <c r="M1080" s="15">
        <v>10247</v>
      </c>
      <c r="O1080" s="13"/>
      <c r="P1080" s="13"/>
    </row>
    <row r="1081" spans="1:16" ht="12.45" customHeight="1" x14ac:dyDescent="0.2">
      <c r="A1081" s="11" t="str">
        <f t="shared" si="20"/>
        <v>COOKTOWN2010</v>
      </c>
      <c r="B1081" s="95" t="s">
        <v>9</v>
      </c>
      <c r="C1081" s="88">
        <v>2010</v>
      </c>
      <c r="D1081" s="89"/>
      <c r="E1081" s="15">
        <v>5168</v>
      </c>
      <c r="F1081" s="15">
        <v>5367</v>
      </c>
      <c r="G1081" s="15">
        <v>10535</v>
      </c>
      <c r="H1081" s="90">
        <v>0</v>
      </c>
      <c r="I1081" s="90">
        <v>0</v>
      </c>
      <c r="J1081" s="15">
        <v>0</v>
      </c>
      <c r="K1081" s="15">
        <v>5168</v>
      </c>
      <c r="L1081" s="15">
        <v>5367</v>
      </c>
      <c r="M1081" s="15">
        <v>10535</v>
      </c>
      <c r="O1081" s="13"/>
      <c r="P1081" s="13"/>
    </row>
    <row r="1082" spans="1:16" ht="12.45" customHeight="1" x14ac:dyDescent="0.2">
      <c r="A1082" s="11" t="str">
        <f t="shared" si="20"/>
        <v>COOKTOWN2011</v>
      </c>
      <c r="B1082" s="3" t="s">
        <v>9</v>
      </c>
      <c r="C1082" s="12">
        <v>2011</v>
      </c>
      <c r="E1082" s="13">
        <v>4519</v>
      </c>
      <c r="F1082" s="13">
        <v>4805</v>
      </c>
      <c r="G1082" s="13">
        <v>9324</v>
      </c>
      <c r="H1082" s="13">
        <v>0</v>
      </c>
      <c r="I1082" s="13">
        <v>0</v>
      </c>
      <c r="J1082" s="13">
        <v>0</v>
      </c>
      <c r="K1082" s="15">
        <v>4519</v>
      </c>
      <c r="L1082" s="15">
        <v>4805</v>
      </c>
      <c r="M1082" s="15">
        <v>9324</v>
      </c>
      <c r="O1082" s="13"/>
      <c r="P1082" s="13"/>
    </row>
    <row r="1083" spans="1:16" ht="12.45" customHeight="1" x14ac:dyDescent="0.2">
      <c r="A1083" s="11" t="str">
        <f t="shared" si="20"/>
        <v>COOKTOWN2012</v>
      </c>
      <c r="B1083" s="95" t="s">
        <v>9</v>
      </c>
      <c r="C1083" s="88">
        <v>2012</v>
      </c>
      <c r="D1083" s="89"/>
      <c r="E1083" s="15">
        <v>4164</v>
      </c>
      <c r="F1083" s="15">
        <v>4515</v>
      </c>
      <c r="G1083" s="15">
        <v>8679</v>
      </c>
      <c r="H1083" s="90">
        <v>0</v>
      </c>
      <c r="I1083" s="90">
        <v>0</v>
      </c>
      <c r="J1083" s="15">
        <v>0</v>
      </c>
      <c r="K1083" s="15">
        <v>4164</v>
      </c>
      <c r="L1083" s="15">
        <v>4515</v>
      </c>
      <c r="M1083" s="15">
        <v>8679</v>
      </c>
      <c r="O1083" s="13"/>
      <c r="P1083" s="13"/>
    </row>
    <row r="1084" spans="1:16" ht="12.45" customHeight="1" x14ac:dyDescent="0.2">
      <c r="A1084" s="11" t="str">
        <f t="shared" si="20"/>
        <v>COOKTOWN2013</v>
      </c>
      <c r="B1084" s="95" t="s">
        <v>9</v>
      </c>
      <c r="C1084" s="88">
        <v>2013</v>
      </c>
      <c r="D1084" s="89"/>
      <c r="E1084" s="15">
        <v>4431</v>
      </c>
      <c r="F1084" s="15">
        <v>4646</v>
      </c>
      <c r="G1084" s="15">
        <v>9077</v>
      </c>
      <c r="H1084" s="15">
        <v>0</v>
      </c>
      <c r="I1084" s="15">
        <v>0</v>
      </c>
      <c r="J1084" s="15">
        <v>0</v>
      </c>
      <c r="K1084" s="15">
        <v>4431</v>
      </c>
      <c r="L1084" s="15">
        <v>4646</v>
      </c>
      <c r="M1084" s="15">
        <v>9077</v>
      </c>
      <c r="O1084" s="13"/>
      <c r="P1084" s="13"/>
    </row>
    <row r="1085" spans="1:16" ht="12.45" customHeight="1" x14ac:dyDescent="0.2">
      <c r="A1085" s="11" t="str">
        <f t="shared" si="20"/>
        <v>COOKTOWN2014</v>
      </c>
      <c r="B1085" s="95" t="s">
        <v>9</v>
      </c>
      <c r="C1085" s="88">
        <v>2014</v>
      </c>
      <c r="D1085" s="89"/>
      <c r="E1085" s="15">
        <v>4985</v>
      </c>
      <c r="F1085" s="15">
        <v>5235</v>
      </c>
      <c r="G1085" s="15">
        <v>10220</v>
      </c>
      <c r="H1085" s="15">
        <v>0</v>
      </c>
      <c r="I1085" s="15">
        <v>0</v>
      </c>
      <c r="J1085" s="15">
        <v>0</v>
      </c>
      <c r="K1085" s="15">
        <v>4985</v>
      </c>
      <c r="L1085" s="15">
        <v>5235</v>
      </c>
      <c r="M1085" s="15">
        <v>10220</v>
      </c>
      <c r="O1085" s="13"/>
      <c r="P1085" s="13"/>
    </row>
    <row r="1086" spans="1:16" ht="12.45" customHeight="1" x14ac:dyDescent="0.2">
      <c r="A1086" s="11" t="str">
        <f t="shared" si="20"/>
        <v>COOKTOWN2015</v>
      </c>
      <c r="B1086" s="3" t="s">
        <v>9</v>
      </c>
      <c r="C1086" s="12">
        <v>2015</v>
      </c>
      <c r="E1086" s="13">
        <v>4958</v>
      </c>
      <c r="F1086" s="13">
        <v>5110</v>
      </c>
      <c r="G1086" s="13">
        <v>10068</v>
      </c>
      <c r="H1086" s="13">
        <v>0</v>
      </c>
      <c r="I1086" s="13">
        <v>0</v>
      </c>
      <c r="J1086" s="13">
        <v>0</v>
      </c>
      <c r="K1086" s="15">
        <v>4958</v>
      </c>
      <c r="L1086" s="15">
        <v>5110</v>
      </c>
      <c r="M1086" s="15">
        <v>10068</v>
      </c>
      <c r="O1086" s="13"/>
      <c r="P1086" s="13"/>
    </row>
    <row r="1087" spans="1:16" ht="12.45" customHeight="1" x14ac:dyDescent="0.2">
      <c r="A1087" s="11" t="str">
        <f t="shared" si="20"/>
        <v>COOKTOWN2016</v>
      </c>
      <c r="B1087" s="3" t="s">
        <v>9</v>
      </c>
      <c r="C1087" s="12">
        <v>2016</v>
      </c>
      <c r="E1087" s="13">
        <v>5016</v>
      </c>
      <c r="F1087" s="13">
        <v>5302</v>
      </c>
      <c r="G1087" s="13">
        <v>10318</v>
      </c>
      <c r="H1087" s="13">
        <v>0</v>
      </c>
      <c r="I1087" s="13">
        <v>0</v>
      </c>
      <c r="J1087" s="13">
        <v>0</v>
      </c>
      <c r="K1087" s="15">
        <v>5016</v>
      </c>
      <c r="L1087" s="15">
        <v>5302</v>
      </c>
      <c r="M1087" s="15">
        <v>10318</v>
      </c>
      <c r="O1087" s="13"/>
      <c r="P1087" s="13"/>
    </row>
    <row r="1088" spans="1:16" ht="12.45" customHeight="1" x14ac:dyDescent="0.2">
      <c r="A1088" s="11" t="str">
        <f t="shared" si="20"/>
        <v>COOKTOWN2017</v>
      </c>
      <c r="B1088" s="95" t="s">
        <v>9</v>
      </c>
      <c r="C1088" s="88">
        <v>2017</v>
      </c>
      <c r="D1088" s="89"/>
      <c r="E1088" s="15">
        <v>6037</v>
      </c>
      <c r="F1088" s="15">
        <v>6212</v>
      </c>
      <c r="G1088" s="15">
        <v>12249</v>
      </c>
      <c r="H1088" s="90">
        <v>0</v>
      </c>
      <c r="I1088" s="90">
        <v>0</v>
      </c>
      <c r="J1088" s="15">
        <v>0</v>
      </c>
      <c r="K1088" s="15">
        <v>6037</v>
      </c>
      <c r="L1088" s="15">
        <v>6212</v>
      </c>
      <c r="M1088" s="15">
        <v>12249</v>
      </c>
      <c r="O1088" s="13"/>
      <c r="P1088" s="13"/>
    </row>
    <row r="1089" spans="1:16" ht="12.45" customHeight="1" x14ac:dyDescent="0.2">
      <c r="A1089" s="11" t="str">
        <f t="shared" si="20"/>
        <v>COOKTOWN2018</v>
      </c>
      <c r="B1089" s="3" t="s">
        <v>9</v>
      </c>
      <c r="C1089" s="12">
        <v>2018</v>
      </c>
      <c r="E1089" s="13">
        <v>6473</v>
      </c>
      <c r="F1089" s="13">
        <v>6727</v>
      </c>
      <c r="G1089" s="13">
        <v>13200</v>
      </c>
      <c r="H1089" s="13">
        <v>0</v>
      </c>
      <c r="I1089" s="13">
        <v>0</v>
      </c>
      <c r="J1089" s="13">
        <v>0</v>
      </c>
      <c r="K1089" s="15">
        <v>6473</v>
      </c>
      <c r="L1089" s="15">
        <v>6727</v>
      </c>
      <c r="M1089" s="15">
        <v>13200</v>
      </c>
      <c r="O1089" s="13"/>
      <c r="P1089" s="13"/>
    </row>
    <row r="1090" spans="1:16" ht="12.45" customHeight="1" x14ac:dyDescent="0.2">
      <c r="A1090" s="11" t="str">
        <f t="shared" si="20"/>
        <v>COOKTOWN2019</v>
      </c>
      <c r="B1090" s="3" t="s">
        <v>9</v>
      </c>
      <c r="C1090" s="12">
        <v>2019</v>
      </c>
      <c r="E1090" s="13">
        <v>7023</v>
      </c>
      <c r="F1090" s="13">
        <v>7240</v>
      </c>
      <c r="G1090" s="13">
        <v>14263</v>
      </c>
      <c r="H1090" s="13">
        <v>0</v>
      </c>
      <c r="I1090" s="13">
        <v>0</v>
      </c>
      <c r="J1090" s="13">
        <v>0</v>
      </c>
      <c r="K1090" s="15">
        <v>7023</v>
      </c>
      <c r="L1090" s="15">
        <v>7240</v>
      </c>
      <c r="M1090" s="15">
        <v>14263</v>
      </c>
      <c r="O1090" s="13"/>
      <c r="P1090" s="13"/>
    </row>
    <row r="1091" spans="1:16" ht="12.45" customHeight="1" x14ac:dyDescent="0.2">
      <c r="A1091" s="11" t="str">
        <f t="shared" si="20"/>
        <v>COOKTOWN2020</v>
      </c>
      <c r="B1091" s="3" t="s">
        <v>9</v>
      </c>
      <c r="C1091" s="12">
        <v>2020</v>
      </c>
      <c r="E1091" s="13">
        <v>3890</v>
      </c>
      <c r="F1091" s="13">
        <v>4134</v>
      </c>
      <c r="G1091" s="13">
        <v>8024</v>
      </c>
      <c r="H1091" s="13">
        <v>0</v>
      </c>
      <c r="I1091" s="13">
        <v>0</v>
      </c>
      <c r="J1091" s="13">
        <v>0</v>
      </c>
      <c r="K1091" s="15">
        <v>3890</v>
      </c>
      <c r="L1091" s="15">
        <v>4134</v>
      </c>
      <c r="M1091" s="15">
        <v>8024</v>
      </c>
      <c r="O1091" s="13"/>
      <c r="P1091" s="13"/>
    </row>
    <row r="1092" spans="1:16" ht="12.45" customHeight="1" x14ac:dyDescent="0.2">
      <c r="A1092" s="11" t="str">
        <f t="shared" si="20"/>
        <v>COOKTOWN2021</v>
      </c>
      <c r="B1092" s="3" t="s">
        <v>9</v>
      </c>
      <c r="C1092" s="12">
        <v>2021</v>
      </c>
      <c r="E1092" s="13">
        <v>6529</v>
      </c>
      <c r="F1092" s="13">
        <v>6782</v>
      </c>
      <c r="G1092" s="13">
        <v>13311</v>
      </c>
      <c r="H1092" s="13">
        <v>0</v>
      </c>
      <c r="I1092" s="13">
        <v>0</v>
      </c>
      <c r="J1092" s="13">
        <v>0</v>
      </c>
      <c r="K1092" s="15">
        <v>6529</v>
      </c>
      <c r="L1092" s="15">
        <v>6782</v>
      </c>
      <c r="M1092" s="15">
        <v>13311</v>
      </c>
      <c r="O1092" s="13"/>
      <c r="P1092" s="13"/>
    </row>
    <row r="1093" spans="1:16" ht="12.45" customHeight="1" x14ac:dyDescent="0.2">
      <c r="A1093" s="11" t="str">
        <f t="shared" si="20"/>
        <v>COOKTOWN2022</v>
      </c>
      <c r="B1093" s="3" t="s">
        <v>9</v>
      </c>
      <c r="C1093" s="12">
        <v>2022</v>
      </c>
      <c r="E1093" s="13">
        <v>7451</v>
      </c>
      <c r="F1093" s="13">
        <v>7874</v>
      </c>
      <c r="G1093" s="13">
        <v>15325</v>
      </c>
      <c r="H1093" s="13">
        <v>0</v>
      </c>
      <c r="I1093" s="13">
        <v>0</v>
      </c>
      <c r="J1093" s="13">
        <v>0</v>
      </c>
      <c r="K1093" s="15">
        <v>7451</v>
      </c>
      <c r="L1093" s="15">
        <v>7874</v>
      </c>
      <c r="M1093" s="15">
        <v>15325</v>
      </c>
      <c r="O1093" s="13"/>
      <c r="P1093" s="13"/>
    </row>
    <row r="1094" spans="1:16" ht="12.45" customHeight="1" x14ac:dyDescent="0.2">
      <c r="A1094" s="11" t="str">
        <f t="shared" si="20"/>
        <v>COOKTOWN2023</v>
      </c>
      <c r="B1094" s="93" t="s">
        <v>9</v>
      </c>
      <c r="C1094" s="88">
        <v>2023</v>
      </c>
      <c r="D1094" s="89"/>
      <c r="E1094" s="15">
        <v>8470</v>
      </c>
      <c r="F1094" s="15">
        <v>8929</v>
      </c>
      <c r="G1094" s="15">
        <v>17399</v>
      </c>
      <c r="H1094" s="15">
        <v>0</v>
      </c>
      <c r="I1094" s="15">
        <v>0</v>
      </c>
      <c r="J1094" s="15">
        <v>0</v>
      </c>
      <c r="K1094" s="15">
        <v>8470</v>
      </c>
      <c r="L1094" s="15">
        <v>8929</v>
      </c>
      <c r="M1094" s="15">
        <v>17399</v>
      </c>
      <c r="O1094" s="13"/>
      <c r="P1094" s="13"/>
    </row>
    <row r="1095" spans="1:16" ht="12.45" customHeight="1" x14ac:dyDescent="0.2">
      <c r="A1095" s="11" t="str">
        <f t="shared" si="20"/>
        <v>COOKTOWN2024</v>
      </c>
      <c r="B1095" s="95" t="s">
        <v>9</v>
      </c>
      <c r="C1095" s="88">
        <v>2024</v>
      </c>
      <c r="D1095" s="89"/>
      <c r="E1095" s="15">
        <v>9869</v>
      </c>
      <c r="F1095" s="15">
        <v>10399</v>
      </c>
      <c r="G1095" s="15">
        <v>20268</v>
      </c>
      <c r="H1095" s="90">
        <v>0</v>
      </c>
      <c r="I1095" s="90">
        <v>0</v>
      </c>
      <c r="J1095" s="15">
        <v>0</v>
      </c>
      <c r="K1095" s="15">
        <v>9869</v>
      </c>
      <c r="L1095" s="15">
        <v>10399</v>
      </c>
      <c r="M1095" s="15">
        <v>20268</v>
      </c>
      <c r="O1095" s="13"/>
      <c r="P1095" s="13"/>
    </row>
    <row r="1096" spans="1:16" ht="12.45" customHeight="1" x14ac:dyDescent="0.2">
      <c r="A1096" s="11" t="str">
        <f t="shared" si="20"/>
        <v>DARWIN1985</v>
      </c>
      <c r="B1096" s="93" t="s">
        <v>8</v>
      </c>
      <c r="C1096" s="88">
        <v>1985</v>
      </c>
      <c r="D1096" s="89"/>
      <c r="E1096" s="15">
        <v>173760</v>
      </c>
      <c r="F1096" s="15">
        <v>177449</v>
      </c>
      <c r="G1096" s="15">
        <v>351209</v>
      </c>
      <c r="H1096" s="15">
        <v>23185</v>
      </c>
      <c r="I1096" s="15">
        <v>23654</v>
      </c>
      <c r="J1096" s="15">
        <v>46839</v>
      </c>
      <c r="K1096" s="15">
        <v>196945</v>
      </c>
      <c r="L1096" s="15">
        <v>201103</v>
      </c>
      <c r="M1096" s="15">
        <v>398048</v>
      </c>
      <c r="O1096" s="13"/>
      <c r="P1096" s="13"/>
    </row>
    <row r="1097" spans="1:16" ht="12.45" customHeight="1" x14ac:dyDescent="0.2">
      <c r="A1097" s="11" t="str">
        <f t="shared" si="20"/>
        <v>DARWIN1986</v>
      </c>
      <c r="B1097" s="3" t="s">
        <v>8</v>
      </c>
      <c r="C1097" s="12">
        <v>1986</v>
      </c>
      <c r="D1097" s="89"/>
      <c r="E1097" s="13">
        <v>179138</v>
      </c>
      <c r="F1097" s="13">
        <v>184693</v>
      </c>
      <c r="G1097" s="13">
        <v>363831</v>
      </c>
      <c r="H1097" s="13">
        <v>24686</v>
      </c>
      <c r="I1097" s="13">
        <v>24025</v>
      </c>
      <c r="J1097" s="13">
        <v>48711</v>
      </c>
      <c r="K1097" s="15">
        <v>203824</v>
      </c>
      <c r="L1097" s="15">
        <v>208718</v>
      </c>
      <c r="M1097" s="15">
        <v>412542</v>
      </c>
      <c r="O1097" s="13"/>
      <c r="P1097" s="13"/>
    </row>
    <row r="1098" spans="1:16" ht="12.45" customHeight="1" x14ac:dyDescent="0.2">
      <c r="A1098" s="11" t="str">
        <f t="shared" si="20"/>
        <v>DARWIN1987</v>
      </c>
      <c r="B1098" s="3" t="s">
        <v>8</v>
      </c>
      <c r="C1098" s="12">
        <v>1987</v>
      </c>
      <c r="E1098" s="13">
        <v>190871</v>
      </c>
      <c r="F1098" s="13">
        <v>196110</v>
      </c>
      <c r="G1098" s="13">
        <v>386981</v>
      </c>
      <c r="H1098" s="13">
        <v>31434</v>
      </c>
      <c r="I1098" s="13">
        <v>30552</v>
      </c>
      <c r="J1098" s="13">
        <v>61986</v>
      </c>
      <c r="K1098" s="15">
        <v>222305</v>
      </c>
      <c r="L1098" s="15">
        <v>226662</v>
      </c>
      <c r="M1098" s="15">
        <v>448967</v>
      </c>
      <c r="O1098" s="13"/>
      <c r="P1098" s="13"/>
    </row>
    <row r="1099" spans="1:16" ht="12.45" customHeight="1" x14ac:dyDescent="0.2">
      <c r="A1099" s="11" t="str">
        <f t="shared" si="20"/>
        <v>DARWIN1988</v>
      </c>
      <c r="B1099" s="93" t="s">
        <v>8</v>
      </c>
      <c r="C1099" s="88">
        <v>1988</v>
      </c>
      <c r="D1099" s="89"/>
      <c r="E1099" s="15">
        <v>203020</v>
      </c>
      <c r="F1099" s="15">
        <v>208400</v>
      </c>
      <c r="G1099" s="15">
        <v>411420</v>
      </c>
      <c r="H1099" s="15">
        <v>40185</v>
      </c>
      <c r="I1099" s="15">
        <v>39140</v>
      </c>
      <c r="J1099" s="15">
        <v>79325</v>
      </c>
      <c r="K1099" s="15">
        <v>243205</v>
      </c>
      <c r="L1099" s="15">
        <v>247540</v>
      </c>
      <c r="M1099" s="15">
        <v>490745</v>
      </c>
      <c r="O1099" s="13"/>
      <c r="P1099" s="13"/>
    </row>
    <row r="1100" spans="1:16" ht="12.45" customHeight="1" x14ac:dyDescent="0.2">
      <c r="A1100" s="11" t="str">
        <f t="shared" si="20"/>
        <v>DARWIN1989</v>
      </c>
      <c r="B1100" s="93" t="s">
        <v>8</v>
      </c>
      <c r="C1100" s="88">
        <v>1989</v>
      </c>
      <c r="D1100" s="89"/>
      <c r="E1100" s="15">
        <v>156869</v>
      </c>
      <c r="F1100" s="15">
        <v>156184</v>
      </c>
      <c r="G1100" s="15">
        <v>313053</v>
      </c>
      <c r="H1100" s="15">
        <v>45946</v>
      </c>
      <c r="I1100" s="15">
        <v>46823</v>
      </c>
      <c r="J1100" s="15">
        <v>92769</v>
      </c>
      <c r="K1100" s="15">
        <v>202815</v>
      </c>
      <c r="L1100" s="15">
        <v>203007</v>
      </c>
      <c r="M1100" s="15">
        <v>405822</v>
      </c>
      <c r="O1100" s="13"/>
      <c r="P1100" s="13"/>
    </row>
    <row r="1101" spans="1:16" ht="12.45" customHeight="1" x14ac:dyDescent="0.2">
      <c r="A1101" s="11" t="str">
        <f t="shared" si="20"/>
        <v>DARWIN1990</v>
      </c>
      <c r="B1101" s="95" t="s">
        <v>8</v>
      </c>
      <c r="C1101" s="88">
        <v>1990</v>
      </c>
      <c r="D1101" s="89"/>
      <c r="E1101" s="15">
        <v>192915</v>
      </c>
      <c r="F1101" s="15">
        <v>197902</v>
      </c>
      <c r="G1101" s="15">
        <v>390817</v>
      </c>
      <c r="H1101" s="90">
        <v>47225</v>
      </c>
      <c r="I1101" s="90">
        <v>47064</v>
      </c>
      <c r="J1101" s="15">
        <v>94289</v>
      </c>
      <c r="K1101" s="15">
        <v>240140</v>
      </c>
      <c r="L1101" s="15">
        <v>244966</v>
      </c>
      <c r="M1101" s="15">
        <v>485106</v>
      </c>
      <c r="O1101" s="13"/>
      <c r="P1101" s="13"/>
    </row>
    <row r="1102" spans="1:16" ht="12.45" customHeight="1" x14ac:dyDescent="0.2">
      <c r="A1102" s="11" t="str">
        <f t="shared" si="20"/>
        <v>DARWIN1991</v>
      </c>
      <c r="B1102" s="3" t="s">
        <v>8</v>
      </c>
      <c r="C1102" s="12">
        <v>1991</v>
      </c>
      <c r="E1102" s="13">
        <v>212636</v>
      </c>
      <c r="F1102" s="13">
        <v>220124</v>
      </c>
      <c r="G1102" s="13">
        <v>432760</v>
      </c>
      <c r="H1102" s="13">
        <v>44388</v>
      </c>
      <c r="I1102" s="13">
        <v>44837</v>
      </c>
      <c r="J1102" s="13">
        <v>89225</v>
      </c>
      <c r="K1102" s="15">
        <v>257024</v>
      </c>
      <c r="L1102" s="15">
        <v>264961</v>
      </c>
      <c r="M1102" s="15">
        <v>521985</v>
      </c>
      <c r="O1102" s="13"/>
      <c r="P1102" s="13"/>
    </row>
    <row r="1103" spans="1:16" ht="12.45" customHeight="1" x14ac:dyDescent="0.2">
      <c r="A1103" s="11" t="str">
        <f t="shared" si="20"/>
        <v>DARWIN1992</v>
      </c>
      <c r="B1103" s="95" t="s">
        <v>8</v>
      </c>
      <c r="C1103" s="88">
        <v>1992</v>
      </c>
      <c r="D1103" s="89"/>
      <c r="E1103" s="15">
        <v>244266</v>
      </c>
      <c r="F1103" s="15">
        <v>249160</v>
      </c>
      <c r="G1103" s="15">
        <v>493426</v>
      </c>
      <c r="H1103" s="90">
        <v>45618</v>
      </c>
      <c r="I1103" s="90">
        <v>45190</v>
      </c>
      <c r="J1103" s="15">
        <v>90808</v>
      </c>
      <c r="K1103" s="15">
        <v>289884</v>
      </c>
      <c r="L1103" s="15">
        <v>294350</v>
      </c>
      <c r="M1103" s="15">
        <v>584234</v>
      </c>
      <c r="O1103" s="13"/>
      <c r="P1103" s="13"/>
    </row>
    <row r="1104" spans="1:16" ht="12.45" customHeight="1" x14ac:dyDescent="0.2">
      <c r="A1104" s="11" t="str">
        <f t="shared" si="20"/>
        <v>DARWIN1993</v>
      </c>
      <c r="B1104" s="93" t="s">
        <v>8</v>
      </c>
      <c r="C1104" s="88">
        <v>1993</v>
      </c>
      <c r="D1104" s="89"/>
      <c r="E1104" s="15">
        <v>273536</v>
      </c>
      <c r="F1104" s="15">
        <v>278533</v>
      </c>
      <c r="G1104" s="15">
        <v>552069</v>
      </c>
      <c r="H1104" s="15">
        <v>52032</v>
      </c>
      <c r="I1104" s="15">
        <v>51030</v>
      </c>
      <c r="J1104" s="15">
        <v>103062</v>
      </c>
      <c r="K1104" s="15">
        <v>325568</v>
      </c>
      <c r="L1104" s="15">
        <v>329563</v>
      </c>
      <c r="M1104" s="15">
        <v>655131</v>
      </c>
      <c r="O1104" s="13"/>
      <c r="P1104" s="13"/>
    </row>
    <row r="1105" spans="1:16" ht="12.45" customHeight="1" x14ac:dyDescent="0.2">
      <c r="A1105" s="11" t="str">
        <f t="shared" si="20"/>
        <v>DARWIN1994</v>
      </c>
      <c r="B1105" s="3" t="s">
        <v>8</v>
      </c>
      <c r="C1105" s="12">
        <v>1994</v>
      </c>
      <c r="E1105" s="13">
        <v>319578</v>
      </c>
      <c r="F1105" s="13">
        <v>327354</v>
      </c>
      <c r="G1105" s="13">
        <v>646932</v>
      </c>
      <c r="H1105" s="13">
        <v>68306</v>
      </c>
      <c r="I1105" s="13">
        <v>63675</v>
      </c>
      <c r="J1105" s="13">
        <v>131981</v>
      </c>
      <c r="K1105" s="15">
        <v>387884</v>
      </c>
      <c r="L1105" s="15">
        <v>391029</v>
      </c>
      <c r="M1105" s="15">
        <v>778913</v>
      </c>
      <c r="O1105" s="13"/>
      <c r="P1105" s="13"/>
    </row>
    <row r="1106" spans="1:16" ht="12.45" customHeight="1" x14ac:dyDescent="0.2">
      <c r="A1106" s="11" t="str">
        <f t="shared" si="20"/>
        <v>DARWIN1995</v>
      </c>
      <c r="B1106" s="95" t="s">
        <v>8</v>
      </c>
      <c r="C1106" s="88">
        <v>1995</v>
      </c>
      <c r="D1106" s="89"/>
      <c r="E1106" s="15">
        <v>365584</v>
      </c>
      <c r="F1106" s="15">
        <v>377707</v>
      </c>
      <c r="G1106" s="15">
        <v>743291</v>
      </c>
      <c r="H1106" s="90">
        <v>73033</v>
      </c>
      <c r="I1106" s="90">
        <v>66604</v>
      </c>
      <c r="J1106" s="15">
        <v>139637</v>
      </c>
      <c r="K1106" s="15">
        <v>438617</v>
      </c>
      <c r="L1106" s="15">
        <v>444311</v>
      </c>
      <c r="M1106" s="15">
        <v>882928</v>
      </c>
      <c r="O1106" s="13"/>
      <c r="P1106" s="13"/>
    </row>
    <row r="1107" spans="1:16" ht="12.45" customHeight="1" x14ac:dyDescent="0.2">
      <c r="A1107" s="11" t="str">
        <f t="shared" si="20"/>
        <v>DARWIN1996</v>
      </c>
      <c r="B1107" s="95" t="s">
        <v>8</v>
      </c>
      <c r="C1107" s="88">
        <v>1996</v>
      </c>
      <c r="D1107" s="89"/>
      <c r="E1107" s="15">
        <v>405964</v>
      </c>
      <c r="F1107" s="15">
        <v>415620</v>
      </c>
      <c r="G1107" s="15">
        <v>821584</v>
      </c>
      <c r="H1107" s="90">
        <v>76720</v>
      </c>
      <c r="I1107" s="90">
        <v>71168</v>
      </c>
      <c r="J1107" s="15">
        <v>147888</v>
      </c>
      <c r="K1107" s="15">
        <v>482684</v>
      </c>
      <c r="L1107" s="15">
        <v>486788</v>
      </c>
      <c r="M1107" s="15">
        <v>969472</v>
      </c>
      <c r="O1107" s="13"/>
      <c r="P1107" s="13"/>
    </row>
    <row r="1108" spans="1:16" ht="12.45" customHeight="1" x14ac:dyDescent="0.2">
      <c r="A1108" s="11" t="str">
        <f t="shared" si="20"/>
        <v>DARWIN1997</v>
      </c>
      <c r="B1108" s="3" t="s">
        <v>8</v>
      </c>
      <c r="C1108" s="12">
        <v>1997</v>
      </c>
      <c r="E1108" s="13">
        <v>407156</v>
      </c>
      <c r="F1108" s="13">
        <v>415427</v>
      </c>
      <c r="G1108" s="13">
        <v>822583</v>
      </c>
      <c r="H1108" s="13">
        <v>89054</v>
      </c>
      <c r="I1108" s="13">
        <v>82265</v>
      </c>
      <c r="J1108" s="13">
        <v>171319</v>
      </c>
      <c r="K1108" s="15">
        <v>496210</v>
      </c>
      <c r="L1108" s="15">
        <v>497692</v>
      </c>
      <c r="M1108" s="15">
        <v>993902</v>
      </c>
      <c r="O1108" s="13"/>
      <c r="P1108" s="13"/>
    </row>
    <row r="1109" spans="1:16" ht="12.45" customHeight="1" x14ac:dyDescent="0.2">
      <c r="A1109" s="11" t="str">
        <f t="shared" si="20"/>
        <v>DARWIN1998</v>
      </c>
      <c r="B1109" s="3" t="s">
        <v>8</v>
      </c>
      <c r="C1109" s="12">
        <v>1998</v>
      </c>
      <c r="E1109" s="13">
        <v>423433</v>
      </c>
      <c r="F1109" s="13">
        <v>430288</v>
      </c>
      <c r="G1109" s="13">
        <v>853721</v>
      </c>
      <c r="H1109" s="13">
        <v>91275</v>
      </c>
      <c r="I1109" s="13">
        <v>86498</v>
      </c>
      <c r="J1109" s="13">
        <v>177773</v>
      </c>
      <c r="K1109" s="15">
        <v>514708</v>
      </c>
      <c r="L1109" s="15">
        <v>516786</v>
      </c>
      <c r="M1109" s="15">
        <v>1031494</v>
      </c>
      <c r="O1109" s="13"/>
      <c r="P1109" s="13"/>
    </row>
    <row r="1110" spans="1:16" ht="12.45" customHeight="1" x14ac:dyDescent="0.2">
      <c r="A1110" s="11" t="str">
        <f t="shared" si="20"/>
        <v>DARWIN1999</v>
      </c>
      <c r="B1110" s="93" t="s">
        <v>8</v>
      </c>
      <c r="C1110" s="88">
        <v>1999</v>
      </c>
      <c r="D1110" s="89"/>
      <c r="E1110" s="15">
        <v>438846</v>
      </c>
      <c r="F1110" s="15">
        <v>440117</v>
      </c>
      <c r="G1110" s="15">
        <v>878963</v>
      </c>
      <c r="H1110" s="15">
        <v>81713</v>
      </c>
      <c r="I1110" s="15">
        <v>74345</v>
      </c>
      <c r="J1110" s="15">
        <v>156058</v>
      </c>
      <c r="K1110" s="15">
        <v>520559</v>
      </c>
      <c r="L1110" s="15">
        <v>514462</v>
      </c>
      <c r="M1110" s="15">
        <v>1035021</v>
      </c>
      <c r="O1110" s="13"/>
      <c r="P1110" s="13"/>
    </row>
    <row r="1111" spans="1:16" ht="12.45" customHeight="1" x14ac:dyDescent="0.2">
      <c r="A1111" s="11" t="str">
        <f t="shared" si="20"/>
        <v>DARWIN2000</v>
      </c>
      <c r="B1111" s="3" t="s">
        <v>8</v>
      </c>
      <c r="C1111" s="12">
        <v>2000</v>
      </c>
      <c r="E1111" s="13">
        <v>450268</v>
      </c>
      <c r="F1111" s="13">
        <v>456316</v>
      </c>
      <c r="G1111" s="13">
        <v>906584</v>
      </c>
      <c r="H1111" s="13">
        <v>87913</v>
      </c>
      <c r="I1111" s="13">
        <v>81583</v>
      </c>
      <c r="J1111" s="13">
        <v>169496</v>
      </c>
      <c r="K1111" s="15">
        <v>538181</v>
      </c>
      <c r="L1111" s="15">
        <v>537899</v>
      </c>
      <c r="M1111" s="15">
        <v>1076080</v>
      </c>
      <c r="O1111" s="13"/>
      <c r="P1111" s="13"/>
    </row>
    <row r="1112" spans="1:16" ht="12.45" customHeight="1" x14ac:dyDescent="0.2">
      <c r="A1112" s="11" t="str">
        <f t="shared" si="20"/>
        <v>DARWIN2001</v>
      </c>
      <c r="B1112" s="95" t="s">
        <v>8</v>
      </c>
      <c r="C1112" s="88">
        <v>2001</v>
      </c>
      <c r="D1112" s="89"/>
      <c r="E1112" s="15">
        <v>419534</v>
      </c>
      <c r="F1112" s="15">
        <v>428212</v>
      </c>
      <c r="G1112" s="15">
        <v>847746</v>
      </c>
      <c r="H1112" s="90">
        <v>79069</v>
      </c>
      <c r="I1112" s="90">
        <v>72554</v>
      </c>
      <c r="J1112" s="15">
        <v>151623</v>
      </c>
      <c r="K1112" s="15">
        <v>498603</v>
      </c>
      <c r="L1112" s="15">
        <v>500766</v>
      </c>
      <c r="M1112" s="15">
        <v>999369</v>
      </c>
      <c r="O1112" s="13"/>
      <c r="P1112" s="13"/>
    </row>
    <row r="1113" spans="1:16" ht="12.45" customHeight="1" x14ac:dyDescent="0.2">
      <c r="A1113" s="11" t="str">
        <f t="shared" si="20"/>
        <v>DARWIN2002</v>
      </c>
      <c r="B1113" s="3" t="s">
        <v>8</v>
      </c>
      <c r="C1113" s="12">
        <v>2002</v>
      </c>
      <c r="E1113" s="13">
        <v>444793</v>
      </c>
      <c r="F1113" s="13">
        <v>449298</v>
      </c>
      <c r="G1113" s="13">
        <v>894091</v>
      </c>
      <c r="H1113" s="13">
        <v>51563</v>
      </c>
      <c r="I1113" s="13">
        <v>51648</v>
      </c>
      <c r="J1113" s="13">
        <v>103211</v>
      </c>
      <c r="K1113" s="15">
        <v>496356</v>
      </c>
      <c r="L1113" s="15">
        <v>500946</v>
      </c>
      <c r="M1113" s="15">
        <v>997302</v>
      </c>
      <c r="O1113" s="13"/>
      <c r="P1113" s="13"/>
    </row>
    <row r="1114" spans="1:16" ht="12.45" customHeight="1" x14ac:dyDescent="0.2">
      <c r="A1114" s="11" t="str">
        <f t="shared" si="20"/>
        <v>DARWIN2003</v>
      </c>
      <c r="B1114" s="3" t="s">
        <v>8</v>
      </c>
      <c r="C1114" s="12">
        <v>2003</v>
      </c>
      <c r="E1114" s="13">
        <v>458526</v>
      </c>
      <c r="F1114" s="13">
        <v>465633</v>
      </c>
      <c r="G1114" s="13">
        <v>924159</v>
      </c>
      <c r="H1114" s="13">
        <v>38276</v>
      </c>
      <c r="I1114" s="13">
        <v>39414</v>
      </c>
      <c r="J1114" s="13">
        <v>77690</v>
      </c>
      <c r="K1114" s="15">
        <v>496802</v>
      </c>
      <c r="L1114" s="15">
        <v>505047</v>
      </c>
      <c r="M1114" s="15">
        <v>1001849</v>
      </c>
      <c r="O1114" s="13"/>
      <c r="P1114" s="13"/>
    </row>
    <row r="1115" spans="1:16" ht="12.45" customHeight="1" x14ac:dyDescent="0.2">
      <c r="A1115" s="11" t="str">
        <f t="shared" si="20"/>
        <v>DARWIN2004</v>
      </c>
      <c r="B1115" s="3" t="s">
        <v>8</v>
      </c>
      <c r="C1115" s="12">
        <v>2004</v>
      </c>
      <c r="E1115" s="13">
        <v>526936</v>
      </c>
      <c r="F1115" s="13">
        <v>534906</v>
      </c>
      <c r="G1115" s="13">
        <v>1061842</v>
      </c>
      <c r="H1115" s="13">
        <v>49885</v>
      </c>
      <c r="I1115" s="13">
        <v>48489</v>
      </c>
      <c r="J1115" s="13">
        <v>98374</v>
      </c>
      <c r="K1115" s="15">
        <v>576821</v>
      </c>
      <c r="L1115" s="15">
        <v>583395</v>
      </c>
      <c r="M1115" s="15">
        <v>1160216</v>
      </c>
      <c r="O1115" s="13"/>
      <c r="P1115" s="13"/>
    </row>
    <row r="1116" spans="1:16" ht="12.45" customHeight="1" x14ac:dyDescent="0.2">
      <c r="A1116" s="11" t="str">
        <f t="shared" si="20"/>
        <v>DARWIN2005</v>
      </c>
      <c r="B1116" s="93" t="s">
        <v>8</v>
      </c>
      <c r="C1116" s="88">
        <v>2005</v>
      </c>
      <c r="D1116" s="89"/>
      <c r="E1116" s="15">
        <v>551842</v>
      </c>
      <c r="F1116" s="15">
        <v>558708</v>
      </c>
      <c r="G1116" s="15">
        <v>1110550</v>
      </c>
      <c r="H1116" s="15">
        <v>52436</v>
      </c>
      <c r="I1116" s="15">
        <v>51946</v>
      </c>
      <c r="J1116" s="15">
        <v>104382</v>
      </c>
      <c r="K1116" s="15">
        <v>604278</v>
      </c>
      <c r="L1116" s="15">
        <v>610654</v>
      </c>
      <c r="M1116" s="15">
        <v>1214932</v>
      </c>
      <c r="O1116" s="13"/>
      <c r="P1116" s="13"/>
    </row>
    <row r="1117" spans="1:16" ht="12.45" customHeight="1" x14ac:dyDescent="0.2">
      <c r="A1117" s="11" t="str">
        <f t="shared" si="20"/>
        <v>DARWIN2006</v>
      </c>
      <c r="B1117" s="3" t="s">
        <v>8</v>
      </c>
      <c r="C1117" s="12">
        <v>2006</v>
      </c>
      <c r="E1117" s="13">
        <v>586843</v>
      </c>
      <c r="F1117" s="13">
        <v>599476</v>
      </c>
      <c r="G1117" s="13">
        <v>1186319</v>
      </c>
      <c r="H1117" s="13">
        <v>61497</v>
      </c>
      <c r="I1117" s="13">
        <v>65331</v>
      </c>
      <c r="J1117" s="13">
        <v>126828</v>
      </c>
      <c r="K1117" s="15">
        <v>648340</v>
      </c>
      <c r="L1117" s="15">
        <v>664807</v>
      </c>
      <c r="M1117" s="15">
        <v>1313147</v>
      </c>
      <c r="O1117" s="13"/>
      <c r="P1117" s="13"/>
    </row>
    <row r="1118" spans="1:16" ht="12.45" customHeight="1" x14ac:dyDescent="0.2">
      <c r="A1118" s="11" t="str">
        <f t="shared" si="20"/>
        <v>DARWIN2007</v>
      </c>
      <c r="B1118" s="93" t="s">
        <v>8</v>
      </c>
      <c r="C1118" s="88">
        <v>2007</v>
      </c>
      <c r="D1118" s="89"/>
      <c r="E1118" s="15">
        <v>650440</v>
      </c>
      <c r="F1118" s="15">
        <v>661544</v>
      </c>
      <c r="G1118" s="15">
        <v>1311984</v>
      </c>
      <c r="H1118" s="15">
        <v>74859</v>
      </c>
      <c r="I1118" s="15">
        <v>76460</v>
      </c>
      <c r="J1118" s="15">
        <v>151319</v>
      </c>
      <c r="K1118" s="15">
        <v>725299</v>
      </c>
      <c r="L1118" s="15">
        <v>738004</v>
      </c>
      <c r="M1118" s="15">
        <v>1463303</v>
      </c>
      <c r="O1118" s="13"/>
      <c r="P1118" s="13"/>
    </row>
    <row r="1119" spans="1:16" ht="12.45" customHeight="1" x14ac:dyDescent="0.2">
      <c r="A1119" s="11" t="str">
        <f t="shared" si="20"/>
        <v>DARWIN2008</v>
      </c>
      <c r="B1119" s="3" t="s">
        <v>8</v>
      </c>
      <c r="C1119" s="12">
        <v>2008</v>
      </c>
      <c r="E1119" s="13">
        <v>703323</v>
      </c>
      <c r="F1119" s="13">
        <v>705993</v>
      </c>
      <c r="G1119" s="13">
        <v>1409316</v>
      </c>
      <c r="H1119" s="13">
        <v>95345</v>
      </c>
      <c r="I1119" s="13">
        <v>92492</v>
      </c>
      <c r="J1119" s="13">
        <v>187837</v>
      </c>
      <c r="K1119" s="15">
        <v>798668</v>
      </c>
      <c r="L1119" s="15">
        <v>798485</v>
      </c>
      <c r="M1119" s="15">
        <v>1597153</v>
      </c>
      <c r="O1119" s="13"/>
      <c r="P1119" s="13"/>
    </row>
    <row r="1120" spans="1:16" ht="12.45" customHeight="1" x14ac:dyDescent="0.2">
      <c r="A1120" s="11" t="str">
        <f t="shared" si="20"/>
        <v>DARWIN2009</v>
      </c>
      <c r="B1120" s="93" t="s">
        <v>8</v>
      </c>
      <c r="C1120" s="88">
        <v>2009</v>
      </c>
      <c r="D1120" s="89"/>
      <c r="E1120" s="15">
        <v>660295</v>
      </c>
      <c r="F1120" s="15">
        <v>667656</v>
      </c>
      <c r="G1120" s="15">
        <v>1327951</v>
      </c>
      <c r="H1120" s="15">
        <v>101943</v>
      </c>
      <c r="I1120" s="15">
        <v>93799</v>
      </c>
      <c r="J1120" s="15">
        <v>195742</v>
      </c>
      <c r="K1120" s="15">
        <v>762238</v>
      </c>
      <c r="L1120" s="15">
        <v>761455</v>
      </c>
      <c r="M1120" s="15">
        <v>1523693</v>
      </c>
      <c r="O1120" s="13"/>
      <c r="P1120" s="13"/>
    </row>
    <row r="1121" spans="1:16" ht="12.45" customHeight="1" x14ac:dyDescent="0.2">
      <c r="A1121" s="11" t="str">
        <f t="shared" si="20"/>
        <v>DARWIN2010</v>
      </c>
      <c r="B1121" s="3" t="s">
        <v>8</v>
      </c>
      <c r="C1121" s="12">
        <v>2010</v>
      </c>
      <c r="E1121" s="13">
        <v>707760</v>
      </c>
      <c r="F1121" s="13">
        <v>717166</v>
      </c>
      <c r="G1121" s="13">
        <v>1424926</v>
      </c>
      <c r="H1121" s="13">
        <v>112436</v>
      </c>
      <c r="I1121" s="13">
        <v>104569</v>
      </c>
      <c r="J1121" s="13">
        <v>217005</v>
      </c>
      <c r="K1121" s="15">
        <v>820196</v>
      </c>
      <c r="L1121" s="15">
        <v>821735</v>
      </c>
      <c r="M1121" s="15">
        <v>1641931</v>
      </c>
      <c r="O1121" s="13"/>
      <c r="P1121" s="13"/>
    </row>
    <row r="1122" spans="1:16" ht="12.45" customHeight="1" x14ac:dyDescent="0.2">
      <c r="A1122" s="11" t="str">
        <f t="shared" si="20"/>
        <v>DARWIN2011</v>
      </c>
      <c r="B1122" s="95" t="s">
        <v>8</v>
      </c>
      <c r="C1122" s="88">
        <v>2011</v>
      </c>
      <c r="D1122" s="89"/>
      <c r="E1122" s="15">
        <v>790772</v>
      </c>
      <c r="F1122" s="15">
        <v>794009</v>
      </c>
      <c r="G1122" s="15">
        <v>1584781</v>
      </c>
      <c r="H1122" s="90">
        <v>160648</v>
      </c>
      <c r="I1122" s="90">
        <v>166287</v>
      </c>
      <c r="J1122" s="15">
        <v>326935</v>
      </c>
      <c r="K1122" s="15">
        <v>951420</v>
      </c>
      <c r="L1122" s="15">
        <v>960296</v>
      </c>
      <c r="M1122" s="15">
        <v>1911716</v>
      </c>
      <c r="O1122" s="13"/>
      <c r="P1122" s="13"/>
    </row>
    <row r="1123" spans="1:16" ht="12.45" customHeight="1" x14ac:dyDescent="0.2">
      <c r="A1123" s="11" t="str">
        <f t="shared" si="20"/>
        <v>DARWIN2012</v>
      </c>
      <c r="B1123" s="93" t="s">
        <v>8</v>
      </c>
      <c r="C1123" s="88">
        <v>2012</v>
      </c>
      <c r="D1123" s="89"/>
      <c r="E1123" s="15">
        <v>816467</v>
      </c>
      <c r="F1123" s="15">
        <v>827415</v>
      </c>
      <c r="G1123" s="15">
        <v>1643882</v>
      </c>
      <c r="H1123" s="15">
        <v>161735</v>
      </c>
      <c r="I1123" s="15">
        <v>166979</v>
      </c>
      <c r="J1123" s="15">
        <v>328714</v>
      </c>
      <c r="K1123" s="15">
        <v>978202</v>
      </c>
      <c r="L1123" s="15">
        <v>994394</v>
      </c>
      <c r="M1123" s="15">
        <v>1972596</v>
      </c>
      <c r="O1123" s="13"/>
      <c r="P1123" s="13"/>
    </row>
    <row r="1124" spans="1:16" ht="12.45" customHeight="1" x14ac:dyDescent="0.2">
      <c r="A1124" s="11" t="str">
        <f t="shared" si="20"/>
        <v>DARWIN2013</v>
      </c>
      <c r="B1124" s="3" t="s">
        <v>8</v>
      </c>
      <c r="C1124" s="12">
        <v>2013</v>
      </c>
      <c r="E1124" s="13">
        <v>833542</v>
      </c>
      <c r="F1124" s="13">
        <v>856518</v>
      </c>
      <c r="G1124" s="13">
        <v>1690060</v>
      </c>
      <c r="H1124" s="13">
        <v>162654</v>
      </c>
      <c r="I1124" s="13">
        <v>170563</v>
      </c>
      <c r="J1124" s="13">
        <v>333217</v>
      </c>
      <c r="K1124" s="15">
        <v>996196</v>
      </c>
      <c r="L1124" s="15">
        <v>1027081</v>
      </c>
      <c r="M1124" s="15">
        <v>2023277</v>
      </c>
      <c r="O1124" s="13"/>
      <c r="P1124" s="13"/>
    </row>
    <row r="1125" spans="1:16" ht="12.45" customHeight="1" x14ac:dyDescent="0.2">
      <c r="A1125" s="11" t="str">
        <f t="shared" si="20"/>
        <v>DARWIN2014</v>
      </c>
      <c r="B1125" s="91" t="s">
        <v>8</v>
      </c>
      <c r="C1125" s="16">
        <v>2014</v>
      </c>
      <c r="D1125" s="89"/>
      <c r="E1125" s="92">
        <v>892747</v>
      </c>
      <c r="F1125" s="92">
        <v>905715</v>
      </c>
      <c r="G1125" s="92">
        <v>1798462</v>
      </c>
      <c r="H1125" s="92">
        <v>158654</v>
      </c>
      <c r="I1125" s="92">
        <v>160016</v>
      </c>
      <c r="J1125" s="92">
        <v>318670</v>
      </c>
      <c r="K1125" s="15">
        <v>1051401</v>
      </c>
      <c r="L1125" s="15">
        <v>1065731</v>
      </c>
      <c r="M1125" s="15">
        <v>2117132</v>
      </c>
      <c r="O1125" s="13"/>
      <c r="P1125" s="13"/>
    </row>
    <row r="1126" spans="1:16" ht="12.45" customHeight="1" x14ac:dyDescent="0.2">
      <c r="A1126" s="11" t="str">
        <f t="shared" si="20"/>
        <v>DARWIN2015</v>
      </c>
      <c r="B1126" s="93" t="s">
        <v>8</v>
      </c>
      <c r="C1126" s="88">
        <v>2015</v>
      </c>
      <c r="D1126" s="89"/>
      <c r="E1126" s="15">
        <v>895968</v>
      </c>
      <c r="F1126" s="15">
        <v>903291</v>
      </c>
      <c r="G1126" s="15">
        <v>1799259</v>
      </c>
      <c r="H1126" s="15">
        <v>132904</v>
      </c>
      <c r="I1126" s="15">
        <v>129883</v>
      </c>
      <c r="J1126" s="15">
        <v>262787</v>
      </c>
      <c r="K1126" s="15">
        <v>1028872</v>
      </c>
      <c r="L1126" s="15">
        <v>1033174</v>
      </c>
      <c r="M1126" s="15">
        <v>2062046</v>
      </c>
      <c r="O1126" s="13"/>
      <c r="P1126" s="13"/>
    </row>
    <row r="1127" spans="1:16" ht="12.45" customHeight="1" x14ac:dyDescent="0.2">
      <c r="A1127" s="11" t="str">
        <f t="shared" si="20"/>
        <v>DARWIN2016</v>
      </c>
      <c r="B1127" s="91" t="s">
        <v>8</v>
      </c>
      <c r="C1127" s="16">
        <v>2016</v>
      </c>
      <c r="D1127" s="89"/>
      <c r="E1127" s="92">
        <v>911699</v>
      </c>
      <c r="F1127" s="92">
        <v>916005</v>
      </c>
      <c r="G1127" s="92">
        <v>1827704</v>
      </c>
      <c r="H1127" s="92">
        <v>134483</v>
      </c>
      <c r="I1127" s="92">
        <v>137586</v>
      </c>
      <c r="J1127" s="92">
        <v>272069</v>
      </c>
      <c r="K1127" s="15">
        <v>1046182</v>
      </c>
      <c r="L1127" s="15">
        <v>1053591</v>
      </c>
      <c r="M1127" s="15">
        <v>2099773</v>
      </c>
      <c r="O1127" s="13"/>
      <c r="P1127" s="13"/>
    </row>
    <row r="1128" spans="1:16" ht="12.45" customHeight="1" x14ac:dyDescent="0.2">
      <c r="A1128" s="11" t="str">
        <f t="shared" si="20"/>
        <v>DARWIN2017</v>
      </c>
      <c r="B1128" s="3" t="s">
        <v>8</v>
      </c>
      <c r="C1128" s="12">
        <v>2017</v>
      </c>
      <c r="E1128" s="13">
        <v>913871</v>
      </c>
      <c r="F1128" s="13">
        <v>915680</v>
      </c>
      <c r="G1128" s="13">
        <v>1829551</v>
      </c>
      <c r="H1128" s="13">
        <v>137986</v>
      </c>
      <c r="I1128" s="13">
        <v>136871</v>
      </c>
      <c r="J1128" s="13">
        <v>274857</v>
      </c>
      <c r="K1128" s="15">
        <v>1051857</v>
      </c>
      <c r="L1128" s="15">
        <v>1052551</v>
      </c>
      <c r="M1128" s="15">
        <v>2104408</v>
      </c>
      <c r="O1128" s="13"/>
      <c r="P1128" s="13"/>
    </row>
    <row r="1129" spans="1:16" s="6" customFormat="1" ht="12.45" customHeight="1" x14ac:dyDescent="0.2">
      <c r="A1129" s="11" t="str">
        <f t="shared" ref="A1129:A1192" si="21">CONCATENATE(B1129,C1129)</f>
        <v>DARWIN2018</v>
      </c>
      <c r="B1129" s="3" t="s">
        <v>8</v>
      </c>
      <c r="C1129" s="12">
        <v>2018</v>
      </c>
      <c r="D1129" s="12"/>
      <c r="E1129" s="13">
        <v>882792</v>
      </c>
      <c r="F1129" s="13">
        <v>892449</v>
      </c>
      <c r="G1129" s="13">
        <v>1775241</v>
      </c>
      <c r="H1129" s="13">
        <v>115031</v>
      </c>
      <c r="I1129" s="13">
        <v>113560</v>
      </c>
      <c r="J1129" s="13">
        <v>228591</v>
      </c>
      <c r="K1129" s="15">
        <v>997823</v>
      </c>
      <c r="L1129" s="15">
        <v>1006009</v>
      </c>
      <c r="M1129" s="15">
        <v>2003832</v>
      </c>
      <c r="O1129" s="13"/>
      <c r="P1129" s="13"/>
    </row>
    <row r="1130" spans="1:16" ht="12.45" customHeight="1" x14ac:dyDescent="0.2">
      <c r="A1130" s="11" t="str">
        <f t="shared" si="21"/>
        <v>DARWIN2019</v>
      </c>
      <c r="B1130" s="3" t="s">
        <v>8</v>
      </c>
      <c r="C1130" s="12">
        <v>2019</v>
      </c>
      <c r="E1130" s="13">
        <v>860297</v>
      </c>
      <c r="F1130" s="13">
        <v>867163</v>
      </c>
      <c r="G1130" s="13">
        <v>1727460</v>
      </c>
      <c r="H1130" s="13">
        <v>128599</v>
      </c>
      <c r="I1130" s="13">
        <v>127431</v>
      </c>
      <c r="J1130" s="13">
        <v>256030</v>
      </c>
      <c r="K1130" s="15">
        <v>988896</v>
      </c>
      <c r="L1130" s="15">
        <v>994594</v>
      </c>
      <c r="M1130" s="15">
        <v>1983490</v>
      </c>
      <c r="O1130" s="13"/>
      <c r="P1130" s="13"/>
    </row>
    <row r="1131" spans="1:16" ht="12.45" customHeight="1" x14ac:dyDescent="0.2">
      <c r="A1131" s="11" t="str">
        <f t="shared" si="21"/>
        <v>DARWIN2020</v>
      </c>
      <c r="B1131" s="3" t="s">
        <v>8</v>
      </c>
      <c r="C1131" s="12">
        <v>2020</v>
      </c>
      <c r="E1131" s="13">
        <v>327948</v>
      </c>
      <c r="F1131" s="13">
        <v>327034</v>
      </c>
      <c r="G1131" s="13">
        <v>654982</v>
      </c>
      <c r="H1131" s="13">
        <v>28124</v>
      </c>
      <c r="I1131" s="13">
        <v>19300</v>
      </c>
      <c r="J1131" s="13">
        <v>47424</v>
      </c>
      <c r="K1131" s="15">
        <v>356072</v>
      </c>
      <c r="L1131" s="15">
        <v>346334</v>
      </c>
      <c r="M1131" s="15">
        <v>702406</v>
      </c>
      <c r="O1131" s="13"/>
      <c r="P1131" s="13"/>
    </row>
    <row r="1132" spans="1:16" ht="12.45" customHeight="1" x14ac:dyDescent="0.2">
      <c r="A1132" s="11" t="str">
        <f t="shared" si="21"/>
        <v>DARWIN2021</v>
      </c>
      <c r="B1132" s="3" t="s">
        <v>8</v>
      </c>
      <c r="C1132" s="12">
        <v>2021</v>
      </c>
      <c r="E1132" s="13">
        <v>522225</v>
      </c>
      <c r="F1132" s="13">
        <v>550119</v>
      </c>
      <c r="G1132" s="13">
        <v>1072344</v>
      </c>
      <c r="H1132" s="13">
        <v>1890</v>
      </c>
      <c r="I1132" s="13">
        <v>860</v>
      </c>
      <c r="J1132" s="13">
        <v>2750</v>
      </c>
      <c r="K1132" s="15">
        <v>524115</v>
      </c>
      <c r="L1132" s="15">
        <v>550979</v>
      </c>
      <c r="M1132" s="15">
        <v>1075094</v>
      </c>
      <c r="O1132" s="13"/>
      <c r="P1132" s="13"/>
    </row>
    <row r="1133" spans="1:16" ht="12.45" customHeight="1" x14ac:dyDescent="0.2">
      <c r="A1133" s="11" t="str">
        <f t="shared" si="21"/>
        <v>DARWIN2022</v>
      </c>
      <c r="B1133" s="3" t="s">
        <v>8</v>
      </c>
      <c r="C1133" s="12">
        <v>2022</v>
      </c>
      <c r="E1133" s="13">
        <v>765537</v>
      </c>
      <c r="F1133" s="13">
        <v>779823</v>
      </c>
      <c r="G1133" s="13">
        <v>1545360</v>
      </c>
      <c r="H1133" s="13">
        <v>63791</v>
      </c>
      <c r="I1133" s="13">
        <v>63978</v>
      </c>
      <c r="J1133" s="13">
        <v>127769</v>
      </c>
      <c r="K1133" s="15">
        <v>829328</v>
      </c>
      <c r="L1133" s="15">
        <v>843801</v>
      </c>
      <c r="M1133" s="15">
        <v>1673129</v>
      </c>
      <c r="O1133" s="13"/>
      <c r="P1133" s="13"/>
    </row>
    <row r="1134" spans="1:16" ht="12.45" customHeight="1" x14ac:dyDescent="0.2">
      <c r="A1134" s="11" t="str">
        <f t="shared" si="21"/>
        <v>DARWIN2023</v>
      </c>
      <c r="B1134" s="3" t="s">
        <v>8</v>
      </c>
      <c r="C1134" s="12">
        <v>2023</v>
      </c>
      <c r="E1134" s="13">
        <v>798815</v>
      </c>
      <c r="F1134" s="13">
        <v>802648</v>
      </c>
      <c r="G1134" s="13">
        <v>1601463</v>
      </c>
      <c r="H1134" s="13">
        <v>84995</v>
      </c>
      <c r="I1134" s="13">
        <v>82729</v>
      </c>
      <c r="J1134" s="13">
        <v>167724</v>
      </c>
      <c r="K1134" s="15">
        <v>883810</v>
      </c>
      <c r="L1134" s="15">
        <v>885377</v>
      </c>
      <c r="M1134" s="15">
        <v>1769187</v>
      </c>
      <c r="O1134" s="13"/>
      <c r="P1134" s="13"/>
    </row>
    <row r="1135" spans="1:16" ht="12.45" customHeight="1" x14ac:dyDescent="0.2">
      <c r="A1135" s="11" t="str">
        <f t="shared" si="21"/>
        <v>DARWIN2024</v>
      </c>
      <c r="B1135" s="95" t="s">
        <v>8</v>
      </c>
      <c r="C1135" s="88">
        <v>2024</v>
      </c>
      <c r="D1135" s="89"/>
      <c r="E1135" s="15">
        <v>800361</v>
      </c>
      <c r="F1135" s="15">
        <v>806208</v>
      </c>
      <c r="G1135" s="15">
        <v>1606569</v>
      </c>
      <c r="H1135" s="90">
        <v>105933</v>
      </c>
      <c r="I1135" s="90">
        <v>105307</v>
      </c>
      <c r="J1135" s="15">
        <v>211240</v>
      </c>
      <c r="K1135" s="15">
        <v>906294</v>
      </c>
      <c r="L1135" s="15">
        <v>911515</v>
      </c>
      <c r="M1135" s="15">
        <v>1817809</v>
      </c>
      <c r="O1135" s="13"/>
      <c r="P1135" s="13"/>
    </row>
    <row r="1136" spans="1:16" ht="12.45" customHeight="1" x14ac:dyDescent="0.2">
      <c r="A1136" s="11" t="str">
        <f t="shared" si="21"/>
        <v>DEVONPORT1985</v>
      </c>
      <c r="B1136" s="3" t="s">
        <v>7</v>
      </c>
      <c r="C1136" s="12">
        <v>1985</v>
      </c>
      <c r="E1136" s="13">
        <v>133570</v>
      </c>
      <c r="F1136" s="13">
        <v>132362</v>
      </c>
      <c r="G1136" s="13">
        <v>265932</v>
      </c>
      <c r="H1136" s="13">
        <v>0</v>
      </c>
      <c r="I1136" s="13">
        <v>0</v>
      </c>
      <c r="J1136" s="13">
        <v>0</v>
      </c>
      <c r="K1136" s="15">
        <v>133570</v>
      </c>
      <c r="L1136" s="15">
        <v>132362</v>
      </c>
      <c r="M1136" s="15">
        <v>265932</v>
      </c>
      <c r="O1136" s="13"/>
      <c r="P1136" s="13"/>
    </row>
    <row r="1137" spans="1:16" ht="12.45" customHeight="1" x14ac:dyDescent="0.2">
      <c r="A1137" s="11" t="str">
        <f t="shared" si="21"/>
        <v>DEVONPORT1986</v>
      </c>
      <c r="B1137" s="3" t="s">
        <v>7</v>
      </c>
      <c r="C1137" s="12">
        <v>1986</v>
      </c>
      <c r="E1137" s="13">
        <v>144338</v>
      </c>
      <c r="F1137" s="13">
        <v>144768</v>
      </c>
      <c r="G1137" s="13">
        <v>289106</v>
      </c>
      <c r="H1137" s="13">
        <v>0</v>
      </c>
      <c r="I1137" s="13">
        <v>0</v>
      </c>
      <c r="J1137" s="13">
        <v>0</v>
      </c>
      <c r="K1137" s="15">
        <v>144338</v>
      </c>
      <c r="L1137" s="15">
        <v>144768</v>
      </c>
      <c r="M1137" s="15">
        <v>289106</v>
      </c>
      <c r="O1137" s="13"/>
      <c r="P1137" s="13"/>
    </row>
    <row r="1138" spans="1:16" ht="12.45" customHeight="1" x14ac:dyDescent="0.2">
      <c r="A1138" s="11" t="str">
        <f t="shared" si="21"/>
        <v>DEVONPORT1987</v>
      </c>
      <c r="B1138" s="3" t="s">
        <v>7</v>
      </c>
      <c r="C1138" s="12">
        <v>1987</v>
      </c>
      <c r="E1138" s="13">
        <v>146443</v>
      </c>
      <c r="F1138" s="13">
        <v>147291</v>
      </c>
      <c r="G1138" s="13">
        <v>293734</v>
      </c>
      <c r="H1138" s="13">
        <v>0</v>
      </c>
      <c r="I1138" s="13">
        <v>0</v>
      </c>
      <c r="J1138" s="13">
        <v>0</v>
      </c>
      <c r="K1138" s="15">
        <v>146443</v>
      </c>
      <c r="L1138" s="15">
        <v>147291</v>
      </c>
      <c r="M1138" s="15">
        <v>293734</v>
      </c>
      <c r="O1138" s="13"/>
      <c r="P1138" s="13"/>
    </row>
    <row r="1139" spans="1:16" ht="12.45" customHeight="1" x14ac:dyDescent="0.2">
      <c r="A1139" s="11" t="str">
        <f t="shared" si="21"/>
        <v>DEVONPORT1988</v>
      </c>
      <c r="B1139" s="93" t="s">
        <v>7</v>
      </c>
      <c r="C1139" s="88">
        <v>1988</v>
      </c>
      <c r="D1139" s="89"/>
      <c r="E1139" s="15">
        <v>111550</v>
      </c>
      <c r="F1139" s="15">
        <v>111306</v>
      </c>
      <c r="G1139" s="15">
        <v>222856</v>
      </c>
      <c r="H1139" s="15">
        <v>0</v>
      </c>
      <c r="I1139" s="15">
        <v>0</v>
      </c>
      <c r="J1139" s="15">
        <v>0</v>
      </c>
      <c r="K1139" s="15">
        <v>111550</v>
      </c>
      <c r="L1139" s="15">
        <v>111306</v>
      </c>
      <c r="M1139" s="15">
        <v>222856</v>
      </c>
      <c r="O1139" s="13"/>
      <c r="P1139" s="13"/>
    </row>
    <row r="1140" spans="1:16" ht="12.45" customHeight="1" x14ac:dyDescent="0.2">
      <c r="A1140" s="11" t="str">
        <f t="shared" si="21"/>
        <v>DEVONPORT1989</v>
      </c>
      <c r="B1140" s="3" t="s">
        <v>7</v>
      </c>
      <c r="C1140" s="12">
        <v>1989</v>
      </c>
      <c r="E1140" s="13">
        <v>76221</v>
      </c>
      <c r="F1140" s="13">
        <v>77650</v>
      </c>
      <c r="G1140" s="13">
        <v>153871</v>
      </c>
      <c r="H1140" s="13">
        <v>0</v>
      </c>
      <c r="I1140" s="13">
        <v>0</v>
      </c>
      <c r="J1140" s="13">
        <v>0</v>
      </c>
      <c r="K1140" s="15">
        <v>76221</v>
      </c>
      <c r="L1140" s="15">
        <v>77650</v>
      </c>
      <c r="M1140" s="15">
        <v>153871</v>
      </c>
      <c r="O1140" s="13"/>
      <c r="P1140" s="13"/>
    </row>
    <row r="1141" spans="1:16" ht="12.45" customHeight="1" x14ac:dyDescent="0.2">
      <c r="A1141" s="11" t="str">
        <f t="shared" si="21"/>
        <v>DEVONPORT1990</v>
      </c>
      <c r="B1141" s="93" t="s">
        <v>7</v>
      </c>
      <c r="C1141" s="88">
        <v>1990</v>
      </c>
      <c r="D1141" s="89"/>
      <c r="E1141" s="15">
        <v>93075</v>
      </c>
      <c r="F1141" s="15">
        <v>91386</v>
      </c>
      <c r="G1141" s="15">
        <v>184461</v>
      </c>
      <c r="H1141" s="15">
        <v>0</v>
      </c>
      <c r="I1141" s="15">
        <v>0</v>
      </c>
      <c r="J1141" s="15">
        <v>0</v>
      </c>
      <c r="K1141" s="15">
        <v>93075</v>
      </c>
      <c r="L1141" s="15">
        <v>91386</v>
      </c>
      <c r="M1141" s="15">
        <v>184461</v>
      </c>
      <c r="O1141" s="13"/>
      <c r="P1141" s="13"/>
    </row>
    <row r="1142" spans="1:16" ht="12.45" customHeight="1" x14ac:dyDescent="0.2">
      <c r="A1142" s="11" t="str">
        <f t="shared" si="21"/>
        <v>DEVONPORT1991</v>
      </c>
      <c r="B1142" s="95" t="s">
        <v>7</v>
      </c>
      <c r="C1142" s="88">
        <v>1991</v>
      </c>
      <c r="D1142" s="89"/>
      <c r="E1142" s="15">
        <v>88021</v>
      </c>
      <c r="F1142" s="15">
        <v>90215</v>
      </c>
      <c r="G1142" s="15">
        <v>178236</v>
      </c>
      <c r="H1142" s="90">
        <v>0</v>
      </c>
      <c r="I1142" s="90">
        <v>0</v>
      </c>
      <c r="J1142" s="15">
        <v>0</v>
      </c>
      <c r="K1142" s="15">
        <v>88021</v>
      </c>
      <c r="L1142" s="15">
        <v>90215</v>
      </c>
      <c r="M1142" s="15">
        <v>178236</v>
      </c>
      <c r="O1142" s="13"/>
      <c r="P1142" s="13"/>
    </row>
    <row r="1143" spans="1:16" ht="12.45" customHeight="1" x14ac:dyDescent="0.2">
      <c r="A1143" s="11" t="str">
        <f t="shared" si="21"/>
        <v>DEVONPORT1992</v>
      </c>
      <c r="B1143" s="3" t="s">
        <v>7</v>
      </c>
      <c r="C1143" s="12">
        <v>1992</v>
      </c>
      <c r="E1143" s="13">
        <v>54154</v>
      </c>
      <c r="F1143" s="13">
        <v>54728</v>
      </c>
      <c r="G1143" s="13">
        <v>108882</v>
      </c>
      <c r="H1143" s="13">
        <v>0</v>
      </c>
      <c r="I1143" s="13">
        <v>0</v>
      </c>
      <c r="J1143" s="13">
        <v>0</v>
      </c>
      <c r="K1143" s="15">
        <v>54154</v>
      </c>
      <c r="L1143" s="15">
        <v>54728</v>
      </c>
      <c r="M1143" s="15">
        <v>108882</v>
      </c>
      <c r="O1143" s="13"/>
      <c r="P1143" s="13"/>
    </row>
    <row r="1144" spans="1:16" ht="12.45" customHeight="1" x14ac:dyDescent="0.2">
      <c r="A1144" s="11" t="str">
        <f t="shared" si="21"/>
        <v>DEVONPORT1993</v>
      </c>
      <c r="B1144" s="3" t="s">
        <v>7</v>
      </c>
      <c r="C1144" s="12">
        <v>1993</v>
      </c>
      <c r="E1144" s="13">
        <v>58330</v>
      </c>
      <c r="F1144" s="13">
        <v>59451</v>
      </c>
      <c r="G1144" s="13">
        <v>117781</v>
      </c>
      <c r="H1144" s="13">
        <v>0</v>
      </c>
      <c r="I1144" s="13">
        <v>0</v>
      </c>
      <c r="J1144" s="13">
        <v>0</v>
      </c>
      <c r="K1144" s="15">
        <v>58330</v>
      </c>
      <c r="L1144" s="15">
        <v>59451</v>
      </c>
      <c r="M1144" s="15">
        <v>117781</v>
      </c>
      <c r="O1144" s="13"/>
      <c r="P1144" s="13"/>
    </row>
    <row r="1145" spans="1:16" ht="12.45" customHeight="1" x14ac:dyDescent="0.2">
      <c r="A1145" s="11" t="str">
        <f t="shared" si="21"/>
        <v>DEVONPORT1994</v>
      </c>
      <c r="B1145" s="95" t="s">
        <v>7</v>
      </c>
      <c r="C1145" s="88">
        <v>1994</v>
      </c>
      <c r="D1145" s="89"/>
      <c r="E1145" s="15">
        <v>59114</v>
      </c>
      <c r="F1145" s="15">
        <v>61154</v>
      </c>
      <c r="G1145" s="15">
        <v>120268</v>
      </c>
      <c r="H1145" s="90">
        <v>0</v>
      </c>
      <c r="I1145" s="90">
        <v>0</v>
      </c>
      <c r="J1145" s="15">
        <v>0</v>
      </c>
      <c r="K1145" s="15">
        <v>59114</v>
      </c>
      <c r="L1145" s="15">
        <v>61154</v>
      </c>
      <c r="M1145" s="15">
        <v>120268</v>
      </c>
      <c r="O1145" s="13"/>
      <c r="P1145" s="13"/>
    </row>
    <row r="1146" spans="1:16" ht="12.45" customHeight="1" x14ac:dyDescent="0.2">
      <c r="A1146" s="11" t="str">
        <f t="shared" si="21"/>
        <v>DEVONPORT1995</v>
      </c>
      <c r="B1146" s="95" t="s">
        <v>7</v>
      </c>
      <c r="C1146" s="88">
        <v>1995</v>
      </c>
      <c r="D1146" s="89"/>
      <c r="E1146" s="15">
        <v>64684</v>
      </c>
      <c r="F1146" s="15">
        <v>65289</v>
      </c>
      <c r="G1146" s="15">
        <v>129973</v>
      </c>
      <c r="H1146" s="15">
        <v>0</v>
      </c>
      <c r="I1146" s="15">
        <v>0</v>
      </c>
      <c r="J1146" s="15">
        <v>0</v>
      </c>
      <c r="K1146" s="15">
        <v>64684</v>
      </c>
      <c r="L1146" s="15">
        <v>65289</v>
      </c>
      <c r="M1146" s="15">
        <v>129973</v>
      </c>
      <c r="O1146" s="13"/>
      <c r="P1146" s="13"/>
    </row>
    <row r="1147" spans="1:16" ht="12.45" customHeight="1" x14ac:dyDescent="0.2">
      <c r="A1147" s="11" t="str">
        <f t="shared" si="21"/>
        <v>DEVONPORT1996</v>
      </c>
      <c r="B1147" s="95" t="s">
        <v>7</v>
      </c>
      <c r="C1147" s="88">
        <v>1996</v>
      </c>
      <c r="D1147" s="89"/>
      <c r="E1147" s="15">
        <v>62321</v>
      </c>
      <c r="F1147" s="15">
        <v>62295</v>
      </c>
      <c r="G1147" s="15">
        <v>124616</v>
      </c>
      <c r="H1147" s="90">
        <v>0</v>
      </c>
      <c r="I1147" s="90">
        <v>0</v>
      </c>
      <c r="J1147" s="15">
        <v>0</v>
      </c>
      <c r="K1147" s="15">
        <v>62321</v>
      </c>
      <c r="L1147" s="15">
        <v>62295</v>
      </c>
      <c r="M1147" s="15">
        <v>124616</v>
      </c>
      <c r="O1147" s="13"/>
      <c r="P1147" s="13"/>
    </row>
    <row r="1148" spans="1:16" ht="12.45" customHeight="1" x14ac:dyDescent="0.2">
      <c r="A1148" s="11" t="str">
        <f t="shared" si="21"/>
        <v>DEVONPORT1997</v>
      </c>
      <c r="B1148" s="3" t="s">
        <v>7</v>
      </c>
      <c r="C1148" s="12">
        <v>1997</v>
      </c>
      <c r="D1148" s="89"/>
      <c r="E1148" s="13">
        <v>64904</v>
      </c>
      <c r="F1148" s="13">
        <v>65272</v>
      </c>
      <c r="G1148" s="13">
        <v>130176</v>
      </c>
      <c r="H1148" s="13">
        <v>0</v>
      </c>
      <c r="I1148" s="13">
        <v>0</v>
      </c>
      <c r="J1148" s="13">
        <v>0</v>
      </c>
      <c r="K1148" s="15">
        <v>64904</v>
      </c>
      <c r="L1148" s="15">
        <v>65272</v>
      </c>
      <c r="M1148" s="15">
        <v>130176</v>
      </c>
      <c r="O1148" s="13"/>
      <c r="P1148" s="13"/>
    </row>
    <row r="1149" spans="1:16" ht="12.45" customHeight="1" x14ac:dyDescent="0.2">
      <c r="A1149" s="11" t="str">
        <f t="shared" si="21"/>
        <v>DEVONPORT1998</v>
      </c>
      <c r="B1149" s="3" t="s">
        <v>7</v>
      </c>
      <c r="C1149" s="12">
        <v>1998</v>
      </c>
      <c r="E1149" s="13">
        <v>66458</v>
      </c>
      <c r="F1149" s="13">
        <v>67029</v>
      </c>
      <c r="G1149" s="13">
        <v>133487</v>
      </c>
      <c r="H1149" s="13">
        <v>0</v>
      </c>
      <c r="I1149" s="13">
        <v>0</v>
      </c>
      <c r="J1149" s="13">
        <v>0</v>
      </c>
      <c r="K1149" s="15">
        <v>66458</v>
      </c>
      <c r="L1149" s="15">
        <v>67029</v>
      </c>
      <c r="M1149" s="15">
        <v>133487</v>
      </c>
      <c r="O1149" s="13"/>
      <c r="P1149" s="13"/>
    </row>
    <row r="1150" spans="1:16" ht="12.45" customHeight="1" x14ac:dyDescent="0.2">
      <c r="A1150" s="11" t="str">
        <f t="shared" si="21"/>
        <v>DEVONPORT1999</v>
      </c>
      <c r="B1150" s="3" t="s">
        <v>7</v>
      </c>
      <c r="C1150" s="12">
        <v>1999</v>
      </c>
      <c r="E1150" s="13">
        <v>67822</v>
      </c>
      <c r="F1150" s="13">
        <v>68733</v>
      </c>
      <c r="G1150" s="13">
        <v>136555</v>
      </c>
      <c r="H1150" s="13">
        <v>0</v>
      </c>
      <c r="I1150" s="13">
        <v>0</v>
      </c>
      <c r="J1150" s="13">
        <v>0</v>
      </c>
      <c r="K1150" s="15">
        <v>67822</v>
      </c>
      <c r="L1150" s="15">
        <v>68733</v>
      </c>
      <c r="M1150" s="15">
        <v>136555</v>
      </c>
      <c r="O1150" s="13"/>
      <c r="P1150" s="13"/>
    </row>
    <row r="1151" spans="1:16" ht="12.45" customHeight="1" x14ac:dyDescent="0.2">
      <c r="A1151" s="11" t="str">
        <f t="shared" si="21"/>
        <v>DEVONPORT2000</v>
      </c>
      <c r="B1151" s="3" t="s">
        <v>7</v>
      </c>
      <c r="C1151" s="12">
        <v>2000</v>
      </c>
      <c r="E1151" s="13">
        <v>68595</v>
      </c>
      <c r="F1151" s="13">
        <v>67689</v>
      </c>
      <c r="G1151" s="13">
        <v>136284</v>
      </c>
      <c r="H1151" s="13">
        <v>0</v>
      </c>
      <c r="I1151" s="13">
        <v>0</v>
      </c>
      <c r="J1151" s="13">
        <v>0</v>
      </c>
      <c r="K1151" s="15">
        <v>68595</v>
      </c>
      <c r="L1151" s="15">
        <v>67689</v>
      </c>
      <c r="M1151" s="15">
        <v>136284</v>
      </c>
      <c r="O1151" s="13"/>
      <c r="P1151" s="13"/>
    </row>
    <row r="1152" spans="1:16" ht="12.45" customHeight="1" x14ac:dyDescent="0.2">
      <c r="A1152" s="11" t="str">
        <f t="shared" si="21"/>
        <v>DEVONPORT2001</v>
      </c>
      <c r="B1152" s="3" t="s">
        <v>7</v>
      </c>
      <c r="C1152" s="12">
        <v>2001</v>
      </c>
      <c r="E1152" s="13">
        <v>58182</v>
      </c>
      <c r="F1152" s="13">
        <v>57684</v>
      </c>
      <c r="G1152" s="13">
        <v>115866</v>
      </c>
      <c r="H1152" s="13">
        <v>0</v>
      </c>
      <c r="I1152" s="13">
        <v>0</v>
      </c>
      <c r="J1152" s="13">
        <v>0</v>
      </c>
      <c r="K1152" s="15">
        <v>58182</v>
      </c>
      <c r="L1152" s="15">
        <v>57684</v>
      </c>
      <c r="M1152" s="15">
        <v>115866</v>
      </c>
      <c r="O1152" s="13"/>
      <c r="P1152" s="13"/>
    </row>
    <row r="1153" spans="1:16" ht="12.45" customHeight="1" x14ac:dyDescent="0.2">
      <c r="A1153" s="11" t="str">
        <f t="shared" si="21"/>
        <v>DEVONPORT2002</v>
      </c>
      <c r="B1153" s="3" t="s">
        <v>7</v>
      </c>
      <c r="C1153" s="12">
        <v>2002</v>
      </c>
      <c r="E1153" s="13">
        <v>53756</v>
      </c>
      <c r="F1153" s="13">
        <v>52404</v>
      </c>
      <c r="G1153" s="13">
        <v>106160</v>
      </c>
      <c r="H1153" s="13">
        <v>0</v>
      </c>
      <c r="I1153" s="13">
        <v>0</v>
      </c>
      <c r="J1153" s="13">
        <v>0</v>
      </c>
      <c r="K1153" s="15">
        <v>53756</v>
      </c>
      <c r="L1153" s="15">
        <v>52404</v>
      </c>
      <c r="M1153" s="15">
        <v>106160</v>
      </c>
      <c r="O1153" s="13"/>
      <c r="P1153" s="13"/>
    </row>
    <row r="1154" spans="1:16" ht="12.45" customHeight="1" x14ac:dyDescent="0.2">
      <c r="A1154" s="11" t="str">
        <f t="shared" si="21"/>
        <v>DEVONPORT2003</v>
      </c>
      <c r="B1154" s="95" t="s">
        <v>7</v>
      </c>
      <c r="C1154" s="88">
        <v>2003</v>
      </c>
      <c r="D1154" s="89"/>
      <c r="E1154" s="15">
        <v>54939</v>
      </c>
      <c r="F1154" s="15">
        <v>54749</v>
      </c>
      <c r="G1154" s="15">
        <v>109688</v>
      </c>
      <c r="H1154" s="15">
        <v>0</v>
      </c>
      <c r="I1154" s="15">
        <v>0</v>
      </c>
      <c r="J1154" s="15">
        <v>0</v>
      </c>
      <c r="K1154" s="15">
        <v>54939</v>
      </c>
      <c r="L1154" s="15">
        <v>54749</v>
      </c>
      <c r="M1154" s="15">
        <v>109688</v>
      </c>
      <c r="O1154" s="13"/>
      <c r="P1154" s="13"/>
    </row>
    <row r="1155" spans="1:16" ht="12.45" customHeight="1" x14ac:dyDescent="0.2">
      <c r="A1155" s="11" t="str">
        <f t="shared" si="21"/>
        <v>DEVONPORT2004</v>
      </c>
      <c r="B1155" s="93" t="s">
        <v>7</v>
      </c>
      <c r="C1155" s="88">
        <v>2004</v>
      </c>
      <c r="D1155" s="89"/>
      <c r="E1155" s="15">
        <v>59915</v>
      </c>
      <c r="F1155" s="15">
        <v>61026</v>
      </c>
      <c r="G1155" s="15">
        <v>120941</v>
      </c>
      <c r="H1155" s="15">
        <v>0</v>
      </c>
      <c r="I1155" s="15">
        <v>0</v>
      </c>
      <c r="J1155" s="15">
        <v>0</v>
      </c>
      <c r="K1155" s="15">
        <v>59915</v>
      </c>
      <c r="L1155" s="15">
        <v>61026</v>
      </c>
      <c r="M1155" s="15">
        <v>120941</v>
      </c>
      <c r="O1155" s="13"/>
      <c r="P1155" s="13"/>
    </row>
    <row r="1156" spans="1:16" ht="12.45" customHeight="1" x14ac:dyDescent="0.2">
      <c r="A1156" s="11" t="str">
        <f t="shared" si="21"/>
        <v>DEVONPORT2005</v>
      </c>
      <c r="B1156" s="3" t="s">
        <v>7</v>
      </c>
      <c r="C1156" s="12">
        <v>2005</v>
      </c>
      <c r="E1156" s="13">
        <v>51713</v>
      </c>
      <c r="F1156" s="13">
        <v>51689</v>
      </c>
      <c r="G1156" s="13">
        <v>103402</v>
      </c>
      <c r="H1156" s="13">
        <v>0</v>
      </c>
      <c r="I1156" s="13">
        <v>0</v>
      </c>
      <c r="J1156" s="13">
        <v>0</v>
      </c>
      <c r="K1156" s="15">
        <v>51713</v>
      </c>
      <c r="L1156" s="15">
        <v>51689</v>
      </c>
      <c r="M1156" s="15">
        <v>103402</v>
      </c>
      <c r="O1156" s="13"/>
      <c r="P1156" s="13"/>
    </row>
    <row r="1157" spans="1:16" ht="12.45" customHeight="1" x14ac:dyDescent="0.2">
      <c r="A1157" s="11" t="str">
        <f t="shared" si="21"/>
        <v>DEVONPORT2006</v>
      </c>
      <c r="B1157" s="3" t="s">
        <v>7</v>
      </c>
      <c r="C1157" s="12">
        <v>2006</v>
      </c>
      <c r="E1157" s="13">
        <v>45121</v>
      </c>
      <c r="F1157" s="13">
        <v>45170</v>
      </c>
      <c r="G1157" s="13">
        <v>90291</v>
      </c>
      <c r="H1157" s="13">
        <v>0</v>
      </c>
      <c r="I1157" s="13">
        <v>0</v>
      </c>
      <c r="J1157" s="13">
        <v>0</v>
      </c>
      <c r="K1157" s="15">
        <v>45121</v>
      </c>
      <c r="L1157" s="15">
        <v>45170</v>
      </c>
      <c r="M1157" s="15">
        <v>90291</v>
      </c>
      <c r="O1157" s="13"/>
      <c r="P1157" s="13"/>
    </row>
    <row r="1158" spans="1:16" ht="12.45" customHeight="1" x14ac:dyDescent="0.2">
      <c r="A1158" s="11" t="str">
        <f t="shared" si="21"/>
        <v>DEVONPORT2007</v>
      </c>
      <c r="B1158" s="3" t="s">
        <v>7</v>
      </c>
      <c r="C1158" s="12">
        <v>2007</v>
      </c>
      <c r="E1158" s="13">
        <v>43863</v>
      </c>
      <c r="F1158" s="13">
        <v>44550</v>
      </c>
      <c r="G1158" s="13">
        <v>88413</v>
      </c>
      <c r="H1158" s="13">
        <v>0</v>
      </c>
      <c r="I1158" s="13">
        <v>0</v>
      </c>
      <c r="J1158" s="13">
        <v>0</v>
      </c>
      <c r="K1158" s="15">
        <v>43863</v>
      </c>
      <c r="L1158" s="15">
        <v>44550</v>
      </c>
      <c r="M1158" s="15">
        <v>88413</v>
      </c>
      <c r="O1158" s="13"/>
      <c r="P1158" s="13"/>
    </row>
    <row r="1159" spans="1:16" ht="12.45" customHeight="1" x14ac:dyDescent="0.2">
      <c r="A1159" s="11" t="str">
        <f t="shared" si="21"/>
        <v>DEVONPORT2008</v>
      </c>
      <c r="B1159" s="3" t="s">
        <v>7</v>
      </c>
      <c r="C1159" s="12">
        <v>2008</v>
      </c>
      <c r="E1159" s="13">
        <v>55644</v>
      </c>
      <c r="F1159" s="13">
        <v>54447</v>
      </c>
      <c r="G1159" s="13">
        <v>110091</v>
      </c>
      <c r="H1159" s="13">
        <v>0</v>
      </c>
      <c r="I1159" s="13">
        <v>0</v>
      </c>
      <c r="J1159" s="13">
        <v>0</v>
      </c>
      <c r="K1159" s="15">
        <v>55644</v>
      </c>
      <c r="L1159" s="15">
        <v>54447</v>
      </c>
      <c r="M1159" s="15">
        <v>110091</v>
      </c>
      <c r="O1159" s="13"/>
      <c r="P1159" s="13"/>
    </row>
    <row r="1160" spans="1:16" ht="12.45" customHeight="1" x14ac:dyDescent="0.2">
      <c r="A1160" s="11" t="str">
        <f t="shared" si="21"/>
        <v>DEVONPORT2009</v>
      </c>
      <c r="B1160" s="95" t="s">
        <v>7</v>
      </c>
      <c r="C1160" s="88">
        <v>2009</v>
      </c>
      <c r="D1160" s="89"/>
      <c r="E1160" s="15">
        <v>59358</v>
      </c>
      <c r="F1160" s="15">
        <v>58353</v>
      </c>
      <c r="G1160" s="15">
        <v>117711</v>
      </c>
      <c r="H1160" s="90">
        <v>0</v>
      </c>
      <c r="I1160" s="90">
        <v>0</v>
      </c>
      <c r="J1160" s="15">
        <v>0</v>
      </c>
      <c r="K1160" s="15">
        <v>59358</v>
      </c>
      <c r="L1160" s="15">
        <v>58353</v>
      </c>
      <c r="M1160" s="15">
        <v>117711</v>
      </c>
      <c r="O1160" s="13"/>
      <c r="P1160" s="13"/>
    </row>
    <row r="1161" spans="1:16" ht="12.45" customHeight="1" x14ac:dyDescent="0.2">
      <c r="A1161" s="11" t="str">
        <f t="shared" si="21"/>
        <v>DEVONPORT2010</v>
      </c>
      <c r="B1161" s="91" t="s">
        <v>7</v>
      </c>
      <c r="C1161" s="16">
        <v>2010</v>
      </c>
      <c r="D1161" s="89"/>
      <c r="E1161" s="92">
        <v>68957</v>
      </c>
      <c r="F1161" s="92">
        <v>68319</v>
      </c>
      <c r="G1161" s="92">
        <v>137276</v>
      </c>
      <c r="H1161" s="92">
        <v>0</v>
      </c>
      <c r="I1161" s="92">
        <v>0</v>
      </c>
      <c r="J1161" s="92">
        <v>0</v>
      </c>
      <c r="K1161" s="15">
        <v>68957</v>
      </c>
      <c r="L1161" s="15">
        <v>68319</v>
      </c>
      <c r="M1161" s="15">
        <v>137276</v>
      </c>
      <c r="O1161" s="13"/>
      <c r="P1161" s="13"/>
    </row>
    <row r="1162" spans="1:16" ht="12.45" customHeight="1" x14ac:dyDescent="0.2">
      <c r="A1162" s="11" t="str">
        <f t="shared" si="21"/>
        <v>DEVONPORT2011</v>
      </c>
      <c r="B1162" s="3" t="s">
        <v>7</v>
      </c>
      <c r="C1162" s="12">
        <v>2011</v>
      </c>
      <c r="E1162" s="13">
        <v>68645</v>
      </c>
      <c r="F1162" s="13">
        <v>67961</v>
      </c>
      <c r="G1162" s="13">
        <v>136606</v>
      </c>
      <c r="H1162" s="13">
        <v>0</v>
      </c>
      <c r="I1162" s="13">
        <v>0</v>
      </c>
      <c r="J1162" s="13">
        <v>0</v>
      </c>
      <c r="K1162" s="15">
        <v>68645</v>
      </c>
      <c r="L1162" s="15">
        <v>67961</v>
      </c>
      <c r="M1162" s="15">
        <v>136606</v>
      </c>
      <c r="O1162" s="13"/>
      <c r="P1162" s="13"/>
    </row>
    <row r="1163" spans="1:16" ht="12.45" customHeight="1" x14ac:dyDescent="0.2">
      <c r="A1163" s="11" t="str">
        <f t="shared" si="21"/>
        <v>DEVONPORT2012</v>
      </c>
      <c r="B1163" s="93" t="s">
        <v>7</v>
      </c>
      <c r="C1163" s="88">
        <v>2012</v>
      </c>
      <c r="D1163" s="89"/>
      <c r="E1163" s="15">
        <v>67808</v>
      </c>
      <c r="F1163" s="15">
        <v>67559</v>
      </c>
      <c r="G1163" s="15">
        <v>135367</v>
      </c>
      <c r="H1163" s="15">
        <v>0</v>
      </c>
      <c r="I1163" s="15">
        <v>0</v>
      </c>
      <c r="J1163" s="15">
        <v>0</v>
      </c>
      <c r="K1163" s="15">
        <v>67808</v>
      </c>
      <c r="L1163" s="15">
        <v>67559</v>
      </c>
      <c r="M1163" s="15">
        <v>135367</v>
      </c>
      <c r="O1163" s="13"/>
      <c r="P1163" s="13"/>
    </row>
    <row r="1164" spans="1:16" ht="12.45" customHeight="1" x14ac:dyDescent="0.2">
      <c r="A1164" s="11" t="str">
        <f t="shared" si="21"/>
        <v>DEVONPORT2013</v>
      </c>
      <c r="B1164" s="91" t="s">
        <v>7</v>
      </c>
      <c r="C1164" s="16">
        <v>2013</v>
      </c>
      <c r="D1164" s="89"/>
      <c r="E1164" s="92">
        <v>63996</v>
      </c>
      <c r="F1164" s="92">
        <v>63780</v>
      </c>
      <c r="G1164" s="92">
        <v>127776</v>
      </c>
      <c r="H1164" s="92">
        <v>0</v>
      </c>
      <c r="I1164" s="92">
        <v>0</v>
      </c>
      <c r="J1164" s="92">
        <v>0</v>
      </c>
      <c r="K1164" s="15">
        <v>63996</v>
      </c>
      <c r="L1164" s="15">
        <v>63780</v>
      </c>
      <c r="M1164" s="15">
        <v>127776</v>
      </c>
      <c r="O1164" s="13"/>
      <c r="P1164" s="13"/>
    </row>
    <row r="1165" spans="1:16" ht="12.45" customHeight="1" x14ac:dyDescent="0.2">
      <c r="A1165" s="11" t="str">
        <f t="shared" si="21"/>
        <v>DEVONPORT2014</v>
      </c>
      <c r="B1165" s="95" t="s">
        <v>7</v>
      </c>
      <c r="C1165" s="88">
        <v>2014</v>
      </c>
      <c r="D1165" s="89"/>
      <c r="E1165" s="15">
        <v>67776</v>
      </c>
      <c r="F1165" s="15">
        <v>67567</v>
      </c>
      <c r="G1165" s="15">
        <v>135343</v>
      </c>
      <c r="H1165" s="90">
        <v>0</v>
      </c>
      <c r="I1165" s="90">
        <v>0</v>
      </c>
      <c r="J1165" s="15">
        <v>0</v>
      </c>
      <c r="K1165" s="15">
        <v>67776</v>
      </c>
      <c r="L1165" s="15">
        <v>67567</v>
      </c>
      <c r="M1165" s="15">
        <v>135343</v>
      </c>
      <c r="O1165" s="13"/>
      <c r="P1165" s="13"/>
    </row>
    <row r="1166" spans="1:16" ht="12.45" customHeight="1" x14ac:dyDescent="0.2">
      <c r="A1166" s="11" t="str">
        <f t="shared" si="21"/>
        <v>DEVONPORT2015</v>
      </c>
      <c r="B1166" s="3" t="s">
        <v>7</v>
      </c>
      <c r="C1166" s="12">
        <v>2015</v>
      </c>
      <c r="E1166" s="13">
        <v>71903</v>
      </c>
      <c r="F1166" s="13">
        <v>71519</v>
      </c>
      <c r="G1166" s="13">
        <v>143422</v>
      </c>
      <c r="H1166" s="13">
        <v>0</v>
      </c>
      <c r="I1166" s="13">
        <v>0</v>
      </c>
      <c r="J1166" s="13">
        <v>0</v>
      </c>
      <c r="K1166" s="15">
        <v>71903</v>
      </c>
      <c r="L1166" s="15">
        <v>71519</v>
      </c>
      <c r="M1166" s="15">
        <v>143422</v>
      </c>
      <c r="O1166" s="13"/>
      <c r="P1166" s="13"/>
    </row>
    <row r="1167" spans="1:16" ht="12.45" customHeight="1" x14ac:dyDescent="0.2">
      <c r="A1167" s="11" t="str">
        <f t="shared" si="21"/>
        <v>DEVONPORT2016</v>
      </c>
      <c r="B1167" s="3" t="s">
        <v>7</v>
      </c>
      <c r="C1167" s="12">
        <v>2016</v>
      </c>
      <c r="E1167" s="13">
        <v>73754</v>
      </c>
      <c r="F1167" s="13">
        <v>73459</v>
      </c>
      <c r="G1167" s="13">
        <v>147213</v>
      </c>
      <c r="H1167" s="13">
        <v>0</v>
      </c>
      <c r="I1167" s="13">
        <v>0</v>
      </c>
      <c r="J1167" s="13">
        <v>0</v>
      </c>
      <c r="K1167" s="15">
        <v>73754</v>
      </c>
      <c r="L1167" s="15">
        <v>73459</v>
      </c>
      <c r="M1167" s="15">
        <v>147213</v>
      </c>
      <c r="O1167" s="13"/>
      <c r="P1167" s="13"/>
    </row>
    <row r="1168" spans="1:16" ht="12.45" customHeight="1" x14ac:dyDescent="0.2">
      <c r="A1168" s="11" t="str">
        <f t="shared" si="21"/>
        <v>DEVONPORT2017</v>
      </c>
      <c r="B1168" s="3" t="s">
        <v>7</v>
      </c>
      <c r="C1168" s="12">
        <v>2017</v>
      </c>
      <c r="E1168" s="13">
        <v>73928</v>
      </c>
      <c r="F1168" s="13">
        <v>73344</v>
      </c>
      <c r="G1168" s="13">
        <v>147272</v>
      </c>
      <c r="H1168" s="13">
        <v>0</v>
      </c>
      <c r="I1168" s="13">
        <v>0</v>
      </c>
      <c r="J1168" s="13">
        <v>0</v>
      </c>
      <c r="K1168" s="15">
        <v>73928</v>
      </c>
      <c r="L1168" s="15">
        <v>73344</v>
      </c>
      <c r="M1168" s="15">
        <v>147272</v>
      </c>
      <c r="O1168" s="13"/>
      <c r="P1168" s="13"/>
    </row>
    <row r="1169" spans="1:16" ht="12.45" customHeight="1" x14ac:dyDescent="0.2">
      <c r="A1169" s="11" t="str">
        <f t="shared" si="21"/>
        <v>DEVONPORT2018</v>
      </c>
      <c r="B1169" s="3" t="s">
        <v>7</v>
      </c>
      <c r="C1169" s="12">
        <v>2018</v>
      </c>
      <c r="E1169" s="13">
        <v>73861</v>
      </c>
      <c r="F1169" s="13">
        <v>73398</v>
      </c>
      <c r="G1169" s="13">
        <v>147259</v>
      </c>
      <c r="H1169" s="13">
        <v>0</v>
      </c>
      <c r="I1169" s="13">
        <v>0</v>
      </c>
      <c r="J1169" s="13">
        <v>0</v>
      </c>
      <c r="K1169" s="15">
        <v>73861</v>
      </c>
      <c r="L1169" s="15">
        <v>73398</v>
      </c>
      <c r="M1169" s="15">
        <v>147259</v>
      </c>
      <c r="O1169" s="13"/>
      <c r="P1169" s="13"/>
    </row>
    <row r="1170" spans="1:16" ht="12.45" customHeight="1" x14ac:dyDescent="0.2">
      <c r="A1170" s="11" t="str">
        <f t="shared" si="21"/>
        <v>DEVONPORT2019</v>
      </c>
      <c r="B1170" s="3" t="s">
        <v>7</v>
      </c>
      <c r="C1170" s="12">
        <v>2019</v>
      </c>
      <c r="E1170" s="13">
        <v>74497</v>
      </c>
      <c r="F1170" s="13">
        <v>73835</v>
      </c>
      <c r="G1170" s="13">
        <v>148332</v>
      </c>
      <c r="H1170" s="13">
        <v>0</v>
      </c>
      <c r="I1170" s="13">
        <v>0</v>
      </c>
      <c r="J1170" s="13">
        <v>0</v>
      </c>
      <c r="K1170" s="15">
        <v>74497</v>
      </c>
      <c r="L1170" s="15">
        <v>73835</v>
      </c>
      <c r="M1170" s="15">
        <v>148332</v>
      </c>
      <c r="O1170" s="13"/>
      <c r="P1170" s="13"/>
    </row>
    <row r="1171" spans="1:16" ht="12.45" customHeight="1" x14ac:dyDescent="0.2">
      <c r="A1171" s="11" t="str">
        <f t="shared" si="21"/>
        <v>DEVONPORT2020</v>
      </c>
      <c r="B1171" s="95" t="s">
        <v>7</v>
      </c>
      <c r="C1171" s="88">
        <v>2020</v>
      </c>
      <c r="D1171" s="89"/>
      <c r="E1171" s="15">
        <v>18883</v>
      </c>
      <c r="F1171" s="15">
        <v>18834</v>
      </c>
      <c r="G1171" s="15">
        <v>37717</v>
      </c>
      <c r="H1171" s="90">
        <v>0</v>
      </c>
      <c r="I1171" s="90">
        <v>0</v>
      </c>
      <c r="J1171" s="15">
        <v>0</v>
      </c>
      <c r="K1171" s="15">
        <v>18883</v>
      </c>
      <c r="L1171" s="15">
        <v>18834</v>
      </c>
      <c r="M1171" s="15">
        <v>37717</v>
      </c>
      <c r="O1171" s="13"/>
      <c r="P1171" s="13"/>
    </row>
    <row r="1172" spans="1:16" ht="12.45" customHeight="1" x14ac:dyDescent="0.2">
      <c r="A1172" s="11" t="str">
        <f t="shared" si="21"/>
        <v>DEVONPORT2021</v>
      </c>
      <c r="B1172" s="3" t="s">
        <v>7</v>
      </c>
      <c r="C1172" s="12">
        <v>2021</v>
      </c>
      <c r="E1172" s="13">
        <v>19631</v>
      </c>
      <c r="F1172" s="13">
        <v>19616</v>
      </c>
      <c r="G1172" s="13">
        <v>39247</v>
      </c>
      <c r="H1172" s="13">
        <v>0</v>
      </c>
      <c r="I1172" s="13">
        <v>0</v>
      </c>
      <c r="J1172" s="13">
        <v>0</v>
      </c>
      <c r="K1172" s="15">
        <v>19631</v>
      </c>
      <c r="L1172" s="15">
        <v>19616</v>
      </c>
      <c r="M1172" s="15">
        <v>39247</v>
      </c>
      <c r="O1172" s="13"/>
      <c r="P1172" s="13"/>
    </row>
    <row r="1173" spans="1:16" ht="12.45" customHeight="1" x14ac:dyDescent="0.2">
      <c r="A1173" s="11" t="str">
        <f t="shared" si="21"/>
        <v>DEVONPORT2022</v>
      </c>
      <c r="B1173" s="3" t="s">
        <v>7</v>
      </c>
      <c r="C1173" s="12">
        <v>2022</v>
      </c>
      <c r="E1173" s="13">
        <v>49231</v>
      </c>
      <c r="F1173" s="13">
        <v>48441</v>
      </c>
      <c r="G1173" s="13">
        <v>97672</v>
      </c>
      <c r="H1173" s="13">
        <v>0</v>
      </c>
      <c r="I1173" s="13">
        <v>0</v>
      </c>
      <c r="J1173" s="13">
        <v>0</v>
      </c>
      <c r="K1173" s="15">
        <v>49231</v>
      </c>
      <c r="L1173" s="15">
        <v>48441</v>
      </c>
      <c r="M1173" s="15">
        <v>97672</v>
      </c>
      <c r="O1173" s="13"/>
      <c r="P1173" s="13"/>
    </row>
    <row r="1174" spans="1:16" ht="12.45" customHeight="1" x14ac:dyDescent="0.2">
      <c r="A1174" s="11" t="str">
        <f t="shared" si="21"/>
        <v>DEVONPORT2023</v>
      </c>
      <c r="B1174" s="93" t="s">
        <v>7</v>
      </c>
      <c r="C1174" s="88">
        <v>2023</v>
      </c>
      <c r="D1174" s="89"/>
      <c r="E1174" s="15">
        <v>60649</v>
      </c>
      <c r="F1174" s="15">
        <v>60610</v>
      </c>
      <c r="G1174" s="15">
        <v>121259</v>
      </c>
      <c r="H1174" s="15">
        <v>0</v>
      </c>
      <c r="I1174" s="15">
        <v>0</v>
      </c>
      <c r="J1174" s="15">
        <v>0</v>
      </c>
      <c r="K1174" s="15">
        <v>60649</v>
      </c>
      <c r="L1174" s="15">
        <v>60610</v>
      </c>
      <c r="M1174" s="15">
        <v>121259</v>
      </c>
      <c r="O1174" s="13"/>
      <c r="P1174" s="13"/>
    </row>
    <row r="1175" spans="1:16" ht="12.45" customHeight="1" x14ac:dyDescent="0.2">
      <c r="A1175" s="11" t="str">
        <f t="shared" si="21"/>
        <v>DEVONPORT2024</v>
      </c>
      <c r="B1175" s="3" t="s">
        <v>7</v>
      </c>
      <c r="C1175" s="12">
        <v>2024</v>
      </c>
      <c r="E1175" s="13">
        <v>62603</v>
      </c>
      <c r="F1175" s="13">
        <v>62085</v>
      </c>
      <c r="G1175" s="13">
        <v>124688</v>
      </c>
      <c r="H1175" s="13">
        <v>0</v>
      </c>
      <c r="I1175" s="13">
        <v>0</v>
      </c>
      <c r="J1175" s="13">
        <v>0</v>
      </c>
      <c r="K1175" s="15">
        <v>62603</v>
      </c>
      <c r="L1175" s="15">
        <v>62085</v>
      </c>
      <c r="M1175" s="15">
        <v>124688</v>
      </c>
      <c r="O1175" s="13"/>
      <c r="P1175" s="13"/>
    </row>
    <row r="1176" spans="1:16" ht="12.45" customHeight="1" x14ac:dyDescent="0.2">
      <c r="A1176" s="11" t="str">
        <f t="shared" si="21"/>
        <v>DOOMADGEE1985</v>
      </c>
      <c r="B1176" s="93" t="s">
        <v>166</v>
      </c>
      <c r="C1176" s="88">
        <v>1985</v>
      </c>
      <c r="D1176" s="89"/>
      <c r="E1176" s="15">
        <v>742</v>
      </c>
      <c r="F1176" s="15">
        <v>813</v>
      </c>
      <c r="G1176" s="15">
        <v>1555</v>
      </c>
      <c r="H1176" s="15">
        <v>0</v>
      </c>
      <c r="I1176" s="15">
        <v>0</v>
      </c>
      <c r="J1176" s="15">
        <v>0</v>
      </c>
      <c r="K1176" s="15">
        <v>742</v>
      </c>
      <c r="L1176" s="15">
        <v>813</v>
      </c>
      <c r="M1176" s="15">
        <v>1555</v>
      </c>
      <c r="O1176" s="13"/>
      <c r="P1176" s="13"/>
    </row>
    <row r="1177" spans="1:16" ht="12.45" customHeight="1" x14ac:dyDescent="0.2">
      <c r="A1177" s="11" t="str">
        <f t="shared" si="21"/>
        <v>DOOMADGEE1986</v>
      </c>
      <c r="B1177" s="3" t="s">
        <v>166</v>
      </c>
      <c r="C1177" s="12">
        <v>1986</v>
      </c>
      <c r="E1177" s="13">
        <v>937</v>
      </c>
      <c r="F1177" s="13">
        <v>805</v>
      </c>
      <c r="G1177" s="13">
        <v>1742</v>
      </c>
      <c r="H1177" s="13">
        <v>0</v>
      </c>
      <c r="I1177" s="13">
        <v>0</v>
      </c>
      <c r="J1177" s="13">
        <v>0</v>
      </c>
      <c r="K1177" s="15">
        <v>937</v>
      </c>
      <c r="L1177" s="15">
        <v>805</v>
      </c>
      <c r="M1177" s="15">
        <v>1742</v>
      </c>
      <c r="O1177" s="13"/>
      <c r="P1177" s="13"/>
    </row>
    <row r="1178" spans="1:16" ht="12.45" customHeight="1" x14ac:dyDescent="0.2">
      <c r="A1178" s="11" t="str">
        <f t="shared" si="21"/>
        <v>DOOMADGEE1987</v>
      </c>
      <c r="B1178" s="3" t="s">
        <v>166</v>
      </c>
      <c r="C1178" s="12">
        <v>1987</v>
      </c>
      <c r="E1178" s="13">
        <v>796</v>
      </c>
      <c r="F1178" s="13">
        <v>772</v>
      </c>
      <c r="G1178" s="13">
        <v>1568</v>
      </c>
      <c r="H1178" s="13">
        <v>0</v>
      </c>
      <c r="I1178" s="13">
        <v>0</v>
      </c>
      <c r="J1178" s="13">
        <v>0</v>
      </c>
      <c r="K1178" s="15">
        <v>796</v>
      </c>
      <c r="L1178" s="15">
        <v>772</v>
      </c>
      <c r="M1178" s="15">
        <v>1568</v>
      </c>
      <c r="O1178" s="13"/>
      <c r="P1178" s="13"/>
    </row>
    <row r="1179" spans="1:16" ht="12.45" customHeight="1" x14ac:dyDescent="0.2">
      <c r="A1179" s="11" t="str">
        <f t="shared" si="21"/>
        <v>DOOMADGEE1990</v>
      </c>
      <c r="B1179" s="93" t="s">
        <v>166</v>
      </c>
      <c r="C1179" s="12">
        <v>1990</v>
      </c>
      <c r="D1179" s="89"/>
      <c r="E1179" s="94">
        <v>224</v>
      </c>
      <c r="F1179" s="94">
        <v>171</v>
      </c>
      <c r="G1179" s="94">
        <v>395</v>
      </c>
      <c r="H1179" s="94">
        <v>0</v>
      </c>
      <c r="I1179" s="94">
        <v>0</v>
      </c>
      <c r="J1179" s="94">
        <v>0</v>
      </c>
      <c r="K1179" s="15">
        <v>224</v>
      </c>
      <c r="L1179" s="15">
        <v>171</v>
      </c>
      <c r="M1179" s="15">
        <v>395</v>
      </c>
      <c r="O1179" s="13"/>
      <c r="P1179" s="13"/>
    </row>
    <row r="1180" spans="1:16" ht="12.45" customHeight="1" x14ac:dyDescent="0.2">
      <c r="A1180" s="11" t="str">
        <f t="shared" si="21"/>
        <v>DOOMADGEE1991</v>
      </c>
      <c r="B1180" s="93" t="s">
        <v>166</v>
      </c>
      <c r="C1180" s="88">
        <v>1991</v>
      </c>
      <c r="D1180" s="89"/>
      <c r="E1180" s="15">
        <v>1566</v>
      </c>
      <c r="F1180" s="15">
        <v>1673</v>
      </c>
      <c r="G1180" s="15">
        <v>3239</v>
      </c>
      <c r="H1180" s="15">
        <v>0</v>
      </c>
      <c r="I1180" s="15">
        <v>0</v>
      </c>
      <c r="J1180" s="15">
        <v>0</v>
      </c>
      <c r="K1180" s="15">
        <v>1566</v>
      </c>
      <c r="L1180" s="15">
        <v>1673</v>
      </c>
      <c r="M1180" s="15">
        <v>3239</v>
      </c>
      <c r="O1180" s="13"/>
      <c r="P1180" s="13"/>
    </row>
    <row r="1181" spans="1:16" ht="12.45" customHeight="1" x14ac:dyDescent="0.2">
      <c r="A1181" s="11" t="str">
        <f t="shared" si="21"/>
        <v>DOOMADGEE1992</v>
      </c>
      <c r="B1181" s="3" t="s">
        <v>166</v>
      </c>
      <c r="C1181" s="12">
        <v>1992</v>
      </c>
      <c r="E1181" s="13">
        <v>1673</v>
      </c>
      <c r="F1181" s="13">
        <v>1805</v>
      </c>
      <c r="G1181" s="13">
        <v>3478</v>
      </c>
      <c r="H1181" s="13">
        <v>0</v>
      </c>
      <c r="I1181" s="13">
        <v>0</v>
      </c>
      <c r="J1181" s="13">
        <v>0</v>
      </c>
      <c r="K1181" s="15">
        <v>1673</v>
      </c>
      <c r="L1181" s="15">
        <v>1805</v>
      </c>
      <c r="M1181" s="15">
        <v>3478</v>
      </c>
      <c r="O1181" s="13"/>
      <c r="P1181" s="13"/>
    </row>
    <row r="1182" spans="1:16" ht="12.45" customHeight="1" x14ac:dyDescent="0.2">
      <c r="A1182" s="11" t="str">
        <f t="shared" si="21"/>
        <v>DOOMADGEE1993</v>
      </c>
      <c r="B1182" s="93" t="s">
        <v>166</v>
      </c>
      <c r="C1182" s="88">
        <v>1993</v>
      </c>
      <c r="D1182" s="89"/>
      <c r="E1182" s="15">
        <v>1392</v>
      </c>
      <c r="F1182" s="15">
        <v>1410</v>
      </c>
      <c r="G1182" s="15">
        <v>2802</v>
      </c>
      <c r="H1182" s="15">
        <v>0</v>
      </c>
      <c r="I1182" s="15">
        <v>0</v>
      </c>
      <c r="J1182" s="15">
        <v>0</v>
      </c>
      <c r="K1182" s="15">
        <v>1392</v>
      </c>
      <c r="L1182" s="15">
        <v>1410</v>
      </c>
      <c r="M1182" s="15">
        <v>2802</v>
      </c>
      <c r="O1182" s="13"/>
      <c r="P1182" s="13"/>
    </row>
    <row r="1183" spans="1:16" ht="12.45" customHeight="1" x14ac:dyDescent="0.2">
      <c r="A1183" s="11" t="str">
        <f t="shared" si="21"/>
        <v>DOOMADGEE1994</v>
      </c>
      <c r="B1183" s="93" t="s">
        <v>166</v>
      </c>
      <c r="C1183" s="88">
        <v>1994</v>
      </c>
      <c r="D1183" s="89"/>
      <c r="E1183" s="15">
        <v>1409</v>
      </c>
      <c r="F1183" s="15">
        <v>1322</v>
      </c>
      <c r="G1183" s="15">
        <v>2731</v>
      </c>
      <c r="H1183" s="15">
        <v>0</v>
      </c>
      <c r="I1183" s="15">
        <v>0</v>
      </c>
      <c r="J1183" s="15">
        <v>0</v>
      </c>
      <c r="K1183" s="15">
        <v>1409</v>
      </c>
      <c r="L1183" s="15">
        <v>1322</v>
      </c>
      <c r="M1183" s="15">
        <v>2731</v>
      </c>
      <c r="O1183" s="13"/>
      <c r="P1183" s="13"/>
    </row>
    <row r="1184" spans="1:16" ht="12.45" customHeight="1" x14ac:dyDescent="0.2">
      <c r="A1184" s="11" t="str">
        <f t="shared" si="21"/>
        <v>DOOMADGEE1995</v>
      </c>
      <c r="B1184" s="93" t="s">
        <v>166</v>
      </c>
      <c r="C1184" s="88">
        <v>1995</v>
      </c>
      <c r="D1184" s="89"/>
      <c r="E1184" s="15">
        <v>1286</v>
      </c>
      <c r="F1184" s="15">
        <v>1245</v>
      </c>
      <c r="G1184" s="15">
        <v>2531</v>
      </c>
      <c r="H1184" s="15">
        <v>0</v>
      </c>
      <c r="I1184" s="15">
        <v>0</v>
      </c>
      <c r="J1184" s="15">
        <v>0</v>
      </c>
      <c r="K1184" s="15">
        <v>1286</v>
      </c>
      <c r="L1184" s="15">
        <v>1245</v>
      </c>
      <c r="M1184" s="15">
        <v>2531</v>
      </c>
      <c r="O1184" s="13"/>
      <c r="P1184" s="13"/>
    </row>
    <row r="1185" spans="1:16" ht="12.45" customHeight="1" x14ac:dyDescent="0.2">
      <c r="A1185" s="11" t="str">
        <f t="shared" si="21"/>
        <v>DOOMADGEE1996</v>
      </c>
      <c r="B1185" s="3" t="s">
        <v>166</v>
      </c>
      <c r="C1185" s="12">
        <v>1996</v>
      </c>
      <c r="E1185" s="13">
        <v>1319</v>
      </c>
      <c r="F1185" s="13">
        <v>1339</v>
      </c>
      <c r="G1185" s="13">
        <v>2658</v>
      </c>
      <c r="H1185" s="13">
        <v>0</v>
      </c>
      <c r="I1185" s="13">
        <v>0</v>
      </c>
      <c r="J1185" s="13">
        <v>0</v>
      </c>
      <c r="K1185" s="15">
        <v>1319</v>
      </c>
      <c r="L1185" s="15">
        <v>1339</v>
      </c>
      <c r="M1185" s="15">
        <v>2658</v>
      </c>
      <c r="O1185" s="13"/>
      <c r="P1185" s="13"/>
    </row>
    <row r="1186" spans="1:16" ht="12.45" customHeight="1" x14ac:dyDescent="0.2">
      <c r="A1186" s="11" t="str">
        <f t="shared" si="21"/>
        <v>DOOMADGEE1997</v>
      </c>
      <c r="B1186" s="3" t="s">
        <v>166</v>
      </c>
      <c r="C1186" s="12">
        <v>1997</v>
      </c>
      <c r="E1186" s="13">
        <v>1369</v>
      </c>
      <c r="F1186" s="13">
        <v>1351</v>
      </c>
      <c r="G1186" s="13">
        <v>2720</v>
      </c>
      <c r="H1186" s="13">
        <v>0</v>
      </c>
      <c r="I1186" s="13">
        <v>0</v>
      </c>
      <c r="J1186" s="13">
        <v>0</v>
      </c>
      <c r="K1186" s="15">
        <v>1369</v>
      </c>
      <c r="L1186" s="15">
        <v>1351</v>
      </c>
      <c r="M1186" s="15">
        <v>2720</v>
      </c>
      <c r="O1186" s="13"/>
      <c r="P1186" s="13"/>
    </row>
    <row r="1187" spans="1:16" ht="12.45" customHeight="1" x14ac:dyDescent="0.2">
      <c r="A1187" s="11" t="str">
        <f t="shared" si="21"/>
        <v>DOOMADGEE1998</v>
      </c>
      <c r="B1187" s="91" t="s">
        <v>166</v>
      </c>
      <c r="C1187" s="16">
        <v>1998</v>
      </c>
      <c r="D1187" s="89"/>
      <c r="E1187" s="92">
        <v>1385</v>
      </c>
      <c r="F1187" s="92">
        <v>1358</v>
      </c>
      <c r="G1187" s="92">
        <v>2743</v>
      </c>
      <c r="H1187" s="92">
        <v>0</v>
      </c>
      <c r="I1187" s="92">
        <v>0</v>
      </c>
      <c r="J1187" s="92">
        <v>0</v>
      </c>
      <c r="K1187" s="15">
        <v>1385</v>
      </c>
      <c r="L1187" s="15">
        <v>1358</v>
      </c>
      <c r="M1187" s="15">
        <v>2743</v>
      </c>
      <c r="O1187" s="13"/>
      <c r="P1187" s="13"/>
    </row>
    <row r="1188" spans="1:16" ht="12.45" customHeight="1" x14ac:dyDescent="0.2">
      <c r="A1188" s="11" t="str">
        <f t="shared" si="21"/>
        <v>DOOMADGEE1999</v>
      </c>
      <c r="B1188" s="95" t="s">
        <v>166</v>
      </c>
      <c r="C1188" s="88">
        <v>1999</v>
      </c>
      <c r="D1188" s="89"/>
      <c r="E1188" s="15">
        <v>1415</v>
      </c>
      <c r="F1188" s="15">
        <v>1393</v>
      </c>
      <c r="G1188" s="15">
        <v>2808</v>
      </c>
      <c r="H1188" s="90">
        <v>0</v>
      </c>
      <c r="I1188" s="90">
        <v>0</v>
      </c>
      <c r="J1188" s="15">
        <v>0</v>
      </c>
      <c r="K1188" s="15">
        <v>1415</v>
      </c>
      <c r="L1188" s="15">
        <v>1393</v>
      </c>
      <c r="M1188" s="15">
        <v>2808</v>
      </c>
      <c r="O1188" s="13"/>
      <c r="P1188" s="13"/>
    </row>
    <row r="1189" spans="1:16" ht="12.45" customHeight="1" x14ac:dyDescent="0.2">
      <c r="A1189" s="11" t="str">
        <f t="shared" si="21"/>
        <v>DOOMADGEE2000</v>
      </c>
      <c r="B1189" s="3" t="s">
        <v>166</v>
      </c>
      <c r="C1189" s="12">
        <v>2000</v>
      </c>
      <c r="E1189" s="13">
        <v>1426</v>
      </c>
      <c r="F1189" s="13">
        <v>1416</v>
      </c>
      <c r="G1189" s="13">
        <v>2842</v>
      </c>
      <c r="H1189" s="13">
        <v>0</v>
      </c>
      <c r="I1189" s="13">
        <v>0</v>
      </c>
      <c r="J1189" s="13">
        <v>0</v>
      </c>
      <c r="K1189" s="15">
        <v>1426</v>
      </c>
      <c r="L1189" s="15">
        <v>1416</v>
      </c>
      <c r="M1189" s="15">
        <v>2842</v>
      </c>
      <c r="O1189" s="13"/>
      <c r="P1189" s="13"/>
    </row>
    <row r="1190" spans="1:16" ht="12.45" customHeight="1" x14ac:dyDescent="0.2">
      <c r="A1190" s="11" t="str">
        <f t="shared" si="21"/>
        <v>DOOMADGEE2001</v>
      </c>
      <c r="B1190" s="95" t="s">
        <v>166</v>
      </c>
      <c r="C1190" s="88">
        <v>2001</v>
      </c>
      <c r="D1190" s="89"/>
      <c r="E1190" s="15">
        <v>1397</v>
      </c>
      <c r="F1190" s="15">
        <v>1407</v>
      </c>
      <c r="G1190" s="15">
        <v>2804</v>
      </c>
      <c r="H1190" s="90">
        <v>0</v>
      </c>
      <c r="I1190" s="90">
        <v>0</v>
      </c>
      <c r="J1190" s="15">
        <v>0</v>
      </c>
      <c r="K1190" s="15">
        <v>1397</v>
      </c>
      <c r="L1190" s="15">
        <v>1407</v>
      </c>
      <c r="M1190" s="15">
        <v>2804</v>
      </c>
      <c r="O1190" s="13"/>
      <c r="P1190" s="13"/>
    </row>
    <row r="1191" spans="1:16" ht="12.45" customHeight="1" x14ac:dyDescent="0.2">
      <c r="A1191" s="11" t="str">
        <f t="shared" si="21"/>
        <v>DOOMADGEE2002</v>
      </c>
      <c r="B1191" s="3" t="s">
        <v>166</v>
      </c>
      <c r="C1191" s="12">
        <v>2002</v>
      </c>
      <c r="E1191" s="13">
        <v>1443</v>
      </c>
      <c r="F1191" s="13">
        <v>1381</v>
      </c>
      <c r="G1191" s="13">
        <v>2824</v>
      </c>
      <c r="H1191" s="13">
        <v>0</v>
      </c>
      <c r="I1191" s="13">
        <v>0</v>
      </c>
      <c r="J1191" s="13">
        <v>0</v>
      </c>
      <c r="K1191" s="15">
        <v>1443</v>
      </c>
      <c r="L1191" s="15">
        <v>1381</v>
      </c>
      <c r="M1191" s="15">
        <v>2824</v>
      </c>
      <c r="O1191" s="13"/>
      <c r="P1191" s="13"/>
    </row>
    <row r="1192" spans="1:16" ht="12.45" customHeight="1" x14ac:dyDescent="0.2">
      <c r="A1192" s="11" t="str">
        <f t="shared" si="21"/>
        <v>DOOMADGEE2003</v>
      </c>
      <c r="B1192" s="3" t="s">
        <v>166</v>
      </c>
      <c r="C1192" s="12">
        <v>2003</v>
      </c>
      <c r="E1192" s="13">
        <v>1500</v>
      </c>
      <c r="F1192" s="13">
        <v>1548</v>
      </c>
      <c r="G1192" s="13">
        <v>3048</v>
      </c>
      <c r="H1192" s="13">
        <v>0</v>
      </c>
      <c r="I1192" s="13">
        <v>0</v>
      </c>
      <c r="J1192" s="13">
        <v>0</v>
      </c>
      <c r="K1192" s="15">
        <v>1500</v>
      </c>
      <c r="L1192" s="15">
        <v>1548</v>
      </c>
      <c r="M1192" s="15">
        <v>3048</v>
      </c>
      <c r="O1192" s="13"/>
      <c r="P1192" s="13"/>
    </row>
    <row r="1193" spans="1:16" ht="12.45" customHeight="1" x14ac:dyDescent="0.2">
      <c r="A1193" s="11" t="str">
        <f t="shared" ref="A1193:A1256" si="22">CONCATENATE(B1193,C1193)</f>
        <v>DOOMADGEE2004</v>
      </c>
      <c r="B1193" s="93" t="s">
        <v>166</v>
      </c>
      <c r="C1193" s="88">
        <v>2004</v>
      </c>
      <c r="D1193" s="89"/>
      <c r="E1193" s="15">
        <v>1585</v>
      </c>
      <c r="F1193" s="15">
        <v>1528</v>
      </c>
      <c r="G1193" s="15">
        <v>3113</v>
      </c>
      <c r="H1193" s="15">
        <v>0</v>
      </c>
      <c r="I1193" s="15">
        <v>0</v>
      </c>
      <c r="J1193" s="15">
        <v>0</v>
      </c>
      <c r="K1193" s="15">
        <v>1585</v>
      </c>
      <c r="L1193" s="15">
        <v>1528</v>
      </c>
      <c r="M1193" s="15">
        <v>3113</v>
      </c>
      <c r="O1193" s="13"/>
      <c r="P1193" s="13"/>
    </row>
    <row r="1194" spans="1:16" ht="12.45" customHeight="1" x14ac:dyDescent="0.2">
      <c r="A1194" s="11" t="str">
        <f t="shared" si="22"/>
        <v>DOOMADGEE2005</v>
      </c>
      <c r="B1194" s="3" t="s">
        <v>166</v>
      </c>
      <c r="C1194" s="12">
        <v>2005</v>
      </c>
      <c r="E1194" s="13">
        <v>1460</v>
      </c>
      <c r="F1194" s="13">
        <v>1303</v>
      </c>
      <c r="G1194" s="13">
        <v>2763</v>
      </c>
      <c r="H1194" s="13">
        <v>0</v>
      </c>
      <c r="I1194" s="13">
        <v>0</v>
      </c>
      <c r="J1194" s="13">
        <v>0</v>
      </c>
      <c r="K1194" s="15">
        <v>1460</v>
      </c>
      <c r="L1194" s="15">
        <v>1303</v>
      </c>
      <c r="M1194" s="15">
        <v>2763</v>
      </c>
      <c r="O1194" s="13"/>
      <c r="P1194" s="13"/>
    </row>
    <row r="1195" spans="1:16" ht="12.45" customHeight="1" x14ac:dyDescent="0.2">
      <c r="A1195" s="11" t="str">
        <f t="shared" si="22"/>
        <v>DOOMADGEE2006</v>
      </c>
      <c r="B1195" s="3" t="s">
        <v>166</v>
      </c>
      <c r="C1195" s="12">
        <v>2006</v>
      </c>
      <c r="E1195" s="13">
        <v>1792</v>
      </c>
      <c r="F1195" s="13">
        <v>1689</v>
      </c>
      <c r="G1195" s="13">
        <v>3481</v>
      </c>
      <c r="H1195" s="13">
        <v>0</v>
      </c>
      <c r="I1195" s="13">
        <v>0</v>
      </c>
      <c r="J1195" s="13">
        <v>0</v>
      </c>
      <c r="K1195" s="15">
        <v>1792</v>
      </c>
      <c r="L1195" s="15">
        <v>1689</v>
      </c>
      <c r="M1195" s="15">
        <v>3481</v>
      </c>
      <c r="O1195" s="13"/>
      <c r="P1195" s="13"/>
    </row>
    <row r="1196" spans="1:16" ht="12.45" customHeight="1" x14ac:dyDescent="0.2">
      <c r="A1196" s="11" t="str">
        <f t="shared" si="22"/>
        <v>DOOMADGEE2007</v>
      </c>
      <c r="B1196" s="93" t="s">
        <v>166</v>
      </c>
      <c r="C1196" s="88">
        <v>2007</v>
      </c>
      <c r="D1196" s="89"/>
      <c r="E1196" s="15">
        <v>1934</v>
      </c>
      <c r="F1196" s="15">
        <v>1864</v>
      </c>
      <c r="G1196" s="15">
        <v>3798</v>
      </c>
      <c r="H1196" s="15">
        <v>0</v>
      </c>
      <c r="I1196" s="15">
        <v>0</v>
      </c>
      <c r="J1196" s="15">
        <v>0</v>
      </c>
      <c r="K1196" s="15">
        <v>1934</v>
      </c>
      <c r="L1196" s="15">
        <v>1864</v>
      </c>
      <c r="M1196" s="15">
        <v>3798</v>
      </c>
      <c r="O1196" s="13"/>
      <c r="P1196" s="13"/>
    </row>
    <row r="1197" spans="1:16" ht="12.45" customHeight="1" x14ac:dyDescent="0.2">
      <c r="A1197" s="11" t="str">
        <f t="shared" si="22"/>
        <v>DOOMADGEE2008</v>
      </c>
      <c r="B1197" s="93" t="s">
        <v>166</v>
      </c>
      <c r="C1197" s="88">
        <v>2008</v>
      </c>
      <c r="D1197" s="89"/>
      <c r="E1197" s="15">
        <v>2304</v>
      </c>
      <c r="F1197" s="15">
        <v>2339</v>
      </c>
      <c r="G1197" s="15">
        <v>4643</v>
      </c>
      <c r="H1197" s="15">
        <v>0</v>
      </c>
      <c r="I1197" s="15">
        <v>0</v>
      </c>
      <c r="J1197" s="15">
        <v>0</v>
      </c>
      <c r="K1197" s="15">
        <v>2304</v>
      </c>
      <c r="L1197" s="15">
        <v>2339</v>
      </c>
      <c r="M1197" s="15">
        <v>4643</v>
      </c>
      <c r="O1197" s="13"/>
      <c r="P1197" s="13"/>
    </row>
    <row r="1198" spans="1:16" ht="12.45" customHeight="1" x14ac:dyDescent="0.2">
      <c r="A1198" s="11" t="str">
        <f t="shared" si="22"/>
        <v>DOOMADGEE2009</v>
      </c>
      <c r="B1198" s="3" t="s">
        <v>166</v>
      </c>
      <c r="C1198" s="12">
        <v>2009</v>
      </c>
      <c r="E1198" s="13">
        <v>505</v>
      </c>
      <c r="F1198" s="13">
        <v>505</v>
      </c>
      <c r="G1198" s="13">
        <v>1010</v>
      </c>
      <c r="H1198" s="13">
        <v>0</v>
      </c>
      <c r="I1198" s="13">
        <v>0</v>
      </c>
      <c r="J1198" s="13">
        <v>0</v>
      </c>
      <c r="K1198" s="15">
        <v>505</v>
      </c>
      <c r="L1198" s="15">
        <v>505</v>
      </c>
      <c r="M1198" s="15">
        <v>1010</v>
      </c>
      <c r="O1198" s="13"/>
      <c r="P1198" s="13"/>
    </row>
    <row r="1199" spans="1:16" ht="12.45" customHeight="1" x14ac:dyDescent="0.2">
      <c r="A1199" s="11" t="str">
        <f t="shared" si="22"/>
        <v>DOOMADGEE2010</v>
      </c>
      <c r="B1199" s="3" t="s">
        <v>166</v>
      </c>
      <c r="C1199" s="12">
        <v>2010</v>
      </c>
      <c r="E1199" s="13">
        <v>1706</v>
      </c>
      <c r="F1199" s="13">
        <v>1763</v>
      </c>
      <c r="G1199" s="13">
        <v>3469</v>
      </c>
      <c r="H1199" s="13">
        <v>0</v>
      </c>
      <c r="I1199" s="13">
        <v>0</v>
      </c>
      <c r="J1199" s="13">
        <v>0</v>
      </c>
      <c r="K1199" s="15">
        <v>1706</v>
      </c>
      <c r="L1199" s="15">
        <v>1763</v>
      </c>
      <c r="M1199" s="15">
        <v>3469</v>
      </c>
      <c r="O1199" s="13"/>
      <c r="P1199" s="13"/>
    </row>
    <row r="1200" spans="1:16" ht="12.45" customHeight="1" x14ac:dyDescent="0.2">
      <c r="A1200" s="11" t="str">
        <f t="shared" si="22"/>
        <v>DOOMADGEE2011</v>
      </c>
      <c r="B1200" s="3" t="s">
        <v>166</v>
      </c>
      <c r="C1200" s="12">
        <v>2011</v>
      </c>
      <c r="E1200" s="13">
        <v>3574</v>
      </c>
      <c r="F1200" s="13">
        <v>3777</v>
      </c>
      <c r="G1200" s="13">
        <v>7351</v>
      </c>
      <c r="H1200" s="13">
        <v>0</v>
      </c>
      <c r="I1200" s="13">
        <v>0</v>
      </c>
      <c r="J1200" s="13">
        <v>0</v>
      </c>
      <c r="K1200" s="15">
        <v>3574</v>
      </c>
      <c r="L1200" s="15">
        <v>3777</v>
      </c>
      <c r="M1200" s="15">
        <v>7351</v>
      </c>
      <c r="O1200" s="13"/>
      <c r="P1200" s="13"/>
    </row>
    <row r="1201" spans="1:16" ht="12.45" customHeight="1" x14ac:dyDescent="0.2">
      <c r="A1201" s="11" t="str">
        <f t="shared" si="22"/>
        <v>DOOMADGEE2012</v>
      </c>
      <c r="B1201" s="3" t="s">
        <v>166</v>
      </c>
      <c r="C1201" s="12">
        <v>2012</v>
      </c>
      <c r="E1201" s="13">
        <v>3464</v>
      </c>
      <c r="F1201" s="13">
        <v>3549</v>
      </c>
      <c r="G1201" s="13">
        <v>7013</v>
      </c>
      <c r="H1201" s="13">
        <v>0</v>
      </c>
      <c r="I1201" s="13">
        <v>0</v>
      </c>
      <c r="J1201" s="13">
        <v>0</v>
      </c>
      <c r="K1201" s="15">
        <v>3464</v>
      </c>
      <c r="L1201" s="15">
        <v>3549</v>
      </c>
      <c r="M1201" s="15">
        <v>7013</v>
      </c>
      <c r="O1201" s="13"/>
      <c r="P1201" s="13"/>
    </row>
    <row r="1202" spans="1:16" ht="12.45" customHeight="1" x14ac:dyDescent="0.2">
      <c r="A1202" s="11" t="str">
        <f t="shared" si="22"/>
        <v>DOOMADGEE2013</v>
      </c>
      <c r="B1202" s="3" t="s">
        <v>166</v>
      </c>
      <c r="C1202" s="12">
        <v>2013</v>
      </c>
      <c r="E1202" s="13">
        <v>3209</v>
      </c>
      <c r="F1202" s="13">
        <v>3309</v>
      </c>
      <c r="G1202" s="13">
        <v>6518</v>
      </c>
      <c r="H1202" s="13">
        <v>0</v>
      </c>
      <c r="I1202" s="13">
        <v>0</v>
      </c>
      <c r="J1202" s="13">
        <v>0</v>
      </c>
      <c r="K1202" s="15">
        <v>3209</v>
      </c>
      <c r="L1202" s="15">
        <v>3309</v>
      </c>
      <c r="M1202" s="15">
        <v>6518</v>
      </c>
      <c r="O1202" s="13"/>
      <c r="P1202" s="13"/>
    </row>
    <row r="1203" spans="1:16" ht="12.45" customHeight="1" x14ac:dyDescent="0.2">
      <c r="A1203" s="11" t="str">
        <f t="shared" si="22"/>
        <v>DOOMADGEE2014</v>
      </c>
      <c r="B1203" s="95" t="s">
        <v>166</v>
      </c>
      <c r="C1203" s="88">
        <v>2014</v>
      </c>
      <c r="D1203" s="89"/>
      <c r="E1203" s="15">
        <v>3398</v>
      </c>
      <c r="F1203" s="15">
        <v>3431</v>
      </c>
      <c r="G1203" s="15">
        <v>6829</v>
      </c>
      <c r="H1203" s="90">
        <v>0</v>
      </c>
      <c r="I1203" s="90">
        <v>0</v>
      </c>
      <c r="J1203" s="15">
        <v>0</v>
      </c>
      <c r="K1203" s="15">
        <v>3398</v>
      </c>
      <c r="L1203" s="15">
        <v>3431</v>
      </c>
      <c r="M1203" s="15">
        <v>6829</v>
      </c>
      <c r="O1203" s="13"/>
      <c r="P1203" s="13"/>
    </row>
    <row r="1204" spans="1:16" ht="12.45" customHeight="1" x14ac:dyDescent="0.2">
      <c r="A1204" s="11" t="str">
        <f t="shared" si="22"/>
        <v>DOOMADGEE2015</v>
      </c>
      <c r="B1204" s="3" t="s">
        <v>166</v>
      </c>
      <c r="C1204" s="12">
        <v>2015</v>
      </c>
      <c r="E1204" s="13">
        <v>2812</v>
      </c>
      <c r="F1204" s="13">
        <v>3091</v>
      </c>
      <c r="G1204" s="13">
        <v>5903</v>
      </c>
      <c r="H1204" s="13">
        <v>0</v>
      </c>
      <c r="I1204" s="13">
        <v>0</v>
      </c>
      <c r="J1204" s="13">
        <v>0</v>
      </c>
      <c r="K1204" s="15">
        <v>2812</v>
      </c>
      <c r="L1204" s="15">
        <v>3091</v>
      </c>
      <c r="M1204" s="15">
        <v>5903</v>
      </c>
      <c r="O1204" s="13"/>
      <c r="P1204" s="13"/>
    </row>
    <row r="1205" spans="1:16" ht="12.45" customHeight="1" x14ac:dyDescent="0.2">
      <c r="A1205" s="11" t="str">
        <f t="shared" si="22"/>
        <v>DOOMADGEE2016</v>
      </c>
      <c r="B1205" s="3" t="s">
        <v>166</v>
      </c>
      <c r="C1205" s="12">
        <v>2016</v>
      </c>
      <c r="E1205" s="13">
        <v>2962</v>
      </c>
      <c r="F1205" s="13">
        <v>3168</v>
      </c>
      <c r="G1205" s="13">
        <v>6130</v>
      </c>
      <c r="H1205" s="13">
        <v>0</v>
      </c>
      <c r="I1205" s="13">
        <v>0</v>
      </c>
      <c r="J1205" s="13">
        <v>0</v>
      </c>
      <c r="K1205" s="15">
        <v>2962</v>
      </c>
      <c r="L1205" s="15">
        <v>3168</v>
      </c>
      <c r="M1205" s="15">
        <v>6130</v>
      </c>
      <c r="O1205" s="13"/>
      <c r="P1205" s="13"/>
    </row>
    <row r="1206" spans="1:16" ht="12.45" customHeight="1" x14ac:dyDescent="0.2">
      <c r="A1206" s="11" t="str">
        <f t="shared" si="22"/>
        <v>DOOMADGEE2017</v>
      </c>
      <c r="B1206" s="3" t="s">
        <v>166</v>
      </c>
      <c r="C1206" s="12">
        <v>2017</v>
      </c>
      <c r="E1206" s="13">
        <v>3104</v>
      </c>
      <c r="F1206" s="13">
        <v>3303</v>
      </c>
      <c r="G1206" s="13">
        <v>6407</v>
      </c>
      <c r="H1206" s="13">
        <v>0</v>
      </c>
      <c r="I1206" s="13">
        <v>0</v>
      </c>
      <c r="J1206" s="13">
        <v>0</v>
      </c>
      <c r="K1206" s="15">
        <v>3104</v>
      </c>
      <c r="L1206" s="15">
        <v>3303</v>
      </c>
      <c r="M1206" s="15">
        <v>6407</v>
      </c>
      <c r="O1206" s="13"/>
      <c r="P1206" s="13"/>
    </row>
    <row r="1207" spans="1:16" ht="12.45" customHeight="1" x14ac:dyDescent="0.2">
      <c r="A1207" s="11" t="str">
        <f t="shared" si="22"/>
        <v>DOOMADGEE2018</v>
      </c>
      <c r="B1207" s="3" t="s">
        <v>166</v>
      </c>
      <c r="C1207" s="12">
        <v>2018</v>
      </c>
      <c r="E1207" s="13">
        <v>3011</v>
      </c>
      <c r="F1207" s="13">
        <v>3098</v>
      </c>
      <c r="G1207" s="13">
        <v>6109</v>
      </c>
      <c r="H1207" s="13">
        <v>0</v>
      </c>
      <c r="I1207" s="13">
        <v>0</v>
      </c>
      <c r="J1207" s="13">
        <v>0</v>
      </c>
      <c r="K1207" s="15">
        <v>3011</v>
      </c>
      <c r="L1207" s="15">
        <v>3098</v>
      </c>
      <c r="M1207" s="15">
        <v>6109</v>
      </c>
      <c r="O1207" s="13"/>
      <c r="P1207" s="13"/>
    </row>
    <row r="1208" spans="1:16" ht="12.45" customHeight="1" x14ac:dyDescent="0.2">
      <c r="A1208" s="11" t="str">
        <f t="shared" si="22"/>
        <v>DOOMADGEE2019</v>
      </c>
      <c r="B1208" s="3" t="s">
        <v>166</v>
      </c>
      <c r="C1208" s="12">
        <v>2019</v>
      </c>
      <c r="E1208" s="13">
        <v>3310</v>
      </c>
      <c r="F1208" s="13">
        <v>3625</v>
      </c>
      <c r="G1208" s="13">
        <v>6935</v>
      </c>
      <c r="H1208" s="13">
        <v>0</v>
      </c>
      <c r="I1208" s="13">
        <v>0</v>
      </c>
      <c r="J1208" s="13">
        <v>0</v>
      </c>
      <c r="K1208" s="15">
        <v>3310</v>
      </c>
      <c r="L1208" s="15">
        <v>3625</v>
      </c>
      <c r="M1208" s="15">
        <v>6935</v>
      </c>
      <c r="O1208" s="13"/>
      <c r="P1208" s="13"/>
    </row>
    <row r="1209" spans="1:16" ht="12.45" customHeight="1" x14ac:dyDescent="0.2">
      <c r="A1209" s="11" t="str">
        <f t="shared" si="22"/>
        <v>DOOMADGEE2020</v>
      </c>
      <c r="B1209" s="3" t="s">
        <v>166</v>
      </c>
      <c r="C1209" s="12">
        <v>2020</v>
      </c>
      <c r="E1209" s="13">
        <v>2680</v>
      </c>
      <c r="F1209" s="13">
        <v>3088</v>
      </c>
      <c r="G1209" s="13">
        <v>5768</v>
      </c>
      <c r="H1209" s="13">
        <v>0</v>
      </c>
      <c r="I1209" s="13">
        <v>0</v>
      </c>
      <c r="J1209" s="13">
        <v>0</v>
      </c>
      <c r="K1209" s="15">
        <v>2680</v>
      </c>
      <c r="L1209" s="15">
        <v>3088</v>
      </c>
      <c r="M1209" s="15">
        <v>5768</v>
      </c>
      <c r="O1209" s="13"/>
      <c r="P1209" s="13"/>
    </row>
    <row r="1210" spans="1:16" ht="12.45" customHeight="1" x14ac:dyDescent="0.2">
      <c r="A1210" s="11" t="str">
        <f t="shared" si="22"/>
        <v>DOOMADGEE2021</v>
      </c>
      <c r="B1210" s="93" t="s">
        <v>166</v>
      </c>
      <c r="C1210" s="88">
        <v>2021</v>
      </c>
      <c r="D1210" s="89"/>
      <c r="E1210" s="15">
        <v>3609</v>
      </c>
      <c r="F1210" s="15">
        <v>3938</v>
      </c>
      <c r="G1210" s="15">
        <v>7547</v>
      </c>
      <c r="H1210" s="15">
        <v>0</v>
      </c>
      <c r="I1210" s="15">
        <v>0</v>
      </c>
      <c r="J1210" s="15">
        <v>0</v>
      </c>
      <c r="K1210" s="15">
        <v>3609</v>
      </c>
      <c r="L1210" s="15">
        <v>3938</v>
      </c>
      <c r="M1210" s="15">
        <v>7547</v>
      </c>
      <c r="O1210" s="13"/>
      <c r="P1210" s="13"/>
    </row>
    <row r="1211" spans="1:16" ht="12.45" customHeight="1" x14ac:dyDescent="0.2">
      <c r="A1211" s="11" t="str">
        <f t="shared" si="22"/>
        <v>DOOMADGEE2022</v>
      </c>
      <c r="B1211" s="3" t="s">
        <v>166</v>
      </c>
      <c r="C1211" s="12">
        <v>2022</v>
      </c>
      <c r="E1211" s="13">
        <v>3626</v>
      </c>
      <c r="F1211" s="13">
        <v>3965</v>
      </c>
      <c r="G1211" s="13">
        <v>7591</v>
      </c>
      <c r="H1211" s="13">
        <v>0</v>
      </c>
      <c r="I1211" s="13">
        <v>0</v>
      </c>
      <c r="J1211" s="13">
        <v>0</v>
      </c>
      <c r="K1211" s="15">
        <v>3626</v>
      </c>
      <c r="L1211" s="15">
        <v>3965</v>
      </c>
      <c r="M1211" s="15">
        <v>7591</v>
      </c>
      <c r="O1211" s="13"/>
      <c r="P1211" s="13"/>
    </row>
    <row r="1212" spans="1:16" ht="12.45" customHeight="1" x14ac:dyDescent="0.2">
      <c r="A1212" s="11" t="str">
        <f t="shared" si="22"/>
        <v>DOOMADGEE2023</v>
      </c>
      <c r="B1212" s="3" t="s">
        <v>166</v>
      </c>
      <c r="C1212" s="12">
        <v>2023</v>
      </c>
      <c r="E1212" s="13">
        <v>3856</v>
      </c>
      <c r="F1212" s="13">
        <v>4192</v>
      </c>
      <c r="G1212" s="13">
        <v>8048</v>
      </c>
      <c r="H1212" s="13">
        <v>0</v>
      </c>
      <c r="I1212" s="13">
        <v>0</v>
      </c>
      <c r="J1212" s="13">
        <v>0</v>
      </c>
      <c r="K1212" s="15">
        <v>3856</v>
      </c>
      <c r="L1212" s="15">
        <v>4192</v>
      </c>
      <c r="M1212" s="15">
        <v>8048</v>
      </c>
      <c r="O1212" s="13"/>
      <c r="P1212" s="13"/>
    </row>
    <row r="1213" spans="1:16" ht="12.45" customHeight="1" x14ac:dyDescent="0.2">
      <c r="A1213" s="11" t="str">
        <f t="shared" si="22"/>
        <v>DOOMADGEE2024</v>
      </c>
      <c r="B1213" s="95" t="s">
        <v>166</v>
      </c>
      <c r="C1213" s="88">
        <v>2024</v>
      </c>
      <c r="D1213" s="89"/>
      <c r="E1213" s="15">
        <v>4169</v>
      </c>
      <c r="F1213" s="15">
        <v>4452</v>
      </c>
      <c r="G1213" s="15">
        <v>8621</v>
      </c>
      <c r="H1213" s="90">
        <v>0</v>
      </c>
      <c r="I1213" s="90">
        <v>0</v>
      </c>
      <c r="J1213" s="15">
        <v>0</v>
      </c>
      <c r="K1213" s="15">
        <v>4169</v>
      </c>
      <c r="L1213" s="15">
        <v>4452</v>
      </c>
      <c r="M1213" s="15">
        <v>8621</v>
      </c>
      <c r="O1213" s="13"/>
      <c r="P1213" s="13"/>
    </row>
    <row r="1214" spans="1:16" ht="12.45" customHeight="1" x14ac:dyDescent="0.2">
      <c r="A1214" s="11" t="str">
        <f t="shared" si="22"/>
        <v>DUBBO1985</v>
      </c>
      <c r="B1214" s="95" t="s">
        <v>6</v>
      </c>
      <c r="C1214" s="88">
        <v>1985</v>
      </c>
      <c r="D1214" s="89"/>
      <c r="E1214" s="15">
        <v>40168</v>
      </c>
      <c r="F1214" s="15">
        <v>40461</v>
      </c>
      <c r="G1214" s="15">
        <v>80629</v>
      </c>
      <c r="H1214" s="90">
        <v>0</v>
      </c>
      <c r="I1214" s="90">
        <v>0</v>
      </c>
      <c r="J1214" s="15">
        <v>0</v>
      </c>
      <c r="K1214" s="15">
        <v>40168</v>
      </c>
      <c r="L1214" s="15">
        <v>40461</v>
      </c>
      <c r="M1214" s="15">
        <v>80629</v>
      </c>
      <c r="O1214" s="13"/>
      <c r="P1214" s="13"/>
    </row>
    <row r="1215" spans="1:16" ht="12.45" customHeight="1" x14ac:dyDescent="0.2">
      <c r="A1215" s="11" t="str">
        <f t="shared" si="22"/>
        <v>DUBBO1986</v>
      </c>
      <c r="B1215" s="3" t="s">
        <v>6</v>
      </c>
      <c r="C1215" s="12">
        <v>1986</v>
      </c>
      <c r="E1215" s="13">
        <v>39005</v>
      </c>
      <c r="F1215" s="13">
        <v>38901</v>
      </c>
      <c r="G1215" s="13">
        <v>77906</v>
      </c>
      <c r="H1215" s="13">
        <v>0</v>
      </c>
      <c r="I1215" s="13">
        <v>0</v>
      </c>
      <c r="J1215" s="13">
        <v>0</v>
      </c>
      <c r="K1215" s="15">
        <v>39005</v>
      </c>
      <c r="L1215" s="15">
        <v>38901</v>
      </c>
      <c r="M1215" s="15">
        <v>77906</v>
      </c>
      <c r="O1215" s="13"/>
      <c r="P1215" s="13"/>
    </row>
    <row r="1216" spans="1:16" ht="12.45" customHeight="1" x14ac:dyDescent="0.2">
      <c r="A1216" s="11" t="str">
        <f t="shared" si="22"/>
        <v>DUBBO1987</v>
      </c>
      <c r="B1216" s="3" t="s">
        <v>6</v>
      </c>
      <c r="C1216" s="12">
        <v>1987</v>
      </c>
      <c r="E1216" s="13">
        <v>35592</v>
      </c>
      <c r="F1216" s="13">
        <v>35468</v>
      </c>
      <c r="G1216" s="13">
        <v>71060</v>
      </c>
      <c r="H1216" s="13">
        <v>0</v>
      </c>
      <c r="I1216" s="13">
        <v>0</v>
      </c>
      <c r="J1216" s="13">
        <v>0</v>
      </c>
      <c r="K1216" s="15">
        <v>35592</v>
      </c>
      <c r="L1216" s="15">
        <v>35468</v>
      </c>
      <c r="M1216" s="15">
        <v>71060</v>
      </c>
      <c r="O1216" s="13"/>
      <c r="P1216" s="13"/>
    </row>
    <row r="1217" spans="1:16" ht="12.45" customHeight="1" x14ac:dyDescent="0.2">
      <c r="A1217" s="11" t="str">
        <f t="shared" si="22"/>
        <v>DUBBO1988</v>
      </c>
      <c r="B1217" s="93" t="s">
        <v>6</v>
      </c>
      <c r="C1217" s="88">
        <v>1988</v>
      </c>
      <c r="D1217" s="89"/>
      <c r="E1217" s="15">
        <v>37135</v>
      </c>
      <c r="F1217" s="15">
        <v>36657</v>
      </c>
      <c r="G1217" s="15">
        <v>73792</v>
      </c>
      <c r="H1217" s="15">
        <v>0</v>
      </c>
      <c r="I1217" s="15">
        <v>0</v>
      </c>
      <c r="J1217" s="15">
        <v>0</v>
      </c>
      <c r="K1217" s="15">
        <v>37135</v>
      </c>
      <c r="L1217" s="15">
        <v>36657</v>
      </c>
      <c r="M1217" s="15">
        <v>73792</v>
      </c>
      <c r="O1217" s="13"/>
      <c r="P1217" s="13"/>
    </row>
    <row r="1218" spans="1:16" ht="12.45" customHeight="1" x14ac:dyDescent="0.2">
      <c r="A1218" s="11" t="str">
        <f t="shared" si="22"/>
        <v>DUBBO1989</v>
      </c>
      <c r="B1218" s="93" t="s">
        <v>6</v>
      </c>
      <c r="C1218" s="88">
        <v>1989</v>
      </c>
      <c r="D1218" s="89"/>
      <c r="E1218" s="15">
        <v>30658</v>
      </c>
      <c r="F1218" s="15">
        <v>30764</v>
      </c>
      <c r="G1218" s="15">
        <v>61422</v>
      </c>
      <c r="H1218" s="15">
        <v>0</v>
      </c>
      <c r="I1218" s="15">
        <v>0</v>
      </c>
      <c r="J1218" s="15">
        <v>0</v>
      </c>
      <c r="K1218" s="15">
        <v>30658</v>
      </c>
      <c r="L1218" s="15">
        <v>30764</v>
      </c>
      <c r="M1218" s="15">
        <v>61422</v>
      </c>
      <c r="O1218" s="13"/>
      <c r="P1218" s="13"/>
    </row>
    <row r="1219" spans="1:16" ht="12.45" customHeight="1" x14ac:dyDescent="0.2">
      <c r="A1219" s="11" t="str">
        <f t="shared" si="22"/>
        <v>DUBBO1990</v>
      </c>
      <c r="B1219" s="3" t="s">
        <v>6</v>
      </c>
      <c r="C1219" s="12">
        <v>1990</v>
      </c>
      <c r="E1219" s="13">
        <v>35316</v>
      </c>
      <c r="F1219" s="13">
        <v>36866</v>
      </c>
      <c r="G1219" s="13">
        <v>72182</v>
      </c>
      <c r="H1219" s="13">
        <v>0</v>
      </c>
      <c r="I1219" s="13">
        <v>0</v>
      </c>
      <c r="J1219" s="13">
        <v>0</v>
      </c>
      <c r="K1219" s="15">
        <v>35316</v>
      </c>
      <c r="L1219" s="15">
        <v>36866</v>
      </c>
      <c r="M1219" s="15">
        <v>72182</v>
      </c>
      <c r="O1219" s="13"/>
      <c r="P1219" s="13"/>
    </row>
    <row r="1220" spans="1:16" ht="12.45" customHeight="1" x14ac:dyDescent="0.2">
      <c r="A1220" s="11" t="str">
        <f t="shared" si="22"/>
        <v>DUBBO1991</v>
      </c>
      <c r="B1220" s="3" t="s">
        <v>6</v>
      </c>
      <c r="C1220" s="12">
        <v>1991</v>
      </c>
      <c r="E1220" s="13">
        <v>32363</v>
      </c>
      <c r="F1220" s="13">
        <v>32190</v>
      </c>
      <c r="G1220" s="13">
        <v>64553</v>
      </c>
      <c r="H1220" s="13">
        <v>0</v>
      </c>
      <c r="I1220" s="13">
        <v>0</v>
      </c>
      <c r="J1220" s="13">
        <v>0</v>
      </c>
      <c r="K1220" s="15">
        <v>32363</v>
      </c>
      <c r="L1220" s="15">
        <v>32190</v>
      </c>
      <c r="M1220" s="15">
        <v>64553</v>
      </c>
      <c r="O1220" s="13"/>
      <c r="P1220" s="13"/>
    </row>
    <row r="1221" spans="1:16" ht="12.45" customHeight="1" x14ac:dyDescent="0.2">
      <c r="A1221" s="11" t="str">
        <f t="shared" si="22"/>
        <v>DUBBO1992</v>
      </c>
      <c r="B1221" s="95" t="s">
        <v>6</v>
      </c>
      <c r="C1221" s="88">
        <v>1992</v>
      </c>
      <c r="D1221" s="89"/>
      <c r="E1221" s="15">
        <v>41889</v>
      </c>
      <c r="F1221" s="15">
        <v>41907</v>
      </c>
      <c r="G1221" s="15">
        <v>83796</v>
      </c>
      <c r="H1221" s="90">
        <v>0</v>
      </c>
      <c r="I1221" s="90">
        <v>0</v>
      </c>
      <c r="J1221" s="15">
        <v>0</v>
      </c>
      <c r="K1221" s="15">
        <v>41889</v>
      </c>
      <c r="L1221" s="15">
        <v>41907</v>
      </c>
      <c r="M1221" s="15">
        <v>83796</v>
      </c>
      <c r="O1221" s="13"/>
      <c r="P1221" s="13"/>
    </row>
    <row r="1222" spans="1:16" ht="12.45" customHeight="1" x14ac:dyDescent="0.2">
      <c r="A1222" s="11" t="str">
        <f t="shared" si="22"/>
        <v>DUBBO1993</v>
      </c>
      <c r="B1222" s="95" t="s">
        <v>6</v>
      </c>
      <c r="C1222" s="88">
        <v>1993</v>
      </c>
      <c r="D1222" s="89"/>
      <c r="E1222" s="15">
        <v>41203</v>
      </c>
      <c r="F1222" s="15">
        <v>41944</v>
      </c>
      <c r="G1222" s="15">
        <v>83147</v>
      </c>
      <c r="H1222" s="90">
        <v>0</v>
      </c>
      <c r="I1222" s="90">
        <v>0</v>
      </c>
      <c r="J1222" s="15">
        <v>0</v>
      </c>
      <c r="K1222" s="15">
        <v>41203</v>
      </c>
      <c r="L1222" s="15">
        <v>41944</v>
      </c>
      <c r="M1222" s="15">
        <v>83147</v>
      </c>
      <c r="O1222" s="13"/>
      <c r="P1222" s="13"/>
    </row>
    <row r="1223" spans="1:16" ht="12.45" customHeight="1" x14ac:dyDescent="0.2">
      <c r="A1223" s="11" t="str">
        <f t="shared" si="22"/>
        <v>DUBBO1994</v>
      </c>
      <c r="B1223" s="93" t="s">
        <v>6</v>
      </c>
      <c r="C1223" s="88">
        <v>1994</v>
      </c>
      <c r="D1223" s="89"/>
      <c r="E1223" s="15">
        <v>50365</v>
      </c>
      <c r="F1223" s="15">
        <v>49912</v>
      </c>
      <c r="G1223" s="15">
        <v>100277</v>
      </c>
      <c r="H1223" s="15">
        <v>0</v>
      </c>
      <c r="I1223" s="15">
        <v>0</v>
      </c>
      <c r="J1223" s="15">
        <v>0</v>
      </c>
      <c r="K1223" s="15">
        <v>50365</v>
      </c>
      <c r="L1223" s="15">
        <v>49912</v>
      </c>
      <c r="M1223" s="15">
        <v>100277</v>
      </c>
      <c r="O1223" s="13"/>
      <c r="P1223" s="13"/>
    </row>
    <row r="1224" spans="1:16" ht="12.45" customHeight="1" x14ac:dyDescent="0.2">
      <c r="A1224" s="11" t="str">
        <f t="shared" si="22"/>
        <v>DUBBO1995</v>
      </c>
      <c r="B1224" s="93" t="s">
        <v>6</v>
      </c>
      <c r="C1224" s="88">
        <v>1995</v>
      </c>
      <c r="D1224" s="89"/>
      <c r="E1224" s="15">
        <v>53705</v>
      </c>
      <c r="F1224" s="15">
        <v>54096</v>
      </c>
      <c r="G1224" s="15">
        <v>107801</v>
      </c>
      <c r="H1224" s="15">
        <v>0</v>
      </c>
      <c r="I1224" s="15">
        <v>0</v>
      </c>
      <c r="J1224" s="15">
        <v>0</v>
      </c>
      <c r="K1224" s="15">
        <v>53705</v>
      </c>
      <c r="L1224" s="15">
        <v>54096</v>
      </c>
      <c r="M1224" s="15">
        <v>107801</v>
      </c>
      <c r="O1224" s="13"/>
      <c r="P1224" s="13"/>
    </row>
    <row r="1225" spans="1:16" ht="12.45" customHeight="1" x14ac:dyDescent="0.2">
      <c r="A1225" s="11" t="str">
        <f t="shared" si="22"/>
        <v>DUBBO1996</v>
      </c>
      <c r="B1225" s="3" t="s">
        <v>6</v>
      </c>
      <c r="C1225" s="12">
        <v>1996</v>
      </c>
      <c r="E1225" s="13">
        <v>56102</v>
      </c>
      <c r="F1225" s="13">
        <v>55979</v>
      </c>
      <c r="G1225" s="13">
        <v>112081</v>
      </c>
      <c r="H1225" s="13">
        <v>0</v>
      </c>
      <c r="I1225" s="13">
        <v>0</v>
      </c>
      <c r="J1225" s="13">
        <v>0</v>
      </c>
      <c r="K1225" s="15">
        <v>56102</v>
      </c>
      <c r="L1225" s="15">
        <v>55979</v>
      </c>
      <c r="M1225" s="15">
        <v>112081</v>
      </c>
      <c r="O1225" s="13"/>
      <c r="P1225" s="13"/>
    </row>
    <row r="1226" spans="1:16" ht="12.45" customHeight="1" x14ac:dyDescent="0.2">
      <c r="A1226" s="11" t="str">
        <f t="shared" si="22"/>
        <v>DUBBO1997</v>
      </c>
      <c r="B1226" s="3" t="s">
        <v>6</v>
      </c>
      <c r="C1226" s="12">
        <v>1997</v>
      </c>
      <c r="E1226" s="13">
        <v>56325</v>
      </c>
      <c r="F1226" s="13">
        <v>57041</v>
      </c>
      <c r="G1226" s="13">
        <v>113366</v>
      </c>
      <c r="H1226" s="13">
        <v>0</v>
      </c>
      <c r="I1226" s="13">
        <v>0</v>
      </c>
      <c r="J1226" s="13">
        <v>0</v>
      </c>
      <c r="K1226" s="15">
        <v>56325</v>
      </c>
      <c r="L1226" s="15">
        <v>57041</v>
      </c>
      <c r="M1226" s="15">
        <v>113366</v>
      </c>
      <c r="O1226" s="13"/>
      <c r="P1226" s="13"/>
    </row>
    <row r="1227" spans="1:16" ht="12.45" customHeight="1" x14ac:dyDescent="0.2">
      <c r="A1227" s="11" t="str">
        <f t="shared" si="22"/>
        <v>DUBBO1998</v>
      </c>
      <c r="B1227" s="93" t="s">
        <v>6</v>
      </c>
      <c r="C1227" s="88">
        <v>1998</v>
      </c>
      <c r="D1227" s="89"/>
      <c r="E1227" s="15">
        <v>61048</v>
      </c>
      <c r="F1227" s="15">
        <v>62071</v>
      </c>
      <c r="G1227" s="15">
        <v>123119</v>
      </c>
      <c r="H1227" s="15">
        <v>0</v>
      </c>
      <c r="I1227" s="15">
        <v>0</v>
      </c>
      <c r="J1227" s="15">
        <v>0</v>
      </c>
      <c r="K1227" s="15">
        <v>61048</v>
      </c>
      <c r="L1227" s="15">
        <v>62071</v>
      </c>
      <c r="M1227" s="15">
        <v>123119</v>
      </c>
      <c r="O1227" s="13"/>
      <c r="P1227" s="13"/>
    </row>
    <row r="1228" spans="1:16" ht="12.45" customHeight="1" x14ac:dyDescent="0.2">
      <c r="A1228" s="11" t="str">
        <f t="shared" si="22"/>
        <v>DUBBO1999</v>
      </c>
      <c r="B1228" s="3" t="s">
        <v>6</v>
      </c>
      <c r="C1228" s="12">
        <v>1999</v>
      </c>
      <c r="E1228" s="13">
        <v>62377</v>
      </c>
      <c r="F1228" s="13">
        <v>62639</v>
      </c>
      <c r="G1228" s="13">
        <v>125016</v>
      </c>
      <c r="H1228" s="13">
        <v>0</v>
      </c>
      <c r="I1228" s="13">
        <v>0</v>
      </c>
      <c r="J1228" s="13">
        <v>0</v>
      </c>
      <c r="K1228" s="15">
        <v>62377</v>
      </c>
      <c r="L1228" s="15">
        <v>62639</v>
      </c>
      <c r="M1228" s="15">
        <v>125016</v>
      </c>
      <c r="O1228" s="13"/>
      <c r="P1228" s="13"/>
    </row>
    <row r="1229" spans="1:16" ht="12.45" customHeight="1" x14ac:dyDescent="0.2">
      <c r="A1229" s="11" t="str">
        <f t="shared" si="22"/>
        <v>DUBBO2000</v>
      </c>
      <c r="B1229" s="3" t="s">
        <v>6</v>
      </c>
      <c r="C1229" s="12">
        <v>2000</v>
      </c>
      <c r="E1229" s="13">
        <v>62032</v>
      </c>
      <c r="F1229" s="13">
        <v>62571</v>
      </c>
      <c r="G1229" s="13">
        <v>124603</v>
      </c>
      <c r="H1229" s="13">
        <v>0</v>
      </c>
      <c r="I1229" s="13">
        <v>0</v>
      </c>
      <c r="J1229" s="13">
        <v>0</v>
      </c>
      <c r="K1229" s="15">
        <v>62032</v>
      </c>
      <c r="L1229" s="15">
        <v>62571</v>
      </c>
      <c r="M1229" s="15">
        <v>124603</v>
      </c>
      <c r="O1229" s="13"/>
      <c r="P1229" s="13"/>
    </row>
    <row r="1230" spans="1:16" ht="12.45" customHeight="1" x14ac:dyDescent="0.2">
      <c r="A1230" s="11" t="str">
        <f t="shared" si="22"/>
        <v>DUBBO2001</v>
      </c>
      <c r="B1230" s="3" t="s">
        <v>6</v>
      </c>
      <c r="C1230" s="12">
        <v>2001</v>
      </c>
      <c r="E1230" s="13">
        <v>56235</v>
      </c>
      <c r="F1230" s="13">
        <v>56376</v>
      </c>
      <c r="G1230" s="13">
        <v>112611</v>
      </c>
      <c r="H1230" s="13">
        <v>0</v>
      </c>
      <c r="I1230" s="13">
        <v>0</v>
      </c>
      <c r="J1230" s="13">
        <v>0</v>
      </c>
      <c r="K1230" s="15">
        <v>56235</v>
      </c>
      <c r="L1230" s="15">
        <v>56376</v>
      </c>
      <c r="M1230" s="15">
        <v>112611</v>
      </c>
      <c r="O1230" s="13"/>
      <c r="P1230" s="13"/>
    </row>
    <row r="1231" spans="1:16" ht="12.45" customHeight="1" x14ac:dyDescent="0.2">
      <c r="A1231" s="11" t="str">
        <f t="shared" si="22"/>
        <v>DUBBO2002</v>
      </c>
      <c r="B1231" s="93" t="s">
        <v>6</v>
      </c>
      <c r="C1231" s="88">
        <v>2002</v>
      </c>
      <c r="D1231" s="89"/>
      <c r="E1231" s="15">
        <v>52762</v>
      </c>
      <c r="F1231" s="15">
        <v>53390</v>
      </c>
      <c r="G1231" s="15">
        <v>106152</v>
      </c>
      <c r="H1231" s="15">
        <v>0</v>
      </c>
      <c r="I1231" s="15">
        <v>0</v>
      </c>
      <c r="J1231" s="15">
        <v>0</v>
      </c>
      <c r="K1231" s="15">
        <v>52762</v>
      </c>
      <c r="L1231" s="15">
        <v>53390</v>
      </c>
      <c r="M1231" s="15">
        <v>106152</v>
      </c>
      <c r="O1231" s="13"/>
      <c r="P1231" s="13"/>
    </row>
    <row r="1232" spans="1:16" ht="12.45" customHeight="1" x14ac:dyDescent="0.2">
      <c r="A1232" s="11" t="str">
        <f t="shared" si="22"/>
        <v>DUBBO2003</v>
      </c>
      <c r="B1232" s="3" t="s">
        <v>6</v>
      </c>
      <c r="C1232" s="12">
        <v>2003</v>
      </c>
      <c r="E1232" s="13">
        <v>57878</v>
      </c>
      <c r="F1232" s="13">
        <v>58030</v>
      </c>
      <c r="G1232" s="13">
        <v>115908</v>
      </c>
      <c r="H1232" s="13">
        <v>0</v>
      </c>
      <c r="I1232" s="13">
        <v>0</v>
      </c>
      <c r="J1232" s="13">
        <v>0</v>
      </c>
      <c r="K1232" s="15">
        <v>57878</v>
      </c>
      <c r="L1232" s="15">
        <v>58030</v>
      </c>
      <c r="M1232" s="15">
        <v>115908</v>
      </c>
      <c r="O1232" s="13"/>
      <c r="P1232" s="13"/>
    </row>
    <row r="1233" spans="1:16" ht="12.45" customHeight="1" x14ac:dyDescent="0.2">
      <c r="A1233" s="11" t="str">
        <f t="shared" si="22"/>
        <v>DUBBO2004</v>
      </c>
      <c r="B1233" s="3" t="s">
        <v>6</v>
      </c>
      <c r="C1233" s="12">
        <v>2004</v>
      </c>
      <c r="E1233" s="13">
        <v>71921</v>
      </c>
      <c r="F1233" s="13">
        <v>72317</v>
      </c>
      <c r="G1233" s="13">
        <v>144238</v>
      </c>
      <c r="H1233" s="13">
        <v>0</v>
      </c>
      <c r="I1233" s="13">
        <v>0</v>
      </c>
      <c r="J1233" s="13">
        <v>0</v>
      </c>
      <c r="K1233" s="15">
        <v>71921</v>
      </c>
      <c r="L1233" s="15">
        <v>72317</v>
      </c>
      <c r="M1233" s="15">
        <v>144238</v>
      </c>
      <c r="O1233" s="13"/>
      <c r="P1233" s="13"/>
    </row>
    <row r="1234" spans="1:16" ht="12.45" customHeight="1" x14ac:dyDescent="0.2">
      <c r="A1234" s="11" t="str">
        <f t="shared" si="22"/>
        <v>DUBBO2005</v>
      </c>
      <c r="B1234" s="95" t="s">
        <v>6</v>
      </c>
      <c r="C1234" s="88">
        <v>2005</v>
      </c>
      <c r="D1234" s="89"/>
      <c r="E1234" s="15">
        <v>76449</v>
      </c>
      <c r="F1234" s="15">
        <v>76494</v>
      </c>
      <c r="G1234" s="15">
        <v>152943</v>
      </c>
      <c r="H1234" s="90">
        <v>0</v>
      </c>
      <c r="I1234" s="90">
        <v>0</v>
      </c>
      <c r="J1234" s="15">
        <v>0</v>
      </c>
      <c r="K1234" s="15">
        <v>76449</v>
      </c>
      <c r="L1234" s="15">
        <v>76494</v>
      </c>
      <c r="M1234" s="15">
        <v>152943</v>
      </c>
      <c r="O1234" s="13"/>
      <c r="P1234" s="13"/>
    </row>
    <row r="1235" spans="1:16" ht="12.45" customHeight="1" x14ac:dyDescent="0.2">
      <c r="A1235" s="11" t="str">
        <f t="shared" si="22"/>
        <v>DUBBO2006</v>
      </c>
      <c r="B1235" s="93" t="s">
        <v>6</v>
      </c>
      <c r="C1235" s="88">
        <v>2006</v>
      </c>
      <c r="D1235" s="89"/>
      <c r="E1235" s="15">
        <v>81401</v>
      </c>
      <c r="F1235" s="15">
        <v>82046</v>
      </c>
      <c r="G1235" s="15">
        <v>163447</v>
      </c>
      <c r="H1235" s="15">
        <v>0</v>
      </c>
      <c r="I1235" s="15">
        <v>0</v>
      </c>
      <c r="J1235" s="15">
        <v>0</v>
      </c>
      <c r="K1235" s="15">
        <v>81401</v>
      </c>
      <c r="L1235" s="15">
        <v>82046</v>
      </c>
      <c r="M1235" s="15">
        <v>163447</v>
      </c>
      <c r="O1235" s="13"/>
      <c r="P1235" s="13"/>
    </row>
    <row r="1236" spans="1:16" ht="12.45" customHeight="1" x14ac:dyDescent="0.2">
      <c r="A1236" s="11" t="str">
        <f t="shared" si="22"/>
        <v>DUBBO2007</v>
      </c>
      <c r="B1236" s="3" t="s">
        <v>6</v>
      </c>
      <c r="C1236" s="12">
        <v>2007</v>
      </c>
      <c r="E1236" s="13">
        <v>90231</v>
      </c>
      <c r="F1236" s="13">
        <v>90978</v>
      </c>
      <c r="G1236" s="13">
        <v>181209</v>
      </c>
      <c r="H1236" s="13">
        <v>0</v>
      </c>
      <c r="I1236" s="13">
        <v>0</v>
      </c>
      <c r="J1236" s="13">
        <v>0</v>
      </c>
      <c r="K1236" s="15">
        <v>90231</v>
      </c>
      <c r="L1236" s="15">
        <v>90978</v>
      </c>
      <c r="M1236" s="15">
        <v>181209</v>
      </c>
      <c r="O1236" s="13"/>
      <c r="P1236" s="13"/>
    </row>
    <row r="1237" spans="1:16" ht="12.45" customHeight="1" x14ac:dyDescent="0.2">
      <c r="A1237" s="11" t="str">
        <f t="shared" si="22"/>
        <v>DUBBO2008</v>
      </c>
      <c r="B1237" s="93" t="s">
        <v>6</v>
      </c>
      <c r="C1237" s="12">
        <v>2008</v>
      </c>
      <c r="D1237" s="89"/>
      <c r="E1237" s="94">
        <v>92600</v>
      </c>
      <c r="F1237" s="94">
        <v>91853</v>
      </c>
      <c r="G1237" s="94">
        <v>184453</v>
      </c>
      <c r="H1237" s="94">
        <v>0</v>
      </c>
      <c r="I1237" s="94">
        <v>0</v>
      </c>
      <c r="J1237" s="94">
        <v>0</v>
      </c>
      <c r="K1237" s="15">
        <v>92600</v>
      </c>
      <c r="L1237" s="15">
        <v>91853</v>
      </c>
      <c r="M1237" s="15">
        <v>184453</v>
      </c>
      <c r="O1237" s="13"/>
      <c r="P1237" s="13"/>
    </row>
    <row r="1238" spans="1:16" ht="12.45" customHeight="1" x14ac:dyDescent="0.2">
      <c r="A1238" s="11" t="str">
        <f t="shared" si="22"/>
        <v>DUBBO2009</v>
      </c>
      <c r="B1238" s="91" t="s">
        <v>6</v>
      </c>
      <c r="C1238" s="88">
        <v>2009</v>
      </c>
      <c r="D1238" s="89"/>
      <c r="E1238" s="15">
        <v>83825</v>
      </c>
      <c r="F1238" s="15">
        <v>84573</v>
      </c>
      <c r="G1238" s="15">
        <v>168398</v>
      </c>
      <c r="H1238" s="15">
        <v>0</v>
      </c>
      <c r="I1238" s="15">
        <v>0</v>
      </c>
      <c r="J1238" s="15">
        <v>0</v>
      </c>
      <c r="K1238" s="15">
        <v>83825</v>
      </c>
      <c r="L1238" s="15">
        <v>84573</v>
      </c>
      <c r="M1238" s="15">
        <v>168398</v>
      </c>
      <c r="O1238" s="13"/>
      <c r="P1238" s="13"/>
    </row>
    <row r="1239" spans="1:16" ht="12.45" customHeight="1" x14ac:dyDescent="0.2">
      <c r="A1239" s="11" t="str">
        <f t="shared" si="22"/>
        <v>DUBBO2010</v>
      </c>
      <c r="B1239" s="3" t="s">
        <v>6</v>
      </c>
      <c r="C1239" s="12">
        <v>2010</v>
      </c>
      <c r="E1239" s="13">
        <v>88238</v>
      </c>
      <c r="F1239" s="13">
        <v>88966</v>
      </c>
      <c r="G1239" s="13">
        <v>177204</v>
      </c>
      <c r="H1239" s="13">
        <v>0</v>
      </c>
      <c r="I1239" s="13">
        <v>0</v>
      </c>
      <c r="J1239" s="13">
        <v>0</v>
      </c>
      <c r="K1239" s="15">
        <v>88238</v>
      </c>
      <c r="L1239" s="15">
        <v>88966</v>
      </c>
      <c r="M1239" s="15">
        <v>177204</v>
      </c>
      <c r="O1239" s="13"/>
      <c r="P1239" s="13"/>
    </row>
    <row r="1240" spans="1:16" ht="12.45" customHeight="1" x14ac:dyDescent="0.2">
      <c r="A1240" s="11" t="str">
        <f t="shared" si="22"/>
        <v>DUBBO2011</v>
      </c>
      <c r="B1240" s="3" t="s">
        <v>6</v>
      </c>
      <c r="C1240" s="12">
        <v>2011</v>
      </c>
      <c r="E1240" s="13">
        <v>84666</v>
      </c>
      <c r="F1240" s="13">
        <v>84971</v>
      </c>
      <c r="G1240" s="13">
        <v>169637</v>
      </c>
      <c r="H1240" s="13">
        <v>0</v>
      </c>
      <c r="I1240" s="13">
        <v>0</v>
      </c>
      <c r="J1240" s="13">
        <v>0</v>
      </c>
      <c r="K1240" s="15">
        <v>84666</v>
      </c>
      <c r="L1240" s="15">
        <v>84971</v>
      </c>
      <c r="M1240" s="15">
        <v>169637</v>
      </c>
      <c r="O1240" s="13"/>
      <c r="P1240" s="13"/>
    </row>
    <row r="1241" spans="1:16" ht="12.45" customHeight="1" x14ac:dyDescent="0.2">
      <c r="A1241" s="11" t="str">
        <f t="shared" si="22"/>
        <v>DUBBO2012</v>
      </c>
      <c r="B1241" s="95" t="s">
        <v>6</v>
      </c>
      <c r="C1241" s="88">
        <v>2012</v>
      </c>
      <c r="D1241" s="89"/>
      <c r="E1241" s="15">
        <v>85379</v>
      </c>
      <c r="F1241" s="15">
        <v>86008</v>
      </c>
      <c r="G1241" s="15">
        <v>171387</v>
      </c>
      <c r="H1241" s="15">
        <v>0</v>
      </c>
      <c r="I1241" s="15">
        <v>0</v>
      </c>
      <c r="J1241" s="15">
        <v>0</v>
      </c>
      <c r="K1241" s="15">
        <v>85379</v>
      </c>
      <c r="L1241" s="15">
        <v>86008</v>
      </c>
      <c r="M1241" s="15">
        <v>171387</v>
      </c>
      <c r="O1241" s="13"/>
      <c r="P1241" s="13"/>
    </row>
    <row r="1242" spans="1:16" ht="12.45" customHeight="1" x14ac:dyDescent="0.2">
      <c r="A1242" s="11" t="str">
        <f t="shared" si="22"/>
        <v>DUBBO2013</v>
      </c>
      <c r="B1242" s="95" t="s">
        <v>6</v>
      </c>
      <c r="C1242" s="88">
        <v>2013</v>
      </c>
      <c r="D1242" s="89"/>
      <c r="E1242" s="15">
        <v>87908</v>
      </c>
      <c r="F1242" s="15">
        <v>88224</v>
      </c>
      <c r="G1242" s="15">
        <v>176132</v>
      </c>
      <c r="H1242" s="90">
        <v>0</v>
      </c>
      <c r="I1242" s="90">
        <v>0</v>
      </c>
      <c r="J1242" s="15">
        <v>0</v>
      </c>
      <c r="K1242" s="15">
        <v>87908</v>
      </c>
      <c r="L1242" s="15">
        <v>88224</v>
      </c>
      <c r="M1242" s="15">
        <v>176132</v>
      </c>
      <c r="O1242" s="13"/>
      <c r="P1242" s="13"/>
    </row>
    <row r="1243" spans="1:16" ht="12.45" customHeight="1" x14ac:dyDescent="0.2">
      <c r="A1243" s="11" t="str">
        <f t="shared" si="22"/>
        <v>DUBBO2014</v>
      </c>
      <c r="B1243" s="3" t="s">
        <v>6</v>
      </c>
      <c r="C1243" s="12">
        <v>2014</v>
      </c>
      <c r="E1243" s="13">
        <v>95618</v>
      </c>
      <c r="F1243" s="13">
        <v>96031</v>
      </c>
      <c r="G1243" s="13">
        <v>191649</v>
      </c>
      <c r="H1243" s="13">
        <v>0</v>
      </c>
      <c r="I1243" s="13">
        <v>0</v>
      </c>
      <c r="J1243" s="13">
        <v>0</v>
      </c>
      <c r="K1243" s="15">
        <v>95618</v>
      </c>
      <c r="L1243" s="15">
        <v>96031</v>
      </c>
      <c r="M1243" s="15">
        <v>191649</v>
      </c>
      <c r="O1243" s="13"/>
      <c r="P1243" s="13"/>
    </row>
    <row r="1244" spans="1:16" ht="12.45" customHeight="1" x14ac:dyDescent="0.2">
      <c r="A1244" s="11" t="str">
        <f t="shared" si="22"/>
        <v>DUBBO2015</v>
      </c>
      <c r="B1244" s="3" t="s">
        <v>6</v>
      </c>
      <c r="C1244" s="12">
        <v>2015</v>
      </c>
      <c r="E1244" s="13">
        <v>92935</v>
      </c>
      <c r="F1244" s="13">
        <v>93389</v>
      </c>
      <c r="G1244" s="13">
        <v>186324</v>
      </c>
      <c r="H1244" s="13">
        <v>0</v>
      </c>
      <c r="I1244" s="13">
        <v>0</v>
      </c>
      <c r="J1244" s="13">
        <v>0</v>
      </c>
      <c r="K1244" s="15">
        <v>92935</v>
      </c>
      <c r="L1244" s="15">
        <v>93389</v>
      </c>
      <c r="M1244" s="15">
        <v>186324</v>
      </c>
      <c r="O1244" s="13"/>
      <c r="P1244" s="13"/>
    </row>
    <row r="1245" spans="1:16" ht="12.45" customHeight="1" x14ac:dyDescent="0.2">
      <c r="A1245" s="11" t="str">
        <f t="shared" si="22"/>
        <v>DUBBO2016</v>
      </c>
      <c r="B1245" s="93" t="s">
        <v>6</v>
      </c>
      <c r="C1245" s="88">
        <v>2016</v>
      </c>
      <c r="D1245" s="89"/>
      <c r="E1245" s="15">
        <v>98082</v>
      </c>
      <c r="F1245" s="15">
        <v>98507</v>
      </c>
      <c r="G1245" s="15">
        <v>196589</v>
      </c>
      <c r="H1245" s="15">
        <v>0</v>
      </c>
      <c r="I1245" s="15">
        <v>0</v>
      </c>
      <c r="J1245" s="15">
        <v>0</v>
      </c>
      <c r="K1245" s="15">
        <v>98082</v>
      </c>
      <c r="L1245" s="15">
        <v>98507</v>
      </c>
      <c r="M1245" s="15">
        <v>196589</v>
      </c>
      <c r="O1245" s="13"/>
      <c r="P1245" s="13"/>
    </row>
    <row r="1246" spans="1:16" ht="12.45" customHeight="1" x14ac:dyDescent="0.2">
      <c r="A1246" s="11" t="str">
        <f t="shared" si="22"/>
        <v>DUBBO2017</v>
      </c>
      <c r="B1246" s="3" t="s">
        <v>6</v>
      </c>
      <c r="C1246" s="12">
        <v>2017</v>
      </c>
      <c r="E1246" s="13">
        <v>112230</v>
      </c>
      <c r="F1246" s="13">
        <v>112393</v>
      </c>
      <c r="G1246" s="13">
        <v>224623</v>
      </c>
      <c r="H1246" s="13">
        <v>0</v>
      </c>
      <c r="I1246" s="13">
        <v>0</v>
      </c>
      <c r="J1246" s="13">
        <v>0</v>
      </c>
      <c r="K1246" s="15">
        <v>112230</v>
      </c>
      <c r="L1246" s="15">
        <v>112393</v>
      </c>
      <c r="M1246" s="15">
        <v>224623</v>
      </c>
      <c r="O1246" s="13"/>
      <c r="P1246" s="13"/>
    </row>
    <row r="1247" spans="1:16" ht="12.45" customHeight="1" x14ac:dyDescent="0.2">
      <c r="A1247" s="11" t="str">
        <f t="shared" si="22"/>
        <v>DUBBO2018</v>
      </c>
      <c r="B1247" s="3" t="s">
        <v>6</v>
      </c>
      <c r="C1247" s="12">
        <v>2018</v>
      </c>
      <c r="E1247" s="13">
        <v>103233</v>
      </c>
      <c r="F1247" s="13">
        <v>102989</v>
      </c>
      <c r="G1247" s="13">
        <v>206222</v>
      </c>
      <c r="H1247" s="13">
        <v>0</v>
      </c>
      <c r="I1247" s="13">
        <v>0</v>
      </c>
      <c r="J1247" s="13">
        <v>0</v>
      </c>
      <c r="K1247" s="15">
        <v>103233</v>
      </c>
      <c r="L1247" s="15">
        <v>102989</v>
      </c>
      <c r="M1247" s="15">
        <v>206222</v>
      </c>
      <c r="O1247" s="13"/>
      <c r="P1247" s="13"/>
    </row>
    <row r="1248" spans="1:16" ht="12.45" customHeight="1" x14ac:dyDescent="0.2">
      <c r="A1248" s="11" t="str">
        <f t="shared" si="22"/>
        <v>DUBBO2019</v>
      </c>
      <c r="B1248" s="3" t="s">
        <v>6</v>
      </c>
      <c r="C1248" s="12">
        <v>2019</v>
      </c>
      <c r="E1248" s="13">
        <v>99190</v>
      </c>
      <c r="F1248" s="13">
        <v>99271</v>
      </c>
      <c r="G1248" s="13">
        <v>198461</v>
      </c>
      <c r="H1248" s="13">
        <v>0</v>
      </c>
      <c r="I1248" s="13">
        <v>0</v>
      </c>
      <c r="J1248" s="13">
        <v>0</v>
      </c>
      <c r="K1248" s="15">
        <v>99190</v>
      </c>
      <c r="L1248" s="15">
        <v>99271</v>
      </c>
      <c r="M1248" s="15">
        <v>198461</v>
      </c>
      <c r="O1248" s="13"/>
      <c r="P1248" s="13"/>
    </row>
    <row r="1249" spans="1:16" ht="12.45" customHeight="1" x14ac:dyDescent="0.2">
      <c r="A1249" s="11" t="str">
        <f t="shared" si="22"/>
        <v>DUBBO2020</v>
      </c>
      <c r="B1249" s="3" t="s">
        <v>6</v>
      </c>
      <c r="C1249" s="12">
        <v>2020</v>
      </c>
      <c r="E1249" s="13">
        <v>33731</v>
      </c>
      <c r="F1249" s="13">
        <v>33351</v>
      </c>
      <c r="G1249" s="13">
        <v>67082</v>
      </c>
      <c r="H1249" s="13">
        <v>0</v>
      </c>
      <c r="I1249" s="13">
        <v>0</v>
      </c>
      <c r="J1249" s="13">
        <v>0</v>
      </c>
      <c r="K1249" s="15">
        <v>33731</v>
      </c>
      <c r="L1249" s="15">
        <v>33351</v>
      </c>
      <c r="M1249" s="15">
        <v>67082</v>
      </c>
      <c r="O1249" s="13"/>
      <c r="P1249" s="13"/>
    </row>
    <row r="1250" spans="1:16" ht="12.45" customHeight="1" x14ac:dyDescent="0.2">
      <c r="A1250" s="11" t="str">
        <f t="shared" si="22"/>
        <v>DUBBO2021</v>
      </c>
      <c r="B1250" s="3" t="s">
        <v>6</v>
      </c>
      <c r="C1250" s="12">
        <v>2021</v>
      </c>
      <c r="E1250" s="13">
        <v>36708</v>
      </c>
      <c r="F1250" s="13">
        <v>36919</v>
      </c>
      <c r="G1250" s="13">
        <v>73627</v>
      </c>
      <c r="H1250" s="13">
        <v>0</v>
      </c>
      <c r="I1250" s="13">
        <v>0</v>
      </c>
      <c r="J1250" s="13">
        <v>0</v>
      </c>
      <c r="K1250" s="15">
        <v>36708</v>
      </c>
      <c r="L1250" s="15">
        <v>36919</v>
      </c>
      <c r="M1250" s="15">
        <v>73627</v>
      </c>
      <c r="O1250" s="13"/>
      <c r="P1250" s="13"/>
    </row>
    <row r="1251" spans="1:16" ht="12.45" customHeight="1" x14ac:dyDescent="0.2">
      <c r="A1251" s="11" t="str">
        <f t="shared" si="22"/>
        <v>DUBBO2022</v>
      </c>
      <c r="B1251" s="93" t="s">
        <v>6</v>
      </c>
      <c r="C1251" s="88">
        <v>2022</v>
      </c>
      <c r="D1251" s="89"/>
      <c r="E1251" s="15">
        <v>78615</v>
      </c>
      <c r="F1251" s="15">
        <v>79461</v>
      </c>
      <c r="G1251" s="15">
        <v>158076</v>
      </c>
      <c r="H1251" s="15">
        <v>0</v>
      </c>
      <c r="I1251" s="15">
        <v>0</v>
      </c>
      <c r="J1251" s="15">
        <v>0</v>
      </c>
      <c r="K1251" s="15">
        <v>78615</v>
      </c>
      <c r="L1251" s="15">
        <v>79461</v>
      </c>
      <c r="M1251" s="15">
        <v>158076</v>
      </c>
      <c r="O1251" s="13"/>
      <c r="P1251" s="13"/>
    </row>
    <row r="1252" spans="1:16" ht="12.45" customHeight="1" x14ac:dyDescent="0.2">
      <c r="A1252" s="11" t="str">
        <f t="shared" si="22"/>
        <v>DUBBO2023</v>
      </c>
      <c r="B1252" s="3" t="s">
        <v>6</v>
      </c>
      <c r="C1252" s="12">
        <v>2023</v>
      </c>
      <c r="E1252" s="13">
        <v>96009</v>
      </c>
      <c r="F1252" s="13">
        <v>96485</v>
      </c>
      <c r="G1252" s="13">
        <v>192494</v>
      </c>
      <c r="H1252" s="13">
        <v>0</v>
      </c>
      <c r="I1252" s="13">
        <v>0</v>
      </c>
      <c r="J1252" s="13">
        <v>0</v>
      </c>
      <c r="K1252" s="15">
        <v>96009</v>
      </c>
      <c r="L1252" s="15">
        <v>96485</v>
      </c>
      <c r="M1252" s="15">
        <v>192494</v>
      </c>
      <c r="O1252" s="13"/>
      <c r="P1252" s="13"/>
    </row>
    <row r="1253" spans="1:16" ht="12.45" customHeight="1" x14ac:dyDescent="0.2">
      <c r="A1253" s="11" t="str">
        <f t="shared" si="22"/>
        <v>DUBBO2024</v>
      </c>
      <c r="B1253" s="3" t="s">
        <v>6</v>
      </c>
      <c r="C1253" s="12">
        <v>2024</v>
      </c>
      <c r="E1253" s="13">
        <v>95454</v>
      </c>
      <c r="F1253" s="13">
        <v>95273</v>
      </c>
      <c r="G1253" s="13">
        <v>190727</v>
      </c>
      <c r="H1253" s="13">
        <v>0</v>
      </c>
      <c r="I1253" s="13">
        <v>0</v>
      </c>
      <c r="J1253" s="13">
        <v>0</v>
      </c>
      <c r="K1253" s="15">
        <v>95454</v>
      </c>
      <c r="L1253" s="15">
        <v>95273</v>
      </c>
      <c r="M1253" s="15">
        <v>190727</v>
      </c>
      <c r="O1253" s="13"/>
      <c r="P1253" s="13"/>
    </row>
    <row r="1254" spans="1:16" ht="12.45" customHeight="1" x14ac:dyDescent="0.2">
      <c r="A1254" s="11" t="str">
        <f t="shared" si="22"/>
        <v>EDWARD RIVER1985</v>
      </c>
      <c r="B1254" s="3" t="s">
        <v>167</v>
      </c>
      <c r="C1254" s="12">
        <v>1985</v>
      </c>
      <c r="E1254" s="13">
        <v>1289</v>
      </c>
      <c r="F1254" s="13">
        <v>1251</v>
      </c>
      <c r="G1254" s="13">
        <v>2540</v>
      </c>
      <c r="H1254" s="13">
        <v>0</v>
      </c>
      <c r="I1254" s="13">
        <v>0</v>
      </c>
      <c r="J1254" s="13">
        <v>0</v>
      </c>
      <c r="K1254" s="15">
        <v>1289</v>
      </c>
      <c r="L1254" s="15">
        <v>1251</v>
      </c>
      <c r="M1254" s="15">
        <v>2540</v>
      </c>
      <c r="O1254" s="13"/>
      <c r="P1254" s="13"/>
    </row>
    <row r="1255" spans="1:16" ht="12.45" customHeight="1" x14ac:dyDescent="0.2">
      <c r="A1255" s="11" t="str">
        <f t="shared" si="22"/>
        <v>EDWARD RIVER1986</v>
      </c>
      <c r="B1255" s="91" t="s">
        <v>167</v>
      </c>
      <c r="C1255" s="16">
        <v>1986</v>
      </c>
      <c r="E1255" s="92">
        <v>1107</v>
      </c>
      <c r="F1255" s="92">
        <v>1141</v>
      </c>
      <c r="G1255" s="92">
        <v>2248</v>
      </c>
      <c r="H1255" s="92">
        <v>0</v>
      </c>
      <c r="I1255" s="92">
        <v>0</v>
      </c>
      <c r="J1255" s="92">
        <v>0</v>
      </c>
      <c r="K1255" s="15">
        <v>1107</v>
      </c>
      <c r="L1255" s="15">
        <v>1141</v>
      </c>
      <c r="M1255" s="15">
        <v>2248</v>
      </c>
      <c r="O1255" s="13"/>
      <c r="P1255" s="13"/>
    </row>
    <row r="1256" spans="1:16" ht="12.45" customHeight="1" x14ac:dyDescent="0.2">
      <c r="A1256" s="11" t="str">
        <f t="shared" si="22"/>
        <v>EDWARD RIVER1987</v>
      </c>
      <c r="B1256" s="95" t="s">
        <v>167</v>
      </c>
      <c r="C1256" s="88">
        <v>1987</v>
      </c>
      <c r="D1256" s="89"/>
      <c r="E1256" s="15">
        <v>749</v>
      </c>
      <c r="F1256" s="15">
        <v>740</v>
      </c>
      <c r="G1256" s="15">
        <v>1489</v>
      </c>
      <c r="H1256" s="90">
        <v>0</v>
      </c>
      <c r="I1256" s="90">
        <v>0</v>
      </c>
      <c r="J1256" s="15">
        <v>0</v>
      </c>
      <c r="K1256" s="15">
        <v>749</v>
      </c>
      <c r="L1256" s="15">
        <v>740</v>
      </c>
      <c r="M1256" s="15">
        <v>1489</v>
      </c>
      <c r="O1256" s="13"/>
      <c r="P1256" s="13"/>
    </row>
    <row r="1257" spans="1:16" ht="12.45" customHeight="1" x14ac:dyDescent="0.2">
      <c r="A1257" s="11" t="str">
        <f t="shared" ref="A1257:A1320" si="23">CONCATENATE(B1257,C1257)</f>
        <v>EDWARD RIVER1990</v>
      </c>
      <c r="B1257" s="93" t="s">
        <v>167</v>
      </c>
      <c r="C1257" s="12">
        <v>1990</v>
      </c>
      <c r="D1257" s="89"/>
      <c r="E1257" s="94">
        <v>227</v>
      </c>
      <c r="F1257" s="94">
        <v>210</v>
      </c>
      <c r="G1257" s="94">
        <v>437</v>
      </c>
      <c r="H1257" s="94">
        <v>0</v>
      </c>
      <c r="I1257" s="94">
        <v>0</v>
      </c>
      <c r="J1257" s="94">
        <v>0</v>
      </c>
      <c r="K1257" s="15">
        <v>227</v>
      </c>
      <c r="L1257" s="15">
        <v>210</v>
      </c>
      <c r="M1257" s="15">
        <v>437</v>
      </c>
      <c r="O1257" s="13"/>
      <c r="P1257" s="13"/>
    </row>
    <row r="1258" spans="1:16" ht="12.45" customHeight="1" x14ac:dyDescent="0.2">
      <c r="A1258" s="11" t="str">
        <f t="shared" si="23"/>
        <v>EDWARD RIVER1991</v>
      </c>
      <c r="B1258" s="3" t="s">
        <v>167</v>
      </c>
      <c r="C1258" s="12">
        <v>1991</v>
      </c>
      <c r="E1258" s="13">
        <v>824</v>
      </c>
      <c r="F1258" s="13">
        <v>734</v>
      </c>
      <c r="G1258" s="13">
        <v>1558</v>
      </c>
      <c r="H1258" s="13">
        <v>0</v>
      </c>
      <c r="I1258" s="13">
        <v>0</v>
      </c>
      <c r="J1258" s="13">
        <v>0</v>
      </c>
      <c r="K1258" s="15">
        <v>824</v>
      </c>
      <c r="L1258" s="15">
        <v>734</v>
      </c>
      <c r="M1258" s="15">
        <v>1558</v>
      </c>
      <c r="O1258" s="13"/>
      <c r="P1258" s="13"/>
    </row>
    <row r="1259" spans="1:16" ht="12.45" customHeight="1" x14ac:dyDescent="0.2">
      <c r="A1259" s="11" t="str">
        <f t="shared" si="23"/>
        <v>EDWARD RIVER1992</v>
      </c>
      <c r="B1259" s="3" t="s">
        <v>167</v>
      </c>
      <c r="C1259" s="12">
        <v>1992</v>
      </c>
      <c r="E1259" s="13">
        <v>995</v>
      </c>
      <c r="F1259" s="13">
        <v>868</v>
      </c>
      <c r="G1259" s="13">
        <v>1863</v>
      </c>
      <c r="H1259" s="13">
        <v>0</v>
      </c>
      <c r="I1259" s="13">
        <v>0</v>
      </c>
      <c r="J1259" s="13">
        <v>0</v>
      </c>
      <c r="K1259" s="15">
        <v>995</v>
      </c>
      <c r="L1259" s="15">
        <v>868</v>
      </c>
      <c r="M1259" s="15">
        <v>1863</v>
      </c>
      <c r="O1259" s="13"/>
      <c r="P1259" s="13"/>
    </row>
    <row r="1260" spans="1:16" ht="12.45" customHeight="1" x14ac:dyDescent="0.2">
      <c r="A1260" s="11" t="str">
        <f t="shared" si="23"/>
        <v>EDWARD RIVER1993</v>
      </c>
      <c r="B1260" s="95" t="s">
        <v>167</v>
      </c>
      <c r="C1260" s="88">
        <v>1993</v>
      </c>
      <c r="D1260" s="89"/>
      <c r="E1260" s="15">
        <v>825</v>
      </c>
      <c r="F1260" s="15">
        <v>750</v>
      </c>
      <c r="G1260" s="15">
        <v>1575</v>
      </c>
      <c r="H1260" s="90">
        <v>0</v>
      </c>
      <c r="I1260" s="90">
        <v>0</v>
      </c>
      <c r="J1260" s="15">
        <v>0</v>
      </c>
      <c r="K1260" s="15">
        <v>825</v>
      </c>
      <c r="L1260" s="15">
        <v>750</v>
      </c>
      <c r="M1260" s="15">
        <v>1575</v>
      </c>
      <c r="O1260" s="13"/>
      <c r="P1260" s="13"/>
    </row>
    <row r="1261" spans="1:16" ht="12.45" customHeight="1" x14ac:dyDescent="0.2">
      <c r="A1261" s="11" t="str">
        <f t="shared" si="23"/>
        <v>EDWARD RIVER1994</v>
      </c>
      <c r="B1261" s="95" t="s">
        <v>167</v>
      </c>
      <c r="C1261" s="88">
        <v>1994</v>
      </c>
      <c r="D1261" s="89"/>
      <c r="E1261" s="15">
        <v>832</v>
      </c>
      <c r="F1261" s="15">
        <v>785</v>
      </c>
      <c r="G1261" s="15">
        <v>1617</v>
      </c>
      <c r="H1261" s="90">
        <v>0</v>
      </c>
      <c r="I1261" s="90">
        <v>0</v>
      </c>
      <c r="J1261" s="15">
        <v>0</v>
      </c>
      <c r="K1261" s="15">
        <v>832</v>
      </c>
      <c r="L1261" s="15">
        <v>785</v>
      </c>
      <c r="M1261" s="15">
        <v>1617</v>
      </c>
      <c r="O1261" s="13"/>
      <c r="P1261" s="13"/>
    </row>
    <row r="1262" spans="1:16" ht="12.45" customHeight="1" x14ac:dyDescent="0.2">
      <c r="A1262" s="11" t="str">
        <f t="shared" si="23"/>
        <v>EDWARD RIVER1995</v>
      </c>
      <c r="B1262" s="3" t="s">
        <v>167</v>
      </c>
      <c r="C1262" s="12">
        <v>1995</v>
      </c>
      <c r="E1262" s="13">
        <v>976</v>
      </c>
      <c r="F1262" s="13">
        <v>993</v>
      </c>
      <c r="G1262" s="13">
        <v>1969</v>
      </c>
      <c r="H1262" s="13">
        <v>0</v>
      </c>
      <c r="I1262" s="13">
        <v>0</v>
      </c>
      <c r="J1262" s="13">
        <v>0</v>
      </c>
      <c r="K1262" s="15">
        <v>976</v>
      </c>
      <c r="L1262" s="15">
        <v>993</v>
      </c>
      <c r="M1262" s="15">
        <v>1969</v>
      </c>
      <c r="O1262" s="13"/>
      <c r="P1262" s="13"/>
    </row>
    <row r="1263" spans="1:16" ht="12.45" customHeight="1" x14ac:dyDescent="0.2">
      <c r="A1263" s="11" t="str">
        <f t="shared" si="23"/>
        <v>EDWARD RIVER1996</v>
      </c>
      <c r="B1263" s="93" t="s">
        <v>167</v>
      </c>
      <c r="C1263" s="88">
        <v>1996</v>
      </c>
      <c r="D1263" s="89"/>
      <c r="E1263" s="15">
        <v>899</v>
      </c>
      <c r="F1263" s="15">
        <v>836</v>
      </c>
      <c r="G1263" s="15">
        <v>1735</v>
      </c>
      <c r="H1263" s="15">
        <v>0</v>
      </c>
      <c r="I1263" s="15">
        <v>0</v>
      </c>
      <c r="J1263" s="15">
        <v>0</v>
      </c>
      <c r="K1263" s="15">
        <v>899</v>
      </c>
      <c r="L1263" s="15">
        <v>836</v>
      </c>
      <c r="M1263" s="15">
        <v>1735</v>
      </c>
      <c r="O1263" s="13"/>
      <c r="P1263" s="13"/>
    </row>
    <row r="1264" spans="1:16" ht="12.45" customHeight="1" x14ac:dyDescent="0.2">
      <c r="A1264" s="11" t="str">
        <f t="shared" si="23"/>
        <v>EDWARD RIVER1997</v>
      </c>
      <c r="B1264" s="95" t="s">
        <v>167</v>
      </c>
      <c r="C1264" s="88">
        <v>1997</v>
      </c>
      <c r="D1264" s="89"/>
      <c r="E1264" s="15">
        <v>959</v>
      </c>
      <c r="F1264" s="15">
        <v>910</v>
      </c>
      <c r="G1264" s="15">
        <v>1869</v>
      </c>
      <c r="H1264" s="90">
        <v>0</v>
      </c>
      <c r="I1264" s="90">
        <v>0</v>
      </c>
      <c r="J1264" s="15">
        <v>0</v>
      </c>
      <c r="K1264" s="15">
        <v>959</v>
      </c>
      <c r="L1264" s="15">
        <v>910</v>
      </c>
      <c r="M1264" s="15">
        <v>1869</v>
      </c>
      <c r="O1264" s="13"/>
      <c r="P1264" s="13"/>
    </row>
    <row r="1265" spans="1:16" ht="12.45" customHeight="1" x14ac:dyDescent="0.2">
      <c r="A1265" s="11" t="str">
        <f t="shared" si="23"/>
        <v>EDWARD RIVER1998</v>
      </c>
      <c r="B1265" s="3" t="s">
        <v>167</v>
      </c>
      <c r="C1265" s="12">
        <v>1998</v>
      </c>
      <c r="E1265" s="13">
        <v>965</v>
      </c>
      <c r="F1265" s="13">
        <v>919</v>
      </c>
      <c r="G1265" s="13">
        <v>1884</v>
      </c>
      <c r="H1265" s="13">
        <v>0</v>
      </c>
      <c r="I1265" s="13">
        <v>0</v>
      </c>
      <c r="J1265" s="13">
        <v>0</v>
      </c>
      <c r="K1265" s="15">
        <v>965</v>
      </c>
      <c r="L1265" s="15">
        <v>919</v>
      </c>
      <c r="M1265" s="15">
        <v>1884</v>
      </c>
      <c r="O1265" s="13"/>
      <c r="P1265" s="13"/>
    </row>
    <row r="1266" spans="1:16" ht="12.45" customHeight="1" x14ac:dyDescent="0.2">
      <c r="A1266" s="11" t="str">
        <f t="shared" si="23"/>
        <v>EDWARD RIVER1999</v>
      </c>
      <c r="B1266" s="93" t="s">
        <v>167</v>
      </c>
      <c r="C1266" s="88">
        <v>1999</v>
      </c>
      <c r="D1266" s="89"/>
      <c r="E1266" s="15">
        <v>993</v>
      </c>
      <c r="F1266" s="15">
        <v>933</v>
      </c>
      <c r="G1266" s="15">
        <v>1926</v>
      </c>
      <c r="H1266" s="15">
        <v>0</v>
      </c>
      <c r="I1266" s="15">
        <v>0</v>
      </c>
      <c r="J1266" s="15">
        <v>0</v>
      </c>
      <c r="K1266" s="15">
        <v>993</v>
      </c>
      <c r="L1266" s="15">
        <v>933</v>
      </c>
      <c r="M1266" s="15">
        <v>1926</v>
      </c>
      <c r="O1266" s="13"/>
      <c r="P1266" s="13"/>
    </row>
    <row r="1267" spans="1:16" ht="12.45" customHeight="1" x14ac:dyDescent="0.2">
      <c r="A1267" s="11" t="str">
        <f t="shared" si="23"/>
        <v>EDWARD RIVER2000</v>
      </c>
      <c r="B1267" s="95" t="s">
        <v>167</v>
      </c>
      <c r="C1267" s="88">
        <v>2000</v>
      </c>
      <c r="D1267" s="89"/>
      <c r="E1267" s="15">
        <v>1008</v>
      </c>
      <c r="F1267" s="15">
        <v>945</v>
      </c>
      <c r="G1267" s="15">
        <v>1953</v>
      </c>
      <c r="H1267" s="90">
        <v>0</v>
      </c>
      <c r="I1267" s="90">
        <v>0</v>
      </c>
      <c r="J1267" s="15">
        <v>0</v>
      </c>
      <c r="K1267" s="15">
        <v>1008</v>
      </c>
      <c r="L1267" s="15">
        <v>945</v>
      </c>
      <c r="M1267" s="15">
        <v>1953</v>
      </c>
      <c r="O1267" s="13"/>
      <c r="P1267" s="13"/>
    </row>
    <row r="1268" spans="1:16" ht="12.45" customHeight="1" x14ac:dyDescent="0.2">
      <c r="A1268" s="11" t="str">
        <f t="shared" si="23"/>
        <v>EDWARD RIVER2001</v>
      </c>
      <c r="B1268" s="3" t="s">
        <v>167</v>
      </c>
      <c r="C1268" s="12">
        <v>2001</v>
      </c>
      <c r="E1268" s="13">
        <v>1054</v>
      </c>
      <c r="F1268" s="13">
        <v>956</v>
      </c>
      <c r="G1268" s="13">
        <v>2010</v>
      </c>
      <c r="H1268" s="13">
        <v>0</v>
      </c>
      <c r="I1268" s="13">
        <v>0</v>
      </c>
      <c r="J1268" s="13">
        <v>0</v>
      </c>
      <c r="K1268" s="15">
        <v>1054</v>
      </c>
      <c r="L1268" s="15">
        <v>956</v>
      </c>
      <c r="M1268" s="15">
        <v>2010</v>
      </c>
      <c r="O1268" s="13"/>
      <c r="P1268" s="13"/>
    </row>
    <row r="1269" spans="1:16" ht="12.45" customHeight="1" x14ac:dyDescent="0.2">
      <c r="A1269" s="11" t="str">
        <f t="shared" si="23"/>
        <v>EDWARD RIVER2002</v>
      </c>
      <c r="B1269" s="95" t="s">
        <v>167</v>
      </c>
      <c r="C1269" s="88">
        <v>2002</v>
      </c>
      <c r="D1269" s="89"/>
      <c r="E1269" s="15">
        <v>941</v>
      </c>
      <c r="F1269" s="15">
        <v>759</v>
      </c>
      <c r="G1269" s="15">
        <v>1700</v>
      </c>
      <c r="H1269" s="90">
        <v>0</v>
      </c>
      <c r="I1269" s="90">
        <v>0</v>
      </c>
      <c r="J1269" s="15">
        <v>0</v>
      </c>
      <c r="K1269" s="15">
        <v>941</v>
      </c>
      <c r="L1269" s="15">
        <v>759</v>
      </c>
      <c r="M1269" s="15">
        <v>1700</v>
      </c>
      <c r="O1269" s="13"/>
      <c r="P1269" s="13"/>
    </row>
    <row r="1270" spans="1:16" ht="12.45" customHeight="1" x14ac:dyDescent="0.2">
      <c r="A1270" s="11" t="str">
        <f t="shared" si="23"/>
        <v>EDWARD RIVER2003</v>
      </c>
      <c r="B1270" s="91" t="s">
        <v>167</v>
      </c>
      <c r="C1270" s="16">
        <v>2003</v>
      </c>
      <c r="D1270" s="89"/>
      <c r="E1270" s="92">
        <v>1111</v>
      </c>
      <c r="F1270" s="92">
        <v>1063</v>
      </c>
      <c r="G1270" s="92">
        <v>2174</v>
      </c>
      <c r="H1270" s="92">
        <v>0</v>
      </c>
      <c r="I1270" s="92">
        <v>0</v>
      </c>
      <c r="J1270" s="92">
        <v>0</v>
      </c>
      <c r="K1270" s="15">
        <v>1111</v>
      </c>
      <c r="L1270" s="15">
        <v>1063</v>
      </c>
      <c r="M1270" s="15">
        <v>2174</v>
      </c>
      <c r="O1270" s="13"/>
      <c r="P1270" s="13"/>
    </row>
    <row r="1271" spans="1:16" ht="12.45" customHeight="1" x14ac:dyDescent="0.2">
      <c r="A1271" s="11" t="str">
        <f t="shared" si="23"/>
        <v>EDWARD RIVER2004</v>
      </c>
      <c r="B1271" s="95" t="s">
        <v>167</v>
      </c>
      <c r="C1271" s="88">
        <v>2004</v>
      </c>
      <c r="D1271" s="89"/>
      <c r="E1271" s="15">
        <v>1197</v>
      </c>
      <c r="F1271" s="15">
        <v>1198</v>
      </c>
      <c r="G1271" s="15">
        <v>2395</v>
      </c>
      <c r="H1271" s="90">
        <v>0</v>
      </c>
      <c r="I1271" s="90">
        <v>0</v>
      </c>
      <c r="J1271" s="15">
        <v>0</v>
      </c>
      <c r="K1271" s="15">
        <v>1197</v>
      </c>
      <c r="L1271" s="15">
        <v>1198</v>
      </c>
      <c r="M1271" s="15">
        <v>2395</v>
      </c>
      <c r="O1271" s="13"/>
      <c r="P1271" s="13"/>
    </row>
    <row r="1272" spans="1:16" ht="12.45" customHeight="1" x14ac:dyDescent="0.2">
      <c r="A1272" s="11" t="str">
        <f t="shared" si="23"/>
        <v>EDWARD RIVER2005</v>
      </c>
      <c r="B1272" s="91" t="s">
        <v>167</v>
      </c>
      <c r="C1272" s="16">
        <v>2005</v>
      </c>
      <c r="D1272" s="89"/>
      <c r="E1272" s="92">
        <v>1244</v>
      </c>
      <c r="F1272" s="92">
        <v>1240</v>
      </c>
      <c r="G1272" s="92">
        <v>2484</v>
      </c>
      <c r="H1272" s="92">
        <v>0</v>
      </c>
      <c r="I1272" s="92">
        <v>0</v>
      </c>
      <c r="J1272" s="92">
        <v>0</v>
      </c>
      <c r="K1272" s="15">
        <v>1244</v>
      </c>
      <c r="L1272" s="15">
        <v>1240</v>
      </c>
      <c r="M1272" s="15">
        <v>2484</v>
      </c>
      <c r="O1272" s="13"/>
      <c r="P1272" s="13"/>
    </row>
    <row r="1273" spans="1:16" ht="12.45" customHeight="1" x14ac:dyDescent="0.2">
      <c r="A1273" s="11" t="str">
        <f t="shared" si="23"/>
        <v>EDWARD RIVER2006</v>
      </c>
      <c r="B1273" s="3" t="s">
        <v>167</v>
      </c>
      <c r="C1273" s="12">
        <v>2006</v>
      </c>
      <c r="E1273" s="13">
        <v>2013</v>
      </c>
      <c r="F1273" s="13">
        <v>1967</v>
      </c>
      <c r="G1273" s="13">
        <v>3980</v>
      </c>
      <c r="H1273" s="13">
        <v>0</v>
      </c>
      <c r="I1273" s="13">
        <v>0</v>
      </c>
      <c r="J1273" s="13">
        <v>0</v>
      </c>
      <c r="K1273" s="15">
        <v>2013</v>
      </c>
      <c r="L1273" s="15">
        <v>1967</v>
      </c>
      <c r="M1273" s="15">
        <v>3980</v>
      </c>
      <c r="O1273" s="13"/>
      <c r="P1273" s="13"/>
    </row>
    <row r="1274" spans="1:16" ht="12.45" customHeight="1" x14ac:dyDescent="0.2">
      <c r="A1274" s="11" t="str">
        <f t="shared" si="23"/>
        <v>EDWARD RIVER2007</v>
      </c>
      <c r="B1274" s="3" t="s">
        <v>167</v>
      </c>
      <c r="C1274" s="12">
        <v>2007</v>
      </c>
      <c r="E1274" s="13">
        <v>2858</v>
      </c>
      <c r="F1274" s="13">
        <v>2875</v>
      </c>
      <c r="G1274" s="13">
        <v>5733</v>
      </c>
      <c r="H1274" s="13">
        <v>0</v>
      </c>
      <c r="I1274" s="13">
        <v>0</v>
      </c>
      <c r="J1274" s="13">
        <v>0</v>
      </c>
      <c r="K1274" s="15">
        <v>2858</v>
      </c>
      <c r="L1274" s="15">
        <v>2875</v>
      </c>
      <c r="M1274" s="15">
        <v>5733</v>
      </c>
      <c r="O1274" s="13"/>
      <c r="P1274" s="13"/>
    </row>
    <row r="1275" spans="1:16" ht="12.45" customHeight="1" x14ac:dyDescent="0.2">
      <c r="A1275" s="11" t="str">
        <f t="shared" si="23"/>
        <v>EDWARD RIVER2008</v>
      </c>
      <c r="B1275" s="3" t="s">
        <v>167</v>
      </c>
      <c r="C1275" s="12">
        <v>2008</v>
      </c>
      <c r="E1275" s="13">
        <v>3122</v>
      </c>
      <c r="F1275" s="13">
        <v>2982</v>
      </c>
      <c r="G1275" s="13">
        <v>6104</v>
      </c>
      <c r="H1275" s="13">
        <v>0</v>
      </c>
      <c r="I1275" s="13">
        <v>0</v>
      </c>
      <c r="J1275" s="13">
        <v>0</v>
      </c>
      <c r="K1275" s="15">
        <v>3122</v>
      </c>
      <c r="L1275" s="15">
        <v>2982</v>
      </c>
      <c r="M1275" s="15">
        <v>6104</v>
      </c>
      <c r="O1275" s="13"/>
      <c r="P1275" s="13"/>
    </row>
    <row r="1276" spans="1:16" ht="12.45" customHeight="1" x14ac:dyDescent="0.2">
      <c r="A1276" s="11" t="str">
        <f t="shared" si="23"/>
        <v>EDWARD RIVER2009</v>
      </c>
      <c r="B1276" s="95" t="s">
        <v>167</v>
      </c>
      <c r="C1276" s="88">
        <v>2009</v>
      </c>
      <c r="D1276" s="89"/>
      <c r="E1276" s="15">
        <v>3766</v>
      </c>
      <c r="F1276" s="15">
        <v>3652</v>
      </c>
      <c r="G1276" s="15">
        <v>7418</v>
      </c>
      <c r="H1276" s="90">
        <v>0</v>
      </c>
      <c r="I1276" s="90">
        <v>0</v>
      </c>
      <c r="J1276" s="15">
        <v>0</v>
      </c>
      <c r="K1276" s="15">
        <v>3766</v>
      </c>
      <c r="L1276" s="15">
        <v>3652</v>
      </c>
      <c r="M1276" s="15">
        <v>7418</v>
      </c>
      <c r="O1276" s="13"/>
      <c r="P1276" s="13"/>
    </row>
    <row r="1277" spans="1:16" ht="12.45" customHeight="1" x14ac:dyDescent="0.2">
      <c r="A1277" s="11" t="str">
        <f t="shared" si="23"/>
        <v>EDWARD RIVER2010</v>
      </c>
      <c r="B1277" s="95" t="s">
        <v>167</v>
      </c>
      <c r="C1277" s="88">
        <v>2010</v>
      </c>
      <c r="D1277" s="89"/>
      <c r="E1277" s="15">
        <v>3487</v>
      </c>
      <c r="F1277" s="15">
        <v>2993</v>
      </c>
      <c r="G1277" s="15">
        <v>6480</v>
      </c>
      <c r="H1277" s="15">
        <v>0</v>
      </c>
      <c r="I1277" s="15">
        <v>0</v>
      </c>
      <c r="J1277" s="15">
        <v>0</v>
      </c>
      <c r="K1277" s="15">
        <v>3487</v>
      </c>
      <c r="L1277" s="15">
        <v>2993</v>
      </c>
      <c r="M1277" s="15">
        <v>6480</v>
      </c>
      <c r="O1277" s="13"/>
      <c r="P1277" s="13"/>
    </row>
    <row r="1278" spans="1:16" ht="12.45" customHeight="1" x14ac:dyDescent="0.2">
      <c r="A1278" s="11" t="str">
        <f t="shared" si="23"/>
        <v>EDWARD RIVER2011</v>
      </c>
      <c r="B1278" s="3" t="s">
        <v>167</v>
      </c>
      <c r="C1278" s="12">
        <v>2011</v>
      </c>
      <c r="E1278" s="13">
        <v>2028</v>
      </c>
      <c r="F1278" s="13">
        <v>2001</v>
      </c>
      <c r="G1278" s="13">
        <v>4029</v>
      </c>
      <c r="H1278" s="13">
        <v>0</v>
      </c>
      <c r="I1278" s="13">
        <v>0</v>
      </c>
      <c r="J1278" s="13">
        <v>0</v>
      </c>
      <c r="K1278" s="15">
        <v>2028</v>
      </c>
      <c r="L1278" s="15">
        <v>2001</v>
      </c>
      <c r="M1278" s="15">
        <v>4029</v>
      </c>
      <c r="O1278" s="13"/>
      <c r="P1278" s="13"/>
    </row>
    <row r="1279" spans="1:16" ht="12.45" customHeight="1" x14ac:dyDescent="0.2">
      <c r="A1279" s="11" t="str">
        <f t="shared" si="23"/>
        <v>EDWARD RIVER2012</v>
      </c>
      <c r="B1279" s="3" t="s">
        <v>167</v>
      </c>
      <c r="C1279" s="12">
        <v>2012</v>
      </c>
      <c r="E1279" s="13">
        <v>1911</v>
      </c>
      <c r="F1279" s="13">
        <v>1818</v>
      </c>
      <c r="G1279" s="13">
        <v>3729</v>
      </c>
      <c r="H1279" s="13">
        <v>0</v>
      </c>
      <c r="I1279" s="13">
        <v>0</v>
      </c>
      <c r="J1279" s="13">
        <v>0</v>
      </c>
      <c r="K1279" s="15">
        <v>1911</v>
      </c>
      <c r="L1279" s="15">
        <v>1818</v>
      </c>
      <c r="M1279" s="15">
        <v>3729</v>
      </c>
      <c r="O1279" s="13"/>
      <c r="P1279" s="13"/>
    </row>
    <row r="1280" spans="1:16" ht="12.45" customHeight="1" x14ac:dyDescent="0.2">
      <c r="A1280" s="11" t="str">
        <f t="shared" si="23"/>
        <v>EDWARD RIVER2013</v>
      </c>
      <c r="B1280" s="3" t="s">
        <v>167</v>
      </c>
      <c r="C1280" s="12">
        <v>2013</v>
      </c>
      <c r="E1280" s="13">
        <v>1723</v>
      </c>
      <c r="F1280" s="13">
        <v>1644</v>
      </c>
      <c r="G1280" s="13">
        <v>3367</v>
      </c>
      <c r="H1280" s="13">
        <v>0</v>
      </c>
      <c r="I1280" s="13">
        <v>0</v>
      </c>
      <c r="J1280" s="13">
        <v>0</v>
      </c>
      <c r="K1280" s="15">
        <v>1723</v>
      </c>
      <c r="L1280" s="15">
        <v>1644</v>
      </c>
      <c r="M1280" s="15">
        <v>3367</v>
      </c>
      <c r="O1280" s="13"/>
      <c r="P1280" s="13"/>
    </row>
    <row r="1281" spans="1:16" ht="12.45" customHeight="1" x14ac:dyDescent="0.2">
      <c r="A1281" s="11" t="str">
        <f t="shared" si="23"/>
        <v>EDWARD RIVER2014</v>
      </c>
      <c r="B1281" s="3" t="s">
        <v>167</v>
      </c>
      <c r="C1281" s="12">
        <v>2014</v>
      </c>
      <c r="E1281" s="13">
        <v>1899</v>
      </c>
      <c r="F1281" s="13">
        <v>1828</v>
      </c>
      <c r="G1281" s="13">
        <v>3727</v>
      </c>
      <c r="H1281" s="13">
        <v>0</v>
      </c>
      <c r="I1281" s="13">
        <v>0</v>
      </c>
      <c r="J1281" s="13">
        <v>0</v>
      </c>
      <c r="K1281" s="15">
        <v>1899</v>
      </c>
      <c r="L1281" s="15">
        <v>1828</v>
      </c>
      <c r="M1281" s="15">
        <v>3727</v>
      </c>
      <c r="O1281" s="13"/>
      <c r="P1281" s="13"/>
    </row>
    <row r="1282" spans="1:16" ht="12.45" customHeight="1" x14ac:dyDescent="0.2">
      <c r="A1282" s="11" t="str">
        <f t="shared" si="23"/>
        <v>EDWARD RIVER2015</v>
      </c>
      <c r="B1282" s="3" t="s">
        <v>167</v>
      </c>
      <c r="C1282" s="12">
        <v>2015</v>
      </c>
      <c r="E1282" s="13">
        <v>1496</v>
      </c>
      <c r="F1282" s="13">
        <v>1339</v>
      </c>
      <c r="G1282" s="13">
        <v>2835</v>
      </c>
      <c r="H1282" s="13">
        <v>0</v>
      </c>
      <c r="I1282" s="13">
        <v>0</v>
      </c>
      <c r="J1282" s="13">
        <v>0</v>
      </c>
      <c r="K1282" s="15">
        <v>1496</v>
      </c>
      <c r="L1282" s="15">
        <v>1339</v>
      </c>
      <c r="M1282" s="15">
        <v>2835</v>
      </c>
      <c r="O1282" s="13"/>
      <c r="P1282" s="13"/>
    </row>
    <row r="1283" spans="1:16" ht="12.45" customHeight="1" x14ac:dyDescent="0.2">
      <c r="A1283" s="11" t="str">
        <f t="shared" si="23"/>
        <v>EDWARD RIVER2016</v>
      </c>
      <c r="B1283" s="3" t="s">
        <v>167</v>
      </c>
      <c r="C1283" s="12">
        <v>2016</v>
      </c>
      <c r="E1283" s="13">
        <v>1663</v>
      </c>
      <c r="F1283" s="13">
        <v>1634</v>
      </c>
      <c r="G1283" s="13">
        <v>3297</v>
      </c>
      <c r="H1283" s="13">
        <v>0</v>
      </c>
      <c r="I1283" s="13">
        <v>0</v>
      </c>
      <c r="J1283" s="13">
        <v>0</v>
      </c>
      <c r="K1283" s="15">
        <v>1663</v>
      </c>
      <c r="L1283" s="15">
        <v>1634</v>
      </c>
      <c r="M1283" s="15">
        <v>3297</v>
      </c>
      <c r="O1283" s="13"/>
      <c r="P1283" s="13"/>
    </row>
    <row r="1284" spans="1:16" ht="12.45" customHeight="1" x14ac:dyDescent="0.2">
      <c r="A1284" s="11" t="str">
        <f t="shared" si="23"/>
        <v>EDWARD RIVER2017</v>
      </c>
      <c r="B1284" s="95" t="s">
        <v>167</v>
      </c>
      <c r="C1284" s="88">
        <v>2017</v>
      </c>
      <c r="D1284" s="89"/>
      <c r="E1284" s="15">
        <v>2765</v>
      </c>
      <c r="F1284" s="15">
        <v>2898</v>
      </c>
      <c r="G1284" s="15">
        <v>5663</v>
      </c>
      <c r="H1284" s="90">
        <v>0</v>
      </c>
      <c r="I1284" s="90">
        <v>0</v>
      </c>
      <c r="J1284" s="15">
        <v>0</v>
      </c>
      <c r="K1284" s="15">
        <v>2765</v>
      </c>
      <c r="L1284" s="15">
        <v>2898</v>
      </c>
      <c r="M1284" s="15">
        <v>5663</v>
      </c>
      <c r="O1284" s="13"/>
      <c r="P1284" s="13"/>
    </row>
    <row r="1285" spans="1:16" s="6" customFormat="1" ht="12.45" customHeight="1" x14ac:dyDescent="0.2">
      <c r="A1285" s="11" t="str">
        <f t="shared" si="23"/>
        <v>EDWARD RIVER2018</v>
      </c>
      <c r="B1285" s="3" t="s">
        <v>167</v>
      </c>
      <c r="C1285" s="12">
        <v>2018</v>
      </c>
      <c r="D1285" s="12"/>
      <c r="E1285" s="13">
        <v>4031</v>
      </c>
      <c r="F1285" s="13">
        <v>4263</v>
      </c>
      <c r="G1285" s="13">
        <v>8294</v>
      </c>
      <c r="H1285" s="13">
        <v>0</v>
      </c>
      <c r="I1285" s="13">
        <v>0</v>
      </c>
      <c r="J1285" s="13">
        <v>0</v>
      </c>
      <c r="K1285" s="15">
        <v>4031</v>
      </c>
      <c r="L1285" s="15">
        <v>4263</v>
      </c>
      <c r="M1285" s="15">
        <v>8294</v>
      </c>
      <c r="O1285" s="13"/>
      <c r="P1285" s="13"/>
    </row>
    <row r="1286" spans="1:16" ht="12.45" customHeight="1" x14ac:dyDescent="0.2">
      <c r="A1286" s="11" t="str">
        <f t="shared" si="23"/>
        <v>EDWARD RIVER2019</v>
      </c>
      <c r="B1286" s="3" t="s">
        <v>167</v>
      </c>
      <c r="C1286" s="12">
        <v>2019</v>
      </c>
      <c r="E1286" s="13">
        <v>4393</v>
      </c>
      <c r="F1286" s="13">
        <v>4522</v>
      </c>
      <c r="G1286" s="13">
        <v>8915</v>
      </c>
      <c r="H1286" s="13">
        <v>0</v>
      </c>
      <c r="I1286" s="13">
        <v>0</v>
      </c>
      <c r="J1286" s="13">
        <v>0</v>
      </c>
      <c r="K1286" s="15">
        <v>4393</v>
      </c>
      <c r="L1286" s="15">
        <v>4522</v>
      </c>
      <c r="M1286" s="15">
        <v>8915</v>
      </c>
      <c r="O1286" s="13"/>
      <c r="P1286" s="13"/>
    </row>
    <row r="1287" spans="1:16" ht="12.45" customHeight="1" x14ac:dyDescent="0.2">
      <c r="A1287" s="11" t="str">
        <f t="shared" si="23"/>
        <v>EDWARD RIVER2020</v>
      </c>
      <c r="B1287" s="3" t="s">
        <v>167</v>
      </c>
      <c r="C1287" s="12">
        <v>2020</v>
      </c>
      <c r="E1287" s="13">
        <v>4295</v>
      </c>
      <c r="F1287" s="13">
        <v>4490</v>
      </c>
      <c r="G1287" s="13">
        <v>8785</v>
      </c>
      <c r="H1287" s="13">
        <v>0</v>
      </c>
      <c r="I1287" s="13">
        <v>0</v>
      </c>
      <c r="J1287" s="13">
        <v>0</v>
      </c>
      <c r="K1287" s="15">
        <v>4295</v>
      </c>
      <c r="L1287" s="15">
        <v>4490</v>
      </c>
      <c r="M1287" s="15">
        <v>8785</v>
      </c>
      <c r="O1287" s="13"/>
      <c r="P1287" s="13"/>
    </row>
    <row r="1288" spans="1:16" ht="12.45" customHeight="1" x14ac:dyDescent="0.2">
      <c r="A1288" s="11" t="str">
        <f t="shared" si="23"/>
        <v>EDWARD RIVER2021</v>
      </c>
      <c r="B1288" s="3" t="s">
        <v>167</v>
      </c>
      <c r="C1288" s="12">
        <v>2021</v>
      </c>
      <c r="E1288" s="13">
        <v>4219</v>
      </c>
      <c r="F1288" s="13">
        <v>4324</v>
      </c>
      <c r="G1288" s="13">
        <v>8543</v>
      </c>
      <c r="H1288" s="13">
        <v>0</v>
      </c>
      <c r="I1288" s="13">
        <v>0</v>
      </c>
      <c r="J1288" s="13">
        <v>0</v>
      </c>
      <c r="K1288" s="15">
        <v>4219</v>
      </c>
      <c r="L1288" s="15">
        <v>4324</v>
      </c>
      <c r="M1288" s="15">
        <v>8543</v>
      </c>
      <c r="O1288" s="13"/>
      <c r="P1288" s="13"/>
    </row>
    <row r="1289" spans="1:16" ht="12.45" customHeight="1" x14ac:dyDescent="0.2">
      <c r="A1289" s="11" t="str">
        <f t="shared" si="23"/>
        <v>EDWARD RIVER2022</v>
      </c>
      <c r="B1289" s="3" t="s">
        <v>167</v>
      </c>
      <c r="C1289" s="12">
        <v>2022</v>
      </c>
      <c r="E1289" s="13">
        <v>4519</v>
      </c>
      <c r="F1289" s="13">
        <v>4474</v>
      </c>
      <c r="G1289" s="13">
        <v>8993</v>
      </c>
      <c r="H1289" s="13">
        <v>0</v>
      </c>
      <c r="I1289" s="13">
        <v>0</v>
      </c>
      <c r="J1289" s="13">
        <v>0</v>
      </c>
      <c r="K1289" s="15">
        <v>4519</v>
      </c>
      <c r="L1289" s="15">
        <v>4474</v>
      </c>
      <c r="M1289" s="15">
        <v>8993</v>
      </c>
      <c r="O1289" s="13"/>
      <c r="P1289" s="13"/>
    </row>
    <row r="1290" spans="1:16" ht="12.45" customHeight="1" x14ac:dyDescent="0.2">
      <c r="A1290" s="11" t="str">
        <f t="shared" si="23"/>
        <v>EDWARD RIVER2023</v>
      </c>
      <c r="B1290" s="96" t="s">
        <v>167</v>
      </c>
      <c r="C1290" s="88">
        <v>2023</v>
      </c>
      <c r="D1290" s="89"/>
      <c r="E1290" s="15">
        <v>3569</v>
      </c>
      <c r="F1290" s="15">
        <v>3470</v>
      </c>
      <c r="G1290" s="15">
        <v>7039</v>
      </c>
      <c r="H1290" s="15">
        <v>0</v>
      </c>
      <c r="I1290" s="15">
        <v>0</v>
      </c>
      <c r="J1290" s="15">
        <v>0</v>
      </c>
      <c r="K1290" s="15">
        <v>3569</v>
      </c>
      <c r="L1290" s="15">
        <v>3470</v>
      </c>
      <c r="M1290" s="15">
        <v>7039</v>
      </c>
      <c r="O1290" s="13"/>
      <c r="P1290" s="13"/>
    </row>
    <row r="1291" spans="1:16" ht="12.45" customHeight="1" x14ac:dyDescent="0.2">
      <c r="A1291" s="11" t="str">
        <f t="shared" si="23"/>
        <v>EDWARD RIVER2024</v>
      </c>
      <c r="B1291" s="93" t="s">
        <v>167</v>
      </c>
      <c r="C1291" s="88">
        <v>2024</v>
      </c>
      <c r="D1291" s="89"/>
      <c r="E1291" s="15">
        <v>4436</v>
      </c>
      <c r="F1291" s="15">
        <v>4669</v>
      </c>
      <c r="G1291" s="15">
        <v>9105</v>
      </c>
      <c r="H1291" s="15">
        <v>0</v>
      </c>
      <c r="I1291" s="15">
        <v>0</v>
      </c>
      <c r="J1291" s="15">
        <v>0</v>
      </c>
      <c r="K1291" s="15">
        <v>4436</v>
      </c>
      <c r="L1291" s="15">
        <v>4669</v>
      </c>
      <c r="M1291" s="15">
        <v>9105</v>
      </c>
      <c r="O1291" s="13"/>
      <c r="P1291" s="13"/>
    </row>
    <row r="1292" spans="1:16" ht="12.45" customHeight="1" x14ac:dyDescent="0.2">
      <c r="A1292" s="11" t="str">
        <f t="shared" si="23"/>
        <v>ELCHO ISLAND1985</v>
      </c>
      <c r="B1292" s="95" t="s">
        <v>152</v>
      </c>
      <c r="C1292" s="88">
        <v>1985</v>
      </c>
      <c r="D1292" s="89"/>
      <c r="E1292" s="15">
        <v>4632</v>
      </c>
      <c r="F1292" s="15">
        <v>4647</v>
      </c>
      <c r="G1292" s="15">
        <v>9279</v>
      </c>
      <c r="H1292" s="90">
        <v>0</v>
      </c>
      <c r="I1292" s="90">
        <v>0</v>
      </c>
      <c r="J1292" s="15">
        <v>0</v>
      </c>
      <c r="K1292" s="15">
        <v>4632</v>
      </c>
      <c r="L1292" s="15">
        <v>4647</v>
      </c>
      <c r="M1292" s="15">
        <v>9279</v>
      </c>
      <c r="O1292" s="13"/>
      <c r="P1292" s="13"/>
    </row>
    <row r="1293" spans="1:16" ht="12.45" customHeight="1" x14ac:dyDescent="0.2">
      <c r="A1293" s="11" t="str">
        <f t="shared" si="23"/>
        <v>ELCHO ISLAND1986</v>
      </c>
      <c r="B1293" s="3" t="s">
        <v>152</v>
      </c>
      <c r="C1293" s="12">
        <v>1986</v>
      </c>
      <c r="E1293" s="13">
        <v>5316</v>
      </c>
      <c r="F1293" s="13">
        <v>5072</v>
      </c>
      <c r="G1293" s="13">
        <v>10388</v>
      </c>
      <c r="H1293" s="13">
        <v>0</v>
      </c>
      <c r="I1293" s="13">
        <v>0</v>
      </c>
      <c r="J1293" s="13">
        <v>0</v>
      </c>
      <c r="K1293" s="15">
        <v>5316</v>
      </c>
      <c r="L1293" s="15">
        <v>5072</v>
      </c>
      <c r="M1293" s="15">
        <v>10388</v>
      </c>
      <c r="O1293" s="13"/>
      <c r="P1293" s="13"/>
    </row>
    <row r="1294" spans="1:16" ht="12.45" customHeight="1" x14ac:dyDescent="0.2">
      <c r="A1294" s="11" t="str">
        <f t="shared" si="23"/>
        <v>ELCHO ISLAND1987</v>
      </c>
      <c r="B1294" s="93" t="s">
        <v>152</v>
      </c>
      <c r="C1294" s="88">
        <v>1987</v>
      </c>
      <c r="D1294" s="17"/>
      <c r="E1294" s="15">
        <v>5108</v>
      </c>
      <c r="F1294" s="15">
        <v>5310</v>
      </c>
      <c r="G1294" s="15">
        <v>10418</v>
      </c>
      <c r="H1294" s="15">
        <v>0</v>
      </c>
      <c r="I1294" s="15">
        <v>0</v>
      </c>
      <c r="J1294" s="15">
        <v>0</v>
      </c>
      <c r="K1294" s="15">
        <v>5108</v>
      </c>
      <c r="L1294" s="15">
        <v>5310</v>
      </c>
      <c r="M1294" s="15">
        <v>10418</v>
      </c>
      <c r="O1294" s="13"/>
      <c r="P1294" s="13"/>
    </row>
    <row r="1295" spans="1:16" ht="12.45" customHeight="1" x14ac:dyDescent="0.2">
      <c r="A1295" s="11" t="str">
        <f t="shared" si="23"/>
        <v>ELCHO ISLAND1988</v>
      </c>
      <c r="B1295" s="3" t="s">
        <v>152</v>
      </c>
      <c r="C1295" s="12">
        <v>1988</v>
      </c>
      <c r="E1295" s="13">
        <v>6297</v>
      </c>
      <c r="F1295" s="13">
        <v>6452</v>
      </c>
      <c r="G1295" s="13">
        <v>12749</v>
      </c>
      <c r="H1295" s="13">
        <v>0</v>
      </c>
      <c r="I1295" s="13">
        <v>0</v>
      </c>
      <c r="J1295" s="13">
        <v>0</v>
      </c>
      <c r="K1295" s="15">
        <v>6297</v>
      </c>
      <c r="L1295" s="15">
        <v>6452</v>
      </c>
      <c r="M1295" s="15">
        <v>12749</v>
      </c>
      <c r="O1295" s="13"/>
      <c r="P1295" s="13"/>
    </row>
    <row r="1296" spans="1:16" ht="12.45" customHeight="1" x14ac:dyDescent="0.2">
      <c r="A1296" s="11" t="str">
        <f t="shared" si="23"/>
        <v>ELCHO ISLAND1989</v>
      </c>
      <c r="B1296" s="95" t="s">
        <v>152</v>
      </c>
      <c r="C1296" s="88">
        <v>1989</v>
      </c>
      <c r="D1296" s="89"/>
      <c r="E1296" s="15">
        <v>5432</v>
      </c>
      <c r="F1296" s="15">
        <v>5948</v>
      </c>
      <c r="G1296" s="15">
        <v>11380</v>
      </c>
      <c r="H1296" s="90">
        <v>0</v>
      </c>
      <c r="I1296" s="90">
        <v>0</v>
      </c>
      <c r="J1296" s="15">
        <v>0</v>
      </c>
      <c r="K1296" s="15">
        <v>5432</v>
      </c>
      <c r="L1296" s="15">
        <v>5948</v>
      </c>
      <c r="M1296" s="15">
        <v>11380</v>
      </c>
      <c r="O1296" s="13"/>
      <c r="P1296" s="13"/>
    </row>
    <row r="1297" spans="1:16" ht="12.45" customHeight="1" x14ac:dyDescent="0.2">
      <c r="A1297" s="11" t="str">
        <f t="shared" si="23"/>
        <v>ELCHO ISLAND1990</v>
      </c>
      <c r="B1297" s="3" t="s">
        <v>152</v>
      </c>
      <c r="C1297" s="12">
        <v>1990</v>
      </c>
      <c r="E1297" s="13">
        <v>5038</v>
      </c>
      <c r="F1297" s="13">
        <v>5720</v>
      </c>
      <c r="G1297" s="13">
        <v>10758</v>
      </c>
      <c r="H1297" s="13">
        <v>0</v>
      </c>
      <c r="I1297" s="13">
        <v>0</v>
      </c>
      <c r="J1297" s="13">
        <v>0</v>
      </c>
      <c r="K1297" s="15">
        <v>5038</v>
      </c>
      <c r="L1297" s="15">
        <v>5720</v>
      </c>
      <c r="M1297" s="15">
        <v>10758</v>
      </c>
      <c r="O1297" s="13"/>
      <c r="P1297" s="13"/>
    </row>
    <row r="1298" spans="1:16" ht="12.45" customHeight="1" x14ac:dyDescent="0.2">
      <c r="A1298" s="11" t="str">
        <f t="shared" si="23"/>
        <v>ELCHO ISLAND1991</v>
      </c>
      <c r="B1298" s="95" t="s">
        <v>152</v>
      </c>
      <c r="C1298" s="88">
        <v>1991</v>
      </c>
      <c r="D1298" s="89"/>
      <c r="E1298" s="15">
        <v>4944</v>
      </c>
      <c r="F1298" s="15">
        <v>5546</v>
      </c>
      <c r="G1298" s="15">
        <v>10490</v>
      </c>
      <c r="H1298" s="90">
        <v>0</v>
      </c>
      <c r="I1298" s="90">
        <v>0</v>
      </c>
      <c r="J1298" s="15">
        <v>0</v>
      </c>
      <c r="K1298" s="15">
        <v>4944</v>
      </c>
      <c r="L1298" s="15">
        <v>5546</v>
      </c>
      <c r="M1298" s="15">
        <v>10490</v>
      </c>
      <c r="O1298" s="13"/>
      <c r="P1298" s="13"/>
    </row>
    <row r="1299" spans="1:16" ht="12.45" customHeight="1" x14ac:dyDescent="0.2">
      <c r="A1299" s="11" t="str">
        <f t="shared" si="23"/>
        <v>ELCHO ISLAND1992</v>
      </c>
      <c r="B1299" s="3" t="s">
        <v>152</v>
      </c>
      <c r="C1299" s="12">
        <v>1992</v>
      </c>
      <c r="E1299" s="13">
        <v>5117</v>
      </c>
      <c r="F1299" s="13">
        <v>5714</v>
      </c>
      <c r="G1299" s="13">
        <v>10831</v>
      </c>
      <c r="H1299" s="13">
        <v>0</v>
      </c>
      <c r="I1299" s="13">
        <v>0</v>
      </c>
      <c r="J1299" s="13">
        <v>0</v>
      </c>
      <c r="K1299" s="15">
        <v>5117</v>
      </c>
      <c r="L1299" s="15">
        <v>5714</v>
      </c>
      <c r="M1299" s="15">
        <v>10831</v>
      </c>
      <c r="O1299" s="13"/>
      <c r="P1299" s="13"/>
    </row>
    <row r="1300" spans="1:16" ht="12.45" customHeight="1" x14ac:dyDescent="0.2">
      <c r="A1300" s="11" t="str">
        <f t="shared" si="23"/>
        <v>ELCHO ISLAND1993</v>
      </c>
      <c r="B1300" s="93" t="s">
        <v>152</v>
      </c>
      <c r="C1300" s="88">
        <v>1993</v>
      </c>
      <c r="D1300" s="89"/>
      <c r="E1300" s="15">
        <v>4453</v>
      </c>
      <c r="F1300" s="15">
        <v>4666</v>
      </c>
      <c r="G1300" s="15">
        <v>9119</v>
      </c>
      <c r="H1300" s="15">
        <v>0</v>
      </c>
      <c r="I1300" s="15">
        <v>0</v>
      </c>
      <c r="J1300" s="15">
        <v>0</v>
      </c>
      <c r="K1300" s="15">
        <v>4453</v>
      </c>
      <c r="L1300" s="15">
        <v>4666</v>
      </c>
      <c r="M1300" s="15">
        <v>9119</v>
      </c>
      <c r="O1300" s="13"/>
      <c r="P1300" s="13"/>
    </row>
    <row r="1301" spans="1:16" ht="12.45" customHeight="1" x14ac:dyDescent="0.2">
      <c r="A1301" s="11" t="str">
        <f t="shared" si="23"/>
        <v>ELCHO ISLAND1994</v>
      </c>
      <c r="B1301" s="95" t="s">
        <v>152</v>
      </c>
      <c r="C1301" s="88">
        <v>1994</v>
      </c>
      <c r="D1301" s="89"/>
      <c r="E1301" s="15">
        <v>4211</v>
      </c>
      <c r="F1301" s="15">
        <v>4210</v>
      </c>
      <c r="G1301" s="15">
        <v>8421</v>
      </c>
      <c r="H1301" s="90">
        <v>0</v>
      </c>
      <c r="I1301" s="90">
        <v>0</v>
      </c>
      <c r="J1301" s="15">
        <v>0</v>
      </c>
      <c r="K1301" s="15">
        <v>4211</v>
      </c>
      <c r="L1301" s="15">
        <v>4210</v>
      </c>
      <c r="M1301" s="15">
        <v>8421</v>
      </c>
      <c r="O1301" s="13"/>
      <c r="P1301" s="13"/>
    </row>
    <row r="1302" spans="1:16" ht="12.45" customHeight="1" x14ac:dyDescent="0.2">
      <c r="A1302" s="11" t="str">
        <f t="shared" si="23"/>
        <v>ELCHO ISLAND1995</v>
      </c>
      <c r="B1302" s="93" t="s">
        <v>152</v>
      </c>
      <c r="C1302" s="88">
        <v>1995</v>
      </c>
      <c r="D1302" s="89"/>
      <c r="E1302" s="15">
        <v>6882</v>
      </c>
      <c r="F1302" s="15">
        <v>6541</v>
      </c>
      <c r="G1302" s="15">
        <v>13423</v>
      </c>
      <c r="H1302" s="15">
        <v>0</v>
      </c>
      <c r="I1302" s="15">
        <v>0</v>
      </c>
      <c r="J1302" s="15">
        <v>0</v>
      </c>
      <c r="K1302" s="15">
        <v>6882</v>
      </c>
      <c r="L1302" s="15">
        <v>6541</v>
      </c>
      <c r="M1302" s="15">
        <v>13423</v>
      </c>
      <c r="O1302" s="13"/>
      <c r="P1302" s="13"/>
    </row>
    <row r="1303" spans="1:16" ht="12.45" customHeight="1" x14ac:dyDescent="0.2">
      <c r="A1303" s="11" t="str">
        <f t="shared" si="23"/>
        <v>ELCHO ISLAND1996</v>
      </c>
      <c r="B1303" s="3" t="s">
        <v>152</v>
      </c>
      <c r="C1303" s="12">
        <v>1996</v>
      </c>
      <c r="D1303" s="89"/>
      <c r="E1303" s="13">
        <v>7920</v>
      </c>
      <c r="F1303" s="13">
        <v>7926</v>
      </c>
      <c r="G1303" s="13">
        <v>15846</v>
      </c>
      <c r="H1303" s="13">
        <v>0</v>
      </c>
      <c r="I1303" s="13">
        <v>0</v>
      </c>
      <c r="J1303" s="13">
        <v>0</v>
      </c>
      <c r="K1303" s="15">
        <v>7920</v>
      </c>
      <c r="L1303" s="15">
        <v>7926</v>
      </c>
      <c r="M1303" s="15">
        <v>15846</v>
      </c>
      <c r="O1303" s="13"/>
      <c r="P1303" s="13"/>
    </row>
    <row r="1304" spans="1:16" ht="12.45" customHeight="1" x14ac:dyDescent="0.2">
      <c r="A1304" s="11" t="str">
        <f t="shared" si="23"/>
        <v>ELCHO ISLAND1997</v>
      </c>
      <c r="B1304" s="3" t="s">
        <v>152</v>
      </c>
      <c r="C1304" s="12">
        <v>1997</v>
      </c>
      <c r="E1304" s="13">
        <v>8729</v>
      </c>
      <c r="F1304" s="13">
        <v>8708</v>
      </c>
      <c r="G1304" s="13">
        <v>17437</v>
      </c>
      <c r="H1304" s="13">
        <v>0</v>
      </c>
      <c r="I1304" s="13">
        <v>0</v>
      </c>
      <c r="J1304" s="13">
        <v>0</v>
      </c>
      <c r="K1304" s="15">
        <v>8729</v>
      </c>
      <c r="L1304" s="15">
        <v>8708</v>
      </c>
      <c r="M1304" s="15">
        <v>17437</v>
      </c>
      <c r="O1304" s="13"/>
      <c r="P1304" s="13"/>
    </row>
    <row r="1305" spans="1:16" ht="12.45" customHeight="1" x14ac:dyDescent="0.2">
      <c r="A1305" s="11" t="str">
        <f t="shared" si="23"/>
        <v>ELCHO ISLAND1998</v>
      </c>
      <c r="B1305" s="91" t="s">
        <v>152</v>
      </c>
      <c r="C1305" s="16">
        <v>1998</v>
      </c>
      <c r="D1305" s="89"/>
      <c r="E1305" s="92">
        <v>8316</v>
      </c>
      <c r="F1305" s="92">
        <v>8233</v>
      </c>
      <c r="G1305" s="92">
        <v>16549</v>
      </c>
      <c r="H1305" s="92">
        <v>0</v>
      </c>
      <c r="I1305" s="92">
        <v>0</v>
      </c>
      <c r="J1305" s="92">
        <v>0</v>
      </c>
      <c r="K1305" s="15">
        <v>8316</v>
      </c>
      <c r="L1305" s="15">
        <v>8233</v>
      </c>
      <c r="M1305" s="15">
        <v>16549</v>
      </c>
      <c r="O1305" s="13"/>
      <c r="P1305" s="13"/>
    </row>
    <row r="1306" spans="1:16" ht="12.45" customHeight="1" x14ac:dyDescent="0.2">
      <c r="A1306" s="11" t="str">
        <f t="shared" si="23"/>
        <v>ELCHO ISLAND1999</v>
      </c>
      <c r="B1306" s="3" t="s">
        <v>152</v>
      </c>
      <c r="C1306" s="12">
        <v>1999</v>
      </c>
      <c r="E1306" s="13">
        <v>8607</v>
      </c>
      <c r="F1306" s="13">
        <v>8712</v>
      </c>
      <c r="G1306" s="13">
        <v>17319</v>
      </c>
      <c r="H1306" s="13">
        <v>0</v>
      </c>
      <c r="I1306" s="13">
        <v>0</v>
      </c>
      <c r="J1306" s="13">
        <v>0</v>
      </c>
      <c r="K1306" s="15">
        <v>8607</v>
      </c>
      <c r="L1306" s="15">
        <v>8712</v>
      </c>
      <c r="M1306" s="15">
        <v>17319</v>
      </c>
      <c r="O1306" s="13"/>
      <c r="P1306" s="13"/>
    </row>
    <row r="1307" spans="1:16" ht="12.45" customHeight="1" x14ac:dyDescent="0.2">
      <c r="A1307" s="11" t="str">
        <f t="shared" si="23"/>
        <v>ELCHO ISLAND2000</v>
      </c>
      <c r="B1307" s="3" t="s">
        <v>152</v>
      </c>
      <c r="C1307" s="12">
        <v>2000</v>
      </c>
      <c r="E1307" s="13">
        <v>7174</v>
      </c>
      <c r="F1307" s="13">
        <v>7215</v>
      </c>
      <c r="G1307" s="13">
        <v>14389</v>
      </c>
      <c r="H1307" s="13">
        <v>0</v>
      </c>
      <c r="I1307" s="13">
        <v>0</v>
      </c>
      <c r="J1307" s="13">
        <v>0</v>
      </c>
      <c r="K1307" s="15">
        <v>7174</v>
      </c>
      <c r="L1307" s="15">
        <v>7215</v>
      </c>
      <c r="M1307" s="15">
        <v>14389</v>
      </c>
      <c r="O1307" s="13"/>
      <c r="P1307" s="13"/>
    </row>
    <row r="1308" spans="1:16" ht="12.45" customHeight="1" x14ac:dyDescent="0.2">
      <c r="A1308" s="11" t="str">
        <f t="shared" si="23"/>
        <v>ELCHO ISLAND2001</v>
      </c>
      <c r="B1308" s="3" t="s">
        <v>152</v>
      </c>
      <c r="C1308" s="12">
        <v>2001</v>
      </c>
      <c r="E1308" s="13">
        <v>6832</v>
      </c>
      <c r="F1308" s="13">
        <v>7011</v>
      </c>
      <c r="G1308" s="13">
        <v>13843</v>
      </c>
      <c r="H1308" s="13">
        <v>0</v>
      </c>
      <c r="I1308" s="13">
        <v>0</v>
      </c>
      <c r="J1308" s="13">
        <v>0</v>
      </c>
      <c r="K1308" s="15">
        <v>6832</v>
      </c>
      <c r="L1308" s="15">
        <v>7011</v>
      </c>
      <c r="M1308" s="15">
        <v>13843</v>
      </c>
      <c r="O1308" s="13"/>
      <c r="P1308" s="13"/>
    </row>
    <row r="1309" spans="1:16" ht="12.45" customHeight="1" x14ac:dyDescent="0.2">
      <c r="A1309" s="11" t="str">
        <f t="shared" si="23"/>
        <v>ELCHO ISLAND2002</v>
      </c>
      <c r="B1309" s="3" t="s">
        <v>152</v>
      </c>
      <c r="C1309" s="12">
        <v>2002</v>
      </c>
      <c r="E1309" s="13">
        <v>4759</v>
      </c>
      <c r="F1309" s="13">
        <v>4670</v>
      </c>
      <c r="G1309" s="13">
        <v>9429</v>
      </c>
      <c r="H1309" s="13">
        <v>0</v>
      </c>
      <c r="I1309" s="13">
        <v>0</v>
      </c>
      <c r="J1309" s="13">
        <v>0</v>
      </c>
      <c r="K1309" s="15">
        <v>4759</v>
      </c>
      <c r="L1309" s="15">
        <v>4670</v>
      </c>
      <c r="M1309" s="15">
        <v>9429</v>
      </c>
      <c r="O1309" s="13"/>
      <c r="P1309" s="13"/>
    </row>
    <row r="1310" spans="1:16" ht="12.45" customHeight="1" x14ac:dyDescent="0.2">
      <c r="A1310" s="11" t="str">
        <f t="shared" si="23"/>
        <v>ELCHO ISLAND2003</v>
      </c>
      <c r="B1310" s="3" t="s">
        <v>152</v>
      </c>
      <c r="C1310" s="12">
        <v>2003</v>
      </c>
      <c r="E1310" s="13">
        <v>4687</v>
      </c>
      <c r="F1310" s="13">
        <v>4589</v>
      </c>
      <c r="G1310" s="13">
        <v>9276</v>
      </c>
      <c r="H1310" s="13">
        <v>0</v>
      </c>
      <c r="I1310" s="13">
        <v>0</v>
      </c>
      <c r="J1310" s="13">
        <v>0</v>
      </c>
      <c r="K1310" s="15">
        <v>4687</v>
      </c>
      <c r="L1310" s="15">
        <v>4589</v>
      </c>
      <c r="M1310" s="15">
        <v>9276</v>
      </c>
      <c r="O1310" s="13"/>
      <c r="P1310" s="13"/>
    </row>
    <row r="1311" spans="1:16" ht="12.45" customHeight="1" x14ac:dyDescent="0.2">
      <c r="A1311" s="11" t="str">
        <f t="shared" si="23"/>
        <v>ELCHO ISLAND2004</v>
      </c>
      <c r="B1311" s="3" t="s">
        <v>152</v>
      </c>
      <c r="C1311" s="12">
        <v>2004</v>
      </c>
      <c r="E1311" s="13">
        <v>4931</v>
      </c>
      <c r="F1311" s="13">
        <v>4928</v>
      </c>
      <c r="G1311" s="13">
        <v>9859</v>
      </c>
      <c r="H1311" s="13">
        <v>0</v>
      </c>
      <c r="I1311" s="13">
        <v>0</v>
      </c>
      <c r="J1311" s="13">
        <v>0</v>
      </c>
      <c r="K1311" s="15">
        <v>4931</v>
      </c>
      <c r="L1311" s="15">
        <v>4928</v>
      </c>
      <c r="M1311" s="15">
        <v>9859</v>
      </c>
      <c r="O1311" s="13"/>
      <c r="P1311" s="13"/>
    </row>
    <row r="1312" spans="1:16" ht="12.45" customHeight="1" x14ac:dyDescent="0.2">
      <c r="A1312" s="11" t="str">
        <f t="shared" si="23"/>
        <v>ELCHO ISLAND2005</v>
      </c>
      <c r="B1312" s="3" t="s">
        <v>152</v>
      </c>
      <c r="C1312" s="12">
        <v>2005</v>
      </c>
      <c r="E1312" s="13">
        <v>4605</v>
      </c>
      <c r="F1312" s="13">
        <v>4592</v>
      </c>
      <c r="G1312" s="13">
        <v>9197</v>
      </c>
      <c r="H1312" s="13">
        <v>0</v>
      </c>
      <c r="I1312" s="13">
        <v>0</v>
      </c>
      <c r="J1312" s="13">
        <v>0</v>
      </c>
      <c r="K1312" s="15">
        <v>4605</v>
      </c>
      <c r="L1312" s="15">
        <v>4592</v>
      </c>
      <c r="M1312" s="15">
        <v>9197</v>
      </c>
      <c r="O1312" s="13"/>
      <c r="P1312" s="13"/>
    </row>
    <row r="1313" spans="1:16" ht="12.45" customHeight="1" x14ac:dyDescent="0.2">
      <c r="A1313" s="11" t="str">
        <f t="shared" si="23"/>
        <v>ELCHO ISLAND2006</v>
      </c>
      <c r="B1313" s="3" t="s">
        <v>152</v>
      </c>
      <c r="C1313" s="12">
        <v>2006</v>
      </c>
      <c r="E1313" s="13">
        <v>2736</v>
      </c>
      <c r="F1313" s="13">
        <v>2740</v>
      </c>
      <c r="G1313" s="13">
        <v>5476</v>
      </c>
      <c r="H1313" s="13">
        <v>0</v>
      </c>
      <c r="I1313" s="13">
        <v>0</v>
      </c>
      <c r="J1313" s="13">
        <v>0</v>
      </c>
      <c r="K1313" s="15">
        <v>2736</v>
      </c>
      <c r="L1313" s="15">
        <v>2740</v>
      </c>
      <c r="M1313" s="15">
        <v>5476</v>
      </c>
      <c r="O1313" s="13"/>
      <c r="P1313" s="13"/>
    </row>
    <row r="1314" spans="1:16" ht="12.45" customHeight="1" x14ac:dyDescent="0.2">
      <c r="A1314" s="11" t="str">
        <f t="shared" si="23"/>
        <v>ELCHO ISLAND2007</v>
      </c>
      <c r="B1314" s="3" t="s">
        <v>152</v>
      </c>
      <c r="C1314" s="12">
        <v>2007</v>
      </c>
      <c r="E1314" s="13">
        <v>2986</v>
      </c>
      <c r="F1314" s="13">
        <v>2953</v>
      </c>
      <c r="G1314" s="13">
        <v>5939</v>
      </c>
      <c r="H1314" s="13">
        <v>0</v>
      </c>
      <c r="I1314" s="13">
        <v>0</v>
      </c>
      <c r="J1314" s="13">
        <v>0</v>
      </c>
      <c r="K1314" s="15">
        <v>2986</v>
      </c>
      <c r="L1314" s="15">
        <v>2953</v>
      </c>
      <c r="M1314" s="15">
        <v>5939</v>
      </c>
      <c r="O1314" s="13"/>
      <c r="P1314" s="13"/>
    </row>
    <row r="1315" spans="1:16" ht="12.45" customHeight="1" x14ac:dyDescent="0.2">
      <c r="A1315" s="11" t="str">
        <f t="shared" si="23"/>
        <v>ELCHO ISLAND2008</v>
      </c>
      <c r="B1315" s="95" t="s">
        <v>152</v>
      </c>
      <c r="C1315" s="88">
        <v>2008</v>
      </c>
      <c r="D1315" s="89"/>
      <c r="E1315" s="15">
        <v>3594</v>
      </c>
      <c r="F1315" s="15">
        <v>3648</v>
      </c>
      <c r="G1315" s="15">
        <v>7242</v>
      </c>
      <c r="H1315" s="90">
        <v>0</v>
      </c>
      <c r="I1315" s="90">
        <v>0</v>
      </c>
      <c r="J1315" s="15">
        <v>0</v>
      </c>
      <c r="K1315" s="15">
        <v>3594</v>
      </c>
      <c r="L1315" s="15">
        <v>3648</v>
      </c>
      <c r="M1315" s="15">
        <v>7242</v>
      </c>
      <c r="O1315" s="13"/>
      <c r="P1315" s="13"/>
    </row>
    <row r="1316" spans="1:16" ht="12.45" customHeight="1" x14ac:dyDescent="0.2">
      <c r="A1316" s="11" t="str">
        <f t="shared" si="23"/>
        <v>ELCHO ISLAND2009</v>
      </c>
      <c r="B1316" s="95" t="s">
        <v>152</v>
      </c>
      <c r="C1316" s="88">
        <v>2009</v>
      </c>
      <c r="D1316" s="89"/>
      <c r="E1316" s="15">
        <v>4229</v>
      </c>
      <c r="F1316" s="15">
        <v>4079</v>
      </c>
      <c r="G1316" s="15">
        <v>8308</v>
      </c>
      <c r="H1316" s="90">
        <v>0</v>
      </c>
      <c r="I1316" s="90">
        <v>0</v>
      </c>
      <c r="J1316" s="15">
        <v>0</v>
      </c>
      <c r="K1316" s="15">
        <v>4229</v>
      </c>
      <c r="L1316" s="15">
        <v>4079</v>
      </c>
      <c r="M1316" s="15">
        <v>8308</v>
      </c>
      <c r="O1316" s="13"/>
      <c r="P1316" s="13"/>
    </row>
    <row r="1317" spans="1:16" ht="12.45" customHeight="1" x14ac:dyDescent="0.2">
      <c r="A1317" s="11" t="str">
        <f t="shared" si="23"/>
        <v>ELCHO ISLAND2010</v>
      </c>
      <c r="B1317" s="3" t="s">
        <v>152</v>
      </c>
      <c r="C1317" s="12">
        <v>2010</v>
      </c>
      <c r="E1317" s="13">
        <v>4038</v>
      </c>
      <c r="F1317" s="13">
        <v>3812</v>
      </c>
      <c r="G1317" s="13">
        <v>7850</v>
      </c>
      <c r="H1317" s="13">
        <v>0</v>
      </c>
      <c r="I1317" s="13">
        <v>0</v>
      </c>
      <c r="J1317" s="13">
        <v>0</v>
      </c>
      <c r="K1317" s="15">
        <v>4038</v>
      </c>
      <c r="L1317" s="15">
        <v>3812</v>
      </c>
      <c r="M1317" s="15">
        <v>7850</v>
      </c>
      <c r="O1317" s="13"/>
      <c r="P1317" s="13"/>
    </row>
    <row r="1318" spans="1:16" ht="12.45" customHeight="1" x14ac:dyDescent="0.2">
      <c r="A1318" s="11" t="str">
        <f t="shared" si="23"/>
        <v>ELCHO ISLAND2011</v>
      </c>
      <c r="B1318" s="91" t="s">
        <v>152</v>
      </c>
      <c r="C1318" s="16">
        <v>2011</v>
      </c>
      <c r="D1318" s="89"/>
      <c r="E1318" s="92">
        <v>4274</v>
      </c>
      <c r="F1318" s="92">
        <v>4136</v>
      </c>
      <c r="G1318" s="92">
        <v>8410</v>
      </c>
      <c r="H1318" s="92">
        <v>0</v>
      </c>
      <c r="I1318" s="92">
        <v>0</v>
      </c>
      <c r="J1318" s="92">
        <v>0</v>
      </c>
      <c r="K1318" s="15">
        <v>4274</v>
      </c>
      <c r="L1318" s="15">
        <v>4136</v>
      </c>
      <c r="M1318" s="15">
        <v>8410</v>
      </c>
      <c r="O1318" s="13"/>
      <c r="P1318" s="13"/>
    </row>
    <row r="1319" spans="1:16" ht="12.45" customHeight="1" x14ac:dyDescent="0.2">
      <c r="A1319" s="11" t="str">
        <f t="shared" si="23"/>
        <v>ELCHO ISLAND2012</v>
      </c>
      <c r="B1319" s="95" t="s">
        <v>152</v>
      </c>
      <c r="C1319" s="88">
        <v>2012</v>
      </c>
      <c r="D1319" s="89"/>
      <c r="E1319" s="15">
        <v>3732</v>
      </c>
      <c r="F1319" s="15">
        <v>3708</v>
      </c>
      <c r="G1319" s="15">
        <v>7440</v>
      </c>
      <c r="H1319" s="90">
        <v>0</v>
      </c>
      <c r="I1319" s="90">
        <v>0</v>
      </c>
      <c r="J1319" s="15">
        <v>0</v>
      </c>
      <c r="K1319" s="15">
        <v>3732</v>
      </c>
      <c r="L1319" s="15">
        <v>3708</v>
      </c>
      <c r="M1319" s="15">
        <v>7440</v>
      </c>
      <c r="O1319" s="13"/>
      <c r="P1319" s="13"/>
    </row>
    <row r="1320" spans="1:16" ht="12.45" customHeight="1" x14ac:dyDescent="0.2">
      <c r="A1320" s="11" t="str">
        <f t="shared" si="23"/>
        <v>ELCHO ISLAND2013</v>
      </c>
      <c r="B1320" s="93" t="s">
        <v>152</v>
      </c>
      <c r="C1320" s="88">
        <v>2013</v>
      </c>
      <c r="D1320" s="89"/>
      <c r="E1320" s="15">
        <v>3793</v>
      </c>
      <c r="F1320" s="15">
        <v>3643</v>
      </c>
      <c r="G1320" s="15">
        <v>7436</v>
      </c>
      <c r="H1320" s="15">
        <v>0</v>
      </c>
      <c r="I1320" s="15">
        <v>0</v>
      </c>
      <c r="J1320" s="15">
        <v>0</v>
      </c>
      <c r="K1320" s="15">
        <v>3793</v>
      </c>
      <c r="L1320" s="15">
        <v>3643</v>
      </c>
      <c r="M1320" s="15">
        <v>7436</v>
      </c>
      <c r="O1320" s="13"/>
      <c r="P1320" s="13"/>
    </row>
    <row r="1321" spans="1:16" ht="12.45" customHeight="1" x14ac:dyDescent="0.2">
      <c r="A1321" s="11" t="str">
        <f t="shared" ref="A1321:A1384" si="24">CONCATENATE(B1321,C1321)</f>
        <v>ELCHO ISLAND2014</v>
      </c>
      <c r="B1321" s="3" t="s">
        <v>152</v>
      </c>
      <c r="C1321" s="12">
        <v>2014</v>
      </c>
      <c r="E1321" s="13">
        <v>3937</v>
      </c>
      <c r="F1321" s="13">
        <v>3719</v>
      </c>
      <c r="G1321" s="13">
        <v>7656</v>
      </c>
      <c r="H1321" s="13">
        <v>0</v>
      </c>
      <c r="I1321" s="13">
        <v>0</v>
      </c>
      <c r="J1321" s="13">
        <v>0</v>
      </c>
      <c r="K1321" s="15">
        <v>3937</v>
      </c>
      <c r="L1321" s="15">
        <v>3719</v>
      </c>
      <c r="M1321" s="15">
        <v>7656</v>
      </c>
      <c r="O1321" s="13"/>
      <c r="P1321" s="13"/>
    </row>
    <row r="1322" spans="1:16" ht="12.45" customHeight="1" x14ac:dyDescent="0.2">
      <c r="A1322" s="11" t="str">
        <f t="shared" si="24"/>
        <v>ELCHO ISLAND2015</v>
      </c>
      <c r="B1322" s="93" t="s">
        <v>152</v>
      </c>
      <c r="C1322" s="88">
        <v>2015</v>
      </c>
      <c r="D1322" s="89"/>
      <c r="E1322" s="15">
        <v>4325</v>
      </c>
      <c r="F1322" s="15">
        <v>4197</v>
      </c>
      <c r="G1322" s="15">
        <v>8522</v>
      </c>
      <c r="H1322" s="15">
        <v>0</v>
      </c>
      <c r="I1322" s="15">
        <v>0</v>
      </c>
      <c r="J1322" s="15">
        <v>0</v>
      </c>
      <c r="K1322" s="15">
        <v>4325</v>
      </c>
      <c r="L1322" s="15">
        <v>4197</v>
      </c>
      <c r="M1322" s="15">
        <v>8522</v>
      </c>
      <c r="O1322" s="13"/>
      <c r="P1322" s="13"/>
    </row>
    <row r="1323" spans="1:16" ht="12.45" customHeight="1" x14ac:dyDescent="0.2">
      <c r="A1323" s="11" t="str">
        <f t="shared" si="24"/>
        <v>ELCHO ISLAND2016</v>
      </c>
      <c r="B1323" s="3" t="s">
        <v>152</v>
      </c>
      <c r="C1323" s="12">
        <v>2016</v>
      </c>
      <c r="E1323" s="13">
        <v>4007</v>
      </c>
      <c r="F1323" s="13">
        <v>3985</v>
      </c>
      <c r="G1323" s="13">
        <v>7992</v>
      </c>
      <c r="H1323" s="13">
        <v>0</v>
      </c>
      <c r="I1323" s="13">
        <v>0</v>
      </c>
      <c r="J1323" s="13">
        <v>0</v>
      </c>
      <c r="K1323" s="15">
        <v>4007</v>
      </c>
      <c r="L1323" s="15">
        <v>3985</v>
      </c>
      <c r="M1323" s="15">
        <v>7992</v>
      </c>
      <c r="O1323" s="13"/>
      <c r="P1323" s="13"/>
    </row>
    <row r="1324" spans="1:16" ht="12.45" customHeight="1" x14ac:dyDescent="0.2">
      <c r="A1324" s="11" t="str">
        <f t="shared" si="24"/>
        <v>ELCHO ISLAND2017</v>
      </c>
      <c r="B1324" s="3" t="s">
        <v>152</v>
      </c>
      <c r="C1324" s="12">
        <v>2017</v>
      </c>
      <c r="E1324" s="13">
        <v>5045</v>
      </c>
      <c r="F1324" s="13">
        <v>4821</v>
      </c>
      <c r="G1324" s="13">
        <v>9866</v>
      </c>
      <c r="H1324" s="13">
        <v>0</v>
      </c>
      <c r="I1324" s="13">
        <v>0</v>
      </c>
      <c r="J1324" s="13">
        <v>0</v>
      </c>
      <c r="K1324" s="15">
        <v>5045</v>
      </c>
      <c r="L1324" s="15">
        <v>4821</v>
      </c>
      <c r="M1324" s="15">
        <v>9866</v>
      </c>
      <c r="O1324" s="13"/>
      <c r="P1324" s="13"/>
    </row>
    <row r="1325" spans="1:16" ht="12.45" customHeight="1" x14ac:dyDescent="0.2">
      <c r="A1325" s="11" t="str">
        <f t="shared" si="24"/>
        <v>ELCHO ISLAND2018</v>
      </c>
      <c r="B1325" s="3" t="s">
        <v>152</v>
      </c>
      <c r="C1325" s="12">
        <v>2018</v>
      </c>
      <c r="E1325" s="13">
        <v>4810</v>
      </c>
      <c r="F1325" s="13">
        <v>4485</v>
      </c>
      <c r="G1325" s="13">
        <v>9295</v>
      </c>
      <c r="H1325" s="13">
        <v>0</v>
      </c>
      <c r="I1325" s="13">
        <v>0</v>
      </c>
      <c r="J1325" s="13">
        <v>0</v>
      </c>
      <c r="K1325" s="15">
        <v>4810</v>
      </c>
      <c r="L1325" s="15">
        <v>4485</v>
      </c>
      <c r="M1325" s="15">
        <v>9295</v>
      </c>
      <c r="O1325" s="13"/>
      <c r="P1325" s="13"/>
    </row>
    <row r="1326" spans="1:16" ht="12.45" customHeight="1" x14ac:dyDescent="0.2">
      <c r="A1326" s="11" t="str">
        <f t="shared" si="24"/>
        <v>ELCHO ISLAND2019</v>
      </c>
      <c r="B1326" s="3" t="s">
        <v>152</v>
      </c>
      <c r="C1326" s="12">
        <v>2019</v>
      </c>
      <c r="E1326" s="13">
        <v>4199</v>
      </c>
      <c r="F1326" s="13">
        <v>3938</v>
      </c>
      <c r="G1326" s="13">
        <v>8137</v>
      </c>
      <c r="H1326" s="13">
        <v>0</v>
      </c>
      <c r="I1326" s="13">
        <v>0</v>
      </c>
      <c r="J1326" s="13">
        <v>0</v>
      </c>
      <c r="K1326" s="15">
        <v>4199</v>
      </c>
      <c r="L1326" s="15">
        <v>3938</v>
      </c>
      <c r="M1326" s="15">
        <v>8137</v>
      </c>
      <c r="O1326" s="13"/>
      <c r="P1326" s="13"/>
    </row>
    <row r="1327" spans="1:16" ht="12.45" customHeight="1" x14ac:dyDescent="0.2">
      <c r="A1327" s="11" t="str">
        <f t="shared" si="24"/>
        <v>ELCHO ISLAND2020</v>
      </c>
      <c r="B1327" s="3" t="s">
        <v>152</v>
      </c>
      <c r="C1327" s="12">
        <v>2020</v>
      </c>
      <c r="E1327" s="13">
        <v>3100</v>
      </c>
      <c r="F1327" s="13">
        <v>2811</v>
      </c>
      <c r="G1327" s="13">
        <v>5911</v>
      </c>
      <c r="H1327" s="13">
        <v>0</v>
      </c>
      <c r="I1327" s="13">
        <v>0</v>
      </c>
      <c r="J1327" s="13">
        <v>0</v>
      </c>
      <c r="K1327" s="15">
        <v>3100</v>
      </c>
      <c r="L1327" s="15">
        <v>2811</v>
      </c>
      <c r="M1327" s="15">
        <v>5911</v>
      </c>
      <c r="O1327" s="13"/>
      <c r="P1327" s="13"/>
    </row>
    <row r="1328" spans="1:16" ht="12.45" customHeight="1" x14ac:dyDescent="0.2">
      <c r="A1328" s="11" t="str">
        <f t="shared" si="24"/>
        <v>ELCHO ISLAND2021</v>
      </c>
      <c r="B1328" s="3" t="s">
        <v>152</v>
      </c>
      <c r="C1328" s="12">
        <v>2021</v>
      </c>
      <c r="E1328" s="13">
        <v>3687</v>
      </c>
      <c r="F1328" s="13">
        <v>3365</v>
      </c>
      <c r="G1328" s="13">
        <v>7052</v>
      </c>
      <c r="H1328" s="13">
        <v>0</v>
      </c>
      <c r="I1328" s="13">
        <v>0</v>
      </c>
      <c r="J1328" s="13">
        <v>0</v>
      </c>
      <c r="K1328" s="15">
        <v>3687</v>
      </c>
      <c r="L1328" s="15">
        <v>3365</v>
      </c>
      <c r="M1328" s="15">
        <v>7052</v>
      </c>
      <c r="O1328" s="13"/>
      <c r="P1328" s="13"/>
    </row>
    <row r="1329" spans="1:16" ht="12.45" customHeight="1" x14ac:dyDescent="0.2">
      <c r="A1329" s="11" t="str">
        <f t="shared" si="24"/>
        <v>ELCHO ISLAND2022</v>
      </c>
      <c r="B1329" s="93" t="s">
        <v>152</v>
      </c>
      <c r="C1329" s="88">
        <v>2022</v>
      </c>
      <c r="D1329" s="89"/>
      <c r="E1329" s="15">
        <v>4132</v>
      </c>
      <c r="F1329" s="15">
        <v>3648</v>
      </c>
      <c r="G1329" s="15">
        <v>7780</v>
      </c>
      <c r="H1329" s="15">
        <v>0</v>
      </c>
      <c r="I1329" s="15">
        <v>0</v>
      </c>
      <c r="J1329" s="15">
        <v>0</v>
      </c>
      <c r="K1329" s="15">
        <v>4132</v>
      </c>
      <c r="L1329" s="15">
        <v>3648</v>
      </c>
      <c r="M1329" s="15">
        <v>7780</v>
      </c>
      <c r="O1329" s="13"/>
      <c r="P1329" s="13"/>
    </row>
    <row r="1330" spans="1:16" ht="12.45" customHeight="1" x14ac:dyDescent="0.2">
      <c r="A1330" s="11" t="str">
        <f t="shared" si="24"/>
        <v>ELCHO ISLAND2023</v>
      </c>
      <c r="B1330" s="95" t="s">
        <v>152</v>
      </c>
      <c r="C1330" s="88">
        <v>2023</v>
      </c>
      <c r="D1330" s="89"/>
      <c r="E1330" s="15">
        <v>5005</v>
      </c>
      <c r="F1330" s="15">
        <v>4510</v>
      </c>
      <c r="G1330" s="15">
        <v>9515</v>
      </c>
      <c r="H1330" s="90">
        <v>0</v>
      </c>
      <c r="I1330" s="90">
        <v>0</v>
      </c>
      <c r="J1330" s="15">
        <v>0</v>
      </c>
      <c r="K1330" s="15">
        <v>5005</v>
      </c>
      <c r="L1330" s="15">
        <v>4510</v>
      </c>
      <c r="M1330" s="15">
        <v>9515</v>
      </c>
      <c r="O1330" s="13"/>
      <c r="P1330" s="13"/>
    </row>
    <row r="1331" spans="1:16" ht="12.45" customHeight="1" x14ac:dyDescent="0.2">
      <c r="A1331" s="11" t="str">
        <f t="shared" si="24"/>
        <v>ELCHO ISLAND2024</v>
      </c>
      <c r="B1331" s="93" t="s">
        <v>152</v>
      </c>
      <c r="C1331" s="88">
        <v>2024</v>
      </c>
      <c r="D1331" s="89"/>
      <c r="E1331" s="15">
        <v>4834</v>
      </c>
      <c r="F1331" s="15">
        <v>4493</v>
      </c>
      <c r="G1331" s="15">
        <v>9327</v>
      </c>
      <c r="H1331" s="15">
        <v>0</v>
      </c>
      <c r="I1331" s="15">
        <v>0</v>
      </c>
      <c r="J1331" s="15">
        <v>0</v>
      </c>
      <c r="K1331" s="15">
        <v>4834</v>
      </c>
      <c r="L1331" s="15">
        <v>4493</v>
      </c>
      <c r="M1331" s="15">
        <v>9327</v>
      </c>
      <c r="O1331" s="13"/>
      <c r="P1331" s="13"/>
    </row>
    <row r="1332" spans="1:16" ht="12.45" customHeight="1" x14ac:dyDescent="0.2">
      <c r="A1332" s="11" t="str">
        <f t="shared" si="24"/>
        <v>EMERALD1985</v>
      </c>
      <c r="B1332" s="95" t="s">
        <v>70</v>
      </c>
      <c r="C1332" s="88">
        <v>1985</v>
      </c>
      <c r="D1332" s="89"/>
      <c r="E1332" s="15">
        <v>7132</v>
      </c>
      <c r="F1332" s="15">
        <v>7059</v>
      </c>
      <c r="G1332" s="15">
        <v>14191</v>
      </c>
      <c r="H1332" s="90">
        <v>0</v>
      </c>
      <c r="I1332" s="90">
        <v>0</v>
      </c>
      <c r="J1332" s="15">
        <v>0</v>
      </c>
      <c r="K1332" s="15">
        <v>7132</v>
      </c>
      <c r="L1332" s="15">
        <v>7059</v>
      </c>
      <c r="M1332" s="15">
        <v>14191</v>
      </c>
      <c r="O1332" s="13"/>
      <c r="P1332" s="13"/>
    </row>
    <row r="1333" spans="1:16" ht="12.45" customHeight="1" x14ac:dyDescent="0.2">
      <c r="A1333" s="11" t="str">
        <f t="shared" si="24"/>
        <v>EMERALD1986</v>
      </c>
      <c r="B1333" s="93" t="s">
        <v>70</v>
      </c>
      <c r="C1333" s="88">
        <v>1986</v>
      </c>
      <c r="D1333" s="89"/>
      <c r="E1333" s="15">
        <v>7326</v>
      </c>
      <c r="F1333" s="15">
        <v>7406</v>
      </c>
      <c r="G1333" s="15">
        <v>14732</v>
      </c>
      <c r="H1333" s="15">
        <v>0</v>
      </c>
      <c r="I1333" s="15">
        <v>0</v>
      </c>
      <c r="J1333" s="15">
        <v>0</v>
      </c>
      <c r="K1333" s="15">
        <v>7326</v>
      </c>
      <c r="L1333" s="15">
        <v>7406</v>
      </c>
      <c r="M1333" s="15">
        <v>14732</v>
      </c>
      <c r="O1333" s="13"/>
      <c r="P1333" s="13"/>
    </row>
    <row r="1334" spans="1:16" ht="12.45" customHeight="1" x14ac:dyDescent="0.2">
      <c r="A1334" s="11" t="str">
        <f t="shared" si="24"/>
        <v>EMERALD1987</v>
      </c>
      <c r="B1334" s="3" t="s">
        <v>70</v>
      </c>
      <c r="C1334" s="12">
        <v>1987</v>
      </c>
      <c r="E1334" s="13">
        <v>5532</v>
      </c>
      <c r="F1334" s="13">
        <v>5157</v>
      </c>
      <c r="G1334" s="13">
        <v>10689</v>
      </c>
      <c r="H1334" s="13">
        <v>0</v>
      </c>
      <c r="I1334" s="13">
        <v>0</v>
      </c>
      <c r="J1334" s="13">
        <v>0</v>
      </c>
      <c r="K1334" s="15">
        <v>5532</v>
      </c>
      <c r="L1334" s="15">
        <v>5157</v>
      </c>
      <c r="M1334" s="15">
        <v>10689</v>
      </c>
      <c r="O1334" s="13"/>
      <c r="P1334" s="13"/>
    </row>
    <row r="1335" spans="1:16" ht="12.45" customHeight="1" x14ac:dyDescent="0.2">
      <c r="A1335" s="11" t="str">
        <f t="shared" si="24"/>
        <v>EMERALD1988</v>
      </c>
      <c r="B1335" s="3" t="s">
        <v>70</v>
      </c>
      <c r="C1335" s="12">
        <v>1988</v>
      </c>
      <c r="E1335" s="13">
        <v>5498</v>
      </c>
      <c r="F1335" s="13">
        <v>5869</v>
      </c>
      <c r="G1335" s="13">
        <v>11367</v>
      </c>
      <c r="H1335" s="13">
        <v>0</v>
      </c>
      <c r="I1335" s="13">
        <v>0</v>
      </c>
      <c r="J1335" s="13">
        <v>0</v>
      </c>
      <c r="K1335" s="15">
        <v>5498</v>
      </c>
      <c r="L1335" s="15">
        <v>5869</v>
      </c>
      <c r="M1335" s="15">
        <v>11367</v>
      </c>
      <c r="O1335" s="13"/>
      <c r="P1335" s="13"/>
    </row>
    <row r="1336" spans="1:16" ht="12.45" customHeight="1" x14ac:dyDescent="0.2">
      <c r="A1336" s="11" t="str">
        <f t="shared" si="24"/>
        <v>EMERALD1989</v>
      </c>
      <c r="B1336" s="93" t="s">
        <v>70</v>
      </c>
      <c r="C1336" s="12">
        <v>1989</v>
      </c>
      <c r="D1336" s="89"/>
      <c r="E1336" s="94">
        <v>6531</v>
      </c>
      <c r="F1336" s="94">
        <v>6379</v>
      </c>
      <c r="G1336" s="94">
        <v>12910</v>
      </c>
      <c r="H1336" s="94">
        <v>0</v>
      </c>
      <c r="I1336" s="94">
        <v>0</v>
      </c>
      <c r="J1336" s="94">
        <v>0</v>
      </c>
      <c r="K1336" s="15">
        <v>6531</v>
      </c>
      <c r="L1336" s="15">
        <v>6379</v>
      </c>
      <c r="M1336" s="15">
        <v>12910</v>
      </c>
      <c r="O1336" s="13"/>
      <c r="P1336" s="13"/>
    </row>
    <row r="1337" spans="1:16" ht="12.45" customHeight="1" x14ac:dyDescent="0.2">
      <c r="A1337" s="11" t="str">
        <f t="shared" si="24"/>
        <v>EMERALD1990</v>
      </c>
      <c r="B1337" s="3" t="s">
        <v>70</v>
      </c>
      <c r="C1337" s="12">
        <v>1990</v>
      </c>
      <c r="E1337" s="13">
        <v>8351</v>
      </c>
      <c r="F1337" s="13">
        <v>8408</v>
      </c>
      <c r="G1337" s="13">
        <v>16759</v>
      </c>
      <c r="H1337" s="13">
        <v>0</v>
      </c>
      <c r="I1337" s="13">
        <v>0</v>
      </c>
      <c r="J1337" s="13">
        <v>0</v>
      </c>
      <c r="K1337" s="15">
        <v>8351</v>
      </c>
      <c r="L1337" s="15">
        <v>8408</v>
      </c>
      <c r="M1337" s="15">
        <v>16759</v>
      </c>
      <c r="O1337" s="13"/>
      <c r="P1337" s="13"/>
    </row>
    <row r="1338" spans="1:16" ht="12.45" customHeight="1" x14ac:dyDescent="0.2">
      <c r="A1338" s="11" t="str">
        <f t="shared" si="24"/>
        <v>EMERALD1991</v>
      </c>
      <c r="B1338" s="3" t="s">
        <v>70</v>
      </c>
      <c r="C1338" s="12">
        <v>1991</v>
      </c>
      <c r="E1338" s="13">
        <v>12677</v>
      </c>
      <c r="F1338" s="13">
        <v>12830</v>
      </c>
      <c r="G1338" s="13">
        <v>25507</v>
      </c>
      <c r="H1338" s="13">
        <v>0</v>
      </c>
      <c r="I1338" s="13">
        <v>0</v>
      </c>
      <c r="J1338" s="13">
        <v>0</v>
      </c>
      <c r="K1338" s="15">
        <v>12677</v>
      </c>
      <c r="L1338" s="15">
        <v>12830</v>
      </c>
      <c r="M1338" s="15">
        <v>25507</v>
      </c>
      <c r="O1338" s="13"/>
      <c r="P1338" s="13"/>
    </row>
    <row r="1339" spans="1:16" ht="12.45" customHeight="1" x14ac:dyDescent="0.2">
      <c r="A1339" s="11" t="str">
        <f t="shared" si="24"/>
        <v>EMERALD1992</v>
      </c>
      <c r="B1339" s="91" t="s">
        <v>70</v>
      </c>
      <c r="C1339" s="16">
        <v>1992</v>
      </c>
      <c r="D1339" s="89"/>
      <c r="E1339" s="92">
        <v>16385</v>
      </c>
      <c r="F1339" s="92">
        <v>16207</v>
      </c>
      <c r="G1339" s="92">
        <v>32592</v>
      </c>
      <c r="H1339" s="92">
        <v>0</v>
      </c>
      <c r="I1339" s="92">
        <v>0</v>
      </c>
      <c r="J1339" s="92">
        <v>0</v>
      </c>
      <c r="K1339" s="15">
        <v>16385</v>
      </c>
      <c r="L1339" s="15">
        <v>16207</v>
      </c>
      <c r="M1339" s="15">
        <v>32592</v>
      </c>
      <c r="O1339" s="13"/>
      <c r="P1339" s="13"/>
    </row>
    <row r="1340" spans="1:16" ht="12.45" customHeight="1" x14ac:dyDescent="0.2">
      <c r="A1340" s="11" t="str">
        <f t="shared" si="24"/>
        <v>EMERALD1993</v>
      </c>
      <c r="B1340" s="3" t="s">
        <v>70</v>
      </c>
      <c r="C1340" s="12">
        <v>1993</v>
      </c>
      <c r="E1340" s="13">
        <v>18330</v>
      </c>
      <c r="F1340" s="13">
        <v>18364</v>
      </c>
      <c r="G1340" s="13">
        <v>36694</v>
      </c>
      <c r="H1340" s="13">
        <v>0</v>
      </c>
      <c r="I1340" s="13">
        <v>0</v>
      </c>
      <c r="J1340" s="13">
        <v>0</v>
      </c>
      <c r="K1340" s="15">
        <v>18330</v>
      </c>
      <c r="L1340" s="15">
        <v>18364</v>
      </c>
      <c r="M1340" s="15">
        <v>36694</v>
      </c>
      <c r="O1340" s="13"/>
      <c r="P1340" s="13"/>
    </row>
    <row r="1341" spans="1:16" ht="12.45" customHeight="1" x14ac:dyDescent="0.2">
      <c r="A1341" s="11" t="str">
        <f t="shared" si="24"/>
        <v>EMERALD1994</v>
      </c>
      <c r="B1341" s="3" t="s">
        <v>70</v>
      </c>
      <c r="C1341" s="12">
        <v>1994</v>
      </c>
      <c r="E1341" s="13">
        <v>18121</v>
      </c>
      <c r="F1341" s="13">
        <v>18072</v>
      </c>
      <c r="G1341" s="13">
        <v>36193</v>
      </c>
      <c r="H1341" s="13">
        <v>0</v>
      </c>
      <c r="I1341" s="13">
        <v>0</v>
      </c>
      <c r="J1341" s="13">
        <v>0</v>
      </c>
      <c r="K1341" s="15">
        <v>18121</v>
      </c>
      <c r="L1341" s="15">
        <v>18072</v>
      </c>
      <c r="M1341" s="15">
        <v>36193</v>
      </c>
      <c r="O1341" s="13"/>
      <c r="P1341" s="13"/>
    </row>
    <row r="1342" spans="1:16" ht="12.45" customHeight="1" x14ac:dyDescent="0.2">
      <c r="A1342" s="11" t="str">
        <f t="shared" si="24"/>
        <v>EMERALD1995</v>
      </c>
      <c r="B1342" s="95" t="s">
        <v>70</v>
      </c>
      <c r="C1342" s="88">
        <v>1995</v>
      </c>
      <c r="D1342" s="89"/>
      <c r="E1342" s="15">
        <v>18929</v>
      </c>
      <c r="F1342" s="15">
        <v>18810</v>
      </c>
      <c r="G1342" s="15">
        <v>37739</v>
      </c>
      <c r="H1342" s="90">
        <v>0</v>
      </c>
      <c r="I1342" s="90">
        <v>0</v>
      </c>
      <c r="J1342" s="15">
        <v>0</v>
      </c>
      <c r="K1342" s="15">
        <v>18929</v>
      </c>
      <c r="L1342" s="15">
        <v>18810</v>
      </c>
      <c r="M1342" s="15">
        <v>37739</v>
      </c>
      <c r="O1342" s="13"/>
      <c r="P1342" s="13"/>
    </row>
    <row r="1343" spans="1:16" ht="12.45" customHeight="1" x14ac:dyDescent="0.2">
      <c r="A1343" s="11" t="str">
        <f t="shared" si="24"/>
        <v>EMERALD1996</v>
      </c>
      <c r="B1343" s="3" t="s">
        <v>70</v>
      </c>
      <c r="C1343" s="12">
        <v>1996</v>
      </c>
      <c r="E1343" s="13">
        <v>18035</v>
      </c>
      <c r="F1343" s="13">
        <v>17801</v>
      </c>
      <c r="G1343" s="13">
        <v>35836</v>
      </c>
      <c r="H1343" s="13">
        <v>0</v>
      </c>
      <c r="I1343" s="13">
        <v>0</v>
      </c>
      <c r="J1343" s="13">
        <v>0</v>
      </c>
      <c r="K1343" s="15">
        <v>18035</v>
      </c>
      <c r="L1343" s="15">
        <v>17801</v>
      </c>
      <c r="M1343" s="15">
        <v>35836</v>
      </c>
      <c r="O1343" s="13"/>
      <c r="P1343" s="13"/>
    </row>
    <row r="1344" spans="1:16" ht="12.45" customHeight="1" x14ac:dyDescent="0.2">
      <c r="A1344" s="11" t="str">
        <f t="shared" si="24"/>
        <v>EMERALD1997</v>
      </c>
      <c r="B1344" s="93" t="s">
        <v>70</v>
      </c>
      <c r="C1344" s="88">
        <v>1997</v>
      </c>
      <c r="D1344" s="89"/>
      <c r="E1344" s="15">
        <v>18913</v>
      </c>
      <c r="F1344" s="15">
        <v>19024</v>
      </c>
      <c r="G1344" s="15">
        <v>37937</v>
      </c>
      <c r="H1344" s="15">
        <v>0</v>
      </c>
      <c r="I1344" s="15">
        <v>0</v>
      </c>
      <c r="J1344" s="15">
        <v>0</v>
      </c>
      <c r="K1344" s="15">
        <v>18913</v>
      </c>
      <c r="L1344" s="15">
        <v>19024</v>
      </c>
      <c r="M1344" s="15">
        <v>37937</v>
      </c>
      <c r="O1344" s="13"/>
      <c r="P1344" s="13"/>
    </row>
    <row r="1345" spans="1:16" ht="12.45" customHeight="1" x14ac:dyDescent="0.2">
      <c r="A1345" s="11" t="str">
        <f t="shared" si="24"/>
        <v>EMERALD1998</v>
      </c>
      <c r="B1345" s="3" t="s">
        <v>70</v>
      </c>
      <c r="C1345" s="12">
        <v>1998</v>
      </c>
      <c r="E1345" s="13">
        <v>17459</v>
      </c>
      <c r="F1345" s="13">
        <v>17411</v>
      </c>
      <c r="G1345" s="13">
        <v>34870</v>
      </c>
      <c r="H1345" s="13">
        <v>0</v>
      </c>
      <c r="I1345" s="13">
        <v>0</v>
      </c>
      <c r="J1345" s="13">
        <v>0</v>
      </c>
      <c r="K1345" s="15">
        <v>17459</v>
      </c>
      <c r="L1345" s="15">
        <v>17411</v>
      </c>
      <c r="M1345" s="15">
        <v>34870</v>
      </c>
      <c r="O1345" s="13"/>
      <c r="P1345" s="13"/>
    </row>
    <row r="1346" spans="1:16" ht="12.45" customHeight="1" x14ac:dyDescent="0.2">
      <c r="A1346" s="11" t="str">
        <f t="shared" si="24"/>
        <v>EMERALD1999</v>
      </c>
      <c r="B1346" s="95" t="s">
        <v>70</v>
      </c>
      <c r="C1346" s="88">
        <v>1999</v>
      </c>
      <c r="E1346" s="15">
        <v>18190</v>
      </c>
      <c r="F1346" s="15">
        <v>17947</v>
      </c>
      <c r="G1346" s="15">
        <v>36137</v>
      </c>
      <c r="H1346" s="90">
        <v>0</v>
      </c>
      <c r="I1346" s="90">
        <v>0</v>
      </c>
      <c r="J1346" s="15">
        <v>0</v>
      </c>
      <c r="K1346" s="15">
        <v>18190</v>
      </c>
      <c r="L1346" s="15">
        <v>17947</v>
      </c>
      <c r="M1346" s="15">
        <v>36137</v>
      </c>
      <c r="O1346" s="13"/>
      <c r="P1346" s="13"/>
    </row>
    <row r="1347" spans="1:16" ht="12.45" customHeight="1" x14ac:dyDescent="0.2">
      <c r="A1347" s="11" t="str">
        <f t="shared" si="24"/>
        <v>EMERALD2000</v>
      </c>
      <c r="B1347" s="93" t="s">
        <v>70</v>
      </c>
      <c r="C1347" s="88">
        <v>2000</v>
      </c>
      <c r="D1347" s="89"/>
      <c r="E1347" s="15">
        <v>20359</v>
      </c>
      <c r="F1347" s="15">
        <v>20240</v>
      </c>
      <c r="G1347" s="15">
        <v>40599</v>
      </c>
      <c r="H1347" s="15">
        <v>0</v>
      </c>
      <c r="I1347" s="15">
        <v>0</v>
      </c>
      <c r="J1347" s="15">
        <v>0</v>
      </c>
      <c r="K1347" s="15">
        <v>20359</v>
      </c>
      <c r="L1347" s="15">
        <v>20240</v>
      </c>
      <c r="M1347" s="15">
        <v>40599</v>
      </c>
      <c r="O1347" s="13"/>
      <c r="P1347" s="13"/>
    </row>
    <row r="1348" spans="1:16" ht="12.45" customHeight="1" x14ac:dyDescent="0.2">
      <c r="A1348" s="11" t="str">
        <f t="shared" si="24"/>
        <v>EMERALD2001</v>
      </c>
      <c r="B1348" s="3" t="s">
        <v>70</v>
      </c>
      <c r="C1348" s="12">
        <v>2001</v>
      </c>
      <c r="E1348" s="13">
        <v>17180</v>
      </c>
      <c r="F1348" s="13">
        <v>17201</v>
      </c>
      <c r="G1348" s="13">
        <v>34381</v>
      </c>
      <c r="H1348" s="13">
        <v>0</v>
      </c>
      <c r="I1348" s="13">
        <v>0</v>
      </c>
      <c r="J1348" s="13">
        <v>0</v>
      </c>
      <c r="K1348" s="15">
        <v>17180</v>
      </c>
      <c r="L1348" s="15">
        <v>17201</v>
      </c>
      <c r="M1348" s="15">
        <v>34381</v>
      </c>
      <c r="O1348" s="13"/>
      <c r="P1348" s="13"/>
    </row>
    <row r="1349" spans="1:16" ht="12.45" customHeight="1" x14ac:dyDescent="0.2">
      <c r="A1349" s="11" t="str">
        <f t="shared" si="24"/>
        <v>EMERALD2002</v>
      </c>
      <c r="B1349" s="95" t="s">
        <v>70</v>
      </c>
      <c r="C1349" s="88">
        <v>2002</v>
      </c>
      <c r="D1349" s="89"/>
      <c r="E1349" s="15">
        <v>19688</v>
      </c>
      <c r="F1349" s="15">
        <v>19704</v>
      </c>
      <c r="G1349" s="15">
        <v>39392</v>
      </c>
      <c r="H1349" s="90">
        <v>0</v>
      </c>
      <c r="I1349" s="90">
        <v>0</v>
      </c>
      <c r="J1349" s="15">
        <v>0</v>
      </c>
      <c r="K1349" s="15">
        <v>19688</v>
      </c>
      <c r="L1349" s="15">
        <v>19704</v>
      </c>
      <c r="M1349" s="15">
        <v>39392</v>
      </c>
      <c r="O1349" s="13"/>
      <c r="P1349" s="13"/>
    </row>
    <row r="1350" spans="1:16" ht="12.45" customHeight="1" x14ac:dyDescent="0.2">
      <c r="A1350" s="11" t="str">
        <f t="shared" si="24"/>
        <v>EMERALD2003</v>
      </c>
      <c r="B1350" s="3" t="s">
        <v>70</v>
      </c>
      <c r="C1350" s="12">
        <v>2003</v>
      </c>
      <c r="E1350" s="13">
        <v>21737</v>
      </c>
      <c r="F1350" s="13">
        <v>21870</v>
      </c>
      <c r="G1350" s="13">
        <v>43607</v>
      </c>
      <c r="H1350" s="13">
        <v>0</v>
      </c>
      <c r="I1350" s="13">
        <v>0</v>
      </c>
      <c r="J1350" s="13">
        <v>0</v>
      </c>
      <c r="K1350" s="15">
        <v>21737</v>
      </c>
      <c r="L1350" s="15">
        <v>21870</v>
      </c>
      <c r="M1350" s="15">
        <v>43607</v>
      </c>
      <c r="O1350" s="13"/>
      <c r="P1350" s="13"/>
    </row>
    <row r="1351" spans="1:16" ht="12.45" customHeight="1" x14ac:dyDescent="0.2">
      <c r="A1351" s="11" t="str">
        <f t="shared" si="24"/>
        <v>EMERALD2004</v>
      </c>
      <c r="B1351" s="3" t="s">
        <v>70</v>
      </c>
      <c r="C1351" s="12">
        <v>2004</v>
      </c>
      <c r="E1351" s="13">
        <v>26675</v>
      </c>
      <c r="F1351" s="13">
        <v>27140</v>
      </c>
      <c r="G1351" s="13">
        <v>53815</v>
      </c>
      <c r="H1351" s="13">
        <v>0</v>
      </c>
      <c r="I1351" s="13">
        <v>0</v>
      </c>
      <c r="J1351" s="13">
        <v>0</v>
      </c>
      <c r="K1351" s="15">
        <v>26675</v>
      </c>
      <c r="L1351" s="15">
        <v>27140</v>
      </c>
      <c r="M1351" s="15">
        <v>53815</v>
      </c>
      <c r="O1351" s="13"/>
      <c r="P1351" s="13"/>
    </row>
    <row r="1352" spans="1:16" ht="12.45" customHeight="1" x14ac:dyDescent="0.2">
      <c r="A1352" s="11" t="str">
        <f t="shared" si="24"/>
        <v>EMERALD2005</v>
      </c>
      <c r="B1352" s="93" t="s">
        <v>70</v>
      </c>
      <c r="C1352" s="88">
        <v>2005</v>
      </c>
      <c r="D1352" s="89"/>
      <c r="E1352" s="15">
        <v>34669</v>
      </c>
      <c r="F1352" s="15">
        <v>35259</v>
      </c>
      <c r="G1352" s="15">
        <v>69928</v>
      </c>
      <c r="H1352" s="15">
        <v>0</v>
      </c>
      <c r="I1352" s="15">
        <v>0</v>
      </c>
      <c r="J1352" s="15">
        <v>0</v>
      </c>
      <c r="K1352" s="15">
        <v>34669</v>
      </c>
      <c r="L1352" s="15">
        <v>35259</v>
      </c>
      <c r="M1352" s="15">
        <v>69928</v>
      </c>
      <c r="O1352" s="13"/>
      <c r="P1352" s="13"/>
    </row>
    <row r="1353" spans="1:16" ht="12.45" customHeight="1" x14ac:dyDescent="0.2">
      <c r="A1353" s="11" t="str">
        <f t="shared" si="24"/>
        <v>EMERALD2006</v>
      </c>
      <c r="B1353" s="3" t="s">
        <v>70</v>
      </c>
      <c r="C1353" s="12">
        <v>2006</v>
      </c>
      <c r="E1353" s="13">
        <v>43766</v>
      </c>
      <c r="F1353" s="13">
        <v>45179</v>
      </c>
      <c r="G1353" s="13">
        <v>88945</v>
      </c>
      <c r="H1353" s="13">
        <v>0</v>
      </c>
      <c r="I1353" s="13">
        <v>0</v>
      </c>
      <c r="J1353" s="13">
        <v>0</v>
      </c>
      <c r="K1353" s="15">
        <v>43766</v>
      </c>
      <c r="L1353" s="15">
        <v>45179</v>
      </c>
      <c r="M1353" s="15">
        <v>88945</v>
      </c>
      <c r="O1353" s="13"/>
      <c r="P1353" s="13"/>
    </row>
    <row r="1354" spans="1:16" ht="12.45" customHeight="1" x14ac:dyDescent="0.2">
      <c r="A1354" s="11" t="str">
        <f t="shared" si="24"/>
        <v>EMERALD2007</v>
      </c>
      <c r="B1354" s="3" t="s">
        <v>70</v>
      </c>
      <c r="C1354" s="12">
        <v>2007</v>
      </c>
      <c r="E1354" s="13">
        <v>48489</v>
      </c>
      <c r="F1354" s="13">
        <v>50188</v>
      </c>
      <c r="G1354" s="13">
        <v>98677</v>
      </c>
      <c r="H1354" s="13">
        <v>0</v>
      </c>
      <c r="I1354" s="13">
        <v>0</v>
      </c>
      <c r="J1354" s="13">
        <v>0</v>
      </c>
      <c r="K1354" s="15">
        <v>48489</v>
      </c>
      <c r="L1354" s="15">
        <v>50188</v>
      </c>
      <c r="M1354" s="15">
        <v>98677</v>
      </c>
      <c r="O1354" s="13"/>
      <c r="P1354" s="13"/>
    </row>
    <row r="1355" spans="1:16" ht="12.45" customHeight="1" x14ac:dyDescent="0.2">
      <c r="A1355" s="11" t="str">
        <f t="shared" si="24"/>
        <v>EMERALD2008</v>
      </c>
      <c r="B1355" s="95" t="s">
        <v>70</v>
      </c>
      <c r="C1355" s="88">
        <v>2008</v>
      </c>
      <c r="D1355" s="89"/>
      <c r="E1355" s="15">
        <v>58071</v>
      </c>
      <c r="F1355" s="15">
        <v>59905</v>
      </c>
      <c r="G1355" s="15">
        <v>117976</v>
      </c>
      <c r="H1355" s="90">
        <v>0</v>
      </c>
      <c r="I1355" s="90">
        <v>0</v>
      </c>
      <c r="J1355" s="15">
        <v>0</v>
      </c>
      <c r="K1355" s="15">
        <v>58071</v>
      </c>
      <c r="L1355" s="15">
        <v>59905</v>
      </c>
      <c r="M1355" s="15">
        <v>117976</v>
      </c>
      <c r="O1355" s="13"/>
      <c r="P1355" s="13"/>
    </row>
    <row r="1356" spans="1:16" ht="12.45" customHeight="1" x14ac:dyDescent="0.2">
      <c r="A1356" s="11" t="str">
        <f t="shared" si="24"/>
        <v>EMERALD2009</v>
      </c>
      <c r="B1356" s="95" t="s">
        <v>70</v>
      </c>
      <c r="C1356" s="88">
        <v>2009</v>
      </c>
      <c r="D1356" s="89"/>
      <c r="E1356" s="15">
        <v>58701</v>
      </c>
      <c r="F1356" s="15">
        <v>60307</v>
      </c>
      <c r="G1356" s="15">
        <v>119008</v>
      </c>
      <c r="H1356" s="90">
        <v>0</v>
      </c>
      <c r="I1356" s="90">
        <v>0</v>
      </c>
      <c r="J1356" s="15">
        <v>0</v>
      </c>
      <c r="K1356" s="15">
        <v>58701</v>
      </c>
      <c r="L1356" s="15">
        <v>60307</v>
      </c>
      <c r="M1356" s="15">
        <v>119008</v>
      </c>
      <c r="O1356" s="13"/>
      <c r="P1356" s="13"/>
    </row>
    <row r="1357" spans="1:16" ht="12.45" customHeight="1" x14ac:dyDescent="0.2">
      <c r="A1357" s="11" t="str">
        <f t="shared" si="24"/>
        <v>EMERALD2010</v>
      </c>
      <c r="B1357" s="3" t="s">
        <v>70</v>
      </c>
      <c r="C1357" s="12">
        <v>2010</v>
      </c>
      <c r="E1357" s="13">
        <v>69561</v>
      </c>
      <c r="F1357" s="13">
        <v>72060</v>
      </c>
      <c r="G1357" s="13">
        <v>141621</v>
      </c>
      <c r="H1357" s="13">
        <v>0</v>
      </c>
      <c r="I1357" s="13">
        <v>0</v>
      </c>
      <c r="J1357" s="13">
        <v>0</v>
      </c>
      <c r="K1357" s="15">
        <v>69561</v>
      </c>
      <c r="L1357" s="15">
        <v>72060</v>
      </c>
      <c r="M1357" s="15">
        <v>141621</v>
      </c>
      <c r="O1357" s="13"/>
      <c r="P1357" s="13"/>
    </row>
    <row r="1358" spans="1:16" ht="12.45" customHeight="1" x14ac:dyDescent="0.2">
      <c r="A1358" s="11" t="str">
        <f t="shared" si="24"/>
        <v>EMERALD2011</v>
      </c>
      <c r="B1358" s="95" t="s">
        <v>70</v>
      </c>
      <c r="C1358" s="88">
        <v>2011</v>
      </c>
      <c r="D1358" s="89"/>
      <c r="E1358" s="15">
        <v>95811</v>
      </c>
      <c r="F1358" s="15">
        <v>97530</v>
      </c>
      <c r="G1358" s="15">
        <v>193341</v>
      </c>
      <c r="H1358" s="90">
        <v>0</v>
      </c>
      <c r="I1358" s="90">
        <v>0</v>
      </c>
      <c r="J1358" s="15">
        <v>0</v>
      </c>
      <c r="K1358" s="15">
        <v>95811</v>
      </c>
      <c r="L1358" s="15">
        <v>97530</v>
      </c>
      <c r="M1358" s="15">
        <v>193341</v>
      </c>
      <c r="O1358" s="13"/>
      <c r="P1358" s="13"/>
    </row>
    <row r="1359" spans="1:16" ht="12.45" customHeight="1" x14ac:dyDescent="0.2">
      <c r="A1359" s="11" t="str">
        <f t="shared" si="24"/>
        <v>EMERALD2012</v>
      </c>
      <c r="B1359" s="93" t="s">
        <v>70</v>
      </c>
      <c r="C1359" s="88">
        <v>2012</v>
      </c>
      <c r="D1359" s="89"/>
      <c r="E1359" s="15">
        <v>138853</v>
      </c>
      <c r="F1359" s="15">
        <v>141564</v>
      </c>
      <c r="G1359" s="15">
        <v>280417</v>
      </c>
      <c r="H1359" s="15">
        <v>0</v>
      </c>
      <c r="I1359" s="15">
        <v>0</v>
      </c>
      <c r="J1359" s="15">
        <v>0</v>
      </c>
      <c r="K1359" s="15">
        <v>138853</v>
      </c>
      <c r="L1359" s="15">
        <v>141564</v>
      </c>
      <c r="M1359" s="15">
        <v>280417</v>
      </c>
      <c r="O1359" s="13"/>
      <c r="P1359" s="13"/>
    </row>
    <row r="1360" spans="1:16" ht="12.45" customHeight="1" x14ac:dyDescent="0.2">
      <c r="A1360" s="11" t="str">
        <f t="shared" si="24"/>
        <v>EMERALD2013</v>
      </c>
      <c r="B1360" s="95" t="s">
        <v>70</v>
      </c>
      <c r="C1360" s="88">
        <v>2013</v>
      </c>
      <c r="D1360" s="89"/>
      <c r="E1360" s="15">
        <v>140354</v>
      </c>
      <c r="F1360" s="15">
        <v>142879</v>
      </c>
      <c r="G1360" s="15">
        <v>283233</v>
      </c>
      <c r="H1360" s="90">
        <v>0</v>
      </c>
      <c r="I1360" s="90">
        <v>0</v>
      </c>
      <c r="J1360" s="15">
        <v>0</v>
      </c>
      <c r="K1360" s="15">
        <v>140354</v>
      </c>
      <c r="L1360" s="15">
        <v>142879</v>
      </c>
      <c r="M1360" s="15">
        <v>283233</v>
      </c>
      <c r="O1360" s="13"/>
      <c r="P1360" s="13"/>
    </row>
    <row r="1361" spans="1:16" ht="12.45" customHeight="1" x14ac:dyDescent="0.2">
      <c r="A1361" s="11" t="str">
        <f t="shared" si="24"/>
        <v>EMERALD2014</v>
      </c>
      <c r="B1361" s="3" t="s">
        <v>70</v>
      </c>
      <c r="C1361" s="12">
        <v>2014</v>
      </c>
      <c r="E1361" s="13">
        <v>124359</v>
      </c>
      <c r="F1361" s="13">
        <v>124581</v>
      </c>
      <c r="G1361" s="13">
        <v>248940</v>
      </c>
      <c r="H1361" s="13">
        <v>0</v>
      </c>
      <c r="I1361" s="13">
        <v>0</v>
      </c>
      <c r="J1361" s="13">
        <v>0</v>
      </c>
      <c r="K1361" s="15">
        <v>124359</v>
      </c>
      <c r="L1361" s="15">
        <v>124581</v>
      </c>
      <c r="M1361" s="15">
        <v>248940</v>
      </c>
      <c r="O1361" s="13"/>
      <c r="P1361" s="13"/>
    </row>
    <row r="1362" spans="1:16" ht="12.45" customHeight="1" x14ac:dyDescent="0.2">
      <c r="A1362" s="11" t="str">
        <f t="shared" si="24"/>
        <v>EMERALD2015</v>
      </c>
      <c r="B1362" s="95" t="s">
        <v>70</v>
      </c>
      <c r="C1362" s="88">
        <v>2015</v>
      </c>
      <c r="D1362" s="89"/>
      <c r="E1362" s="15">
        <v>106766</v>
      </c>
      <c r="F1362" s="15">
        <v>105729</v>
      </c>
      <c r="G1362" s="15">
        <v>212495</v>
      </c>
      <c r="H1362" s="90">
        <v>0</v>
      </c>
      <c r="I1362" s="90">
        <v>0</v>
      </c>
      <c r="J1362" s="15">
        <v>0</v>
      </c>
      <c r="K1362" s="15">
        <v>106766</v>
      </c>
      <c r="L1362" s="15">
        <v>105729</v>
      </c>
      <c r="M1362" s="15">
        <v>212495</v>
      </c>
      <c r="O1362" s="13"/>
      <c r="P1362" s="13"/>
    </row>
    <row r="1363" spans="1:16" ht="12.45" customHeight="1" x14ac:dyDescent="0.2">
      <c r="A1363" s="11" t="str">
        <f t="shared" si="24"/>
        <v>EMERALD2016</v>
      </c>
      <c r="B1363" s="3" t="s">
        <v>70</v>
      </c>
      <c r="C1363" s="12">
        <v>2016</v>
      </c>
      <c r="E1363" s="13">
        <v>99488</v>
      </c>
      <c r="F1363" s="13">
        <v>99543</v>
      </c>
      <c r="G1363" s="13">
        <v>199031</v>
      </c>
      <c r="H1363" s="13">
        <v>0</v>
      </c>
      <c r="I1363" s="13">
        <v>0</v>
      </c>
      <c r="J1363" s="13">
        <v>0</v>
      </c>
      <c r="K1363" s="15">
        <v>99488</v>
      </c>
      <c r="L1363" s="15">
        <v>99543</v>
      </c>
      <c r="M1363" s="15">
        <v>199031</v>
      </c>
      <c r="O1363" s="13"/>
      <c r="P1363" s="13"/>
    </row>
    <row r="1364" spans="1:16" ht="12.45" customHeight="1" x14ac:dyDescent="0.2">
      <c r="A1364" s="11" t="str">
        <f t="shared" si="24"/>
        <v>EMERALD2017</v>
      </c>
      <c r="B1364" s="3" t="s">
        <v>70</v>
      </c>
      <c r="C1364" s="12">
        <v>2017</v>
      </c>
      <c r="E1364" s="13">
        <v>98711</v>
      </c>
      <c r="F1364" s="13">
        <v>99029</v>
      </c>
      <c r="G1364" s="13">
        <v>197740</v>
      </c>
      <c r="H1364" s="13">
        <v>0</v>
      </c>
      <c r="I1364" s="13">
        <v>0</v>
      </c>
      <c r="J1364" s="13">
        <v>0</v>
      </c>
      <c r="K1364" s="15">
        <v>98711</v>
      </c>
      <c r="L1364" s="15">
        <v>99029</v>
      </c>
      <c r="M1364" s="15">
        <v>197740</v>
      </c>
      <c r="O1364" s="13"/>
      <c r="P1364" s="13"/>
    </row>
    <row r="1365" spans="1:16" ht="12.45" customHeight="1" x14ac:dyDescent="0.2">
      <c r="A1365" s="11" t="str">
        <f t="shared" si="24"/>
        <v>EMERALD2018</v>
      </c>
      <c r="B1365" s="3" t="s">
        <v>70</v>
      </c>
      <c r="C1365" s="12">
        <v>2018</v>
      </c>
      <c r="E1365" s="13">
        <v>98767</v>
      </c>
      <c r="F1365" s="13">
        <v>96453</v>
      </c>
      <c r="G1365" s="13">
        <v>195220</v>
      </c>
      <c r="H1365" s="13">
        <v>0</v>
      </c>
      <c r="I1365" s="13">
        <v>0</v>
      </c>
      <c r="J1365" s="13">
        <v>0</v>
      </c>
      <c r="K1365" s="15">
        <v>98767</v>
      </c>
      <c r="L1365" s="15">
        <v>96453</v>
      </c>
      <c r="M1365" s="15">
        <v>195220</v>
      </c>
      <c r="O1365" s="13"/>
      <c r="P1365" s="13"/>
    </row>
    <row r="1366" spans="1:16" ht="12.45" customHeight="1" x14ac:dyDescent="0.2">
      <c r="A1366" s="11" t="str">
        <f t="shared" si="24"/>
        <v>EMERALD2019</v>
      </c>
      <c r="B1366" s="95" t="s">
        <v>70</v>
      </c>
      <c r="C1366" s="88">
        <v>2019</v>
      </c>
      <c r="D1366" s="89"/>
      <c r="E1366" s="15">
        <v>100705</v>
      </c>
      <c r="F1366" s="15">
        <v>100818</v>
      </c>
      <c r="G1366" s="15">
        <v>201523</v>
      </c>
      <c r="H1366" s="90">
        <v>0</v>
      </c>
      <c r="I1366" s="90">
        <v>0</v>
      </c>
      <c r="J1366" s="15">
        <v>0</v>
      </c>
      <c r="K1366" s="15">
        <v>100705</v>
      </c>
      <c r="L1366" s="15">
        <v>100818</v>
      </c>
      <c r="M1366" s="15">
        <v>201523</v>
      </c>
      <c r="O1366" s="13"/>
      <c r="P1366" s="13"/>
    </row>
    <row r="1367" spans="1:16" ht="12.45" customHeight="1" x14ac:dyDescent="0.2">
      <c r="A1367" s="11" t="str">
        <f t="shared" si="24"/>
        <v>EMERALD2020</v>
      </c>
      <c r="B1367" s="3" t="s">
        <v>70</v>
      </c>
      <c r="C1367" s="12">
        <v>2020</v>
      </c>
      <c r="E1367" s="13">
        <v>49011</v>
      </c>
      <c r="F1367" s="13">
        <v>49853</v>
      </c>
      <c r="G1367" s="13">
        <v>98864</v>
      </c>
      <c r="H1367" s="13">
        <v>0</v>
      </c>
      <c r="I1367" s="13">
        <v>0</v>
      </c>
      <c r="J1367" s="13">
        <v>0</v>
      </c>
      <c r="K1367" s="15">
        <v>49011</v>
      </c>
      <c r="L1367" s="15">
        <v>49853</v>
      </c>
      <c r="M1367" s="15">
        <v>98864</v>
      </c>
      <c r="O1367" s="13"/>
      <c r="P1367" s="13"/>
    </row>
    <row r="1368" spans="1:16" ht="12.45" customHeight="1" x14ac:dyDescent="0.2">
      <c r="A1368" s="11" t="str">
        <f t="shared" si="24"/>
        <v>EMERALD2021</v>
      </c>
      <c r="B1368" s="95" t="s">
        <v>70</v>
      </c>
      <c r="C1368" s="88">
        <v>2021</v>
      </c>
      <c r="D1368" s="89"/>
      <c r="E1368" s="15">
        <v>72088</v>
      </c>
      <c r="F1368" s="15">
        <v>72990</v>
      </c>
      <c r="G1368" s="15">
        <v>145078</v>
      </c>
      <c r="H1368" s="90">
        <v>0</v>
      </c>
      <c r="I1368" s="90">
        <v>0</v>
      </c>
      <c r="J1368" s="15">
        <v>0</v>
      </c>
      <c r="K1368" s="15">
        <v>72088</v>
      </c>
      <c r="L1368" s="15">
        <v>72990</v>
      </c>
      <c r="M1368" s="15">
        <v>145078</v>
      </c>
      <c r="O1368" s="13"/>
      <c r="P1368" s="13"/>
    </row>
    <row r="1369" spans="1:16" ht="12.45" customHeight="1" x14ac:dyDescent="0.2">
      <c r="A1369" s="11" t="str">
        <f t="shared" si="24"/>
        <v>EMERALD2022</v>
      </c>
      <c r="B1369" s="95" t="s">
        <v>70</v>
      </c>
      <c r="C1369" s="88">
        <v>2022</v>
      </c>
      <c r="D1369" s="89"/>
      <c r="E1369" s="15">
        <v>84389</v>
      </c>
      <c r="F1369" s="15">
        <v>84490</v>
      </c>
      <c r="G1369" s="15">
        <v>168879</v>
      </c>
      <c r="H1369" s="90">
        <v>0</v>
      </c>
      <c r="I1369" s="90">
        <v>0</v>
      </c>
      <c r="J1369" s="15">
        <v>0</v>
      </c>
      <c r="K1369" s="15">
        <v>84389</v>
      </c>
      <c r="L1369" s="15">
        <v>84490</v>
      </c>
      <c r="M1369" s="15">
        <v>168879</v>
      </c>
      <c r="O1369" s="13"/>
      <c r="P1369" s="13"/>
    </row>
    <row r="1370" spans="1:16" ht="12.45" customHeight="1" x14ac:dyDescent="0.2">
      <c r="A1370" s="11" t="str">
        <f t="shared" si="24"/>
        <v>EMERALD2023</v>
      </c>
      <c r="B1370" s="3" t="s">
        <v>70</v>
      </c>
      <c r="C1370" s="12">
        <v>2023</v>
      </c>
      <c r="E1370" s="13">
        <v>97238</v>
      </c>
      <c r="F1370" s="13">
        <v>97729</v>
      </c>
      <c r="G1370" s="13">
        <v>194967</v>
      </c>
      <c r="H1370" s="13">
        <v>0</v>
      </c>
      <c r="I1370" s="13">
        <v>0</v>
      </c>
      <c r="J1370" s="13">
        <v>0</v>
      </c>
      <c r="K1370" s="15">
        <v>97238</v>
      </c>
      <c r="L1370" s="15">
        <v>97729</v>
      </c>
      <c r="M1370" s="15">
        <v>194967</v>
      </c>
      <c r="O1370" s="13"/>
      <c r="P1370" s="13"/>
    </row>
    <row r="1371" spans="1:16" ht="12.45" customHeight="1" x14ac:dyDescent="0.2">
      <c r="A1371" s="11" t="str">
        <f t="shared" si="24"/>
        <v>EMERALD2024</v>
      </c>
      <c r="B1371" s="95" t="s">
        <v>70</v>
      </c>
      <c r="C1371" s="88">
        <v>2024</v>
      </c>
      <c r="D1371" s="89"/>
      <c r="E1371" s="15">
        <v>99169</v>
      </c>
      <c r="F1371" s="15">
        <v>99590</v>
      </c>
      <c r="G1371" s="15">
        <v>198759</v>
      </c>
      <c r="H1371" s="90">
        <v>0</v>
      </c>
      <c r="I1371" s="90">
        <v>0</v>
      </c>
      <c r="J1371" s="15">
        <v>0</v>
      </c>
      <c r="K1371" s="15">
        <v>99169</v>
      </c>
      <c r="L1371" s="15">
        <v>99590</v>
      </c>
      <c r="M1371" s="15">
        <v>198759</v>
      </c>
      <c r="O1371" s="13"/>
      <c r="P1371" s="13"/>
    </row>
    <row r="1372" spans="1:16" ht="12.45" customHeight="1" x14ac:dyDescent="0.2">
      <c r="A1372" s="11" t="str">
        <f t="shared" si="24"/>
        <v>ESPERANCE1985</v>
      </c>
      <c r="B1372" s="3" t="s">
        <v>69</v>
      </c>
      <c r="C1372" s="12">
        <v>1985</v>
      </c>
      <c r="E1372" s="13">
        <v>8950</v>
      </c>
      <c r="F1372" s="13">
        <v>9080</v>
      </c>
      <c r="G1372" s="13">
        <v>18030</v>
      </c>
      <c r="H1372" s="13">
        <v>0</v>
      </c>
      <c r="I1372" s="13">
        <v>0</v>
      </c>
      <c r="J1372" s="13">
        <v>0</v>
      </c>
      <c r="K1372" s="15">
        <v>8950</v>
      </c>
      <c r="L1372" s="15">
        <v>9080</v>
      </c>
      <c r="M1372" s="15">
        <v>18030</v>
      </c>
      <c r="O1372" s="13"/>
      <c r="P1372" s="13"/>
    </row>
    <row r="1373" spans="1:16" ht="12.45" customHeight="1" x14ac:dyDescent="0.2">
      <c r="A1373" s="11" t="str">
        <f t="shared" si="24"/>
        <v>ESPERANCE1986</v>
      </c>
      <c r="B1373" s="3" t="s">
        <v>69</v>
      </c>
      <c r="C1373" s="12">
        <v>1986</v>
      </c>
      <c r="E1373" s="13">
        <v>9705</v>
      </c>
      <c r="F1373" s="13">
        <v>9584</v>
      </c>
      <c r="G1373" s="13">
        <v>19289</v>
      </c>
      <c r="H1373" s="13">
        <v>0</v>
      </c>
      <c r="I1373" s="13">
        <v>0</v>
      </c>
      <c r="J1373" s="13">
        <v>0</v>
      </c>
      <c r="K1373" s="15">
        <v>9705</v>
      </c>
      <c r="L1373" s="15">
        <v>9584</v>
      </c>
      <c r="M1373" s="15">
        <v>19289</v>
      </c>
      <c r="O1373" s="13"/>
      <c r="P1373" s="13"/>
    </row>
    <row r="1374" spans="1:16" ht="12.45" customHeight="1" x14ac:dyDescent="0.2">
      <c r="A1374" s="11" t="str">
        <f t="shared" si="24"/>
        <v>ESPERANCE1987</v>
      </c>
      <c r="B1374" s="3" t="s">
        <v>69</v>
      </c>
      <c r="C1374" s="12">
        <v>1987</v>
      </c>
      <c r="E1374" s="13">
        <v>9096</v>
      </c>
      <c r="F1374" s="13">
        <v>9061</v>
      </c>
      <c r="G1374" s="13">
        <v>18157</v>
      </c>
      <c r="H1374" s="13">
        <v>0</v>
      </c>
      <c r="I1374" s="13">
        <v>0</v>
      </c>
      <c r="J1374" s="13">
        <v>0</v>
      </c>
      <c r="K1374" s="15">
        <v>9096</v>
      </c>
      <c r="L1374" s="15">
        <v>9061</v>
      </c>
      <c r="M1374" s="15">
        <v>18157</v>
      </c>
      <c r="O1374" s="13"/>
      <c r="P1374" s="13"/>
    </row>
    <row r="1375" spans="1:16" ht="12.45" customHeight="1" x14ac:dyDescent="0.2">
      <c r="A1375" s="11" t="str">
        <f t="shared" si="24"/>
        <v>ESPERANCE1988</v>
      </c>
      <c r="B1375" s="3" t="s">
        <v>69</v>
      </c>
      <c r="C1375" s="12">
        <v>1988</v>
      </c>
      <c r="E1375" s="13">
        <v>9597</v>
      </c>
      <c r="F1375" s="13">
        <v>9601</v>
      </c>
      <c r="G1375" s="13">
        <v>19198</v>
      </c>
      <c r="H1375" s="13">
        <v>0</v>
      </c>
      <c r="I1375" s="13">
        <v>0</v>
      </c>
      <c r="J1375" s="13">
        <v>0</v>
      </c>
      <c r="K1375" s="15">
        <v>9597</v>
      </c>
      <c r="L1375" s="15">
        <v>9601</v>
      </c>
      <c r="M1375" s="15">
        <v>19198</v>
      </c>
      <c r="O1375" s="13"/>
      <c r="P1375" s="13"/>
    </row>
    <row r="1376" spans="1:16" ht="12.45" customHeight="1" x14ac:dyDescent="0.2">
      <c r="A1376" s="11" t="str">
        <f t="shared" si="24"/>
        <v>ESPERANCE1989</v>
      </c>
      <c r="B1376" s="93" t="s">
        <v>69</v>
      </c>
      <c r="C1376" s="12">
        <v>1989</v>
      </c>
      <c r="D1376" s="89"/>
      <c r="E1376" s="94">
        <v>8130</v>
      </c>
      <c r="F1376" s="94">
        <v>8082</v>
      </c>
      <c r="G1376" s="94">
        <v>16212</v>
      </c>
      <c r="H1376" s="94">
        <v>0</v>
      </c>
      <c r="I1376" s="94">
        <v>0</v>
      </c>
      <c r="J1376" s="94">
        <v>0</v>
      </c>
      <c r="K1376" s="15">
        <v>8130</v>
      </c>
      <c r="L1376" s="15">
        <v>8082</v>
      </c>
      <c r="M1376" s="15">
        <v>16212</v>
      </c>
      <c r="O1376" s="13"/>
      <c r="P1376" s="13"/>
    </row>
    <row r="1377" spans="1:16" ht="12.45" customHeight="1" x14ac:dyDescent="0.2">
      <c r="A1377" s="11" t="str">
        <f t="shared" si="24"/>
        <v>ESPERANCE1990</v>
      </c>
      <c r="B1377" s="3" t="s">
        <v>69</v>
      </c>
      <c r="C1377" s="12">
        <v>1990</v>
      </c>
      <c r="E1377" s="13">
        <v>8225</v>
      </c>
      <c r="F1377" s="13">
        <v>8228</v>
      </c>
      <c r="G1377" s="13">
        <v>16453</v>
      </c>
      <c r="H1377" s="13">
        <v>0</v>
      </c>
      <c r="I1377" s="13">
        <v>0</v>
      </c>
      <c r="J1377" s="13">
        <v>0</v>
      </c>
      <c r="K1377" s="15">
        <v>8225</v>
      </c>
      <c r="L1377" s="15">
        <v>8228</v>
      </c>
      <c r="M1377" s="15">
        <v>16453</v>
      </c>
      <c r="O1377" s="13"/>
      <c r="P1377" s="13"/>
    </row>
    <row r="1378" spans="1:16" ht="12.45" customHeight="1" x14ac:dyDescent="0.2">
      <c r="A1378" s="11" t="str">
        <f t="shared" si="24"/>
        <v>ESPERANCE1991</v>
      </c>
      <c r="B1378" s="95" t="s">
        <v>69</v>
      </c>
      <c r="C1378" s="88">
        <v>1991</v>
      </c>
      <c r="D1378" s="17"/>
      <c r="E1378" s="15">
        <v>7908</v>
      </c>
      <c r="F1378" s="15">
        <v>7954</v>
      </c>
      <c r="G1378" s="15">
        <v>15862</v>
      </c>
      <c r="H1378" s="90">
        <v>0</v>
      </c>
      <c r="I1378" s="90">
        <v>0</v>
      </c>
      <c r="J1378" s="15">
        <v>0</v>
      </c>
      <c r="K1378" s="15">
        <v>7908</v>
      </c>
      <c r="L1378" s="15">
        <v>7954</v>
      </c>
      <c r="M1378" s="15">
        <v>15862</v>
      </c>
      <c r="O1378" s="13"/>
      <c r="P1378" s="13"/>
    </row>
    <row r="1379" spans="1:16" ht="12.45" customHeight="1" x14ac:dyDescent="0.2">
      <c r="A1379" s="11" t="str">
        <f t="shared" si="24"/>
        <v>ESPERANCE1992</v>
      </c>
      <c r="B1379" s="3" t="s">
        <v>69</v>
      </c>
      <c r="C1379" s="12">
        <v>1992</v>
      </c>
      <c r="E1379" s="13">
        <v>7828</v>
      </c>
      <c r="F1379" s="13">
        <v>7940</v>
      </c>
      <c r="G1379" s="13">
        <v>15768</v>
      </c>
      <c r="H1379" s="13">
        <v>0</v>
      </c>
      <c r="I1379" s="13">
        <v>0</v>
      </c>
      <c r="J1379" s="13">
        <v>0</v>
      </c>
      <c r="K1379" s="15">
        <v>7828</v>
      </c>
      <c r="L1379" s="15">
        <v>7940</v>
      </c>
      <c r="M1379" s="15">
        <v>15768</v>
      </c>
      <c r="O1379" s="13"/>
      <c r="P1379" s="13"/>
    </row>
    <row r="1380" spans="1:16" ht="12.45" customHeight="1" x14ac:dyDescent="0.2">
      <c r="A1380" s="11" t="str">
        <f t="shared" si="24"/>
        <v>ESPERANCE1993</v>
      </c>
      <c r="B1380" s="95" t="s">
        <v>69</v>
      </c>
      <c r="C1380" s="88">
        <v>1993</v>
      </c>
      <c r="D1380" s="89"/>
      <c r="E1380" s="15">
        <v>8732</v>
      </c>
      <c r="F1380" s="15">
        <v>8852</v>
      </c>
      <c r="G1380" s="15">
        <v>17584</v>
      </c>
      <c r="H1380" s="90">
        <v>0</v>
      </c>
      <c r="I1380" s="90">
        <v>0</v>
      </c>
      <c r="J1380" s="15">
        <v>0</v>
      </c>
      <c r="K1380" s="15">
        <v>8732</v>
      </c>
      <c r="L1380" s="15">
        <v>8852</v>
      </c>
      <c r="M1380" s="15">
        <v>17584</v>
      </c>
      <c r="O1380" s="13"/>
      <c r="P1380" s="13"/>
    </row>
    <row r="1381" spans="1:16" ht="12.45" customHeight="1" x14ac:dyDescent="0.2">
      <c r="A1381" s="11" t="str">
        <f t="shared" si="24"/>
        <v>ESPERANCE1994</v>
      </c>
      <c r="B1381" s="3" t="s">
        <v>69</v>
      </c>
      <c r="C1381" s="12">
        <v>1994</v>
      </c>
      <c r="E1381" s="13">
        <v>10020</v>
      </c>
      <c r="F1381" s="13">
        <v>10128</v>
      </c>
      <c r="G1381" s="13">
        <v>20148</v>
      </c>
      <c r="H1381" s="13">
        <v>0</v>
      </c>
      <c r="I1381" s="13">
        <v>0</v>
      </c>
      <c r="J1381" s="13">
        <v>0</v>
      </c>
      <c r="K1381" s="15">
        <v>10020</v>
      </c>
      <c r="L1381" s="15">
        <v>10128</v>
      </c>
      <c r="M1381" s="15">
        <v>20148</v>
      </c>
      <c r="O1381" s="13"/>
      <c r="P1381" s="13"/>
    </row>
    <row r="1382" spans="1:16" ht="12.45" customHeight="1" x14ac:dyDescent="0.2">
      <c r="A1382" s="11" t="str">
        <f t="shared" si="24"/>
        <v>ESPERANCE1995</v>
      </c>
      <c r="B1382" s="3" t="s">
        <v>69</v>
      </c>
      <c r="C1382" s="12">
        <v>1995</v>
      </c>
      <c r="E1382" s="13">
        <v>11457</v>
      </c>
      <c r="F1382" s="13">
        <v>11596</v>
      </c>
      <c r="G1382" s="13">
        <v>23053</v>
      </c>
      <c r="H1382" s="13">
        <v>0</v>
      </c>
      <c r="I1382" s="13">
        <v>0</v>
      </c>
      <c r="J1382" s="13">
        <v>0</v>
      </c>
      <c r="K1382" s="15">
        <v>11457</v>
      </c>
      <c r="L1382" s="15">
        <v>11596</v>
      </c>
      <c r="M1382" s="15">
        <v>23053</v>
      </c>
      <c r="O1382" s="13"/>
      <c r="P1382" s="13"/>
    </row>
    <row r="1383" spans="1:16" ht="12.45" customHeight="1" x14ac:dyDescent="0.2">
      <c r="A1383" s="11" t="str">
        <f t="shared" si="24"/>
        <v>ESPERANCE1996</v>
      </c>
      <c r="B1383" s="3" t="s">
        <v>69</v>
      </c>
      <c r="C1383" s="12">
        <v>1996</v>
      </c>
      <c r="E1383" s="13">
        <v>12978</v>
      </c>
      <c r="F1383" s="13">
        <v>13002</v>
      </c>
      <c r="G1383" s="13">
        <v>25980</v>
      </c>
      <c r="H1383" s="13">
        <v>0</v>
      </c>
      <c r="I1383" s="13">
        <v>0</v>
      </c>
      <c r="J1383" s="13">
        <v>0</v>
      </c>
      <c r="K1383" s="15">
        <v>12978</v>
      </c>
      <c r="L1383" s="15">
        <v>13002</v>
      </c>
      <c r="M1383" s="15">
        <v>25980</v>
      </c>
      <c r="O1383" s="13"/>
      <c r="P1383" s="13"/>
    </row>
    <row r="1384" spans="1:16" ht="12.45" customHeight="1" x14ac:dyDescent="0.2">
      <c r="A1384" s="11" t="str">
        <f t="shared" si="24"/>
        <v>ESPERANCE1997</v>
      </c>
      <c r="B1384" s="3" t="s">
        <v>69</v>
      </c>
      <c r="C1384" s="12">
        <v>1997</v>
      </c>
      <c r="E1384" s="13">
        <v>13149</v>
      </c>
      <c r="F1384" s="13">
        <v>13252</v>
      </c>
      <c r="G1384" s="13">
        <v>26401</v>
      </c>
      <c r="H1384" s="13">
        <v>0</v>
      </c>
      <c r="I1384" s="13">
        <v>0</v>
      </c>
      <c r="J1384" s="13">
        <v>0</v>
      </c>
      <c r="K1384" s="15">
        <v>13149</v>
      </c>
      <c r="L1384" s="15">
        <v>13252</v>
      </c>
      <c r="M1384" s="15">
        <v>26401</v>
      </c>
      <c r="O1384" s="13"/>
      <c r="P1384" s="13"/>
    </row>
    <row r="1385" spans="1:16" ht="12.45" customHeight="1" x14ac:dyDescent="0.2">
      <c r="A1385" s="11" t="str">
        <f t="shared" ref="A1385:A1448" si="25">CONCATENATE(B1385,C1385)</f>
        <v>ESPERANCE1998</v>
      </c>
      <c r="B1385" s="95" t="s">
        <v>69</v>
      </c>
      <c r="C1385" s="88">
        <v>1998</v>
      </c>
      <c r="D1385" s="89"/>
      <c r="E1385" s="15">
        <v>13919</v>
      </c>
      <c r="F1385" s="15">
        <v>13910</v>
      </c>
      <c r="G1385" s="15">
        <v>27829</v>
      </c>
      <c r="H1385" s="90">
        <v>0</v>
      </c>
      <c r="I1385" s="90">
        <v>0</v>
      </c>
      <c r="J1385" s="15">
        <v>0</v>
      </c>
      <c r="K1385" s="15">
        <v>13919</v>
      </c>
      <c r="L1385" s="15">
        <v>13910</v>
      </c>
      <c r="M1385" s="15">
        <v>27829</v>
      </c>
      <c r="O1385" s="13"/>
      <c r="P1385" s="13"/>
    </row>
    <row r="1386" spans="1:16" ht="12.45" customHeight="1" x14ac:dyDescent="0.2">
      <c r="A1386" s="11" t="str">
        <f t="shared" si="25"/>
        <v>ESPERANCE1999</v>
      </c>
      <c r="B1386" s="95" t="s">
        <v>69</v>
      </c>
      <c r="C1386" s="88">
        <v>1999</v>
      </c>
      <c r="D1386" s="89"/>
      <c r="E1386" s="15">
        <v>15815</v>
      </c>
      <c r="F1386" s="15">
        <v>15875</v>
      </c>
      <c r="G1386" s="15">
        <v>31690</v>
      </c>
      <c r="H1386" s="90">
        <v>0</v>
      </c>
      <c r="I1386" s="90">
        <v>0</v>
      </c>
      <c r="J1386" s="15">
        <v>0</v>
      </c>
      <c r="K1386" s="15">
        <v>15815</v>
      </c>
      <c r="L1386" s="15">
        <v>15875</v>
      </c>
      <c r="M1386" s="15">
        <v>31690</v>
      </c>
      <c r="O1386" s="13"/>
      <c r="P1386" s="13"/>
    </row>
    <row r="1387" spans="1:16" ht="12.45" customHeight="1" x14ac:dyDescent="0.2">
      <c r="A1387" s="11" t="str">
        <f t="shared" si="25"/>
        <v>ESPERANCE2000</v>
      </c>
      <c r="B1387" s="95" t="s">
        <v>69</v>
      </c>
      <c r="C1387" s="88">
        <v>2000</v>
      </c>
      <c r="D1387" s="89"/>
      <c r="E1387" s="15">
        <v>17649</v>
      </c>
      <c r="F1387" s="15">
        <v>17674</v>
      </c>
      <c r="G1387" s="15">
        <v>35323</v>
      </c>
      <c r="H1387" s="90">
        <v>0</v>
      </c>
      <c r="I1387" s="90">
        <v>0</v>
      </c>
      <c r="J1387" s="15">
        <v>0</v>
      </c>
      <c r="K1387" s="15">
        <v>17649</v>
      </c>
      <c r="L1387" s="15">
        <v>17674</v>
      </c>
      <c r="M1387" s="15">
        <v>35323</v>
      </c>
      <c r="O1387" s="13"/>
      <c r="P1387" s="13"/>
    </row>
    <row r="1388" spans="1:16" ht="12.45" customHeight="1" x14ac:dyDescent="0.2">
      <c r="A1388" s="11" t="str">
        <f t="shared" si="25"/>
        <v>ESPERANCE2001</v>
      </c>
      <c r="B1388" s="3" t="s">
        <v>69</v>
      </c>
      <c r="C1388" s="12">
        <v>2001</v>
      </c>
      <c r="E1388" s="13">
        <v>15251</v>
      </c>
      <c r="F1388" s="13">
        <v>15171</v>
      </c>
      <c r="G1388" s="13">
        <v>30422</v>
      </c>
      <c r="H1388" s="13">
        <v>0</v>
      </c>
      <c r="I1388" s="13">
        <v>0</v>
      </c>
      <c r="J1388" s="13">
        <v>0</v>
      </c>
      <c r="K1388" s="15">
        <v>15251</v>
      </c>
      <c r="L1388" s="15">
        <v>15171</v>
      </c>
      <c r="M1388" s="15">
        <v>30422</v>
      </c>
      <c r="O1388" s="13"/>
      <c r="P1388" s="13"/>
    </row>
    <row r="1389" spans="1:16" ht="12.45" customHeight="1" x14ac:dyDescent="0.2">
      <c r="A1389" s="11" t="str">
        <f t="shared" si="25"/>
        <v>ESPERANCE2002</v>
      </c>
      <c r="B1389" s="93" t="s">
        <v>69</v>
      </c>
      <c r="C1389" s="88">
        <v>2002</v>
      </c>
      <c r="D1389" s="89"/>
      <c r="E1389" s="15">
        <v>14355</v>
      </c>
      <c r="F1389" s="15">
        <v>14584</v>
      </c>
      <c r="G1389" s="15">
        <v>28939</v>
      </c>
      <c r="H1389" s="15">
        <v>0</v>
      </c>
      <c r="I1389" s="15">
        <v>0</v>
      </c>
      <c r="J1389" s="15">
        <v>0</v>
      </c>
      <c r="K1389" s="15">
        <v>14355</v>
      </c>
      <c r="L1389" s="15">
        <v>14584</v>
      </c>
      <c r="M1389" s="15">
        <v>28939</v>
      </c>
      <c r="O1389" s="13"/>
      <c r="P1389" s="13"/>
    </row>
    <row r="1390" spans="1:16" ht="12.45" customHeight="1" x14ac:dyDescent="0.2">
      <c r="A1390" s="11" t="str">
        <f t="shared" si="25"/>
        <v>ESPERANCE2003</v>
      </c>
      <c r="B1390" s="91" t="s">
        <v>69</v>
      </c>
      <c r="C1390" s="16">
        <v>2003</v>
      </c>
      <c r="D1390" s="89"/>
      <c r="E1390" s="92">
        <v>14138</v>
      </c>
      <c r="F1390" s="92">
        <v>14162</v>
      </c>
      <c r="G1390" s="92">
        <v>28300</v>
      </c>
      <c r="H1390" s="92">
        <v>0</v>
      </c>
      <c r="I1390" s="92">
        <v>0</v>
      </c>
      <c r="J1390" s="92">
        <v>0</v>
      </c>
      <c r="K1390" s="15">
        <v>14138</v>
      </c>
      <c r="L1390" s="15">
        <v>14162</v>
      </c>
      <c r="M1390" s="15">
        <v>28300</v>
      </c>
      <c r="O1390" s="13"/>
      <c r="P1390" s="13"/>
    </row>
    <row r="1391" spans="1:16" ht="12.45" customHeight="1" x14ac:dyDescent="0.2">
      <c r="A1391" s="11" t="str">
        <f t="shared" si="25"/>
        <v>ESPERANCE2004</v>
      </c>
      <c r="B1391" s="93" t="s">
        <v>69</v>
      </c>
      <c r="C1391" s="88">
        <v>2004</v>
      </c>
      <c r="D1391" s="89"/>
      <c r="E1391" s="15">
        <v>16800</v>
      </c>
      <c r="F1391" s="15">
        <v>16819</v>
      </c>
      <c r="G1391" s="15">
        <v>33619</v>
      </c>
      <c r="H1391" s="15">
        <v>0</v>
      </c>
      <c r="I1391" s="15">
        <v>0</v>
      </c>
      <c r="J1391" s="15">
        <v>0</v>
      </c>
      <c r="K1391" s="15">
        <v>16800</v>
      </c>
      <c r="L1391" s="15">
        <v>16819</v>
      </c>
      <c r="M1391" s="15">
        <v>33619</v>
      </c>
      <c r="O1391" s="13"/>
      <c r="P1391" s="13"/>
    </row>
    <row r="1392" spans="1:16" ht="12.45" customHeight="1" x14ac:dyDescent="0.2">
      <c r="A1392" s="11" t="str">
        <f t="shared" si="25"/>
        <v>ESPERANCE2005</v>
      </c>
      <c r="B1392" s="3" t="s">
        <v>69</v>
      </c>
      <c r="C1392" s="12">
        <v>2005</v>
      </c>
      <c r="E1392" s="13">
        <v>17958</v>
      </c>
      <c r="F1392" s="13">
        <v>17845</v>
      </c>
      <c r="G1392" s="13">
        <v>35803</v>
      </c>
      <c r="H1392" s="13">
        <v>0</v>
      </c>
      <c r="I1392" s="13">
        <v>0</v>
      </c>
      <c r="J1392" s="13">
        <v>0</v>
      </c>
      <c r="K1392" s="15">
        <v>17958</v>
      </c>
      <c r="L1392" s="15">
        <v>17845</v>
      </c>
      <c r="M1392" s="15">
        <v>35803</v>
      </c>
      <c r="O1392" s="13"/>
      <c r="P1392" s="13"/>
    </row>
    <row r="1393" spans="1:16" ht="12.45" customHeight="1" x14ac:dyDescent="0.2">
      <c r="A1393" s="11" t="str">
        <f t="shared" si="25"/>
        <v>ESPERANCE2006</v>
      </c>
      <c r="B1393" s="3" t="s">
        <v>69</v>
      </c>
      <c r="C1393" s="12">
        <v>2006</v>
      </c>
      <c r="E1393" s="13">
        <v>18946</v>
      </c>
      <c r="F1393" s="13">
        <v>19177</v>
      </c>
      <c r="G1393" s="13">
        <v>38123</v>
      </c>
      <c r="H1393" s="13">
        <v>0</v>
      </c>
      <c r="I1393" s="13">
        <v>0</v>
      </c>
      <c r="J1393" s="13">
        <v>0</v>
      </c>
      <c r="K1393" s="15">
        <v>18946</v>
      </c>
      <c r="L1393" s="15">
        <v>19177</v>
      </c>
      <c r="M1393" s="15">
        <v>38123</v>
      </c>
      <c r="O1393" s="13"/>
      <c r="P1393" s="13"/>
    </row>
    <row r="1394" spans="1:16" ht="12.45" customHeight="1" x14ac:dyDescent="0.2">
      <c r="A1394" s="11" t="str">
        <f t="shared" si="25"/>
        <v>ESPERANCE2007</v>
      </c>
      <c r="B1394" s="3" t="s">
        <v>69</v>
      </c>
      <c r="C1394" s="12">
        <v>2007</v>
      </c>
      <c r="E1394" s="13">
        <v>21344</v>
      </c>
      <c r="F1394" s="13">
        <v>21412</v>
      </c>
      <c r="G1394" s="13">
        <v>42756</v>
      </c>
      <c r="H1394" s="13">
        <v>0</v>
      </c>
      <c r="I1394" s="13">
        <v>0</v>
      </c>
      <c r="J1394" s="13">
        <v>0</v>
      </c>
      <c r="K1394" s="15">
        <v>21344</v>
      </c>
      <c r="L1394" s="15">
        <v>21412</v>
      </c>
      <c r="M1394" s="15">
        <v>42756</v>
      </c>
      <c r="O1394" s="13"/>
      <c r="P1394" s="13"/>
    </row>
    <row r="1395" spans="1:16" ht="12.45" customHeight="1" x14ac:dyDescent="0.2">
      <c r="A1395" s="11" t="str">
        <f t="shared" si="25"/>
        <v>ESPERANCE2008</v>
      </c>
      <c r="B1395" s="3" t="s">
        <v>69</v>
      </c>
      <c r="C1395" s="12">
        <v>2008</v>
      </c>
      <c r="E1395" s="13">
        <v>22296</v>
      </c>
      <c r="F1395" s="13">
        <v>22478</v>
      </c>
      <c r="G1395" s="13">
        <v>44774</v>
      </c>
      <c r="H1395" s="13">
        <v>0</v>
      </c>
      <c r="I1395" s="13">
        <v>0</v>
      </c>
      <c r="J1395" s="13">
        <v>0</v>
      </c>
      <c r="K1395" s="15">
        <v>22296</v>
      </c>
      <c r="L1395" s="15">
        <v>22478</v>
      </c>
      <c r="M1395" s="15">
        <v>44774</v>
      </c>
      <c r="O1395" s="13"/>
      <c r="P1395" s="13"/>
    </row>
    <row r="1396" spans="1:16" ht="12.45" customHeight="1" x14ac:dyDescent="0.2">
      <c r="A1396" s="11" t="str">
        <f t="shared" si="25"/>
        <v>ESPERANCE2009</v>
      </c>
      <c r="B1396" s="3" t="s">
        <v>69</v>
      </c>
      <c r="C1396" s="12">
        <v>2009</v>
      </c>
      <c r="E1396" s="13">
        <v>22017</v>
      </c>
      <c r="F1396" s="13">
        <v>21910</v>
      </c>
      <c r="G1396" s="13">
        <v>43927</v>
      </c>
      <c r="H1396" s="13">
        <v>0</v>
      </c>
      <c r="I1396" s="13">
        <v>0</v>
      </c>
      <c r="J1396" s="13">
        <v>0</v>
      </c>
      <c r="K1396" s="15">
        <v>22017</v>
      </c>
      <c r="L1396" s="15">
        <v>21910</v>
      </c>
      <c r="M1396" s="15">
        <v>43927</v>
      </c>
      <c r="O1396" s="13"/>
      <c r="P1396" s="13"/>
    </row>
    <row r="1397" spans="1:16" ht="12.45" customHeight="1" x14ac:dyDescent="0.2">
      <c r="A1397" s="11" t="str">
        <f t="shared" si="25"/>
        <v>ESPERANCE2010</v>
      </c>
      <c r="B1397" s="3" t="s">
        <v>69</v>
      </c>
      <c r="C1397" s="12">
        <v>2010</v>
      </c>
      <c r="E1397" s="13">
        <v>22931</v>
      </c>
      <c r="F1397" s="13">
        <v>23082</v>
      </c>
      <c r="G1397" s="13">
        <v>46013</v>
      </c>
      <c r="H1397" s="13">
        <v>0</v>
      </c>
      <c r="I1397" s="13">
        <v>0</v>
      </c>
      <c r="J1397" s="13">
        <v>0</v>
      </c>
      <c r="K1397" s="15">
        <v>22931</v>
      </c>
      <c r="L1397" s="15">
        <v>23082</v>
      </c>
      <c r="M1397" s="15">
        <v>46013</v>
      </c>
      <c r="O1397" s="13"/>
      <c r="P1397" s="13"/>
    </row>
    <row r="1398" spans="1:16" ht="12.45" customHeight="1" x14ac:dyDescent="0.2">
      <c r="A1398" s="11" t="str">
        <f t="shared" si="25"/>
        <v>ESPERANCE2011</v>
      </c>
      <c r="B1398" s="3" t="s">
        <v>69</v>
      </c>
      <c r="C1398" s="12">
        <v>2011</v>
      </c>
      <c r="E1398" s="13">
        <v>24162</v>
      </c>
      <c r="F1398" s="13">
        <v>23930</v>
      </c>
      <c r="G1398" s="13">
        <v>48092</v>
      </c>
      <c r="H1398" s="13">
        <v>0</v>
      </c>
      <c r="I1398" s="13">
        <v>0</v>
      </c>
      <c r="J1398" s="13">
        <v>0</v>
      </c>
      <c r="K1398" s="15">
        <v>24162</v>
      </c>
      <c r="L1398" s="15">
        <v>23930</v>
      </c>
      <c r="M1398" s="15">
        <v>48092</v>
      </c>
      <c r="O1398" s="13"/>
      <c r="P1398" s="13"/>
    </row>
    <row r="1399" spans="1:16" ht="12.45" customHeight="1" x14ac:dyDescent="0.2">
      <c r="A1399" s="11" t="str">
        <f t="shared" si="25"/>
        <v>ESPERANCE2012</v>
      </c>
      <c r="B1399" s="3" t="s">
        <v>69</v>
      </c>
      <c r="C1399" s="12">
        <v>2012</v>
      </c>
      <c r="E1399" s="13">
        <v>23253</v>
      </c>
      <c r="F1399" s="13">
        <v>22711</v>
      </c>
      <c r="G1399" s="13">
        <v>45964</v>
      </c>
      <c r="H1399" s="13">
        <v>0</v>
      </c>
      <c r="I1399" s="13">
        <v>0</v>
      </c>
      <c r="J1399" s="13">
        <v>0</v>
      </c>
      <c r="K1399" s="15">
        <v>23253</v>
      </c>
      <c r="L1399" s="15">
        <v>22711</v>
      </c>
      <c r="M1399" s="15">
        <v>45964</v>
      </c>
      <c r="O1399" s="13"/>
      <c r="P1399" s="13"/>
    </row>
    <row r="1400" spans="1:16" ht="12.45" customHeight="1" x14ac:dyDescent="0.2">
      <c r="A1400" s="11" t="str">
        <f t="shared" si="25"/>
        <v>ESPERANCE2013</v>
      </c>
      <c r="B1400" s="93" t="s">
        <v>69</v>
      </c>
      <c r="C1400" s="88">
        <v>2013</v>
      </c>
      <c r="D1400" s="89"/>
      <c r="E1400" s="15">
        <v>24028</v>
      </c>
      <c r="F1400" s="15">
        <v>24135</v>
      </c>
      <c r="G1400" s="15">
        <v>48163</v>
      </c>
      <c r="H1400" s="15">
        <v>0</v>
      </c>
      <c r="I1400" s="15">
        <v>0</v>
      </c>
      <c r="J1400" s="15">
        <v>0</v>
      </c>
      <c r="K1400" s="15">
        <v>24028</v>
      </c>
      <c r="L1400" s="15">
        <v>24135</v>
      </c>
      <c r="M1400" s="15">
        <v>48163</v>
      </c>
      <c r="O1400" s="13"/>
      <c r="P1400" s="13"/>
    </row>
    <row r="1401" spans="1:16" ht="12.45" customHeight="1" x14ac:dyDescent="0.2">
      <c r="A1401" s="11" t="str">
        <f t="shared" si="25"/>
        <v>ESPERANCE2014</v>
      </c>
      <c r="B1401" s="95" t="s">
        <v>69</v>
      </c>
      <c r="C1401" s="88">
        <v>2014</v>
      </c>
      <c r="D1401" s="89"/>
      <c r="E1401" s="15">
        <v>26991</v>
      </c>
      <c r="F1401" s="15">
        <v>27078</v>
      </c>
      <c r="G1401" s="15">
        <v>54069</v>
      </c>
      <c r="H1401" s="90">
        <v>0</v>
      </c>
      <c r="I1401" s="90">
        <v>0</v>
      </c>
      <c r="J1401" s="15">
        <v>0</v>
      </c>
      <c r="K1401" s="15">
        <v>26991</v>
      </c>
      <c r="L1401" s="15">
        <v>27078</v>
      </c>
      <c r="M1401" s="15">
        <v>54069</v>
      </c>
      <c r="O1401" s="13"/>
      <c r="P1401" s="13"/>
    </row>
    <row r="1402" spans="1:16" ht="12.45" customHeight="1" x14ac:dyDescent="0.2">
      <c r="A1402" s="11" t="str">
        <f t="shared" si="25"/>
        <v>ESPERANCE2015</v>
      </c>
      <c r="B1402" s="3" t="s">
        <v>69</v>
      </c>
      <c r="C1402" s="12">
        <v>2015</v>
      </c>
      <c r="E1402" s="13">
        <v>25567</v>
      </c>
      <c r="F1402" s="13">
        <v>25876</v>
      </c>
      <c r="G1402" s="13">
        <v>51443</v>
      </c>
      <c r="H1402" s="13">
        <v>0</v>
      </c>
      <c r="I1402" s="13">
        <v>0</v>
      </c>
      <c r="J1402" s="13">
        <v>0</v>
      </c>
      <c r="K1402" s="15">
        <v>25567</v>
      </c>
      <c r="L1402" s="15">
        <v>25876</v>
      </c>
      <c r="M1402" s="15">
        <v>51443</v>
      </c>
      <c r="O1402" s="13"/>
      <c r="P1402" s="13"/>
    </row>
    <row r="1403" spans="1:16" ht="12.45" customHeight="1" x14ac:dyDescent="0.2">
      <c r="A1403" s="11" t="str">
        <f t="shared" si="25"/>
        <v>ESPERANCE2016</v>
      </c>
      <c r="B1403" s="3" t="s">
        <v>69</v>
      </c>
      <c r="C1403" s="12">
        <v>2016</v>
      </c>
      <c r="E1403" s="13">
        <v>23650</v>
      </c>
      <c r="F1403" s="13">
        <v>24341</v>
      </c>
      <c r="G1403" s="13">
        <v>47991</v>
      </c>
      <c r="H1403" s="13">
        <v>0</v>
      </c>
      <c r="I1403" s="13">
        <v>0</v>
      </c>
      <c r="J1403" s="13">
        <v>0</v>
      </c>
      <c r="K1403" s="15">
        <v>23650</v>
      </c>
      <c r="L1403" s="15">
        <v>24341</v>
      </c>
      <c r="M1403" s="15">
        <v>47991</v>
      </c>
      <c r="O1403" s="13"/>
      <c r="P1403" s="13"/>
    </row>
    <row r="1404" spans="1:16" ht="12.45" customHeight="1" x14ac:dyDescent="0.2">
      <c r="A1404" s="11" t="str">
        <f t="shared" si="25"/>
        <v>ESPERANCE2017</v>
      </c>
      <c r="B1404" s="3" t="s">
        <v>69</v>
      </c>
      <c r="C1404" s="12">
        <v>2017</v>
      </c>
      <c r="E1404" s="13">
        <v>24652</v>
      </c>
      <c r="F1404" s="13">
        <v>25884</v>
      </c>
      <c r="G1404" s="13">
        <v>50536</v>
      </c>
      <c r="H1404" s="13">
        <v>0</v>
      </c>
      <c r="I1404" s="13">
        <v>0</v>
      </c>
      <c r="J1404" s="13">
        <v>0</v>
      </c>
      <c r="K1404" s="15">
        <v>24652</v>
      </c>
      <c r="L1404" s="15">
        <v>25884</v>
      </c>
      <c r="M1404" s="15">
        <v>50536</v>
      </c>
      <c r="O1404" s="13"/>
      <c r="P1404" s="13"/>
    </row>
    <row r="1405" spans="1:16" ht="12.45" customHeight="1" x14ac:dyDescent="0.2">
      <c r="A1405" s="11" t="str">
        <f t="shared" si="25"/>
        <v>ESPERANCE2018</v>
      </c>
      <c r="B1405" s="91" t="s">
        <v>69</v>
      </c>
      <c r="C1405" s="16">
        <v>2018</v>
      </c>
      <c r="D1405" s="89"/>
      <c r="E1405" s="92">
        <v>25107</v>
      </c>
      <c r="F1405" s="92">
        <v>26167</v>
      </c>
      <c r="G1405" s="92">
        <v>51274</v>
      </c>
      <c r="H1405" s="92">
        <v>0</v>
      </c>
      <c r="I1405" s="92">
        <v>0</v>
      </c>
      <c r="J1405" s="92">
        <v>0</v>
      </c>
      <c r="K1405" s="15">
        <v>25107</v>
      </c>
      <c r="L1405" s="15">
        <v>26167</v>
      </c>
      <c r="M1405" s="15">
        <v>51274</v>
      </c>
      <c r="O1405" s="13"/>
      <c r="P1405" s="13"/>
    </row>
    <row r="1406" spans="1:16" ht="12.45" customHeight="1" x14ac:dyDescent="0.2">
      <c r="A1406" s="11" t="str">
        <f t="shared" si="25"/>
        <v>ESPERANCE2019</v>
      </c>
      <c r="B1406" s="95" t="s">
        <v>69</v>
      </c>
      <c r="C1406" s="88">
        <v>2019</v>
      </c>
      <c r="D1406" s="89"/>
      <c r="E1406" s="15">
        <v>25108</v>
      </c>
      <c r="F1406" s="15">
        <v>26228</v>
      </c>
      <c r="G1406" s="15">
        <v>51336</v>
      </c>
      <c r="H1406" s="90">
        <v>0</v>
      </c>
      <c r="I1406" s="90">
        <v>0</v>
      </c>
      <c r="J1406" s="15">
        <v>0</v>
      </c>
      <c r="K1406" s="15">
        <v>25108</v>
      </c>
      <c r="L1406" s="15">
        <v>26228</v>
      </c>
      <c r="M1406" s="15">
        <v>51336</v>
      </c>
      <c r="O1406" s="13"/>
      <c r="P1406" s="13"/>
    </row>
    <row r="1407" spans="1:16" ht="12.45" customHeight="1" x14ac:dyDescent="0.2">
      <c r="A1407" s="11" t="str">
        <f t="shared" si="25"/>
        <v>ESPERANCE2020</v>
      </c>
      <c r="B1407" s="3" t="s">
        <v>69</v>
      </c>
      <c r="C1407" s="12">
        <v>2020</v>
      </c>
      <c r="E1407" s="13">
        <v>15631</v>
      </c>
      <c r="F1407" s="13">
        <v>16299</v>
      </c>
      <c r="G1407" s="13">
        <v>31930</v>
      </c>
      <c r="H1407" s="13">
        <v>0</v>
      </c>
      <c r="I1407" s="13">
        <v>0</v>
      </c>
      <c r="J1407" s="13">
        <v>0</v>
      </c>
      <c r="K1407" s="15">
        <v>15631</v>
      </c>
      <c r="L1407" s="15">
        <v>16299</v>
      </c>
      <c r="M1407" s="15">
        <v>31930</v>
      </c>
      <c r="O1407" s="13"/>
      <c r="P1407" s="13"/>
    </row>
    <row r="1408" spans="1:16" ht="12.45" customHeight="1" x14ac:dyDescent="0.2">
      <c r="A1408" s="11" t="str">
        <f t="shared" si="25"/>
        <v>ESPERANCE2021</v>
      </c>
      <c r="B1408" s="3" t="s">
        <v>69</v>
      </c>
      <c r="C1408" s="12">
        <v>2021</v>
      </c>
      <c r="E1408" s="13">
        <v>22541</v>
      </c>
      <c r="F1408" s="13">
        <v>23398</v>
      </c>
      <c r="G1408" s="13">
        <v>45939</v>
      </c>
      <c r="H1408" s="13">
        <v>0</v>
      </c>
      <c r="I1408" s="13">
        <v>0</v>
      </c>
      <c r="J1408" s="13">
        <v>0</v>
      </c>
      <c r="K1408" s="15">
        <v>22541</v>
      </c>
      <c r="L1408" s="15">
        <v>23398</v>
      </c>
      <c r="M1408" s="15">
        <v>45939</v>
      </c>
      <c r="O1408" s="13"/>
      <c r="P1408" s="13"/>
    </row>
    <row r="1409" spans="1:16" ht="12.45" customHeight="1" x14ac:dyDescent="0.2">
      <c r="A1409" s="11" t="str">
        <f t="shared" si="25"/>
        <v>ESPERANCE2022</v>
      </c>
      <c r="B1409" s="95" t="s">
        <v>69</v>
      </c>
      <c r="C1409" s="88">
        <v>2022</v>
      </c>
      <c r="D1409" s="89"/>
      <c r="E1409" s="15">
        <v>25653</v>
      </c>
      <c r="F1409" s="15">
        <v>26794</v>
      </c>
      <c r="G1409" s="15">
        <v>52447</v>
      </c>
      <c r="H1409" s="90">
        <v>0</v>
      </c>
      <c r="I1409" s="90">
        <v>0</v>
      </c>
      <c r="J1409" s="15">
        <v>0</v>
      </c>
      <c r="K1409" s="15">
        <v>25653</v>
      </c>
      <c r="L1409" s="15">
        <v>26794</v>
      </c>
      <c r="M1409" s="15">
        <v>52447</v>
      </c>
      <c r="O1409" s="13"/>
      <c r="P1409" s="13"/>
    </row>
    <row r="1410" spans="1:16" ht="12.45" customHeight="1" x14ac:dyDescent="0.2">
      <c r="A1410" s="11" t="str">
        <f t="shared" si="25"/>
        <v>ESPERANCE2023</v>
      </c>
      <c r="B1410" s="95" t="s">
        <v>69</v>
      </c>
      <c r="C1410" s="88">
        <v>2023</v>
      </c>
      <c r="D1410" s="89"/>
      <c r="E1410" s="15">
        <v>26312</v>
      </c>
      <c r="F1410" s="15">
        <v>27330</v>
      </c>
      <c r="G1410" s="15">
        <v>53642</v>
      </c>
      <c r="H1410" s="90">
        <v>0</v>
      </c>
      <c r="I1410" s="90">
        <v>0</v>
      </c>
      <c r="J1410" s="15">
        <v>0</v>
      </c>
      <c r="K1410" s="15">
        <v>26312</v>
      </c>
      <c r="L1410" s="15">
        <v>27330</v>
      </c>
      <c r="M1410" s="15">
        <v>53642</v>
      </c>
      <c r="O1410" s="13"/>
      <c r="P1410" s="13"/>
    </row>
    <row r="1411" spans="1:16" ht="12.45" customHeight="1" x14ac:dyDescent="0.2">
      <c r="A1411" s="11" t="str">
        <f t="shared" si="25"/>
        <v>ESPERANCE2024</v>
      </c>
      <c r="B1411" s="3" t="s">
        <v>69</v>
      </c>
      <c r="C1411" s="12">
        <v>2024</v>
      </c>
      <c r="E1411" s="13">
        <v>27651</v>
      </c>
      <c r="F1411" s="13">
        <v>28471</v>
      </c>
      <c r="G1411" s="13">
        <v>56122</v>
      </c>
      <c r="H1411" s="13">
        <v>0</v>
      </c>
      <c r="I1411" s="13">
        <v>0</v>
      </c>
      <c r="J1411" s="13">
        <v>0</v>
      </c>
      <c r="K1411" s="15">
        <v>27651</v>
      </c>
      <c r="L1411" s="15">
        <v>28471</v>
      </c>
      <c r="M1411" s="15">
        <v>56122</v>
      </c>
      <c r="O1411" s="13"/>
      <c r="P1411" s="13"/>
    </row>
    <row r="1412" spans="1:16" ht="12.45" customHeight="1" x14ac:dyDescent="0.2">
      <c r="A1412" s="11" t="str">
        <f t="shared" si="25"/>
        <v>ESSENDON FIELDS1985</v>
      </c>
      <c r="B1412" s="93" t="s">
        <v>148</v>
      </c>
      <c r="C1412" s="88">
        <v>1985</v>
      </c>
      <c r="D1412" s="89"/>
      <c r="E1412" s="15">
        <v>1416</v>
      </c>
      <c r="F1412" s="15">
        <v>1353</v>
      </c>
      <c r="G1412" s="15">
        <v>2769</v>
      </c>
      <c r="H1412" s="15">
        <v>0</v>
      </c>
      <c r="I1412" s="15">
        <v>0</v>
      </c>
      <c r="J1412" s="15">
        <v>0</v>
      </c>
      <c r="K1412" s="15">
        <v>1416</v>
      </c>
      <c r="L1412" s="15">
        <v>1353</v>
      </c>
      <c r="M1412" s="15">
        <v>2769</v>
      </c>
      <c r="O1412" s="13"/>
      <c r="P1412" s="13"/>
    </row>
    <row r="1413" spans="1:16" ht="12.45" customHeight="1" x14ac:dyDescent="0.2">
      <c r="A1413" s="11" t="str">
        <f t="shared" si="25"/>
        <v>ESSENDON FIELDS1986</v>
      </c>
      <c r="B1413" s="95" t="s">
        <v>148</v>
      </c>
      <c r="C1413" s="88">
        <v>1986</v>
      </c>
      <c r="D1413" s="89"/>
      <c r="E1413" s="15">
        <v>2306</v>
      </c>
      <c r="F1413" s="15">
        <v>2423</v>
      </c>
      <c r="G1413" s="15">
        <v>4729</v>
      </c>
      <c r="H1413" s="90">
        <v>0</v>
      </c>
      <c r="I1413" s="90">
        <v>0</v>
      </c>
      <c r="J1413" s="15">
        <v>0</v>
      </c>
      <c r="K1413" s="15">
        <v>2306</v>
      </c>
      <c r="L1413" s="15">
        <v>2423</v>
      </c>
      <c r="M1413" s="15">
        <v>4729</v>
      </c>
      <c r="O1413" s="13"/>
      <c r="P1413" s="13"/>
    </row>
    <row r="1414" spans="1:16" ht="12.45" customHeight="1" x14ac:dyDescent="0.2">
      <c r="A1414" s="11" t="str">
        <f t="shared" si="25"/>
        <v>ESSENDON FIELDS1987</v>
      </c>
      <c r="B1414" s="3" t="s">
        <v>148</v>
      </c>
      <c r="C1414" s="12">
        <v>1987</v>
      </c>
      <c r="E1414" s="13">
        <v>3656</v>
      </c>
      <c r="F1414" s="13">
        <v>4425</v>
      </c>
      <c r="G1414" s="13">
        <v>8081</v>
      </c>
      <c r="H1414" s="13">
        <v>0</v>
      </c>
      <c r="I1414" s="13">
        <v>0</v>
      </c>
      <c r="J1414" s="13">
        <v>0</v>
      </c>
      <c r="K1414" s="15">
        <v>3656</v>
      </c>
      <c r="L1414" s="15">
        <v>4425</v>
      </c>
      <c r="M1414" s="15">
        <v>8081</v>
      </c>
      <c r="O1414" s="13"/>
      <c r="P1414" s="13"/>
    </row>
    <row r="1415" spans="1:16" s="6" customFormat="1" ht="12.45" customHeight="1" x14ac:dyDescent="0.2">
      <c r="A1415" s="11" t="str">
        <f t="shared" si="25"/>
        <v>ESSENDON FIELDS1988</v>
      </c>
      <c r="B1415" s="3" t="s">
        <v>148</v>
      </c>
      <c r="C1415" s="12">
        <v>1988</v>
      </c>
      <c r="D1415" s="12"/>
      <c r="E1415" s="13">
        <v>5298</v>
      </c>
      <c r="F1415" s="13">
        <v>5292</v>
      </c>
      <c r="G1415" s="13">
        <v>10590</v>
      </c>
      <c r="H1415" s="13">
        <v>0</v>
      </c>
      <c r="I1415" s="13">
        <v>0</v>
      </c>
      <c r="J1415" s="13">
        <v>0</v>
      </c>
      <c r="K1415" s="15">
        <v>5298</v>
      </c>
      <c r="L1415" s="15">
        <v>5292</v>
      </c>
      <c r="M1415" s="15">
        <v>10590</v>
      </c>
      <c r="O1415" s="13"/>
      <c r="P1415" s="13"/>
    </row>
    <row r="1416" spans="1:16" ht="12.45" customHeight="1" x14ac:dyDescent="0.2">
      <c r="A1416" s="11" t="str">
        <f t="shared" si="25"/>
        <v>ESSENDON FIELDS1989</v>
      </c>
      <c r="B1416" s="95" t="s">
        <v>148</v>
      </c>
      <c r="C1416" s="88">
        <v>1989</v>
      </c>
      <c r="D1416" s="89"/>
      <c r="E1416" s="15">
        <v>6230</v>
      </c>
      <c r="F1416" s="15">
        <v>6523</v>
      </c>
      <c r="G1416" s="15">
        <v>12753</v>
      </c>
      <c r="H1416" s="15">
        <v>0</v>
      </c>
      <c r="I1416" s="15">
        <v>0</v>
      </c>
      <c r="J1416" s="15">
        <v>0</v>
      </c>
      <c r="K1416" s="15">
        <v>6230</v>
      </c>
      <c r="L1416" s="15">
        <v>6523</v>
      </c>
      <c r="M1416" s="15">
        <v>12753</v>
      </c>
      <c r="O1416" s="13"/>
      <c r="P1416" s="13"/>
    </row>
    <row r="1417" spans="1:16" ht="12.45" customHeight="1" x14ac:dyDescent="0.2">
      <c r="A1417" s="11" t="str">
        <f t="shared" si="25"/>
        <v>ESSENDON FIELDS1990</v>
      </c>
      <c r="B1417" s="93" t="s">
        <v>148</v>
      </c>
      <c r="C1417" s="88">
        <v>1990</v>
      </c>
      <c r="D1417" s="89"/>
      <c r="E1417" s="15">
        <v>9743</v>
      </c>
      <c r="F1417" s="15">
        <v>9855</v>
      </c>
      <c r="G1417" s="15">
        <v>19598</v>
      </c>
      <c r="H1417" s="15">
        <v>0</v>
      </c>
      <c r="I1417" s="15">
        <v>0</v>
      </c>
      <c r="J1417" s="15">
        <v>0</v>
      </c>
      <c r="K1417" s="15">
        <v>9743</v>
      </c>
      <c r="L1417" s="15">
        <v>9855</v>
      </c>
      <c r="M1417" s="15">
        <v>19598</v>
      </c>
      <c r="O1417" s="13"/>
      <c r="P1417" s="13"/>
    </row>
    <row r="1418" spans="1:16" ht="12.45" customHeight="1" x14ac:dyDescent="0.2">
      <c r="A1418" s="11" t="str">
        <f t="shared" si="25"/>
        <v>ESSENDON FIELDS1991</v>
      </c>
      <c r="B1418" s="3" t="s">
        <v>148</v>
      </c>
      <c r="C1418" s="12">
        <v>1991</v>
      </c>
      <c r="E1418" s="13">
        <v>5106</v>
      </c>
      <c r="F1418" s="13">
        <v>4944</v>
      </c>
      <c r="G1418" s="13">
        <v>10050</v>
      </c>
      <c r="H1418" s="13">
        <v>0</v>
      </c>
      <c r="I1418" s="13">
        <v>0</v>
      </c>
      <c r="J1418" s="13">
        <v>0</v>
      </c>
      <c r="K1418" s="15">
        <v>5106</v>
      </c>
      <c r="L1418" s="15">
        <v>4944</v>
      </c>
      <c r="M1418" s="15">
        <v>10050</v>
      </c>
      <c r="O1418" s="13"/>
      <c r="P1418" s="13"/>
    </row>
    <row r="1419" spans="1:16" ht="12.45" customHeight="1" x14ac:dyDescent="0.2">
      <c r="A1419" s="11" t="str">
        <f t="shared" si="25"/>
        <v>ESSENDON FIELDS1992</v>
      </c>
      <c r="B1419" s="3" t="s">
        <v>148</v>
      </c>
      <c r="C1419" s="12">
        <v>1992</v>
      </c>
      <c r="E1419" s="13">
        <v>2989</v>
      </c>
      <c r="F1419" s="13">
        <v>2825</v>
      </c>
      <c r="G1419" s="13">
        <v>5814</v>
      </c>
      <c r="H1419" s="13">
        <v>0</v>
      </c>
      <c r="I1419" s="13">
        <v>0</v>
      </c>
      <c r="J1419" s="13">
        <v>0</v>
      </c>
      <c r="K1419" s="15">
        <v>2989</v>
      </c>
      <c r="L1419" s="15">
        <v>2825</v>
      </c>
      <c r="M1419" s="15">
        <v>5814</v>
      </c>
      <c r="O1419" s="13"/>
      <c r="P1419" s="13"/>
    </row>
    <row r="1420" spans="1:16" ht="12.45" customHeight="1" x14ac:dyDescent="0.2">
      <c r="A1420" s="11" t="str">
        <f t="shared" si="25"/>
        <v>ESSENDON FIELDS1993</v>
      </c>
      <c r="B1420" s="95" t="s">
        <v>148</v>
      </c>
      <c r="C1420" s="88">
        <v>1993</v>
      </c>
      <c r="D1420" s="89"/>
      <c r="E1420" s="15">
        <v>1726</v>
      </c>
      <c r="F1420" s="15">
        <v>1632</v>
      </c>
      <c r="G1420" s="15">
        <v>3358</v>
      </c>
      <c r="H1420" s="90">
        <v>0</v>
      </c>
      <c r="I1420" s="90">
        <v>0</v>
      </c>
      <c r="J1420" s="15">
        <v>0</v>
      </c>
      <c r="K1420" s="15">
        <v>1726</v>
      </c>
      <c r="L1420" s="15">
        <v>1632</v>
      </c>
      <c r="M1420" s="15">
        <v>3358</v>
      </c>
      <c r="O1420" s="13"/>
      <c r="P1420" s="13"/>
    </row>
    <row r="1421" spans="1:16" ht="12.45" customHeight="1" x14ac:dyDescent="0.2">
      <c r="A1421" s="11" t="str">
        <f t="shared" si="25"/>
        <v>ESSENDON FIELDS1994</v>
      </c>
      <c r="B1421" s="3" t="s">
        <v>148</v>
      </c>
      <c r="C1421" s="12">
        <v>1994</v>
      </c>
      <c r="E1421" s="13">
        <v>2938</v>
      </c>
      <c r="F1421" s="13">
        <v>2892</v>
      </c>
      <c r="G1421" s="13">
        <v>5830</v>
      </c>
      <c r="H1421" s="13">
        <v>0</v>
      </c>
      <c r="I1421" s="13">
        <v>0</v>
      </c>
      <c r="J1421" s="13">
        <v>0</v>
      </c>
      <c r="K1421" s="15">
        <v>2938</v>
      </c>
      <c r="L1421" s="15">
        <v>2892</v>
      </c>
      <c r="M1421" s="15">
        <v>5830</v>
      </c>
      <c r="O1421" s="13"/>
      <c r="P1421" s="13"/>
    </row>
    <row r="1422" spans="1:16" ht="12.45" customHeight="1" x14ac:dyDescent="0.2">
      <c r="A1422" s="11" t="str">
        <f t="shared" si="25"/>
        <v>ESSENDON FIELDS1995</v>
      </c>
      <c r="B1422" s="3" t="s">
        <v>148</v>
      </c>
      <c r="C1422" s="12">
        <v>1995</v>
      </c>
      <c r="E1422" s="13">
        <v>132</v>
      </c>
      <c r="F1422" s="13">
        <v>132</v>
      </c>
      <c r="G1422" s="13">
        <v>264</v>
      </c>
      <c r="H1422" s="13">
        <v>0</v>
      </c>
      <c r="I1422" s="13">
        <v>0</v>
      </c>
      <c r="J1422" s="13">
        <v>0</v>
      </c>
      <c r="K1422" s="15">
        <v>132</v>
      </c>
      <c r="L1422" s="15">
        <v>132</v>
      </c>
      <c r="M1422" s="15">
        <v>264</v>
      </c>
      <c r="O1422" s="13"/>
      <c r="P1422" s="13"/>
    </row>
    <row r="1423" spans="1:16" ht="12.45" customHeight="1" x14ac:dyDescent="0.2">
      <c r="A1423" s="11" t="str">
        <f t="shared" si="25"/>
        <v>ESSENDON FIELDS1996</v>
      </c>
      <c r="B1423" s="95" t="s">
        <v>148</v>
      </c>
      <c r="C1423" s="88">
        <v>1996</v>
      </c>
      <c r="D1423" s="89"/>
      <c r="E1423" s="15">
        <v>203</v>
      </c>
      <c r="F1423" s="15">
        <v>201</v>
      </c>
      <c r="G1423" s="15">
        <v>404</v>
      </c>
      <c r="H1423" s="90">
        <v>0</v>
      </c>
      <c r="I1423" s="90">
        <v>0</v>
      </c>
      <c r="J1423" s="15">
        <v>0</v>
      </c>
      <c r="K1423" s="15">
        <v>203</v>
      </c>
      <c r="L1423" s="15">
        <v>201</v>
      </c>
      <c r="M1423" s="15">
        <v>404</v>
      </c>
      <c r="O1423" s="13"/>
      <c r="P1423" s="13"/>
    </row>
    <row r="1424" spans="1:16" ht="12.45" customHeight="1" x14ac:dyDescent="0.2">
      <c r="A1424" s="11" t="str">
        <f t="shared" si="25"/>
        <v>ESSENDON FIELDS1997</v>
      </c>
      <c r="B1424" s="93" t="s">
        <v>148</v>
      </c>
      <c r="C1424" s="88">
        <v>1997</v>
      </c>
      <c r="D1424" s="89"/>
      <c r="E1424" s="15">
        <v>1357</v>
      </c>
      <c r="F1424" s="15">
        <v>1361</v>
      </c>
      <c r="G1424" s="15">
        <v>2718</v>
      </c>
      <c r="H1424" s="15">
        <v>0</v>
      </c>
      <c r="I1424" s="15">
        <v>0</v>
      </c>
      <c r="J1424" s="15">
        <v>0</v>
      </c>
      <c r="K1424" s="15">
        <v>1357</v>
      </c>
      <c r="L1424" s="15">
        <v>1361</v>
      </c>
      <c r="M1424" s="15">
        <v>2718</v>
      </c>
      <c r="O1424" s="13"/>
      <c r="P1424" s="13"/>
    </row>
    <row r="1425" spans="1:16" ht="12.45" customHeight="1" x14ac:dyDescent="0.2">
      <c r="A1425" s="11" t="str">
        <f t="shared" si="25"/>
        <v>ESSENDON FIELDS1998</v>
      </c>
      <c r="B1425" s="3" t="s">
        <v>148</v>
      </c>
      <c r="C1425" s="12">
        <v>1998</v>
      </c>
      <c r="E1425" s="13">
        <v>1422</v>
      </c>
      <c r="F1425" s="13">
        <v>1412</v>
      </c>
      <c r="G1425" s="13">
        <v>2834</v>
      </c>
      <c r="H1425" s="13">
        <v>0</v>
      </c>
      <c r="I1425" s="13">
        <v>0</v>
      </c>
      <c r="J1425" s="13">
        <v>0</v>
      </c>
      <c r="K1425" s="15">
        <v>1422</v>
      </c>
      <c r="L1425" s="15">
        <v>1412</v>
      </c>
      <c r="M1425" s="15">
        <v>2834</v>
      </c>
      <c r="O1425" s="13"/>
      <c r="P1425" s="13"/>
    </row>
    <row r="1426" spans="1:16" ht="12.45" customHeight="1" x14ac:dyDescent="0.2">
      <c r="A1426" s="11" t="str">
        <f t="shared" si="25"/>
        <v>ESSENDON FIELDS1999</v>
      </c>
      <c r="B1426" s="91" t="s">
        <v>148</v>
      </c>
      <c r="C1426" s="88">
        <v>1999</v>
      </c>
      <c r="E1426" s="15">
        <v>1297</v>
      </c>
      <c r="F1426" s="15">
        <v>1297</v>
      </c>
      <c r="G1426" s="15">
        <v>2594</v>
      </c>
      <c r="H1426" s="15">
        <v>0</v>
      </c>
      <c r="I1426" s="15">
        <v>0</v>
      </c>
      <c r="J1426" s="15">
        <v>0</v>
      </c>
      <c r="K1426" s="15">
        <v>1297</v>
      </c>
      <c r="L1426" s="15">
        <v>1297</v>
      </c>
      <c r="M1426" s="15">
        <v>2594</v>
      </c>
      <c r="O1426" s="13"/>
      <c r="P1426" s="13"/>
    </row>
    <row r="1427" spans="1:16" ht="12.45" customHeight="1" x14ac:dyDescent="0.2">
      <c r="A1427" s="11" t="str">
        <f t="shared" si="25"/>
        <v>ESSENDON FIELDS2000</v>
      </c>
      <c r="B1427" s="3" t="s">
        <v>148</v>
      </c>
      <c r="C1427" s="12">
        <v>2000</v>
      </c>
      <c r="E1427" s="13">
        <v>820</v>
      </c>
      <c r="F1427" s="13">
        <v>820</v>
      </c>
      <c r="G1427" s="13">
        <v>1640</v>
      </c>
      <c r="H1427" s="13">
        <v>0</v>
      </c>
      <c r="I1427" s="13">
        <v>0</v>
      </c>
      <c r="J1427" s="13">
        <v>0</v>
      </c>
      <c r="K1427" s="15">
        <v>820</v>
      </c>
      <c r="L1427" s="15">
        <v>820</v>
      </c>
      <c r="M1427" s="15">
        <v>1640</v>
      </c>
      <c r="O1427" s="13"/>
      <c r="P1427" s="13"/>
    </row>
    <row r="1428" spans="1:16" ht="12.45" customHeight="1" x14ac:dyDescent="0.2">
      <c r="A1428" s="11" t="str">
        <f t="shared" si="25"/>
        <v>ESSENDON FIELDS2001</v>
      </c>
      <c r="B1428" s="91" t="s">
        <v>148</v>
      </c>
      <c r="C1428" s="16">
        <v>2001</v>
      </c>
      <c r="D1428" s="89"/>
      <c r="E1428" s="92">
        <v>1206</v>
      </c>
      <c r="F1428" s="92">
        <v>1165</v>
      </c>
      <c r="G1428" s="92">
        <v>2371</v>
      </c>
      <c r="H1428" s="92">
        <v>0</v>
      </c>
      <c r="I1428" s="92">
        <v>0</v>
      </c>
      <c r="J1428" s="92">
        <v>0</v>
      </c>
      <c r="K1428" s="15">
        <v>1206</v>
      </c>
      <c r="L1428" s="15">
        <v>1165</v>
      </c>
      <c r="M1428" s="15">
        <v>2371</v>
      </c>
      <c r="O1428" s="13"/>
      <c r="P1428" s="13"/>
    </row>
    <row r="1429" spans="1:16" ht="12.45" customHeight="1" x14ac:dyDescent="0.2">
      <c r="A1429" s="11" t="str">
        <f t="shared" si="25"/>
        <v>ESSENDON FIELDS2002</v>
      </c>
      <c r="B1429" s="93" t="s">
        <v>148</v>
      </c>
      <c r="C1429" s="88">
        <v>2002</v>
      </c>
      <c r="D1429" s="89"/>
      <c r="E1429" s="15">
        <v>1949</v>
      </c>
      <c r="F1429" s="15">
        <v>1841</v>
      </c>
      <c r="G1429" s="15">
        <v>3790</v>
      </c>
      <c r="H1429" s="15">
        <v>0</v>
      </c>
      <c r="I1429" s="15">
        <v>0</v>
      </c>
      <c r="J1429" s="15">
        <v>0</v>
      </c>
      <c r="K1429" s="15">
        <v>1949</v>
      </c>
      <c r="L1429" s="15">
        <v>1841</v>
      </c>
      <c r="M1429" s="15">
        <v>3790</v>
      </c>
      <c r="O1429" s="13"/>
      <c r="P1429" s="13"/>
    </row>
    <row r="1430" spans="1:16" ht="12.45" customHeight="1" x14ac:dyDescent="0.2">
      <c r="A1430" s="11" t="str">
        <f t="shared" si="25"/>
        <v>ESSENDON FIELDS2003</v>
      </c>
      <c r="B1430" s="3" t="s">
        <v>148</v>
      </c>
      <c r="C1430" s="12">
        <v>2003</v>
      </c>
      <c r="E1430" s="13">
        <v>1092</v>
      </c>
      <c r="F1430" s="13">
        <v>1025</v>
      </c>
      <c r="G1430" s="13">
        <v>2117</v>
      </c>
      <c r="H1430" s="13">
        <v>0</v>
      </c>
      <c r="I1430" s="13">
        <v>0</v>
      </c>
      <c r="J1430" s="13">
        <v>0</v>
      </c>
      <c r="K1430" s="15">
        <v>1092</v>
      </c>
      <c r="L1430" s="15">
        <v>1025</v>
      </c>
      <c r="M1430" s="15">
        <v>2117</v>
      </c>
      <c r="O1430" s="13"/>
      <c r="P1430" s="13"/>
    </row>
    <row r="1431" spans="1:16" ht="12.45" customHeight="1" x14ac:dyDescent="0.2">
      <c r="A1431" s="11" t="str">
        <f t="shared" si="25"/>
        <v>ESSENDON FIELDS2004</v>
      </c>
      <c r="B1431" s="3" t="s">
        <v>148</v>
      </c>
      <c r="C1431" s="12">
        <v>2004</v>
      </c>
      <c r="E1431" s="13">
        <v>5018</v>
      </c>
      <c r="F1431" s="13">
        <v>4654</v>
      </c>
      <c r="G1431" s="13">
        <v>9672</v>
      </c>
      <c r="H1431" s="13">
        <v>0</v>
      </c>
      <c r="I1431" s="13">
        <v>0</v>
      </c>
      <c r="J1431" s="13">
        <v>0</v>
      </c>
      <c r="K1431" s="15">
        <v>5018</v>
      </c>
      <c r="L1431" s="15">
        <v>4654</v>
      </c>
      <c r="M1431" s="15">
        <v>9672</v>
      </c>
      <c r="O1431" s="13"/>
      <c r="P1431" s="13"/>
    </row>
    <row r="1432" spans="1:16" ht="12.45" customHeight="1" x14ac:dyDescent="0.2">
      <c r="A1432" s="11" t="str">
        <f t="shared" si="25"/>
        <v>ESSENDON FIELDS2005</v>
      </c>
      <c r="B1432" s="3" t="s">
        <v>148</v>
      </c>
      <c r="C1432" s="12">
        <v>2005</v>
      </c>
      <c r="E1432" s="13">
        <v>3856</v>
      </c>
      <c r="F1432" s="13">
        <v>3794</v>
      </c>
      <c r="G1432" s="13">
        <v>7650</v>
      </c>
      <c r="H1432" s="13">
        <v>0</v>
      </c>
      <c r="I1432" s="13">
        <v>0</v>
      </c>
      <c r="J1432" s="13">
        <v>0</v>
      </c>
      <c r="K1432" s="15">
        <v>3856</v>
      </c>
      <c r="L1432" s="15">
        <v>3794</v>
      </c>
      <c r="M1432" s="15">
        <v>7650</v>
      </c>
      <c r="O1432" s="13"/>
      <c r="P1432" s="13"/>
    </row>
    <row r="1433" spans="1:16" ht="12.45" customHeight="1" x14ac:dyDescent="0.2">
      <c r="A1433" s="11" t="str">
        <f t="shared" si="25"/>
        <v>ESSENDON FIELDS2006</v>
      </c>
      <c r="B1433" s="3" t="s">
        <v>148</v>
      </c>
      <c r="C1433" s="12">
        <v>2006</v>
      </c>
      <c r="E1433" s="13">
        <v>3401</v>
      </c>
      <c r="F1433" s="13">
        <v>3304</v>
      </c>
      <c r="G1433" s="13">
        <v>6705</v>
      </c>
      <c r="H1433" s="13">
        <v>0</v>
      </c>
      <c r="I1433" s="13">
        <v>0</v>
      </c>
      <c r="J1433" s="13">
        <v>0</v>
      </c>
      <c r="K1433" s="15">
        <v>3401</v>
      </c>
      <c r="L1433" s="15">
        <v>3304</v>
      </c>
      <c r="M1433" s="15">
        <v>6705</v>
      </c>
      <c r="O1433" s="13"/>
      <c r="P1433" s="13"/>
    </row>
    <row r="1434" spans="1:16" ht="12.45" customHeight="1" x14ac:dyDescent="0.2">
      <c r="A1434" s="11" t="str">
        <f t="shared" si="25"/>
        <v>ESSENDON FIELDS2007</v>
      </c>
      <c r="B1434" s="3" t="s">
        <v>148</v>
      </c>
      <c r="C1434" s="12">
        <v>2007</v>
      </c>
      <c r="E1434" s="13">
        <v>5793</v>
      </c>
      <c r="F1434" s="13">
        <v>5440</v>
      </c>
      <c r="G1434" s="13">
        <v>11233</v>
      </c>
      <c r="H1434" s="13">
        <v>0</v>
      </c>
      <c r="I1434" s="13">
        <v>0</v>
      </c>
      <c r="J1434" s="13">
        <v>0</v>
      </c>
      <c r="K1434" s="15">
        <v>5793</v>
      </c>
      <c r="L1434" s="15">
        <v>5440</v>
      </c>
      <c r="M1434" s="15">
        <v>11233</v>
      </c>
      <c r="O1434" s="13"/>
      <c r="P1434" s="13"/>
    </row>
    <row r="1435" spans="1:16" ht="12.45" customHeight="1" x14ac:dyDescent="0.2">
      <c r="A1435" s="11" t="str">
        <f t="shared" si="25"/>
        <v>ESSENDON FIELDS2008</v>
      </c>
      <c r="B1435" s="3" t="s">
        <v>148</v>
      </c>
      <c r="C1435" s="12">
        <v>2008</v>
      </c>
      <c r="E1435" s="13">
        <v>8701</v>
      </c>
      <c r="F1435" s="13">
        <v>8271</v>
      </c>
      <c r="G1435" s="13">
        <v>16972</v>
      </c>
      <c r="H1435" s="13">
        <v>0</v>
      </c>
      <c r="I1435" s="13">
        <v>0</v>
      </c>
      <c r="J1435" s="13">
        <v>0</v>
      </c>
      <c r="K1435" s="15">
        <v>8701</v>
      </c>
      <c r="L1435" s="15">
        <v>8271</v>
      </c>
      <c r="M1435" s="15">
        <v>16972</v>
      </c>
      <c r="O1435" s="13"/>
      <c r="P1435" s="13"/>
    </row>
    <row r="1436" spans="1:16" ht="12.45" customHeight="1" x14ac:dyDescent="0.2">
      <c r="A1436" s="11" t="str">
        <f t="shared" si="25"/>
        <v>ESSENDON FIELDS2009</v>
      </c>
      <c r="B1436" s="3" t="s">
        <v>148</v>
      </c>
      <c r="C1436" s="12">
        <v>2009</v>
      </c>
      <c r="E1436" s="13">
        <v>7687</v>
      </c>
      <c r="F1436" s="13">
        <v>7779</v>
      </c>
      <c r="G1436" s="13">
        <v>15466</v>
      </c>
      <c r="H1436" s="13">
        <v>0</v>
      </c>
      <c r="I1436" s="13">
        <v>0</v>
      </c>
      <c r="J1436" s="13">
        <v>0</v>
      </c>
      <c r="K1436" s="15">
        <v>7687</v>
      </c>
      <c r="L1436" s="15">
        <v>7779</v>
      </c>
      <c r="M1436" s="15">
        <v>15466</v>
      </c>
      <c r="O1436" s="13"/>
      <c r="P1436" s="13"/>
    </row>
    <row r="1437" spans="1:16" ht="12.45" customHeight="1" x14ac:dyDescent="0.2">
      <c r="A1437" s="11" t="str">
        <f t="shared" si="25"/>
        <v>ESSENDON FIELDS2010</v>
      </c>
      <c r="B1437" s="3" t="s">
        <v>148</v>
      </c>
      <c r="C1437" s="12">
        <v>2010</v>
      </c>
      <c r="E1437" s="13">
        <v>10676</v>
      </c>
      <c r="F1437" s="13">
        <v>11054</v>
      </c>
      <c r="G1437" s="13">
        <v>21730</v>
      </c>
      <c r="H1437" s="13">
        <v>0</v>
      </c>
      <c r="I1437" s="13">
        <v>0</v>
      </c>
      <c r="J1437" s="13">
        <v>0</v>
      </c>
      <c r="K1437" s="15">
        <v>10676</v>
      </c>
      <c r="L1437" s="15">
        <v>11054</v>
      </c>
      <c r="M1437" s="15">
        <v>21730</v>
      </c>
      <c r="O1437" s="13"/>
      <c r="P1437" s="13"/>
    </row>
    <row r="1438" spans="1:16" ht="12.45" customHeight="1" x14ac:dyDescent="0.2">
      <c r="A1438" s="11" t="str">
        <f t="shared" si="25"/>
        <v>ESSENDON FIELDS2011</v>
      </c>
      <c r="B1438" s="93" t="s">
        <v>148</v>
      </c>
      <c r="C1438" s="88">
        <v>2011</v>
      </c>
      <c r="D1438" s="89"/>
      <c r="E1438" s="15">
        <v>10128</v>
      </c>
      <c r="F1438" s="15">
        <v>9803</v>
      </c>
      <c r="G1438" s="15">
        <v>19931</v>
      </c>
      <c r="H1438" s="15">
        <v>0</v>
      </c>
      <c r="I1438" s="15">
        <v>0</v>
      </c>
      <c r="J1438" s="15">
        <v>0</v>
      </c>
      <c r="K1438" s="15">
        <v>10128</v>
      </c>
      <c r="L1438" s="15">
        <v>9803</v>
      </c>
      <c r="M1438" s="15">
        <v>19931</v>
      </c>
      <c r="O1438" s="13"/>
      <c r="P1438" s="13"/>
    </row>
    <row r="1439" spans="1:16" ht="12.45" customHeight="1" x14ac:dyDescent="0.2">
      <c r="A1439" s="11" t="str">
        <f t="shared" si="25"/>
        <v>ESSENDON FIELDS2012</v>
      </c>
      <c r="B1439" s="3" t="s">
        <v>148</v>
      </c>
      <c r="C1439" s="12">
        <v>2012</v>
      </c>
      <c r="D1439" s="89"/>
      <c r="E1439" s="13">
        <v>9299</v>
      </c>
      <c r="F1439" s="13">
        <v>9537</v>
      </c>
      <c r="G1439" s="13">
        <v>18836</v>
      </c>
      <c r="H1439" s="13">
        <v>0</v>
      </c>
      <c r="I1439" s="13">
        <v>0</v>
      </c>
      <c r="J1439" s="13">
        <v>0</v>
      </c>
      <c r="K1439" s="15">
        <v>9299</v>
      </c>
      <c r="L1439" s="15">
        <v>9537</v>
      </c>
      <c r="M1439" s="15">
        <v>18836</v>
      </c>
      <c r="O1439" s="13"/>
      <c r="P1439" s="13"/>
    </row>
    <row r="1440" spans="1:16" ht="12.45" customHeight="1" x14ac:dyDescent="0.2">
      <c r="A1440" s="11" t="str">
        <f t="shared" si="25"/>
        <v>ESSENDON FIELDS2013</v>
      </c>
      <c r="B1440" s="3" t="s">
        <v>148</v>
      </c>
      <c r="C1440" s="12">
        <v>2013</v>
      </c>
      <c r="E1440" s="13">
        <v>8593</v>
      </c>
      <c r="F1440" s="13">
        <v>8634</v>
      </c>
      <c r="G1440" s="13">
        <v>17227</v>
      </c>
      <c r="H1440" s="13">
        <v>0</v>
      </c>
      <c r="I1440" s="13">
        <v>0</v>
      </c>
      <c r="J1440" s="13">
        <v>0</v>
      </c>
      <c r="K1440" s="15">
        <v>8593</v>
      </c>
      <c r="L1440" s="15">
        <v>8634</v>
      </c>
      <c r="M1440" s="15">
        <v>17227</v>
      </c>
      <c r="O1440" s="13"/>
      <c r="P1440" s="13"/>
    </row>
    <row r="1441" spans="1:16" ht="12.45" customHeight="1" x14ac:dyDescent="0.2">
      <c r="A1441" s="11" t="str">
        <f t="shared" si="25"/>
        <v>ESSENDON FIELDS2014</v>
      </c>
      <c r="B1441" s="3" t="s">
        <v>148</v>
      </c>
      <c r="C1441" s="12">
        <v>2014</v>
      </c>
      <c r="E1441" s="13">
        <v>8277</v>
      </c>
      <c r="F1441" s="13">
        <v>6650</v>
      </c>
      <c r="G1441" s="13">
        <v>14927</v>
      </c>
      <c r="H1441" s="13">
        <v>0</v>
      </c>
      <c r="I1441" s="13">
        <v>0</v>
      </c>
      <c r="J1441" s="13">
        <v>0</v>
      </c>
      <c r="K1441" s="15">
        <v>8277</v>
      </c>
      <c r="L1441" s="15">
        <v>6650</v>
      </c>
      <c r="M1441" s="15">
        <v>14927</v>
      </c>
      <c r="O1441" s="13"/>
      <c r="P1441" s="13"/>
    </row>
    <row r="1442" spans="1:16" ht="12.45" customHeight="1" x14ac:dyDescent="0.2">
      <c r="A1442" s="11" t="str">
        <f t="shared" si="25"/>
        <v>ESSENDON FIELDS2015</v>
      </c>
      <c r="B1442" s="3" t="s">
        <v>148</v>
      </c>
      <c r="C1442" s="12">
        <v>2015</v>
      </c>
      <c r="E1442" s="13">
        <v>7435</v>
      </c>
      <c r="F1442" s="13">
        <v>7091</v>
      </c>
      <c r="G1442" s="13">
        <v>14526</v>
      </c>
      <c r="H1442" s="13">
        <v>0</v>
      </c>
      <c r="I1442" s="13">
        <v>0</v>
      </c>
      <c r="J1442" s="13">
        <v>0</v>
      </c>
      <c r="K1442" s="15">
        <v>7435</v>
      </c>
      <c r="L1442" s="15">
        <v>7091</v>
      </c>
      <c r="M1442" s="15">
        <v>14526</v>
      </c>
      <c r="O1442" s="13"/>
      <c r="P1442" s="13"/>
    </row>
    <row r="1443" spans="1:16" ht="12.45" customHeight="1" x14ac:dyDescent="0.2">
      <c r="A1443" s="11" t="str">
        <f t="shared" si="25"/>
        <v>ESSENDON FIELDS2016</v>
      </c>
      <c r="B1443" s="3" t="s">
        <v>148</v>
      </c>
      <c r="C1443" s="12">
        <v>2016</v>
      </c>
      <c r="E1443" s="13">
        <v>9521</v>
      </c>
      <c r="F1443" s="13">
        <v>9409</v>
      </c>
      <c r="G1443" s="13">
        <v>18930</v>
      </c>
      <c r="H1443" s="13">
        <v>0</v>
      </c>
      <c r="I1443" s="13">
        <v>0</v>
      </c>
      <c r="J1443" s="13">
        <v>0</v>
      </c>
      <c r="K1443" s="15">
        <v>9521</v>
      </c>
      <c r="L1443" s="15">
        <v>9409</v>
      </c>
      <c r="M1443" s="15">
        <v>18930</v>
      </c>
      <c r="O1443" s="13"/>
      <c r="P1443" s="13"/>
    </row>
    <row r="1444" spans="1:16" ht="12.45" customHeight="1" x14ac:dyDescent="0.2">
      <c r="A1444" s="11" t="str">
        <f t="shared" si="25"/>
        <v>ESSENDON FIELDS2017</v>
      </c>
      <c r="B1444" s="93" t="s">
        <v>148</v>
      </c>
      <c r="C1444" s="88">
        <v>2017</v>
      </c>
      <c r="E1444" s="15">
        <v>17444</v>
      </c>
      <c r="F1444" s="15">
        <v>17203</v>
      </c>
      <c r="G1444" s="15">
        <v>34647</v>
      </c>
      <c r="H1444" s="15">
        <v>0</v>
      </c>
      <c r="I1444" s="15">
        <v>0</v>
      </c>
      <c r="J1444" s="15">
        <v>0</v>
      </c>
      <c r="K1444" s="15">
        <v>17444</v>
      </c>
      <c r="L1444" s="15">
        <v>17203</v>
      </c>
      <c r="M1444" s="15">
        <v>34647</v>
      </c>
      <c r="O1444" s="13"/>
      <c r="P1444" s="13"/>
    </row>
    <row r="1445" spans="1:16" ht="12.45" customHeight="1" x14ac:dyDescent="0.2">
      <c r="A1445" s="11" t="str">
        <f t="shared" si="25"/>
        <v>ESSENDON FIELDS2018</v>
      </c>
      <c r="B1445" s="93" t="s">
        <v>148</v>
      </c>
      <c r="C1445" s="88">
        <v>2018</v>
      </c>
      <c r="D1445" s="89"/>
      <c r="E1445" s="15">
        <v>19796</v>
      </c>
      <c r="F1445" s="15">
        <v>20236</v>
      </c>
      <c r="G1445" s="15">
        <v>40032</v>
      </c>
      <c r="H1445" s="15">
        <v>0</v>
      </c>
      <c r="I1445" s="15">
        <v>0</v>
      </c>
      <c r="J1445" s="15">
        <v>0</v>
      </c>
      <c r="K1445" s="15">
        <v>19796</v>
      </c>
      <c r="L1445" s="15">
        <v>20236</v>
      </c>
      <c r="M1445" s="15">
        <v>40032</v>
      </c>
      <c r="O1445" s="13"/>
      <c r="P1445" s="13"/>
    </row>
    <row r="1446" spans="1:16" ht="12.45" customHeight="1" x14ac:dyDescent="0.2">
      <c r="A1446" s="11" t="str">
        <f t="shared" si="25"/>
        <v>ESSENDON FIELDS2019</v>
      </c>
      <c r="B1446" s="3" t="s">
        <v>148</v>
      </c>
      <c r="C1446" s="12">
        <v>2019</v>
      </c>
      <c r="E1446" s="13">
        <v>23008</v>
      </c>
      <c r="F1446" s="13">
        <v>20416</v>
      </c>
      <c r="G1446" s="13">
        <v>43424</v>
      </c>
      <c r="H1446" s="13">
        <v>0</v>
      </c>
      <c r="I1446" s="13">
        <v>0</v>
      </c>
      <c r="J1446" s="13">
        <v>0</v>
      </c>
      <c r="K1446" s="15">
        <v>23008</v>
      </c>
      <c r="L1446" s="15">
        <v>20416</v>
      </c>
      <c r="M1446" s="15">
        <v>43424</v>
      </c>
      <c r="O1446" s="13"/>
      <c r="P1446" s="13"/>
    </row>
    <row r="1447" spans="1:16" ht="12.45" customHeight="1" x14ac:dyDescent="0.2">
      <c r="A1447" s="11" t="str">
        <f t="shared" si="25"/>
        <v>ESSENDON FIELDS2020</v>
      </c>
      <c r="B1447" s="3" t="s">
        <v>148</v>
      </c>
      <c r="C1447" s="12">
        <v>2020</v>
      </c>
      <c r="E1447" s="13">
        <v>7819</v>
      </c>
      <c r="F1447" s="13">
        <v>7836</v>
      </c>
      <c r="G1447" s="13">
        <v>15655</v>
      </c>
      <c r="H1447" s="13">
        <v>0</v>
      </c>
      <c r="I1447" s="13">
        <v>0</v>
      </c>
      <c r="J1447" s="13">
        <v>0</v>
      </c>
      <c r="K1447" s="15">
        <v>7819</v>
      </c>
      <c r="L1447" s="15">
        <v>7836</v>
      </c>
      <c r="M1447" s="15">
        <v>15655</v>
      </c>
      <c r="O1447" s="13"/>
      <c r="P1447" s="13"/>
    </row>
    <row r="1448" spans="1:16" ht="12.45" customHeight="1" x14ac:dyDescent="0.2">
      <c r="A1448" s="11" t="str">
        <f t="shared" si="25"/>
        <v>ESSENDON FIELDS2021</v>
      </c>
      <c r="B1448" s="3" t="s">
        <v>148</v>
      </c>
      <c r="C1448" s="12">
        <v>2021</v>
      </c>
      <c r="E1448" s="13">
        <v>8984</v>
      </c>
      <c r="F1448" s="13">
        <v>9179</v>
      </c>
      <c r="G1448" s="13">
        <v>18163</v>
      </c>
      <c r="H1448" s="13">
        <v>0</v>
      </c>
      <c r="I1448" s="13">
        <v>0</v>
      </c>
      <c r="J1448" s="13">
        <v>0</v>
      </c>
      <c r="K1448" s="15">
        <v>8984</v>
      </c>
      <c r="L1448" s="15">
        <v>9179</v>
      </c>
      <c r="M1448" s="15">
        <v>18163</v>
      </c>
      <c r="O1448" s="13"/>
      <c r="P1448" s="13"/>
    </row>
    <row r="1449" spans="1:16" ht="12.45" customHeight="1" x14ac:dyDescent="0.2">
      <c r="A1449" s="11" t="str">
        <f t="shared" ref="A1449:A1512" si="26">CONCATENATE(B1449,C1449)</f>
        <v>ESSENDON FIELDS2022</v>
      </c>
      <c r="B1449" s="3" t="s">
        <v>148</v>
      </c>
      <c r="C1449" s="12">
        <v>2022</v>
      </c>
      <c r="E1449" s="13">
        <v>17006</v>
      </c>
      <c r="F1449" s="13">
        <v>16935</v>
      </c>
      <c r="G1449" s="13">
        <v>33941</v>
      </c>
      <c r="H1449" s="13">
        <v>0</v>
      </c>
      <c r="I1449" s="13">
        <v>0</v>
      </c>
      <c r="J1449" s="13">
        <v>0</v>
      </c>
      <c r="K1449" s="15">
        <v>17006</v>
      </c>
      <c r="L1449" s="15">
        <v>16935</v>
      </c>
      <c r="M1449" s="15">
        <v>33941</v>
      </c>
      <c r="O1449" s="13"/>
      <c r="P1449" s="13"/>
    </row>
    <row r="1450" spans="1:16" ht="12.45" customHeight="1" x14ac:dyDescent="0.2">
      <c r="A1450" s="11" t="str">
        <f t="shared" si="26"/>
        <v>ESSENDON FIELDS2023</v>
      </c>
      <c r="B1450" s="93" t="s">
        <v>148</v>
      </c>
      <c r="C1450" s="88">
        <v>2023</v>
      </c>
      <c r="D1450" s="89"/>
      <c r="E1450" s="15">
        <v>18836</v>
      </c>
      <c r="F1450" s="15">
        <v>18520</v>
      </c>
      <c r="G1450" s="15">
        <v>37356</v>
      </c>
      <c r="H1450" s="15">
        <v>0</v>
      </c>
      <c r="I1450" s="15">
        <v>0</v>
      </c>
      <c r="J1450" s="15">
        <v>0</v>
      </c>
      <c r="K1450" s="15">
        <v>18836</v>
      </c>
      <c r="L1450" s="15">
        <v>18520</v>
      </c>
      <c r="M1450" s="15">
        <v>37356</v>
      </c>
      <c r="O1450" s="13"/>
      <c r="P1450" s="13"/>
    </row>
    <row r="1451" spans="1:16" ht="12.45" customHeight="1" x14ac:dyDescent="0.2">
      <c r="A1451" s="11" t="str">
        <f t="shared" si="26"/>
        <v>ESSENDON FIELDS2024</v>
      </c>
      <c r="B1451" s="3" t="s">
        <v>148</v>
      </c>
      <c r="C1451" s="12">
        <v>2024</v>
      </c>
      <c r="E1451" s="13">
        <v>7137</v>
      </c>
      <c r="F1451" s="13">
        <v>7005</v>
      </c>
      <c r="G1451" s="13">
        <v>14142</v>
      </c>
      <c r="H1451" s="13">
        <v>0</v>
      </c>
      <c r="I1451" s="13">
        <v>0</v>
      </c>
      <c r="J1451" s="13">
        <v>0</v>
      </c>
      <c r="K1451" s="15">
        <v>7137</v>
      </c>
      <c r="L1451" s="15">
        <v>7005</v>
      </c>
      <c r="M1451" s="15">
        <v>14142</v>
      </c>
      <c r="O1451" s="13"/>
      <c r="P1451" s="13"/>
    </row>
    <row r="1452" spans="1:16" ht="12.45" customHeight="1" x14ac:dyDescent="0.2">
      <c r="A1452" s="11" t="str">
        <f t="shared" si="26"/>
        <v>FLINDERS ISLAND1985</v>
      </c>
      <c r="B1452" s="3" t="s">
        <v>68</v>
      </c>
      <c r="C1452" s="12">
        <v>1985</v>
      </c>
      <c r="E1452" s="13">
        <v>8029</v>
      </c>
      <c r="F1452" s="13">
        <v>8042</v>
      </c>
      <c r="G1452" s="13">
        <v>16071</v>
      </c>
      <c r="H1452" s="13">
        <v>0</v>
      </c>
      <c r="I1452" s="13">
        <v>0</v>
      </c>
      <c r="J1452" s="13">
        <v>0</v>
      </c>
      <c r="K1452" s="15">
        <v>8029</v>
      </c>
      <c r="L1452" s="15">
        <v>8042</v>
      </c>
      <c r="M1452" s="15">
        <v>16071</v>
      </c>
      <c r="O1452" s="13"/>
      <c r="P1452" s="13"/>
    </row>
    <row r="1453" spans="1:16" ht="12.45" customHeight="1" x14ac:dyDescent="0.2">
      <c r="A1453" s="11" t="str">
        <f t="shared" si="26"/>
        <v>FLINDERS ISLAND1986</v>
      </c>
      <c r="B1453" s="95" t="s">
        <v>68</v>
      </c>
      <c r="C1453" s="88">
        <v>1986</v>
      </c>
      <c r="D1453" s="89"/>
      <c r="E1453" s="15">
        <v>7719</v>
      </c>
      <c r="F1453" s="15">
        <v>7768</v>
      </c>
      <c r="G1453" s="15">
        <v>15487</v>
      </c>
      <c r="H1453" s="90">
        <v>0</v>
      </c>
      <c r="I1453" s="90">
        <v>0</v>
      </c>
      <c r="J1453" s="15">
        <v>0</v>
      </c>
      <c r="K1453" s="15">
        <v>7719</v>
      </c>
      <c r="L1453" s="15">
        <v>7768</v>
      </c>
      <c r="M1453" s="15">
        <v>15487</v>
      </c>
      <c r="O1453" s="13"/>
      <c r="P1453" s="13"/>
    </row>
    <row r="1454" spans="1:16" ht="12.45" customHeight="1" x14ac:dyDescent="0.2">
      <c r="A1454" s="11" t="str">
        <f t="shared" si="26"/>
        <v>FLINDERS ISLAND1987</v>
      </c>
      <c r="B1454" s="3" t="s">
        <v>68</v>
      </c>
      <c r="C1454" s="12">
        <v>1987</v>
      </c>
      <c r="E1454" s="13">
        <v>7937</v>
      </c>
      <c r="F1454" s="13">
        <v>7738</v>
      </c>
      <c r="G1454" s="13">
        <v>15675</v>
      </c>
      <c r="H1454" s="13">
        <v>0</v>
      </c>
      <c r="I1454" s="13">
        <v>0</v>
      </c>
      <c r="J1454" s="13">
        <v>0</v>
      </c>
      <c r="K1454" s="15">
        <v>7937</v>
      </c>
      <c r="L1454" s="15">
        <v>7738</v>
      </c>
      <c r="M1454" s="15">
        <v>15675</v>
      </c>
      <c r="O1454" s="13"/>
      <c r="P1454" s="13"/>
    </row>
    <row r="1455" spans="1:16" ht="12.45" customHeight="1" x14ac:dyDescent="0.2">
      <c r="A1455" s="11" t="str">
        <f t="shared" si="26"/>
        <v>FLINDERS ISLAND1988</v>
      </c>
      <c r="B1455" s="3" t="s">
        <v>68</v>
      </c>
      <c r="C1455" s="12">
        <v>1988</v>
      </c>
      <c r="E1455" s="13">
        <v>8539</v>
      </c>
      <c r="F1455" s="13">
        <v>8546</v>
      </c>
      <c r="G1455" s="13">
        <v>17085</v>
      </c>
      <c r="H1455" s="13">
        <v>0</v>
      </c>
      <c r="I1455" s="13">
        <v>0</v>
      </c>
      <c r="J1455" s="13">
        <v>0</v>
      </c>
      <c r="K1455" s="15">
        <v>8539</v>
      </c>
      <c r="L1455" s="15">
        <v>8546</v>
      </c>
      <c r="M1455" s="15">
        <v>17085</v>
      </c>
      <c r="O1455" s="13"/>
      <c r="P1455" s="13"/>
    </row>
    <row r="1456" spans="1:16" ht="12.45" customHeight="1" x14ac:dyDescent="0.2">
      <c r="A1456" s="11" t="str">
        <f t="shared" si="26"/>
        <v>FLINDERS ISLAND1989</v>
      </c>
      <c r="B1456" s="3" t="s">
        <v>68</v>
      </c>
      <c r="C1456" s="12">
        <v>1989</v>
      </c>
      <c r="E1456" s="13">
        <v>8756</v>
      </c>
      <c r="F1456" s="13">
        <v>8752</v>
      </c>
      <c r="G1456" s="13">
        <v>17508</v>
      </c>
      <c r="H1456" s="13">
        <v>0</v>
      </c>
      <c r="I1456" s="13">
        <v>0</v>
      </c>
      <c r="J1456" s="13">
        <v>0</v>
      </c>
      <c r="K1456" s="15">
        <v>8756</v>
      </c>
      <c r="L1456" s="15">
        <v>8752</v>
      </c>
      <c r="M1456" s="15">
        <v>17508</v>
      </c>
      <c r="O1456" s="13"/>
      <c r="P1456" s="13"/>
    </row>
    <row r="1457" spans="1:16" ht="12.45" customHeight="1" x14ac:dyDescent="0.2">
      <c r="A1457" s="11" t="str">
        <f t="shared" si="26"/>
        <v>FLINDERS ISLAND1990</v>
      </c>
      <c r="B1457" s="3" t="s">
        <v>68</v>
      </c>
      <c r="C1457" s="12">
        <v>1990</v>
      </c>
      <c r="E1457" s="13">
        <v>10346</v>
      </c>
      <c r="F1457" s="13">
        <v>10384</v>
      </c>
      <c r="G1457" s="13">
        <v>20730</v>
      </c>
      <c r="H1457" s="13">
        <v>0</v>
      </c>
      <c r="I1457" s="13">
        <v>0</v>
      </c>
      <c r="J1457" s="13">
        <v>0</v>
      </c>
      <c r="K1457" s="15">
        <v>10346</v>
      </c>
      <c r="L1457" s="15">
        <v>10384</v>
      </c>
      <c r="M1457" s="15">
        <v>20730</v>
      </c>
      <c r="O1457" s="13"/>
      <c r="P1457" s="13"/>
    </row>
    <row r="1458" spans="1:16" ht="12.45" customHeight="1" x14ac:dyDescent="0.2">
      <c r="A1458" s="11" t="str">
        <f t="shared" si="26"/>
        <v>FLINDERS ISLAND1991</v>
      </c>
      <c r="B1458" s="95" t="s">
        <v>68</v>
      </c>
      <c r="C1458" s="88">
        <v>1991</v>
      </c>
      <c r="D1458" s="89"/>
      <c r="E1458" s="15">
        <v>10697</v>
      </c>
      <c r="F1458" s="15">
        <v>10704</v>
      </c>
      <c r="G1458" s="15">
        <v>21401</v>
      </c>
      <c r="H1458" s="90">
        <v>0</v>
      </c>
      <c r="I1458" s="90">
        <v>0</v>
      </c>
      <c r="J1458" s="15">
        <v>0</v>
      </c>
      <c r="K1458" s="15">
        <v>10697</v>
      </c>
      <c r="L1458" s="15">
        <v>10704</v>
      </c>
      <c r="M1458" s="15">
        <v>21401</v>
      </c>
      <c r="O1458" s="13"/>
      <c r="P1458" s="13"/>
    </row>
    <row r="1459" spans="1:16" ht="12.45" customHeight="1" x14ac:dyDescent="0.2">
      <c r="A1459" s="11" t="str">
        <f t="shared" si="26"/>
        <v>FLINDERS ISLAND1992</v>
      </c>
      <c r="B1459" s="3" t="s">
        <v>68</v>
      </c>
      <c r="C1459" s="12">
        <v>1992</v>
      </c>
      <c r="E1459" s="13">
        <v>10994</v>
      </c>
      <c r="F1459" s="13">
        <v>11097</v>
      </c>
      <c r="G1459" s="13">
        <v>22091</v>
      </c>
      <c r="H1459" s="13">
        <v>0</v>
      </c>
      <c r="I1459" s="13">
        <v>0</v>
      </c>
      <c r="J1459" s="13">
        <v>0</v>
      </c>
      <c r="K1459" s="15">
        <v>10994</v>
      </c>
      <c r="L1459" s="15">
        <v>11097</v>
      </c>
      <c r="M1459" s="15">
        <v>22091</v>
      </c>
      <c r="O1459" s="13"/>
      <c r="P1459" s="13"/>
    </row>
    <row r="1460" spans="1:16" ht="12.45" customHeight="1" x14ac:dyDescent="0.2">
      <c r="A1460" s="11" t="str">
        <f t="shared" si="26"/>
        <v>FLINDERS ISLAND1993</v>
      </c>
      <c r="B1460" s="3" t="s">
        <v>68</v>
      </c>
      <c r="C1460" s="12">
        <v>1993</v>
      </c>
      <c r="E1460" s="13">
        <v>10355</v>
      </c>
      <c r="F1460" s="13">
        <v>10447</v>
      </c>
      <c r="G1460" s="13">
        <v>20802</v>
      </c>
      <c r="H1460" s="13">
        <v>0</v>
      </c>
      <c r="I1460" s="13">
        <v>0</v>
      </c>
      <c r="J1460" s="13">
        <v>0</v>
      </c>
      <c r="K1460" s="15">
        <v>10355</v>
      </c>
      <c r="L1460" s="15">
        <v>10447</v>
      </c>
      <c r="M1460" s="15">
        <v>20802</v>
      </c>
      <c r="O1460" s="13"/>
      <c r="P1460" s="13"/>
    </row>
    <row r="1461" spans="1:16" ht="12.45" customHeight="1" x14ac:dyDescent="0.2">
      <c r="A1461" s="11" t="str">
        <f t="shared" si="26"/>
        <v>FLINDERS ISLAND1994</v>
      </c>
      <c r="B1461" s="93" t="s">
        <v>68</v>
      </c>
      <c r="C1461" s="88">
        <v>1994</v>
      </c>
      <c r="D1461" s="89"/>
      <c r="E1461" s="15">
        <v>10445</v>
      </c>
      <c r="F1461" s="15">
        <v>10544</v>
      </c>
      <c r="G1461" s="15">
        <v>20989</v>
      </c>
      <c r="H1461" s="15">
        <v>0</v>
      </c>
      <c r="I1461" s="15">
        <v>0</v>
      </c>
      <c r="J1461" s="15">
        <v>0</v>
      </c>
      <c r="K1461" s="15">
        <v>10445</v>
      </c>
      <c r="L1461" s="15">
        <v>10544</v>
      </c>
      <c r="M1461" s="15">
        <v>20989</v>
      </c>
      <c r="O1461" s="13"/>
      <c r="P1461" s="13"/>
    </row>
    <row r="1462" spans="1:16" ht="12.45" customHeight="1" x14ac:dyDescent="0.2">
      <c r="A1462" s="11" t="str">
        <f t="shared" si="26"/>
        <v>FLINDERS ISLAND1995</v>
      </c>
      <c r="B1462" s="3" t="s">
        <v>68</v>
      </c>
      <c r="C1462" s="12">
        <v>1995</v>
      </c>
      <c r="E1462" s="13">
        <v>8832</v>
      </c>
      <c r="F1462" s="13">
        <v>8960</v>
      </c>
      <c r="G1462" s="13">
        <v>17792</v>
      </c>
      <c r="H1462" s="13">
        <v>0</v>
      </c>
      <c r="I1462" s="13">
        <v>0</v>
      </c>
      <c r="J1462" s="13">
        <v>0</v>
      </c>
      <c r="K1462" s="15">
        <v>8832</v>
      </c>
      <c r="L1462" s="15">
        <v>8960</v>
      </c>
      <c r="M1462" s="15">
        <v>17792</v>
      </c>
      <c r="O1462" s="13"/>
      <c r="P1462" s="13"/>
    </row>
    <row r="1463" spans="1:16" ht="12.45" customHeight="1" x14ac:dyDescent="0.2">
      <c r="A1463" s="11" t="str">
        <f t="shared" si="26"/>
        <v>FLINDERS ISLAND1996</v>
      </c>
      <c r="B1463" s="93" t="s">
        <v>68</v>
      </c>
      <c r="C1463" s="88">
        <v>1996</v>
      </c>
      <c r="D1463" s="89"/>
      <c r="E1463" s="15">
        <v>8241</v>
      </c>
      <c r="F1463" s="15">
        <v>8265</v>
      </c>
      <c r="G1463" s="15">
        <v>16506</v>
      </c>
      <c r="H1463" s="15">
        <v>0</v>
      </c>
      <c r="I1463" s="15">
        <v>0</v>
      </c>
      <c r="J1463" s="15">
        <v>0</v>
      </c>
      <c r="K1463" s="15">
        <v>8241</v>
      </c>
      <c r="L1463" s="15">
        <v>8265</v>
      </c>
      <c r="M1463" s="15">
        <v>16506</v>
      </c>
      <c r="O1463" s="13"/>
      <c r="P1463" s="13"/>
    </row>
    <row r="1464" spans="1:16" ht="12.45" customHeight="1" x14ac:dyDescent="0.2">
      <c r="A1464" s="11" t="str">
        <f t="shared" si="26"/>
        <v>FLINDERS ISLAND1997</v>
      </c>
      <c r="B1464" s="91" t="s">
        <v>68</v>
      </c>
      <c r="C1464" s="16">
        <v>1997</v>
      </c>
      <c r="D1464" s="89"/>
      <c r="E1464" s="92">
        <v>10500</v>
      </c>
      <c r="F1464" s="92">
        <v>10581</v>
      </c>
      <c r="G1464" s="92">
        <v>21081</v>
      </c>
      <c r="H1464" s="92">
        <v>0</v>
      </c>
      <c r="I1464" s="92">
        <v>0</v>
      </c>
      <c r="J1464" s="92">
        <v>0</v>
      </c>
      <c r="K1464" s="15">
        <v>10500</v>
      </c>
      <c r="L1464" s="15">
        <v>10581</v>
      </c>
      <c r="M1464" s="15">
        <v>21081</v>
      </c>
      <c r="O1464" s="13"/>
      <c r="P1464" s="13"/>
    </row>
    <row r="1465" spans="1:16" ht="12.45" customHeight="1" x14ac:dyDescent="0.2">
      <c r="A1465" s="11" t="str">
        <f t="shared" si="26"/>
        <v>FLINDERS ISLAND1998</v>
      </c>
      <c r="B1465" s="93" t="s">
        <v>68</v>
      </c>
      <c r="C1465" s="88">
        <v>1998</v>
      </c>
      <c r="D1465" s="89"/>
      <c r="E1465" s="15">
        <v>11132</v>
      </c>
      <c r="F1465" s="15">
        <v>11142</v>
      </c>
      <c r="G1465" s="15">
        <v>22274</v>
      </c>
      <c r="H1465" s="15">
        <v>0</v>
      </c>
      <c r="I1465" s="15">
        <v>0</v>
      </c>
      <c r="J1465" s="15">
        <v>0</v>
      </c>
      <c r="K1465" s="15">
        <v>11132</v>
      </c>
      <c r="L1465" s="15">
        <v>11142</v>
      </c>
      <c r="M1465" s="15">
        <v>22274</v>
      </c>
      <c r="O1465" s="13"/>
      <c r="P1465" s="13"/>
    </row>
    <row r="1466" spans="1:16" ht="12.45" customHeight="1" x14ac:dyDescent="0.2">
      <c r="A1466" s="11" t="str">
        <f t="shared" si="26"/>
        <v>FLINDERS ISLAND1999</v>
      </c>
      <c r="B1466" s="3" t="s">
        <v>68</v>
      </c>
      <c r="C1466" s="12">
        <v>1999</v>
      </c>
      <c r="E1466" s="13">
        <v>10135</v>
      </c>
      <c r="F1466" s="13">
        <v>10055</v>
      </c>
      <c r="G1466" s="13">
        <v>20190</v>
      </c>
      <c r="H1466" s="13">
        <v>0</v>
      </c>
      <c r="I1466" s="13">
        <v>0</v>
      </c>
      <c r="J1466" s="13">
        <v>0</v>
      </c>
      <c r="K1466" s="15">
        <v>10135</v>
      </c>
      <c r="L1466" s="15">
        <v>10055</v>
      </c>
      <c r="M1466" s="15">
        <v>20190</v>
      </c>
      <c r="O1466" s="13"/>
      <c r="P1466" s="13"/>
    </row>
    <row r="1467" spans="1:16" ht="12.45" customHeight="1" x14ac:dyDescent="0.2">
      <c r="A1467" s="11" t="str">
        <f t="shared" si="26"/>
        <v>FLINDERS ISLAND2000</v>
      </c>
      <c r="B1467" s="95" t="s">
        <v>68</v>
      </c>
      <c r="C1467" s="88">
        <v>2000</v>
      </c>
      <c r="D1467" s="89"/>
      <c r="E1467" s="15">
        <v>4604</v>
      </c>
      <c r="F1467" s="15">
        <v>4474</v>
      </c>
      <c r="G1467" s="15">
        <v>9078</v>
      </c>
      <c r="H1467" s="90">
        <v>0</v>
      </c>
      <c r="I1467" s="90">
        <v>0</v>
      </c>
      <c r="J1467" s="15">
        <v>0</v>
      </c>
      <c r="K1467" s="15">
        <v>4604</v>
      </c>
      <c r="L1467" s="15">
        <v>4474</v>
      </c>
      <c r="M1467" s="15">
        <v>9078</v>
      </c>
      <c r="O1467" s="13"/>
      <c r="P1467" s="13"/>
    </row>
    <row r="1468" spans="1:16" ht="12.45" customHeight="1" x14ac:dyDescent="0.2">
      <c r="A1468" s="11" t="str">
        <f t="shared" si="26"/>
        <v>FLINDERS ISLAND2001</v>
      </c>
      <c r="B1468" s="3" t="s">
        <v>68</v>
      </c>
      <c r="C1468" s="12">
        <v>2001</v>
      </c>
      <c r="E1468" s="13">
        <v>3703</v>
      </c>
      <c r="F1468" s="13">
        <v>3703</v>
      </c>
      <c r="G1468" s="13">
        <v>7406</v>
      </c>
      <c r="H1468" s="13">
        <v>0</v>
      </c>
      <c r="I1468" s="13">
        <v>0</v>
      </c>
      <c r="J1468" s="13">
        <v>0</v>
      </c>
      <c r="K1468" s="15">
        <v>3703</v>
      </c>
      <c r="L1468" s="15">
        <v>3703</v>
      </c>
      <c r="M1468" s="15">
        <v>7406</v>
      </c>
      <c r="O1468" s="13"/>
      <c r="P1468" s="13"/>
    </row>
    <row r="1469" spans="1:16" ht="12.45" customHeight="1" x14ac:dyDescent="0.2">
      <c r="A1469" s="11" t="str">
        <f t="shared" si="26"/>
        <v>FLINDERS ISLAND2002</v>
      </c>
      <c r="B1469" s="93" t="s">
        <v>68</v>
      </c>
      <c r="C1469" s="88">
        <v>2002</v>
      </c>
      <c r="D1469" s="89"/>
      <c r="E1469" s="15">
        <v>3746</v>
      </c>
      <c r="F1469" s="15">
        <v>3746</v>
      </c>
      <c r="G1469" s="15">
        <v>7492</v>
      </c>
      <c r="H1469" s="15">
        <v>0</v>
      </c>
      <c r="I1469" s="15">
        <v>0</v>
      </c>
      <c r="J1469" s="15">
        <v>0</v>
      </c>
      <c r="K1469" s="15">
        <v>3746</v>
      </c>
      <c r="L1469" s="15">
        <v>3746</v>
      </c>
      <c r="M1469" s="15">
        <v>7492</v>
      </c>
      <c r="O1469" s="13"/>
      <c r="P1469" s="13"/>
    </row>
    <row r="1470" spans="1:16" ht="12.45" customHeight="1" x14ac:dyDescent="0.2">
      <c r="A1470" s="11" t="str">
        <f t="shared" si="26"/>
        <v>FLINDERS ISLAND2003</v>
      </c>
      <c r="B1470" s="93" t="s">
        <v>68</v>
      </c>
      <c r="C1470" s="88">
        <v>2003</v>
      </c>
      <c r="D1470" s="89"/>
      <c r="E1470" s="15">
        <v>3276</v>
      </c>
      <c r="F1470" s="15">
        <v>3276</v>
      </c>
      <c r="G1470" s="15">
        <v>6552</v>
      </c>
      <c r="H1470" s="15">
        <v>0</v>
      </c>
      <c r="I1470" s="15">
        <v>0</v>
      </c>
      <c r="J1470" s="15">
        <v>0</v>
      </c>
      <c r="K1470" s="15">
        <v>3276</v>
      </c>
      <c r="L1470" s="15">
        <v>3276</v>
      </c>
      <c r="M1470" s="15">
        <v>6552</v>
      </c>
      <c r="O1470" s="13"/>
      <c r="P1470" s="13"/>
    </row>
    <row r="1471" spans="1:16" ht="12.45" customHeight="1" x14ac:dyDescent="0.2">
      <c r="A1471" s="11" t="str">
        <f t="shared" si="26"/>
        <v>FLINDERS ISLAND2004</v>
      </c>
      <c r="B1471" s="95" t="s">
        <v>68</v>
      </c>
      <c r="C1471" s="88">
        <v>2004</v>
      </c>
      <c r="D1471" s="89"/>
      <c r="E1471" s="15">
        <v>6825</v>
      </c>
      <c r="F1471" s="15">
        <v>8191</v>
      </c>
      <c r="G1471" s="15">
        <v>15016</v>
      </c>
      <c r="H1471" s="90">
        <v>0</v>
      </c>
      <c r="I1471" s="90">
        <v>0</v>
      </c>
      <c r="J1471" s="15">
        <v>0</v>
      </c>
      <c r="K1471" s="15">
        <v>6825</v>
      </c>
      <c r="L1471" s="15">
        <v>8191</v>
      </c>
      <c r="M1471" s="15">
        <v>15016</v>
      </c>
      <c r="O1471" s="13"/>
      <c r="P1471" s="13"/>
    </row>
    <row r="1472" spans="1:16" ht="12.45" customHeight="1" x14ac:dyDescent="0.2">
      <c r="A1472" s="11" t="str">
        <f t="shared" si="26"/>
        <v>FLINDERS ISLAND2005</v>
      </c>
      <c r="B1472" s="95" t="s">
        <v>68</v>
      </c>
      <c r="C1472" s="88">
        <v>2005</v>
      </c>
      <c r="D1472" s="89"/>
      <c r="E1472" s="15">
        <v>7691</v>
      </c>
      <c r="F1472" s="15">
        <v>8213</v>
      </c>
      <c r="G1472" s="15">
        <v>15904</v>
      </c>
      <c r="H1472" s="90">
        <v>0</v>
      </c>
      <c r="I1472" s="90">
        <v>0</v>
      </c>
      <c r="J1472" s="15">
        <v>0</v>
      </c>
      <c r="K1472" s="15">
        <v>7691</v>
      </c>
      <c r="L1472" s="15">
        <v>8213</v>
      </c>
      <c r="M1472" s="15">
        <v>15904</v>
      </c>
      <c r="O1472" s="13"/>
      <c r="P1472" s="13"/>
    </row>
    <row r="1473" spans="1:16" ht="12.45" customHeight="1" x14ac:dyDescent="0.2">
      <c r="A1473" s="11" t="str">
        <f t="shared" si="26"/>
        <v>FLINDERS ISLAND2006</v>
      </c>
      <c r="B1473" s="3" t="s">
        <v>68</v>
      </c>
      <c r="C1473" s="12">
        <v>2006</v>
      </c>
      <c r="E1473" s="13">
        <v>8827</v>
      </c>
      <c r="F1473" s="13">
        <v>8928</v>
      </c>
      <c r="G1473" s="13">
        <v>17755</v>
      </c>
      <c r="H1473" s="13">
        <v>0</v>
      </c>
      <c r="I1473" s="13">
        <v>0</v>
      </c>
      <c r="J1473" s="13">
        <v>0</v>
      </c>
      <c r="K1473" s="15">
        <v>8827</v>
      </c>
      <c r="L1473" s="15">
        <v>8928</v>
      </c>
      <c r="M1473" s="15">
        <v>17755</v>
      </c>
      <c r="O1473" s="13"/>
      <c r="P1473" s="13"/>
    </row>
    <row r="1474" spans="1:16" ht="12.45" customHeight="1" x14ac:dyDescent="0.2">
      <c r="A1474" s="11" t="str">
        <f t="shared" si="26"/>
        <v>FLINDERS ISLAND2007</v>
      </c>
      <c r="B1474" s="93" t="s">
        <v>68</v>
      </c>
      <c r="C1474" s="12">
        <v>2007</v>
      </c>
      <c r="D1474" s="89"/>
      <c r="E1474" s="94">
        <v>8930</v>
      </c>
      <c r="F1474" s="94">
        <v>9103</v>
      </c>
      <c r="G1474" s="94">
        <v>18033</v>
      </c>
      <c r="H1474" s="94">
        <v>0</v>
      </c>
      <c r="I1474" s="94">
        <v>0</v>
      </c>
      <c r="J1474" s="94">
        <v>0</v>
      </c>
      <c r="K1474" s="15">
        <v>8930</v>
      </c>
      <c r="L1474" s="15">
        <v>9103</v>
      </c>
      <c r="M1474" s="15">
        <v>18033</v>
      </c>
      <c r="O1474" s="13"/>
      <c r="P1474" s="13"/>
    </row>
    <row r="1475" spans="1:16" ht="12.45" customHeight="1" x14ac:dyDescent="0.2">
      <c r="A1475" s="11" t="str">
        <f t="shared" si="26"/>
        <v>FLINDERS ISLAND2008</v>
      </c>
      <c r="B1475" s="95" t="s">
        <v>68</v>
      </c>
      <c r="C1475" s="88">
        <v>2008</v>
      </c>
      <c r="D1475" s="89"/>
      <c r="E1475" s="15">
        <v>9214</v>
      </c>
      <c r="F1475" s="15">
        <v>9083</v>
      </c>
      <c r="G1475" s="15">
        <v>18297</v>
      </c>
      <c r="H1475" s="90">
        <v>0</v>
      </c>
      <c r="I1475" s="90">
        <v>0</v>
      </c>
      <c r="J1475" s="15">
        <v>0</v>
      </c>
      <c r="K1475" s="15">
        <v>9214</v>
      </c>
      <c r="L1475" s="15">
        <v>9083</v>
      </c>
      <c r="M1475" s="15">
        <v>18297</v>
      </c>
      <c r="O1475" s="13"/>
      <c r="P1475" s="13"/>
    </row>
    <row r="1476" spans="1:16" ht="12.45" customHeight="1" x14ac:dyDescent="0.2">
      <c r="A1476" s="11" t="str">
        <f t="shared" si="26"/>
        <v>FLINDERS ISLAND2009</v>
      </c>
      <c r="B1476" s="3" t="s">
        <v>68</v>
      </c>
      <c r="C1476" s="12">
        <v>2009</v>
      </c>
      <c r="E1476" s="13">
        <v>9617</v>
      </c>
      <c r="F1476" s="13">
        <v>9571</v>
      </c>
      <c r="G1476" s="13">
        <v>19188</v>
      </c>
      <c r="H1476" s="13">
        <v>0</v>
      </c>
      <c r="I1476" s="13">
        <v>0</v>
      </c>
      <c r="J1476" s="13">
        <v>0</v>
      </c>
      <c r="K1476" s="15">
        <v>9617</v>
      </c>
      <c r="L1476" s="15">
        <v>9571</v>
      </c>
      <c r="M1476" s="15">
        <v>19188</v>
      </c>
      <c r="O1476" s="13"/>
      <c r="P1476" s="13"/>
    </row>
    <row r="1477" spans="1:16" ht="12.45" customHeight="1" x14ac:dyDescent="0.2">
      <c r="A1477" s="11" t="str">
        <f t="shared" si="26"/>
        <v>FLINDERS ISLAND2010</v>
      </c>
      <c r="B1477" s="93" t="s">
        <v>68</v>
      </c>
      <c r="C1477" s="88">
        <v>2010</v>
      </c>
      <c r="D1477" s="89"/>
      <c r="E1477" s="15">
        <v>9733</v>
      </c>
      <c r="F1477" s="15">
        <v>9658</v>
      </c>
      <c r="G1477" s="15">
        <v>19391</v>
      </c>
      <c r="H1477" s="15">
        <v>0</v>
      </c>
      <c r="I1477" s="15">
        <v>0</v>
      </c>
      <c r="J1477" s="15">
        <v>0</v>
      </c>
      <c r="K1477" s="15">
        <v>9733</v>
      </c>
      <c r="L1477" s="15">
        <v>9658</v>
      </c>
      <c r="M1477" s="15">
        <v>19391</v>
      </c>
      <c r="O1477" s="13"/>
      <c r="P1477" s="13"/>
    </row>
    <row r="1478" spans="1:16" ht="12.45" customHeight="1" x14ac:dyDescent="0.2">
      <c r="A1478" s="11" t="str">
        <f t="shared" si="26"/>
        <v>FLINDERS ISLAND2011</v>
      </c>
      <c r="B1478" s="95" t="s">
        <v>68</v>
      </c>
      <c r="C1478" s="88">
        <v>2011</v>
      </c>
      <c r="D1478" s="89"/>
      <c r="E1478" s="15">
        <v>9247</v>
      </c>
      <c r="F1478" s="15">
        <v>9894</v>
      </c>
      <c r="G1478" s="15">
        <v>19141</v>
      </c>
      <c r="H1478" s="90">
        <v>0</v>
      </c>
      <c r="I1478" s="90">
        <v>0</v>
      </c>
      <c r="J1478" s="15">
        <v>0</v>
      </c>
      <c r="K1478" s="15">
        <v>9247</v>
      </c>
      <c r="L1478" s="15">
        <v>9894</v>
      </c>
      <c r="M1478" s="15">
        <v>19141</v>
      </c>
      <c r="O1478" s="13"/>
      <c r="P1478" s="13"/>
    </row>
    <row r="1479" spans="1:16" ht="12.45" customHeight="1" x14ac:dyDescent="0.2">
      <c r="A1479" s="11" t="str">
        <f t="shared" si="26"/>
        <v>FLINDERS ISLAND2012</v>
      </c>
      <c r="B1479" s="3" t="s">
        <v>68</v>
      </c>
      <c r="C1479" s="12">
        <v>2012</v>
      </c>
      <c r="E1479" s="13">
        <v>9849</v>
      </c>
      <c r="F1479" s="13">
        <v>9982</v>
      </c>
      <c r="G1479" s="13">
        <v>19831</v>
      </c>
      <c r="H1479" s="13">
        <v>0</v>
      </c>
      <c r="I1479" s="13">
        <v>0</v>
      </c>
      <c r="J1479" s="13">
        <v>0</v>
      </c>
      <c r="K1479" s="15">
        <v>9849</v>
      </c>
      <c r="L1479" s="15">
        <v>9982</v>
      </c>
      <c r="M1479" s="15">
        <v>19831</v>
      </c>
      <c r="O1479" s="13"/>
      <c r="P1479" s="13"/>
    </row>
    <row r="1480" spans="1:16" ht="12.45" customHeight="1" x14ac:dyDescent="0.2">
      <c r="A1480" s="11" t="str">
        <f t="shared" si="26"/>
        <v>FLINDERS ISLAND2013</v>
      </c>
      <c r="B1480" s="3" t="s">
        <v>68</v>
      </c>
      <c r="C1480" s="12">
        <v>2013</v>
      </c>
      <c r="E1480" s="13">
        <v>9854</v>
      </c>
      <c r="F1480" s="13">
        <v>10066</v>
      </c>
      <c r="G1480" s="13">
        <v>19920</v>
      </c>
      <c r="H1480" s="13">
        <v>0</v>
      </c>
      <c r="I1480" s="13">
        <v>0</v>
      </c>
      <c r="J1480" s="13">
        <v>0</v>
      </c>
      <c r="K1480" s="15">
        <v>9854</v>
      </c>
      <c r="L1480" s="15">
        <v>10066</v>
      </c>
      <c r="M1480" s="15">
        <v>19920</v>
      </c>
      <c r="O1480" s="13"/>
      <c r="P1480" s="13"/>
    </row>
    <row r="1481" spans="1:16" ht="12.45" customHeight="1" x14ac:dyDescent="0.2">
      <c r="A1481" s="11" t="str">
        <f t="shared" si="26"/>
        <v>FLINDERS ISLAND2014</v>
      </c>
      <c r="B1481" s="3" t="s">
        <v>68</v>
      </c>
      <c r="C1481" s="12">
        <v>2014</v>
      </c>
      <c r="E1481" s="13">
        <v>9904</v>
      </c>
      <c r="F1481" s="13">
        <v>9933</v>
      </c>
      <c r="G1481" s="13">
        <v>19837</v>
      </c>
      <c r="H1481" s="13">
        <v>0</v>
      </c>
      <c r="I1481" s="13">
        <v>0</v>
      </c>
      <c r="J1481" s="13">
        <v>0</v>
      </c>
      <c r="K1481" s="15">
        <v>9904</v>
      </c>
      <c r="L1481" s="15">
        <v>9933</v>
      </c>
      <c r="M1481" s="15">
        <v>19837</v>
      </c>
      <c r="O1481" s="13"/>
      <c r="P1481" s="13"/>
    </row>
    <row r="1482" spans="1:16" ht="12.45" customHeight="1" x14ac:dyDescent="0.2">
      <c r="A1482" s="11" t="str">
        <f t="shared" si="26"/>
        <v>FLINDERS ISLAND2015</v>
      </c>
      <c r="B1482" s="3" t="s">
        <v>68</v>
      </c>
      <c r="C1482" s="12">
        <v>2015</v>
      </c>
      <c r="E1482" s="13">
        <v>9948</v>
      </c>
      <c r="F1482" s="13">
        <v>9967</v>
      </c>
      <c r="G1482" s="13">
        <v>19915</v>
      </c>
      <c r="H1482" s="13">
        <v>0</v>
      </c>
      <c r="I1482" s="13">
        <v>0</v>
      </c>
      <c r="J1482" s="13">
        <v>0</v>
      </c>
      <c r="K1482" s="15">
        <v>9948</v>
      </c>
      <c r="L1482" s="15">
        <v>9967</v>
      </c>
      <c r="M1482" s="15">
        <v>19915</v>
      </c>
      <c r="O1482" s="13"/>
      <c r="P1482" s="13"/>
    </row>
    <row r="1483" spans="1:16" ht="12.45" customHeight="1" x14ac:dyDescent="0.2">
      <c r="A1483" s="11" t="str">
        <f t="shared" si="26"/>
        <v>FLINDERS ISLAND2016</v>
      </c>
      <c r="B1483" s="3" t="s">
        <v>68</v>
      </c>
      <c r="C1483" s="12">
        <v>2016</v>
      </c>
      <c r="E1483" s="13">
        <v>10567</v>
      </c>
      <c r="F1483" s="13">
        <v>10667</v>
      </c>
      <c r="G1483" s="13">
        <v>21234</v>
      </c>
      <c r="H1483" s="13">
        <v>0</v>
      </c>
      <c r="I1483" s="13">
        <v>0</v>
      </c>
      <c r="J1483" s="13">
        <v>0</v>
      </c>
      <c r="K1483" s="15">
        <v>10567</v>
      </c>
      <c r="L1483" s="15">
        <v>10667</v>
      </c>
      <c r="M1483" s="15">
        <v>21234</v>
      </c>
      <c r="O1483" s="13"/>
      <c r="P1483" s="13"/>
    </row>
    <row r="1484" spans="1:16" ht="12.45" customHeight="1" x14ac:dyDescent="0.2">
      <c r="A1484" s="11" t="str">
        <f t="shared" si="26"/>
        <v>FLINDERS ISLAND2017</v>
      </c>
      <c r="B1484" s="93" t="s">
        <v>68</v>
      </c>
      <c r="C1484" s="88">
        <v>2017</v>
      </c>
      <c r="D1484" s="89"/>
      <c r="E1484" s="15">
        <v>10343</v>
      </c>
      <c r="F1484" s="15">
        <v>10342</v>
      </c>
      <c r="G1484" s="15">
        <v>20685</v>
      </c>
      <c r="H1484" s="15">
        <v>0</v>
      </c>
      <c r="I1484" s="15">
        <v>0</v>
      </c>
      <c r="J1484" s="15">
        <v>0</v>
      </c>
      <c r="K1484" s="15">
        <v>10343</v>
      </c>
      <c r="L1484" s="15">
        <v>10342</v>
      </c>
      <c r="M1484" s="15">
        <v>20685</v>
      </c>
      <c r="O1484" s="13"/>
      <c r="P1484" s="13"/>
    </row>
    <row r="1485" spans="1:16" ht="12.45" customHeight="1" x14ac:dyDescent="0.2">
      <c r="A1485" s="11" t="str">
        <f t="shared" si="26"/>
        <v>FLINDERS ISLAND2018</v>
      </c>
      <c r="B1485" s="3" t="s">
        <v>68</v>
      </c>
      <c r="C1485" s="12">
        <v>2018</v>
      </c>
      <c r="D1485" s="17"/>
      <c r="E1485" s="13">
        <v>11214</v>
      </c>
      <c r="F1485" s="13">
        <v>11253</v>
      </c>
      <c r="G1485" s="13">
        <v>22467</v>
      </c>
      <c r="H1485" s="13">
        <v>0</v>
      </c>
      <c r="I1485" s="13">
        <v>0</v>
      </c>
      <c r="J1485" s="13">
        <v>0</v>
      </c>
      <c r="K1485" s="15">
        <v>11214</v>
      </c>
      <c r="L1485" s="15">
        <v>11253</v>
      </c>
      <c r="M1485" s="15">
        <v>22467</v>
      </c>
      <c r="O1485" s="13"/>
      <c r="P1485" s="13"/>
    </row>
    <row r="1486" spans="1:16" ht="12.45" customHeight="1" x14ac:dyDescent="0.2">
      <c r="A1486" s="11" t="str">
        <f t="shared" si="26"/>
        <v>FLINDERS ISLAND2019</v>
      </c>
      <c r="B1486" s="3" t="s">
        <v>68</v>
      </c>
      <c r="C1486" s="12">
        <v>2019</v>
      </c>
      <c r="E1486" s="13">
        <v>10977</v>
      </c>
      <c r="F1486" s="13">
        <v>11091</v>
      </c>
      <c r="G1486" s="13">
        <v>22068</v>
      </c>
      <c r="H1486" s="13">
        <v>0</v>
      </c>
      <c r="I1486" s="13">
        <v>0</v>
      </c>
      <c r="J1486" s="13">
        <v>0</v>
      </c>
      <c r="K1486" s="15">
        <v>10977</v>
      </c>
      <c r="L1486" s="15">
        <v>11091</v>
      </c>
      <c r="M1486" s="15">
        <v>22068</v>
      </c>
      <c r="O1486" s="13"/>
      <c r="P1486" s="13"/>
    </row>
    <row r="1487" spans="1:16" ht="12.45" customHeight="1" x14ac:dyDescent="0.2">
      <c r="A1487" s="11" t="str">
        <f t="shared" si="26"/>
        <v>FLINDERS ISLAND2020</v>
      </c>
      <c r="B1487" s="3" t="s">
        <v>68</v>
      </c>
      <c r="C1487" s="12">
        <v>2020</v>
      </c>
      <c r="D1487" s="89"/>
      <c r="E1487" s="13">
        <v>7720</v>
      </c>
      <c r="F1487" s="13">
        <v>7804</v>
      </c>
      <c r="G1487" s="13">
        <v>15524</v>
      </c>
      <c r="H1487" s="13">
        <v>0</v>
      </c>
      <c r="I1487" s="13">
        <v>0</v>
      </c>
      <c r="J1487" s="13">
        <v>0</v>
      </c>
      <c r="K1487" s="15">
        <v>7720</v>
      </c>
      <c r="L1487" s="15">
        <v>7804</v>
      </c>
      <c r="M1487" s="15">
        <v>15524</v>
      </c>
      <c r="O1487" s="13"/>
      <c r="P1487" s="13"/>
    </row>
    <row r="1488" spans="1:16" ht="12.45" customHeight="1" x14ac:dyDescent="0.2">
      <c r="A1488" s="11" t="str">
        <f t="shared" si="26"/>
        <v>FLINDERS ISLAND2021</v>
      </c>
      <c r="B1488" s="3" t="s">
        <v>68</v>
      </c>
      <c r="C1488" s="12">
        <v>2021</v>
      </c>
      <c r="E1488" s="13">
        <v>11614</v>
      </c>
      <c r="F1488" s="13">
        <v>11619</v>
      </c>
      <c r="G1488" s="13">
        <v>23233</v>
      </c>
      <c r="H1488" s="13">
        <v>0</v>
      </c>
      <c r="I1488" s="13">
        <v>0</v>
      </c>
      <c r="J1488" s="13">
        <v>0</v>
      </c>
      <c r="K1488" s="15">
        <v>11614</v>
      </c>
      <c r="L1488" s="15">
        <v>11619</v>
      </c>
      <c r="M1488" s="15">
        <v>23233</v>
      </c>
      <c r="O1488" s="13"/>
      <c r="P1488" s="13"/>
    </row>
    <row r="1489" spans="1:16" ht="12.45" customHeight="1" x14ac:dyDescent="0.2">
      <c r="A1489" s="11" t="str">
        <f t="shared" si="26"/>
        <v>FLINDERS ISLAND2022</v>
      </c>
      <c r="B1489" s="3" t="s">
        <v>68</v>
      </c>
      <c r="C1489" s="12">
        <v>2022</v>
      </c>
      <c r="E1489" s="13">
        <v>11403</v>
      </c>
      <c r="F1489" s="13">
        <v>11501</v>
      </c>
      <c r="G1489" s="13">
        <v>22904</v>
      </c>
      <c r="H1489" s="13">
        <v>0</v>
      </c>
      <c r="I1489" s="13">
        <v>0</v>
      </c>
      <c r="J1489" s="13">
        <v>0</v>
      </c>
      <c r="K1489" s="15">
        <v>11403</v>
      </c>
      <c r="L1489" s="15">
        <v>11501</v>
      </c>
      <c r="M1489" s="15">
        <v>22904</v>
      </c>
      <c r="O1489" s="13"/>
      <c r="P1489" s="13"/>
    </row>
    <row r="1490" spans="1:16" ht="12.45" customHeight="1" x14ac:dyDescent="0.2">
      <c r="A1490" s="11" t="str">
        <f t="shared" si="26"/>
        <v>FLINDERS ISLAND2023</v>
      </c>
      <c r="B1490" s="93" t="s">
        <v>68</v>
      </c>
      <c r="C1490" s="88">
        <v>2023</v>
      </c>
      <c r="D1490" s="89"/>
      <c r="E1490" s="15">
        <v>10973</v>
      </c>
      <c r="F1490" s="15">
        <v>10949</v>
      </c>
      <c r="G1490" s="15">
        <v>21922</v>
      </c>
      <c r="H1490" s="15">
        <v>0</v>
      </c>
      <c r="I1490" s="15">
        <v>0</v>
      </c>
      <c r="J1490" s="15">
        <v>0</v>
      </c>
      <c r="K1490" s="15">
        <v>10973</v>
      </c>
      <c r="L1490" s="15">
        <v>10949</v>
      </c>
      <c r="M1490" s="15">
        <v>21922</v>
      </c>
      <c r="O1490" s="13"/>
      <c r="P1490" s="13"/>
    </row>
    <row r="1491" spans="1:16" ht="12.45" customHeight="1" x14ac:dyDescent="0.2">
      <c r="A1491" s="11" t="str">
        <f t="shared" si="26"/>
        <v>FLINDERS ISLAND2024</v>
      </c>
      <c r="B1491" s="95" t="s">
        <v>68</v>
      </c>
      <c r="C1491" s="88">
        <v>2024</v>
      </c>
      <c r="D1491" s="89"/>
      <c r="E1491" s="15">
        <v>10153</v>
      </c>
      <c r="F1491" s="15">
        <v>10366</v>
      </c>
      <c r="G1491" s="15">
        <v>20519</v>
      </c>
      <c r="H1491" s="90">
        <v>0</v>
      </c>
      <c r="I1491" s="90">
        <v>0</v>
      </c>
      <c r="J1491" s="15">
        <v>0</v>
      </c>
      <c r="K1491" s="15">
        <v>10153</v>
      </c>
      <c r="L1491" s="15">
        <v>10366</v>
      </c>
      <c r="M1491" s="15">
        <v>20519</v>
      </c>
      <c r="O1491" s="13"/>
      <c r="P1491" s="13"/>
    </row>
    <row r="1492" spans="1:16" ht="12.45" customHeight="1" x14ac:dyDescent="0.2">
      <c r="A1492" s="11" t="str">
        <f t="shared" si="26"/>
        <v>GERALDTON1985</v>
      </c>
      <c r="B1492" s="3" t="s">
        <v>67</v>
      </c>
      <c r="C1492" s="12">
        <v>1985</v>
      </c>
      <c r="E1492" s="13">
        <v>36374</v>
      </c>
      <c r="F1492" s="13">
        <v>36070</v>
      </c>
      <c r="G1492" s="13">
        <v>72444</v>
      </c>
      <c r="H1492" s="13">
        <v>0</v>
      </c>
      <c r="I1492" s="13">
        <v>0</v>
      </c>
      <c r="J1492" s="13">
        <v>0</v>
      </c>
      <c r="K1492" s="15">
        <v>36374</v>
      </c>
      <c r="L1492" s="15">
        <v>36070</v>
      </c>
      <c r="M1492" s="15">
        <v>72444</v>
      </c>
      <c r="O1492" s="13"/>
      <c r="P1492" s="13"/>
    </row>
    <row r="1493" spans="1:16" ht="12.45" customHeight="1" x14ac:dyDescent="0.2">
      <c r="A1493" s="11" t="str">
        <f t="shared" si="26"/>
        <v>GERALDTON1986</v>
      </c>
      <c r="B1493" s="91" t="s">
        <v>67</v>
      </c>
      <c r="C1493" s="16">
        <v>1986</v>
      </c>
      <c r="D1493" s="89"/>
      <c r="E1493" s="92">
        <v>37470</v>
      </c>
      <c r="F1493" s="92">
        <v>37214</v>
      </c>
      <c r="G1493" s="92">
        <v>74684</v>
      </c>
      <c r="H1493" s="92">
        <v>0</v>
      </c>
      <c r="I1493" s="92">
        <v>0</v>
      </c>
      <c r="J1493" s="92">
        <v>0</v>
      </c>
      <c r="K1493" s="15">
        <v>37470</v>
      </c>
      <c r="L1493" s="15">
        <v>37214</v>
      </c>
      <c r="M1493" s="15">
        <v>74684</v>
      </c>
      <c r="O1493" s="13"/>
      <c r="P1493" s="13"/>
    </row>
    <row r="1494" spans="1:16" ht="12.45" customHeight="1" x14ac:dyDescent="0.2">
      <c r="A1494" s="11" t="str">
        <f t="shared" si="26"/>
        <v>GERALDTON1987</v>
      </c>
      <c r="B1494" s="93" t="s">
        <v>67</v>
      </c>
      <c r="C1494" s="88">
        <v>1987</v>
      </c>
      <c r="D1494" s="89"/>
      <c r="E1494" s="15">
        <v>33865</v>
      </c>
      <c r="F1494" s="15">
        <v>33879</v>
      </c>
      <c r="G1494" s="15">
        <v>67744</v>
      </c>
      <c r="H1494" s="15">
        <v>0</v>
      </c>
      <c r="I1494" s="15">
        <v>0</v>
      </c>
      <c r="J1494" s="15">
        <v>0</v>
      </c>
      <c r="K1494" s="15">
        <v>33865</v>
      </c>
      <c r="L1494" s="15">
        <v>33879</v>
      </c>
      <c r="M1494" s="15">
        <v>67744</v>
      </c>
      <c r="O1494" s="13"/>
      <c r="P1494" s="13"/>
    </row>
    <row r="1495" spans="1:16" ht="12.45" customHeight="1" x14ac:dyDescent="0.2">
      <c r="A1495" s="11" t="str">
        <f t="shared" si="26"/>
        <v>GERALDTON1988</v>
      </c>
      <c r="B1495" s="93" t="s">
        <v>67</v>
      </c>
      <c r="C1495" s="88">
        <v>1988</v>
      </c>
      <c r="D1495" s="89"/>
      <c r="E1495" s="15">
        <v>34128</v>
      </c>
      <c r="F1495" s="15">
        <v>33492</v>
      </c>
      <c r="G1495" s="15">
        <v>67620</v>
      </c>
      <c r="H1495" s="15">
        <v>0</v>
      </c>
      <c r="I1495" s="15">
        <v>0</v>
      </c>
      <c r="J1495" s="15">
        <v>0</v>
      </c>
      <c r="K1495" s="15">
        <v>34128</v>
      </c>
      <c r="L1495" s="15">
        <v>33492</v>
      </c>
      <c r="M1495" s="15">
        <v>67620</v>
      </c>
      <c r="O1495" s="13"/>
      <c r="P1495" s="13"/>
    </row>
    <row r="1496" spans="1:16" ht="12.45" customHeight="1" x14ac:dyDescent="0.2">
      <c r="A1496" s="11" t="str">
        <f t="shared" si="26"/>
        <v>GERALDTON1989</v>
      </c>
      <c r="B1496" s="93" t="s">
        <v>67</v>
      </c>
      <c r="C1496" s="88">
        <v>1989</v>
      </c>
      <c r="D1496" s="89"/>
      <c r="E1496" s="15">
        <v>24749</v>
      </c>
      <c r="F1496" s="15">
        <v>24919</v>
      </c>
      <c r="G1496" s="15">
        <v>49668</v>
      </c>
      <c r="H1496" s="15">
        <v>0</v>
      </c>
      <c r="I1496" s="15">
        <v>0</v>
      </c>
      <c r="J1496" s="15">
        <v>0</v>
      </c>
      <c r="K1496" s="15">
        <v>24749</v>
      </c>
      <c r="L1496" s="15">
        <v>24919</v>
      </c>
      <c r="M1496" s="15">
        <v>49668</v>
      </c>
      <c r="O1496" s="13"/>
      <c r="P1496" s="13"/>
    </row>
    <row r="1497" spans="1:16" ht="12.45" customHeight="1" x14ac:dyDescent="0.2">
      <c r="A1497" s="11" t="str">
        <f t="shared" si="26"/>
        <v>GERALDTON1990</v>
      </c>
      <c r="B1497" s="3" t="s">
        <v>67</v>
      </c>
      <c r="C1497" s="12">
        <v>1990</v>
      </c>
      <c r="E1497" s="13">
        <v>31931</v>
      </c>
      <c r="F1497" s="13">
        <v>31710</v>
      </c>
      <c r="G1497" s="13">
        <v>63641</v>
      </c>
      <c r="H1497" s="13">
        <v>0</v>
      </c>
      <c r="I1497" s="13">
        <v>0</v>
      </c>
      <c r="J1497" s="13">
        <v>0</v>
      </c>
      <c r="K1497" s="15">
        <v>31931</v>
      </c>
      <c r="L1497" s="15">
        <v>31710</v>
      </c>
      <c r="M1497" s="15">
        <v>63641</v>
      </c>
      <c r="O1497" s="13"/>
      <c r="P1497" s="13"/>
    </row>
    <row r="1498" spans="1:16" ht="12.45" customHeight="1" x14ac:dyDescent="0.2">
      <c r="A1498" s="11" t="str">
        <f t="shared" si="26"/>
        <v>GERALDTON1991</v>
      </c>
      <c r="B1498" s="93" t="s">
        <v>67</v>
      </c>
      <c r="C1498" s="88">
        <v>1991</v>
      </c>
      <c r="D1498" s="89"/>
      <c r="E1498" s="15">
        <v>33324</v>
      </c>
      <c r="F1498" s="15">
        <v>32978</v>
      </c>
      <c r="G1498" s="15">
        <v>66302</v>
      </c>
      <c r="H1498" s="15">
        <v>0</v>
      </c>
      <c r="I1498" s="15">
        <v>0</v>
      </c>
      <c r="J1498" s="15">
        <v>0</v>
      </c>
      <c r="K1498" s="15">
        <v>33324</v>
      </c>
      <c r="L1498" s="15">
        <v>32978</v>
      </c>
      <c r="M1498" s="15">
        <v>66302</v>
      </c>
      <c r="O1498" s="13"/>
      <c r="P1498" s="13"/>
    </row>
    <row r="1499" spans="1:16" ht="12.45" customHeight="1" x14ac:dyDescent="0.2">
      <c r="A1499" s="11" t="str">
        <f t="shared" si="26"/>
        <v>GERALDTON1992</v>
      </c>
      <c r="B1499" s="93" t="s">
        <v>67</v>
      </c>
      <c r="C1499" s="88">
        <v>1992</v>
      </c>
      <c r="D1499" s="89"/>
      <c r="E1499" s="15">
        <v>34292</v>
      </c>
      <c r="F1499" s="15">
        <v>33863</v>
      </c>
      <c r="G1499" s="15">
        <v>68155</v>
      </c>
      <c r="H1499" s="15">
        <v>0</v>
      </c>
      <c r="I1499" s="15">
        <v>0</v>
      </c>
      <c r="J1499" s="15">
        <v>0</v>
      </c>
      <c r="K1499" s="15">
        <v>34292</v>
      </c>
      <c r="L1499" s="15">
        <v>33863</v>
      </c>
      <c r="M1499" s="15">
        <v>68155</v>
      </c>
      <c r="O1499" s="13"/>
      <c r="P1499" s="13"/>
    </row>
    <row r="1500" spans="1:16" ht="12.45" customHeight="1" x14ac:dyDescent="0.2">
      <c r="A1500" s="11" t="str">
        <f t="shared" si="26"/>
        <v>GERALDTON1993</v>
      </c>
      <c r="B1500" s="95" t="s">
        <v>67</v>
      </c>
      <c r="C1500" s="88">
        <v>1993</v>
      </c>
      <c r="D1500" s="89"/>
      <c r="E1500" s="15">
        <v>36171</v>
      </c>
      <c r="F1500" s="15">
        <v>35247</v>
      </c>
      <c r="G1500" s="15">
        <v>71418</v>
      </c>
      <c r="H1500" s="90">
        <v>0</v>
      </c>
      <c r="I1500" s="90">
        <v>0</v>
      </c>
      <c r="J1500" s="15">
        <v>0</v>
      </c>
      <c r="K1500" s="15">
        <v>36171</v>
      </c>
      <c r="L1500" s="15">
        <v>35247</v>
      </c>
      <c r="M1500" s="15">
        <v>71418</v>
      </c>
      <c r="O1500" s="13"/>
      <c r="P1500" s="13"/>
    </row>
    <row r="1501" spans="1:16" ht="12.45" customHeight="1" x14ac:dyDescent="0.2">
      <c r="A1501" s="11" t="str">
        <f t="shared" si="26"/>
        <v>GERALDTON1994</v>
      </c>
      <c r="B1501" s="3" t="s">
        <v>67</v>
      </c>
      <c r="C1501" s="12">
        <v>1994</v>
      </c>
      <c r="E1501" s="13">
        <v>37961</v>
      </c>
      <c r="F1501" s="13">
        <v>37840</v>
      </c>
      <c r="G1501" s="13">
        <v>75801</v>
      </c>
      <c r="H1501" s="13">
        <v>0</v>
      </c>
      <c r="I1501" s="13">
        <v>0</v>
      </c>
      <c r="J1501" s="13">
        <v>0</v>
      </c>
      <c r="K1501" s="15">
        <v>37961</v>
      </c>
      <c r="L1501" s="15">
        <v>37840</v>
      </c>
      <c r="M1501" s="15">
        <v>75801</v>
      </c>
      <c r="O1501" s="13"/>
      <c r="P1501" s="13"/>
    </row>
    <row r="1502" spans="1:16" ht="12.45" customHeight="1" x14ac:dyDescent="0.2">
      <c r="A1502" s="11" t="str">
        <f t="shared" si="26"/>
        <v>GERALDTON1995</v>
      </c>
      <c r="B1502" s="93" t="s">
        <v>67</v>
      </c>
      <c r="C1502" s="88">
        <v>1995</v>
      </c>
      <c r="D1502" s="89"/>
      <c r="E1502" s="15">
        <v>28994</v>
      </c>
      <c r="F1502" s="15">
        <v>29016</v>
      </c>
      <c r="G1502" s="15">
        <v>58010</v>
      </c>
      <c r="H1502" s="15">
        <v>0</v>
      </c>
      <c r="I1502" s="15">
        <v>0</v>
      </c>
      <c r="J1502" s="15">
        <v>0</v>
      </c>
      <c r="K1502" s="15">
        <v>28994</v>
      </c>
      <c r="L1502" s="15">
        <v>29016</v>
      </c>
      <c r="M1502" s="15">
        <v>58010</v>
      </c>
      <c r="O1502" s="13"/>
      <c r="P1502" s="13"/>
    </row>
    <row r="1503" spans="1:16" ht="12.45" customHeight="1" x14ac:dyDescent="0.2">
      <c r="A1503" s="11" t="str">
        <f t="shared" si="26"/>
        <v>GERALDTON1996</v>
      </c>
      <c r="B1503" s="93" t="s">
        <v>67</v>
      </c>
      <c r="C1503" s="88">
        <v>1996</v>
      </c>
      <c r="D1503" s="89"/>
      <c r="E1503" s="15">
        <v>36205</v>
      </c>
      <c r="F1503" s="15">
        <v>36262</v>
      </c>
      <c r="G1503" s="15">
        <v>72467</v>
      </c>
      <c r="H1503" s="15">
        <v>0</v>
      </c>
      <c r="I1503" s="15">
        <v>0</v>
      </c>
      <c r="J1503" s="15">
        <v>0</v>
      </c>
      <c r="K1503" s="15">
        <v>36205</v>
      </c>
      <c r="L1503" s="15">
        <v>36262</v>
      </c>
      <c r="M1503" s="15">
        <v>72467</v>
      </c>
      <c r="O1503" s="13"/>
      <c r="P1503" s="13"/>
    </row>
    <row r="1504" spans="1:16" ht="12.45" customHeight="1" x14ac:dyDescent="0.2">
      <c r="A1504" s="11" t="str">
        <f t="shared" si="26"/>
        <v>GERALDTON1997</v>
      </c>
      <c r="B1504" s="3" t="s">
        <v>67</v>
      </c>
      <c r="C1504" s="12">
        <v>1997</v>
      </c>
      <c r="E1504" s="13">
        <v>33154</v>
      </c>
      <c r="F1504" s="13">
        <v>32869</v>
      </c>
      <c r="G1504" s="13">
        <v>66023</v>
      </c>
      <c r="H1504" s="13">
        <v>0</v>
      </c>
      <c r="I1504" s="13">
        <v>0</v>
      </c>
      <c r="J1504" s="13">
        <v>0</v>
      </c>
      <c r="K1504" s="15">
        <v>33154</v>
      </c>
      <c r="L1504" s="15">
        <v>32869</v>
      </c>
      <c r="M1504" s="15">
        <v>66023</v>
      </c>
      <c r="O1504" s="13"/>
      <c r="P1504" s="13"/>
    </row>
    <row r="1505" spans="1:16" ht="12.45" customHeight="1" x14ac:dyDescent="0.2">
      <c r="A1505" s="11" t="str">
        <f t="shared" si="26"/>
        <v>GERALDTON1998</v>
      </c>
      <c r="B1505" s="91" t="s">
        <v>67</v>
      </c>
      <c r="C1505" s="16">
        <v>1998</v>
      </c>
      <c r="D1505" s="89"/>
      <c r="E1505" s="92">
        <v>32217</v>
      </c>
      <c r="F1505" s="92">
        <v>32039</v>
      </c>
      <c r="G1505" s="92">
        <v>64256</v>
      </c>
      <c r="H1505" s="92">
        <v>0</v>
      </c>
      <c r="I1505" s="92">
        <v>0</v>
      </c>
      <c r="J1505" s="92">
        <v>0</v>
      </c>
      <c r="K1505" s="15">
        <v>32217</v>
      </c>
      <c r="L1505" s="15">
        <v>32039</v>
      </c>
      <c r="M1505" s="15">
        <v>64256</v>
      </c>
      <c r="O1505" s="13"/>
      <c r="P1505" s="13"/>
    </row>
    <row r="1506" spans="1:16" ht="12.45" customHeight="1" x14ac:dyDescent="0.2">
      <c r="A1506" s="11" t="str">
        <f t="shared" si="26"/>
        <v>GERALDTON1999</v>
      </c>
      <c r="B1506" s="93" t="s">
        <v>67</v>
      </c>
      <c r="C1506" s="12">
        <v>1999</v>
      </c>
      <c r="D1506" s="89"/>
      <c r="E1506" s="94">
        <v>31947</v>
      </c>
      <c r="F1506" s="94">
        <v>31878</v>
      </c>
      <c r="G1506" s="94">
        <v>63825</v>
      </c>
      <c r="H1506" s="94">
        <v>0</v>
      </c>
      <c r="I1506" s="94">
        <v>0</v>
      </c>
      <c r="J1506" s="94">
        <v>0</v>
      </c>
      <c r="K1506" s="15">
        <v>31947</v>
      </c>
      <c r="L1506" s="15">
        <v>31878</v>
      </c>
      <c r="M1506" s="15">
        <v>63825</v>
      </c>
      <c r="O1506" s="13"/>
      <c r="P1506" s="13"/>
    </row>
    <row r="1507" spans="1:16" ht="12.45" customHeight="1" x14ac:dyDescent="0.2">
      <c r="A1507" s="11" t="str">
        <f t="shared" si="26"/>
        <v>GERALDTON2000</v>
      </c>
      <c r="B1507" s="91" t="s">
        <v>67</v>
      </c>
      <c r="C1507" s="16">
        <v>2000</v>
      </c>
      <c r="D1507" s="89"/>
      <c r="E1507" s="92">
        <v>32731</v>
      </c>
      <c r="F1507" s="92">
        <v>32811</v>
      </c>
      <c r="G1507" s="92">
        <v>65542</v>
      </c>
      <c r="H1507" s="92">
        <v>0</v>
      </c>
      <c r="I1507" s="92">
        <v>0</v>
      </c>
      <c r="J1507" s="92">
        <v>0</v>
      </c>
      <c r="K1507" s="15">
        <v>32731</v>
      </c>
      <c r="L1507" s="15">
        <v>32811</v>
      </c>
      <c r="M1507" s="15">
        <v>65542</v>
      </c>
      <c r="O1507" s="13"/>
      <c r="P1507" s="13"/>
    </row>
    <row r="1508" spans="1:16" ht="12.45" customHeight="1" x14ac:dyDescent="0.2">
      <c r="A1508" s="11" t="str">
        <f t="shared" si="26"/>
        <v>GERALDTON2001</v>
      </c>
      <c r="B1508" s="3" t="s">
        <v>67</v>
      </c>
      <c r="C1508" s="12">
        <v>2001</v>
      </c>
      <c r="E1508" s="13">
        <v>27597</v>
      </c>
      <c r="F1508" s="13">
        <v>27509</v>
      </c>
      <c r="G1508" s="13">
        <v>55106</v>
      </c>
      <c r="H1508" s="13">
        <v>0</v>
      </c>
      <c r="I1508" s="13">
        <v>0</v>
      </c>
      <c r="J1508" s="13">
        <v>0</v>
      </c>
      <c r="K1508" s="15">
        <v>27597</v>
      </c>
      <c r="L1508" s="15">
        <v>27509</v>
      </c>
      <c r="M1508" s="15">
        <v>55106</v>
      </c>
      <c r="O1508" s="13"/>
      <c r="P1508" s="13"/>
    </row>
    <row r="1509" spans="1:16" ht="12.45" customHeight="1" x14ac:dyDescent="0.2">
      <c r="A1509" s="11" t="str">
        <f t="shared" si="26"/>
        <v>GERALDTON2002</v>
      </c>
      <c r="B1509" s="95" t="s">
        <v>67</v>
      </c>
      <c r="C1509" s="88">
        <v>2002</v>
      </c>
      <c r="D1509" s="89"/>
      <c r="E1509" s="15">
        <v>26089</v>
      </c>
      <c r="F1509" s="15">
        <v>25884</v>
      </c>
      <c r="G1509" s="15">
        <v>51973</v>
      </c>
      <c r="H1509" s="15">
        <v>0</v>
      </c>
      <c r="I1509" s="15">
        <v>0</v>
      </c>
      <c r="J1509" s="15">
        <v>0</v>
      </c>
      <c r="K1509" s="15">
        <v>26089</v>
      </c>
      <c r="L1509" s="15">
        <v>25884</v>
      </c>
      <c r="M1509" s="15">
        <v>51973</v>
      </c>
      <c r="O1509" s="13"/>
      <c r="P1509" s="13"/>
    </row>
    <row r="1510" spans="1:16" ht="12.45" customHeight="1" x14ac:dyDescent="0.2">
      <c r="A1510" s="11" t="str">
        <f t="shared" si="26"/>
        <v>GERALDTON2003</v>
      </c>
      <c r="B1510" s="3" t="s">
        <v>67</v>
      </c>
      <c r="C1510" s="12">
        <v>2003</v>
      </c>
      <c r="E1510" s="13">
        <v>28109</v>
      </c>
      <c r="F1510" s="13">
        <v>28011</v>
      </c>
      <c r="G1510" s="13">
        <v>56120</v>
      </c>
      <c r="H1510" s="13">
        <v>0</v>
      </c>
      <c r="I1510" s="13">
        <v>0</v>
      </c>
      <c r="J1510" s="13">
        <v>0</v>
      </c>
      <c r="K1510" s="15">
        <v>28109</v>
      </c>
      <c r="L1510" s="15">
        <v>28011</v>
      </c>
      <c r="M1510" s="15">
        <v>56120</v>
      </c>
      <c r="O1510" s="13"/>
      <c r="P1510" s="13"/>
    </row>
    <row r="1511" spans="1:16" ht="12.45" customHeight="1" x14ac:dyDescent="0.2">
      <c r="A1511" s="11" t="str">
        <f t="shared" si="26"/>
        <v>GERALDTON2004</v>
      </c>
      <c r="B1511" s="3" t="s">
        <v>67</v>
      </c>
      <c r="C1511" s="12">
        <v>2004</v>
      </c>
      <c r="E1511" s="13">
        <v>33411</v>
      </c>
      <c r="F1511" s="13">
        <v>33408</v>
      </c>
      <c r="G1511" s="13">
        <v>66819</v>
      </c>
      <c r="H1511" s="13">
        <v>0</v>
      </c>
      <c r="I1511" s="13">
        <v>0</v>
      </c>
      <c r="J1511" s="13">
        <v>0</v>
      </c>
      <c r="K1511" s="15">
        <v>33411</v>
      </c>
      <c r="L1511" s="15">
        <v>33408</v>
      </c>
      <c r="M1511" s="15">
        <v>66819</v>
      </c>
      <c r="O1511" s="13"/>
      <c r="P1511" s="13"/>
    </row>
    <row r="1512" spans="1:16" ht="12.45" customHeight="1" x14ac:dyDescent="0.2">
      <c r="A1512" s="11" t="str">
        <f t="shared" si="26"/>
        <v>GERALDTON2005</v>
      </c>
      <c r="B1512" s="93" t="s">
        <v>67</v>
      </c>
      <c r="C1512" s="88">
        <v>2005</v>
      </c>
      <c r="D1512" s="89"/>
      <c r="E1512" s="15">
        <v>40093</v>
      </c>
      <c r="F1512" s="15">
        <v>40363</v>
      </c>
      <c r="G1512" s="15">
        <v>80456</v>
      </c>
      <c r="H1512" s="15">
        <v>0</v>
      </c>
      <c r="I1512" s="15">
        <v>0</v>
      </c>
      <c r="J1512" s="15">
        <v>0</v>
      </c>
      <c r="K1512" s="15">
        <v>40093</v>
      </c>
      <c r="L1512" s="15">
        <v>40363</v>
      </c>
      <c r="M1512" s="15">
        <v>80456</v>
      </c>
      <c r="O1512" s="13"/>
      <c r="P1512" s="13"/>
    </row>
    <row r="1513" spans="1:16" ht="12.45" customHeight="1" x14ac:dyDescent="0.2">
      <c r="A1513" s="11" t="str">
        <f t="shared" ref="A1513:A1576" si="27">CONCATENATE(B1513,C1513)</f>
        <v>GERALDTON2006</v>
      </c>
      <c r="B1513" s="3" t="s">
        <v>67</v>
      </c>
      <c r="C1513" s="12">
        <v>2006</v>
      </c>
      <c r="E1513" s="13">
        <v>44078</v>
      </c>
      <c r="F1513" s="13">
        <v>44497</v>
      </c>
      <c r="G1513" s="13">
        <v>88575</v>
      </c>
      <c r="H1513" s="13">
        <v>0</v>
      </c>
      <c r="I1513" s="13">
        <v>0</v>
      </c>
      <c r="J1513" s="13">
        <v>0</v>
      </c>
      <c r="K1513" s="15">
        <v>44078</v>
      </c>
      <c r="L1513" s="15">
        <v>44497</v>
      </c>
      <c r="M1513" s="15">
        <v>88575</v>
      </c>
      <c r="O1513" s="13"/>
      <c r="P1513" s="13"/>
    </row>
    <row r="1514" spans="1:16" ht="12.45" customHeight="1" x14ac:dyDescent="0.2">
      <c r="A1514" s="11" t="str">
        <f t="shared" si="27"/>
        <v>GERALDTON2007</v>
      </c>
      <c r="B1514" s="93" t="s">
        <v>67</v>
      </c>
      <c r="C1514" s="88">
        <v>2007</v>
      </c>
      <c r="D1514" s="89"/>
      <c r="E1514" s="15">
        <v>48473</v>
      </c>
      <c r="F1514" s="15">
        <v>49150</v>
      </c>
      <c r="G1514" s="15">
        <v>97623</v>
      </c>
      <c r="H1514" s="15">
        <v>0</v>
      </c>
      <c r="I1514" s="15">
        <v>0</v>
      </c>
      <c r="J1514" s="15">
        <v>0</v>
      </c>
      <c r="K1514" s="15">
        <v>48473</v>
      </c>
      <c r="L1514" s="15">
        <v>49150</v>
      </c>
      <c r="M1514" s="15">
        <v>97623</v>
      </c>
      <c r="O1514" s="13"/>
      <c r="P1514" s="13"/>
    </row>
    <row r="1515" spans="1:16" ht="12.45" customHeight="1" x14ac:dyDescent="0.2">
      <c r="A1515" s="11" t="str">
        <f t="shared" si="27"/>
        <v>GERALDTON2008</v>
      </c>
      <c r="B1515" s="3" t="s">
        <v>67</v>
      </c>
      <c r="C1515" s="12">
        <v>2008</v>
      </c>
      <c r="E1515" s="13">
        <v>52130</v>
      </c>
      <c r="F1515" s="13">
        <v>52310</v>
      </c>
      <c r="G1515" s="13">
        <v>104440</v>
      </c>
      <c r="H1515" s="13">
        <v>0</v>
      </c>
      <c r="I1515" s="13">
        <v>0</v>
      </c>
      <c r="J1515" s="13">
        <v>0</v>
      </c>
      <c r="K1515" s="15">
        <v>52130</v>
      </c>
      <c r="L1515" s="15">
        <v>52310</v>
      </c>
      <c r="M1515" s="15">
        <v>104440</v>
      </c>
      <c r="O1515" s="13"/>
      <c r="P1515" s="13"/>
    </row>
    <row r="1516" spans="1:16" ht="12.45" customHeight="1" x14ac:dyDescent="0.2">
      <c r="A1516" s="11" t="str">
        <f t="shared" si="27"/>
        <v>GERALDTON2009</v>
      </c>
      <c r="B1516" s="3" t="s">
        <v>67</v>
      </c>
      <c r="C1516" s="12">
        <v>2009</v>
      </c>
      <c r="E1516" s="13">
        <v>48259</v>
      </c>
      <c r="F1516" s="13">
        <v>47927</v>
      </c>
      <c r="G1516" s="13">
        <v>96186</v>
      </c>
      <c r="H1516" s="13">
        <v>0</v>
      </c>
      <c r="I1516" s="13">
        <v>0</v>
      </c>
      <c r="J1516" s="13">
        <v>0</v>
      </c>
      <c r="K1516" s="15">
        <v>48259</v>
      </c>
      <c r="L1516" s="15">
        <v>47927</v>
      </c>
      <c r="M1516" s="15">
        <v>96186</v>
      </c>
      <c r="O1516" s="13"/>
      <c r="P1516" s="13"/>
    </row>
    <row r="1517" spans="1:16" ht="12.45" customHeight="1" x14ac:dyDescent="0.2">
      <c r="A1517" s="11" t="str">
        <f t="shared" si="27"/>
        <v>GERALDTON2010</v>
      </c>
      <c r="B1517" s="3" t="s">
        <v>67</v>
      </c>
      <c r="C1517" s="12">
        <v>2010</v>
      </c>
      <c r="E1517" s="13">
        <v>51684</v>
      </c>
      <c r="F1517" s="13">
        <v>51767</v>
      </c>
      <c r="G1517" s="13">
        <v>103451</v>
      </c>
      <c r="H1517" s="13">
        <v>0</v>
      </c>
      <c r="I1517" s="13">
        <v>0</v>
      </c>
      <c r="J1517" s="13">
        <v>0</v>
      </c>
      <c r="K1517" s="15">
        <v>51684</v>
      </c>
      <c r="L1517" s="15">
        <v>51767</v>
      </c>
      <c r="M1517" s="15">
        <v>103451</v>
      </c>
      <c r="O1517" s="13"/>
      <c r="P1517" s="13"/>
    </row>
    <row r="1518" spans="1:16" ht="12.45" customHeight="1" x14ac:dyDescent="0.2">
      <c r="A1518" s="11" t="str">
        <f t="shared" si="27"/>
        <v>GERALDTON2011</v>
      </c>
      <c r="B1518" s="95" t="s">
        <v>67</v>
      </c>
      <c r="C1518" s="88">
        <v>2011</v>
      </c>
      <c r="D1518" s="89"/>
      <c r="E1518" s="15">
        <v>53599</v>
      </c>
      <c r="F1518" s="15">
        <v>54089</v>
      </c>
      <c r="G1518" s="15">
        <v>107688</v>
      </c>
      <c r="H1518" s="90">
        <v>0</v>
      </c>
      <c r="I1518" s="90">
        <v>0</v>
      </c>
      <c r="J1518" s="15">
        <v>0</v>
      </c>
      <c r="K1518" s="15">
        <v>53599</v>
      </c>
      <c r="L1518" s="15">
        <v>54089</v>
      </c>
      <c r="M1518" s="15">
        <v>107688</v>
      </c>
      <c r="O1518" s="13"/>
      <c r="P1518" s="13"/>
    </row>
    <row r="1519" spans="1:16" ht="12.45" customHeight="1" x14ac:dyDescent="0.2">
      <c r="A1519" s="11" t="str">
        <f t="shared" si="27"/>
        <v>GERALDTON2012</v>
      </c>
      <c r="B1519" s="3" t="s">
        <v>67</v>
      </c>
      <c r="C1519" s="12">
        <v>2012</v>
      </c>
      <c r="E1519" s="13">
        <v>68836</v>
      </c>
      <c r="F1519" s="13">
        <v>69230</v>
      </c>
      <c r="G1519" s="13">
        <v>138066</v>
      </c>
      <c r="H1519" s="13">
        <v>0</v>
      </c>
      <c r="I1519" s="13">
        <v>0</v>
      </c>
      <c r="J1519" s="13">
        <v>0</v>
      </c>
      <c r="K1519" s="15">
        <v>68836</v>
      </c>
      <c r="L1519" s="15">
        <v>69230</v>
      </c>
      <c r="M1519" s="15">
        <v>138066</v>
      </c>
      <c r="O1519" s="13"/>
      <c r="P1519" s="13"/>
    </row>
    <row r="1520" spans="1:16" ht="12.45" customHeight="1" x14ac:dyDescent="0.2">
      <c r="A1520" s="11" t="str">
        <f t="shared" si="27"/>
        <v>GERALDTON2013</v>
      </c>
      <c r="B1520" s="3" t="s">
        <v>67</v>
      </c>
      <c r="C1520" s="12">
        <v>2013</v>
      </c>
      <c r="E1520" s="13">
        <v>63746</v>
      </c>
      <c r="F1520" s="13">
        <v>64338</v>
      </c>
      <c r="G1520" s="13">
        <v>128084</v>
      </c>
      <c r="H1520" s="13">
        <v>0</v>
      </c>
      <c r="I1520" s="13">
        <v>0</v>
      </c>
      <c r="J1520" s="13">
        <v>0</v>
      </c>
      <c r="K1520" s="15">
        <v>63746</v>
      </c>
      <c r="L1520" s="15">
        <v>64338</v>
      </c>
      <c r="M1520" s="15">
        <v>128084</v>
      </c>
      <c r="O1520" s="13"/>
      <c r="P1520" s="13"/>
    </row>
    <row r="1521" spans="1:16" ht="12.45" customHeight="1" x14ac:dyDescent="0.2">
      <c r="A1521" s="11" t="str">
        <f t="shared" si="27"/>
        <v>GERALDTON2014</v>
      </c>
      <c r="B1521" s="3" t="s">
        <v>67</v>
      </c>
      <c r="C1521" s="12">
        <v>2014</v>
      </c>
      <c r="E1521" s="13">
        <v>63355</v>
      </c>
      <c r="F1521" s="13">
        <v>63517</v>
      </c>
      <c r="G1521" s="13">
        <v>126872</v>
      </c>
      <c r="H1521" s="13">
        <v>0</v>
      </c>
      <c r="I1521" s="13">
        <v>0</v>
      </c>
      <c r="J1521" s="13">
        <v>0</v>
      </c>
      <c r="K1521" s="15">
        <v>63355</v>
      </c>
      <c r="L1521" s="15">
        <v>63517</v>
      </c>
      <c r="M1521" s="15">
        <v>126872</v>
      </c>
      <c r="O1521" s="13"/>
      <c r="P1521" s="13"/>
    </row>
    <row r="1522" spans="1:16" ht="12.45" customHeight="1" x14ac:dyDescent="0.2">
      <c r="A1522" s="11" t="str">
        <f t="shared" si="27"/>
        <v>GERALDTON2015</v>
      </c>
      <c r="B1522" s="3" t="s">
        <v>67</v>
      </c>
      <c r="C1522" s="12">
        <v>2015</v>
      </c>
      <c r="E1522" s="13">
        <v>58070</v>
      </c>
      <c r="F1522" s="13">
        <v>58102</v>
      </c>
      <c r="G1522" s="13">
        <v>116172</v>
      </c>
      <c r="H1522" s="13">
        <v>0</v>
      </c>
      <c r="I1522" s="13">
        <v>0</v>
      </c>
      <c r="J1522" s="13">
        <v>0</v>
      </c>
      <c r="K1522" s="15">
        <v>58070</v>
      </c>
      <c r="L1522" s="15">
        <v>58102</v>
      </c>
      <c r="M1522" s="15">
        <v>116172</v>
      </c>
      <c r="O1522" s="13"/>
      <c r="P1522" s="13"/>
    </row>
    <row r="1523" spans="1:16" ht="12.45" customHeight="1" x14ac:dyDescent="0.2">
      <c r="A1523" s="11" t="str">
        <f t="shared" si="27"/>
        <v>GERALDTON2016</v>
      </c>
      <c r="B1523" s="3" t="s">
        <v>67</v>
      </c>
      <c r="C1523" s="12">
        <v>2016</v>
      </c>
      <c r="E1523" s="13">
        <v>58081</v>
      </c>
      <c r="F1523" s="13">
        <v>59472</v>
      </c>
      <c r="G1523" s="13">
        <v>117553</v>
      </c>
      <c r="H1523" s="13">
        <v>0</v>
      </c>
      <c r="I1523" s="13">
        <v>0</v>
      </c>
      <c r="J1523" s="13">
        <v>0</v>
      </c>
      <c r="K1523" s="15">
        <v>58081</v>
      </c>
      <c r="L1523" s="15">
        <v>59472</v>
      </c>
      <c r="M1523" s="15">
        <v>117553</v>
      </c>
      <c r="O1523" s="13"/>
      <c r="P1523" s="13"/>
    </row>
    <row r="1524" spans="1:16" ht="12.45" customHeight="1" x14ac:dyDescent="0.2">
      <c r="A1524" s="11" t="str">
        <f t="shared" si="27"/>
        <v>GERALDTON2017</v>
      </c>
      <c r="B1524" s="3" t="s">
        <v>67</v>
      </c>
      <c r="C1524" s="12">
        <v>2017</v>
      </c>
      <c r="E1524" s="13">
        <v>55320</v>
      </c>
      <c r="F1524" s="13">
        <v>56544</v>
      </c>
      <c r="G1524" s="13">
        <v>111864</v>
      </c>
      <c r="H1524" s="13">
        <v>0</v>
      </c>
      <c r="I1524" s="13">
        <v>0</v>
      </c>
      <c r="J1524" s="13">
        <v>0</v>
      </c>
      <c r="K1524" s="15">
        <v>55320</v>
      </c>
      <c r="L1524" s="15">
        <v>56544</v>
      </c>
      <c r="M1524" s="15">
        <v>111864</v>
      </c>
      <c r="O1524" s="13"/>
      <c r="P1524" s="13"/>
    </row>
    <row r="1525" spans="1:16" ht="12.45" customHeight="1" x14ac:dyDescent="0.2">
      <c r="A1525" s="11" t="str">
        <f t="shared" si="27"/>
        <v>GERALDTON2018</v>
      </c>
      <c r="B1525" s="95" t="s">
        <v>67</v>
      </c>
      <c r="C1525" s="88">
        <v>2018</v>
      </c>
      <c r="D1525" s="89"/>
      <c r="E1525" s="15">
        <v>55235</v>
      </c>
      <c r="F1525" s="15">
        <v>58099</v>
      </c>
      <c r="G1525" s="15">
        <v>113334</v>
      </c>
      <c r="H1525" s="90">
        <v>0</v>
      </c>
      <c r="I1525" s="90">
        <v>0</v>
      </c>
      <c r="J1525" s="15">
        <v>0</v>
      </c>
      <c r="K1525" s="15">
        <v>55235</v>
      </c>
      <c r="L1525" s="15">
        <v>58099</v>
      </c>
      <c r="M1525" s="15">
        <v>113334</v>
      </c>
      <c r="O1525" s="13"/>
      <c r="P1525" s="13"/>
    </row>
    <row r="1526" spans="1:16" ht="12.45" customHeight="1" x14ac:dyDescent="0.2">
      <c r="A1526" s="11" t="str">
        <f t="shared" si="27"/>
        <v>GERALDTON2019</v>
      </c>
      <c r="B1526" s="3" t="s">
        <v>67</v>
      </c>
      <c r="C1526" s="12">
        <v>2019</v>
      </c>
      <c r="E1526" s="13">
        <v>53195</v>
      </c>
      <c r="F1526" s="13">
        <v>53498</v>
      </c>
      <c r="G1526" s="13">
        <v>106693</v>
      </c>
      <c r="H1526" s="13">
        <v>0</v>
      </c>
      <c r="I1526" s="13">
        <v>0</v>
      </c>
      <c r="J1526" s="13">
        <v>0</v>
      </c>
      <c r="K1526" s="15">
        <v>53195</v>
      </c>
      <c r="L1526" s="15">
        <v>53498</v>
      </c>
      <c r="M1526" s="15">
        <v>106693</v>
      </c>
      <c r="O1526" s="13"/>
      <c r="P1526" s="13"/>
    </row>
    <row r="1527" spans="1:16" ht="12.45" customHeight="1" x14ac:dyDescent="0.2">
      <c r="A1527" s="11" t="str">
        <f t="shared" si="27"/>
        <v>GERALDTON2020</v>
      </c>
      <c r="B1527" s="3" t="s">
        <v>67</v>
      </c>
      <c r="C1527" s="12">
        <v>2020</v>
      </c>
      <c r="E1527" s="13">
        <v>21037</v>
      </c>
      <c r="F1527" s="13">
        <v>21283</v>
      </c>
      <c r="G1527" s="13">
        <v>42320</v>
      </c>
      <c r="H1527" s="13">
        <v>0</v>
      </c>
      <c r="I1527" s="13">
        <v>0</v>
      </c>
      <c r="J1527" s="13">
        <v>0</v>
      </c>
      <c r="K1527" s="15">
        <v>21037</v>
      </c>
      <c r="L1527" s="15">
        <v>21283</v>
      </c>
      <c r="M1527" s="15">
        <v>42320</v>
      </c>
      <c r="O1527" s="13"/>
      <c r="P1527" s="13"/>
    </row>
    <row r="1528" spans="1:16" ht="12.45" customHeight="1" x14ac:dyDescent="0.2">
      <c r="A1528" s="11" t="str">
        <f t="shared" si="27"/>
        <v>GERALDTON2021</v>
      </c>
      <c r="B1528" s="96" t="s">
        <v>67</v>
      </c>
      <c r="C1528" s="88">
        <v>2021</v>
      </c>
      <c r="D1528" s="89"/>
      <c r="E1528" s="15">
        <v>36872</v>
      </c>
      <c r="F1528" s="15">
        <v>38185</v>
      </c>
      <c r="G1528" s="15">
        <v>75057</v>
      </c>
      <c r="H1528" s="15">
        <v>0</v>
      </c>
      <c r="I1528" s="15">
        <v>0</v>
      </c>
      <c r="J1528" s="15">
        <v>0</v>
      </c>
      <c r="K1528" s="15">
        <v>36872</v>
      </c>
      <c r="L1528" s="15">
        <v>38185</v>
      </c>
      <c r="M1528" s="15">
        <v>75057</v>
      </c>
      <c r="O1528" s="13"/>
      <c r="P1528" s="13"/>
    </row>
    <row r="1529" spans="1:16" ht="12.45" customHeight="1" x14ac:dyDescent="0.2">
      <c r="A1529" s="11" t="str">
        <f t="shared" si="27"/>
        <v>GERALDTON2022</v>
      </c>
      <c r="B1529" s="93" t="s">
        <v>67</v>
      </c>
      <c r="C1529" s="88">
        <v>2022</v>
      </c>
      <c r="D1529" s="89"/>
      <c r="E1529" s="15">
        <v>40002</v>
      </c>
      <c r="F1529" s="15">
        <v>40204</v>
      </c>
      <c r="G1529" s="15">
        <v>80206</v>
      </c>
      <c r="H1529" s="15">
        <v>0</v>
      </c>
      <c r="I1529" s="15">
        <v>0</v>
      </c>
      <c r="J1529" s="15">
        <v>0</v>
      </c>
      <c r="K1529" s="15">
        <v>40002</v>
      </c>
      <c r="L1529" s="15">
        <v>40204</v>
      </c>
      <c r="M1529" s="15">
        <v>80206</v>
      </c>
      <c r="O1529" s="13"/>
      <c r="P1529" s="13"/>
    </row>
    <row r="1530" spans="1:16" ht="12.45" customHeight="1" x14ac:dyDescent="0.2">
      <c r="A1530" s="11" t="str">
        <f t="shared" si="27"/>
        <v>GERALDTON2023</v>
      </c>
      <c r="B1530" s="93" t="s">
        <v>67</v>
      </c>
      <c r="C1530" s="88">
        <v>2023</v>
      </c>
      <c r="D1530" s="89"/>
      <c r="E1530" s="15">
        <v>47170</v>
      </c>
      <c r="F1530" s="15">
        <v>48144</v>
      </c>
      <c r="G1530" s="15">
        <v>95314</v>
      </c>
      <c r="H1530" s="15">
        <v>0</v>
      </c>
      <c r="I1530" s="15">
        <v>0</v>
      </c>
      <c r="J1530" s="15">
        <v>0</v>
      </c>
      <c r="K1530" s="15">
        <v>47170</v>
      </c>
      <c r="L1530" s="15">
        <v>48144</v>
      </c>
      <c r="M1530" s="15">
        <v>95314</v>
      </c>
      <c r="O1530" s="13"/>
      <c r="P1530" s="13"/>
    </row>
    <row r="1531" spans="1:16" ht="12.45" customHeight="1" x14ac:dyDescent="0.2">
      <c r="A1531" s="11" t="str">
        <f t="shared" si="27"/>
        <v>GERALDTON2024</v>
      </c>
      <c r="B1531" s="3" t="s">
        <v>67</v>
      </c>
      <c r="C1531" s="12">
        <v>2024</v>
      </c>
      <c r="D1531" s="17"/>
      <c r="E1531" s="13">
        <v>58628</v>
      </c>
      <c r="F1531" s="13">
        <v>60351</v>
      </c>
      <c r="G1531" s="13">
        <v>118979</v>
      </c>
      <c r="H1531" s="13">
        <v>0</v>
      </c>
      <c r="I1531" s="13">
        <v>0</v>
      </c>
      <c r="J1531" s="13">
        <v>0</v>
      </c>
      <c r="K1531" s="15">
        <v>58628</v>
      </c>
      <c r="L1531" s="15">
        <v>60351</v>
      </c>
      <c r="M1531" s="15">
        <v>118979</v>
      </c>
      <c r="O1531" s="13"/>
      <c r="P1531" s="13"/>
    </row>
    <row r="1532" spans="1:16" ht="12.45" customHeight="1" x14ac:dyDescent="0.2">
      <c r="A1532" s="11" t="str">
        <f t="shared" si="27"/>
        <v>GLADSTONE1985</v>
      </c>
      <c r="B1532" s="93" t="s">
        <v>66</v>
      </c>
      <c r="C1532" s="12">
        <v>1985</v>
      </c>
      <c r="D1532" s="89"/>
      <c r="E1532" s="94">
        <v>34050</v>
      </c>
      <c r="F1532" s="94">
        <v>34548</v>
      </c>
      <c r="G1532" s="94">
        <v>68598</v>
      </c>
      <c r="H1532" s="94">
        <v>0</v>
      </c>
      <c r="I1532" s="94">
        <v>0</v>
      </c>
      <c r="J1532" s="94">
        <v>0</v>
      </c>
      <c r="K1532" s="15">
        <v>34050</v>
      </c>
      <c r="L1532" s="15">
        <v>34548</v>
      </c>
      <c r="M1532" s="15">
        <v>68598</v>
      </c>
      <c r="O1532" s="13"/>
      <c r="P1532" s="13"/>
    </row>
    <row r="1533" spans="1:16" ht="12.45" customHeight="1" x14ac:dyDescent="0.2">
      <c r="A1533" s="11" t="str">
        <f t="shared" si="27"/>
        <v>GLADSTONE1986</v>
      </c>
      <c r="B1533" s="93" t="s">
        <v>66</v>
      </c>
      <c r="C1533" s="12">
        <v>1986</v>
      </c>
      <c r="D1533" s="89"/>
      <c r="E1533" s="94">
        <v>32435</v>
      </c>
      <c r="F1533" s="94">
        <v>34062</v>
      </c>
      <c r="G1533" s="94">
        <v>66497</v>
      </c>
      <c r="H1533" s="94">
        <v>0</v>
      </c>
      <c r="I1533" s="94">
        <v>0</v>
      </c>
      <c r="J1533" s="94">
        <v>0</v>
      </c>
      <c r="K1533" s="15">
        <v>32435</v>
      </c>
      <c r="L1533" s="15">
        <v>34062</v>
      </c>
      <c r="M1533" s="15">
        <v>66497</v>
      </c>
      <c r="O1533" s="13"/>
      <c r="P1533" s="13"/>
    </row>
    <row r="1534" spans="1:16" ht="12.45" customHeight="1" x14ac:dyDescent="0.2">
      <c r="A1534" s="11" t="str">
        <f t="shared" si="27"/>
        <v>GLADSTONE1987</v>
      </c>
      <c r="B1534" s="3" t="s">
        <v>66</v>
      </c>
      <c r="C1534" s="12">
        <v>1987</v>
      </c>
      <c r="E1534" s="13">
        <v>30483</v>
      </c>
      <c r="F1534" s="13">
        <v>31554</v>
      </c>
      <c r="G1534" s="13">
        <v>62037</v>
      </c>
      <c r="H1534" s="13">
        <v>0</v>
      </c>
      <c r="I1534" s="13">
        <v>0</v>
      </c>
      <c r="J1534" s="13">
        <v>0</v>
      </c>
      <c r="K1534" s="15">
        <v>30483</v>
      </c>
      <c r="L1534" s="15">
        <v>31554</v>
      </c>
      <c r="M1534" s="15">
        <v>62037</v>
      </c>
      <c r="O1534" s="13"/>
      <c r="P1534" s="13"/>
    </row>
    <row r="1535" spans="1:16" ht="12.45" customHeight="1" x14ac:dyDescent="0.2">
      <c r="A1535" s="11" t="str">
        <f t="shared" si="27"/>
        <v>GLADSTONE1988</v>
      </c>
      <c r="B1535" s="95" t="s">
        <v>66</v>
      </c>
      <c r="C1535" s="88">
        <v>1988</v>
      </c>
      <c r="D1535" s="89"/>
      <c r="E1535" s="15">
        <v>31629</v>
      </c>
      <c r="F1535" s="15">
        <v>33214</v>
      </c>
      <c r="G1535" s="15">
        <v>64843</v>
      </c>
      <c r="H1535" s="90">
        <v>0</v>
      </c>
      <c r="I1535" s="90">
        <v>0</v>
      </c>
      <c r="J1535" s="15">
        <v>0</v>
      </c>
      <c r="K1535" s="15">
        <v>31629</v>
      </c>
      <c r="L1535" s="15">
        <v>33214</v>
      </c>
      <c r="M1535" s="15">
        <v>64843</v>
      </c>
      <c r="O1535" s="13"/>
      <c r="P1535" s="13"/>
    </row>
    <row r="1536" spans="1:16" ht="12.45" customHeight="1" x14ac:dyDescent="0.2">
      <c r="A1536" s="11" t="str">
        <f t="shared" si="27"/>
        <v>GLADSTONE1989</v>
      </c>
      <c r="B1536" s="93" t="s">
        <v>66</v>
      </c>
      <c r="C1536" s="88">
        <v>1989</v>
      </c>
      <c r="D1536" s="89"/>
      <c r="E1536" s="15">
        <v>28215</v>
      </c>
      <c r="F1536" s="15">
        <v>29335</v>
      </c>
      <c r="G1536" s="15">
        <v>57550</v>
      </c>
      <c r="H1536" s="15">
        <v>0</v>
      </c>
      <c r="I1536" s="15">
        <v>0</v>
      </c>
      <c r="J1536" s="15">
        <v>0</v>
      </c>
      <c r="K1536" s="15">
        <v>28215</v>
      </c>
      <c r="L1536" s="15">
        <v>29335</v>
      </c>
      <c r="M1536" s="15">
        <v>57550</v>
      </c>
      <c r="O1536" s="13"/>
      <c r="P1536" s="13"/>
    </row>
    <row r="1537" spans="1:16" ht="12.45" customHeight="1" x14ac:dyDescent="0.2">
      <c r="A1537" s="11" t="str">
        <f t="shared" si="27"/>
        <v>GLADSTONE1990</v>
      </c>
      <c r="B1537" s="95" t="s">
        <v>66</v>
      </c>
      <c r="C1537" s="88">
        <v>1990</v>
      </c>
      <c r="D1537" s="89"/>
      <c r="E1537" s="15">
        <v>29968</v>
      </c>
      <c r="F1537" s="15">
        <v>30766</v>
      </c>
      <c r="G1537" s="15">
        <v>60734</v>
      </c>
      <c r="H1537" s="90">
        <v>0</v>
      </c>
      <c r="I1537" s="90">
        <v>0</v>
      </c>
      <c r="J1537" s="15">
        <v>0</v>
      </c>
      <c r="K1537" s="15">
        <v>29968</v>
      </c>
      <c r="L1537" s="15">
        <v>30766</v>
      </c>
      <c r="M1537" s="15">
        <v>60734</v>
      </c>
      <c r="O1537" s="13"/>
      <c r="P1537" s="13"/>
    </row>
    <row r="1538" spans="1:16" ht="12.45" customHeight="1" x14ac:dyDescent="0.2">
      <c r="A1538" s="11" t="str">
        <f t="shared" si="27"/>
        <v>GLADSTONE1991</v>
      </c>
      <c r="B1538" s="3" t="s">
        <v>66</v>
      </c>
      <c r="C1538" s="12">
        <v>1991</v>
      </c>
      <c r="E1538" s="13">
        <v>37719</v>
      </c>
      <c r="F1538" s="13">
        <v>39065</v>
      </c>
      <c r="G1538" s="13">
        <v>76784</v>
      </c>
      <c r="H1538" s="13">
        <v>0</v>
      </c>
      <c r="I1538" s="13">
        <v>0</v>
      </c>
      <c r="J1538" s="13">
        <v>0</v>
      </c>
      <c r="K1538" s="15">
        <v>37719</v>
      </c>
      <c r="L1538" s="15">
        <v>39065</v>
      </c>
      <c r="M1538" s="15">
        <v>76784</v>
      </c>
      <c r="O1538" s="13"/>
      <c r="P1538" s="13"/>
    </row>
    <row r="1539" spans="1:16" ht="12.45" customHeight="1" x14ac:dyDescent="0.2">
      <c r="A1539" s="11" t="str">
        <f t="shared" si="27"/>
        <v>GLADSTONE1992</v>
      </c>
      <c r="B1539" s="3" t="s">
        <v>66</v>
      </c>
      <c r="C1539" s="12">
        <v>1992</v>
      </c>
      <c r="D1539" s="89"/>
      <c r="E1539" s="13">
        <v>41899</v>
      </c>
      <c r="F1539" s="13">
        <v>43375</v>
      </c>
      <c r="G1539" s="13">
        <v>85274</v>
      </c>
      <c r="H1539" s="13">
        <v>0</v>
      </c>
      <c r="I1539" s="13">
        <v>0</v>
      </c>
      <c r="J1539" s="13">
        <v>0</v>
      </c>
      <c r="K1539" s="15">
        <v>41899</v>
      </c>
      <c r="L1539" s="15">
        <v>43375</v>
      </c>
      <c r="M1539" s="15">
        <v>85274</v>
      </c>
      <c r="O1539" s="13"/>
      <c r="P1539" s="13"/>
    </row>
    <row r="1540" spans="1:16" ht="12.45" customHeight="1" x14ac:dyDescent="0.2">
      <c r="A1540" s="11" t="str">
        <f t="shared" si="27"/>
        <v>GLADSTONE1993</v>
      </c>
      <c r="B1540" s="95" t="s">
        <v>66</v>
      </c>
      <c r="C1540" s="88">
        <v>1993</v>
      </c>
      <c r="D1540" s="89"/>
      <c r="E1540" s="15">
        <v>47106</v>
      </c>
      <c r="F1540" s="15">
        <v>48228</v>
      </c>
      <c r="G1540" s="15">
        <v>95334</v>
      </c>
      <c r="H1540" s="90">
        <v>0</v>
      </c>
      <c r="I1540" s="90">
        <v>0</v>
      </c>
      <c r="J1540" s="15">
        <v>0</v>
      </c>
      <c r="K1540" s="15">
        <v>47106</v>
      </c>
      <c r="L1540" s="15">
        <v>48228</v>
      </c>
      <c r="M1540" s="15">
        <v>95334</v>
      </c>
      <c r="O1540" s="13"/>
      <c r="P1540" s="13"/>
    </row>
    <row r="1541" spans="1:16" ht="12.45" customHeight="1" x14ac:dyDescent="0.2">
      <c r="A1541" s="11" t="str">
        <f t="shared" si="27"/>
        <v>GLADSTONE1994</v>
      </c>
      <c r="B1541" s="3" t="s">
        <v>66</v>
      </c>
      <c r="C1541" s="12">
        <v>1994</v>
      </c>
      <c r="E1541" s="13">
        <v>47909</v>
      </c>
      <c r="F1541" s="13">
        <v>48681</v>
      </c>
      <c r="G1541" s="13">
        <v>96590</v>
      </c>
      <c r="H1541" s="13">
        <v>0</v>
      </c>
      <c r="I1541" s="13">
        <v>0</v>
      </c>
      <c r="J1541" s="13">
        <v>0</v>
      </c>
      <c r="K1541" s="15">
        <v>47909</v>
      </c>
      <c r="L1541" s="15">
        <v>48681</v>
      </c>
      <c r="M1541" s="15">
        <v>96590</v>
      </c>
      <c r="O1541" s="13"/>
      <c r="P1541" s="13"/>
    </row>
    <row r="1542" spans="1:16" ht="12.45" customHeight="1" x14ac:dyDescent="0.2">
      <c r="A1542" s="11" t="str">
        <f t="shared" si="27"/>
        <v>GLADSTONE1995</v>
      </c>
      <c r="B1542" s="3" t="s">
        <v>66</v>
      </c>
      <c r="C1542" s="12">
        <v>1995</v>
      </c>
      <c r="E1542" s="13">
        <v>50587</v>
      </c>
      <c r="F1542" s="13">
        <v>51088</v>
      </c>
      <c r="G1542" s="13">
        <v>101675</v>
      </c>
      <c r="H1542" s="13">
        <v>0</v>
      </c>
      <c r="I1542" s="13">
        <v>0</v>
      </c>
      <c r="J1542" s="13">
        <v>0</v>
      </c>
      <c r="K1542" s="15">
        <v>50587</v>
      </c>
      <c r="L1542" s="15">
        <v>51088</v>
      </c>
      <c r="M1542" s="15">
        <v>101675</v>
      </c>
      <c r="O1542" s="13"/>
      <c r="P1542" s="13"/>
    </row>
    <row r="1543" spans="1:16" ht="12.45" customHeight="1" x14ac:dyDescent="0.2">
      <c r="A1543" s="11" t="str">
        <f t="shared" si="27"/>
        <v>GLADSTONE1996</v>
      </c>
      <c r="B1543" s="3" t="s">
        <v>66</v>
      </c>
      <c r="C1543" s="12">
        <v>1996</v>
      </c>
      <c r="E1543" s="13">
        <v>52760</v>
      </c>
      <c r="F1543" s="13">
        <v>53063</v>
      </c>
      <c r="G1543" s="13">
        <v>105823</v>
      </c>
      <c r="H1543" s="13">
        <v>0</v>
      </c>
      <c r="I1543" s="13">
        <v>0</v>
      </c>
      <c r="J1543" s="13">
        <v>0</v>
      </c>
      <c r="K1543" s="15">
        <v>52760</v>
      </c>
      <c r="L1543" s="15">
        <v>53063</v>
      </c>
      <c r="M1543" s="15">
        <v>105823</v>
      </c>
      <c r="O1543" s="13"/>
      <c r="P1543" s="13"/>
    </row>
    <row r="1544" spans="1:16" ht="12.45" customHeight="1" x14ac:dyDescent="0.2">
      <c r="A1544" s="11" t="str">
        <f t="shared" si="27"/>
        <v>GLADSTONE1997</v>
      </c>
      <c r="B1544" s="3" t="s">
        <v>66</v>
      </c>
      <c r="C1544" s="12">
        <v>1997</v>
      </c>
      <c r="E1544" s="13">
        <v>51939</v>
      </c>
      <c r="F1544" s="13">
        <v>52415</v>
      </c>
      <c r="G1544" s="13">
        <v>104354</v>
      </c>
      <c r="H1544" s="13">
        <v>0</v>
      </c>
      <c r="I1544" s="13">
        <v>0</v>
      </c>
      <c r="J1544" s="13">
        <v>0</v>
      </c>
      <c r="K1544" s="15">
        <v>51939</v>
      </c>
      <c r="L1544" s="15">
        <v>52415</v>
      </c>
      <c r="M1544" s="15">
        <v>104354</v>
      </c>
      <c r="O1544" s="13"/>
      <c r="P1544" s="13"/>
    </row>
    <row r="1545" spans="1:16" ht="12.45" customHeight="1" x14ac:dyDescent="0.2">
      <c r="A1545" s="11" t="str">
        <f t="shared" si="27"/>
        <v>GLADSTONE1998</v>
      </c>
      <c r="B1545" s="3" t="s">
        <v>66</v>
      </c>
      <c r="C1545" s="12">
        <v>1998</v>
      </c>
      <c r="E1545" s="13">
        <v>51833</v>
      </c>
      <c r="F1545" s="13">
        <v>52328</v>
      </c>
      <c r="G1545" s="13">
        <v>104161</v>
      </c>
      <c r="H1545" s="13">
        <v>0</v>
      </c>
      <c r="I1545" s="13">
        <v>0</v>
      </c>
      <c r="J1545" s="13">
        <v>0</v>
      </c>
      <c r="K1545" s="15">
        <v>51833</v>
      </c>
      <c r="L1545" s="15">
        <v>52328</v>
      </c>
      <c r="M1545" s="15">
        <v>104161</v>
      </c>
      <c r="O1545" s="13"/>
      <c r="P1545" s="13"/>
    </row>
    <row r="1546" spans="1:16" ht="12.45" customHeight="1" x14ac:dyDescent="0.2">
      <c r="A1546" s="11" t="str">
        <f t="shared" si="27"/>
        <v>GLADSTONE1999</v>
      </c>
      <c r="B1546" s="93" t="s">
        <v>66</v>
      </c>
      <c r="C1546" s="88">
        <v>1999</v>
      </c>
      <c r="D1546" s="89"/>
      <c r="E1546" s="15">
        <v>51748</v>
      </c>
      <c r="F1546" s="15">
        <v>52673</v>
      </c>
      <c r="G1546" s="15">
        <v>104421</v>
      </c>
      <c r="H1546" s="15">
        <v>0</v>
      </c>
      <c r="I1546" s="15">
        <v>0</v>
      </c>
      <c r="J1546" s="15">
        <v>0</v>
      </c>
      <c r="K1546" s="15">
        <v>51748</v>
      </c>
      <c r="L1546" s="15">
        <v>52673</v>
      </c>
      <c r="M1546" s="15">
        <v>104421</v>
      </c>
      <c r="O1546" s="13"/>
      <c r="P1546" s="13"/>
    </row>
    <row r="1547" spans="1:16" ht="12.45" customHeight="1" x14ac:dyDescent="0.2">
      <c r="A1547" s="11" t="str">
        <f t="shared" si="27"/>
        <v>GLADSTONE2000</v>
      </c>
      <c r="B1547" s="93" t="s">
        <v>66</v>
      </c>
      <c r="C1547" s="88">
        <v>2000</v>
      </c>
      <c r="D1547" s="89"/>
      <c r="E1547" s="15">
        <v>51720</v>
      </c>
      <c r="F1547" s="15">
        <v>52380</v>
      </c>
      <c r="G1547" s="15">
        <v>104100</v>
      </c>
      <c r="H1547" s="15">
        <v>0</v>
      </c>
      <c r="I1547" s="15">
        <v>0</v>
      </c>
      <c r="J1547" s="15">
        <v>0</v>
      </c>
      <c r="K1547" s="15">
        <v>51720</v>
      </c>
      <c r="L1547" s="15">
        <v>52380</v>
      </c>
      <c r="M1547" s="15">
        <v>104100</v>
      </c>
      <c r="O1547" s="13"/>
      <c r="P1547" s="13"/>
    </row>
    <row r="1548" spans="1:16" ht="12.45" customHeight="1" x14ac:dyDescent="0.2">
      <c r="A1548" s="11" t="str">
        <f t="shared" si="27"/>
        <v>GLADSTONE2001</v>
      </c>
      <c r="B1548" s="3" t="s">
        <v>66</v>
      </c>
      <c r="C1548" s="12">
        <v>2001</v>
      </c>
      <c r="E1548" s="13">
        <v>46442</v>
      </c>
      <c r="F1548" s="13">
        <v>46979</v>
      </c>
      <c r="G1548" s="13">
        <v>93421</v>
      </c>
      <c r="H1548" s="13">
        <v>0</v>
      </c>
      <c r="I1548" s="13">
        <v>0</v>
      </c>
      <c r="J1548" s="13">
        <v>0</v>
      </c>
      <c r="K1548" s="15">
        <v>46442</v>
      </c>
      <c r="L1548" s="15">
        <v>46979</v>
      </c>
      <c r="M1548" s="15">
        <v>93421</v>
      </c>
      <c r="O1548" s="13"/>
      <c r="P1548" s="13"/>
    </row>
    <row r="1549" spans="1:16" ht="12.45" customHeight="1" x14ac:dyDescent="0.2">
      <c r="A1549" s="11" t="str">
        <f t="shared" si="27"/>
        <v>GLADSTONE2002</v>
      </c>
      <c r="B1549" s="95" t="s">
        <v>66</v>
      </c>
      <c r="C1549" s="88">
        <v>2002</v>
      </c>
      <c r="D1549" s="89"/>
      <c r="E1549" s="15">
        <v>63280</v>
      </c>
      <c r="F1549" s="15">
        <v>64650</v>
      </c>
      <c r="G1549" s="15">
        <v>127930</v>
      </c>
      <c r="H1549" s="90">
        <v>0</v>
      </c>
      <c r="I1549" s="90">
        <v>0</v>
      </c>
      <c r="J1549" s="15">
        <v>0</v>
      </c>
      <c r="K1549" s="15">
        <v>63280</v>
      </c>
      <c r="L1549" s="15">
        <v>64650</v>
      </c>
      <c r="M1549" s="15">
        <v>127930</v>
      </c>
      <c r="O1549" s="13"/>
      <c r="P1549" s="13"/>
    </row>
    <row r="1550" spans="1:16" ht="12.45" customHeight="1" x14ac:dyDescent="0.2">
      <c r="A1550" s="11" t="str">
        <f t="shared" si="27"/>
        <v>GLADSTONE2003</v>
      </c>
      <c r="B1550" s="93" t="s">
        <v>66</v>
      </c>
      <c r="C1550" s="88">
        <v>2003</v>
      </c>
      <c r="D1550" s="89"/>
      <c r="E1550" s="15">
        <v>64574</v>
      </c>
      <c r="F1550" s="15">
        <v>66971</v>
      </c>
      <c r="G1550" s="15">
        <v>131545</v>
      </c>
      <c r="H1550" s="15">
        <v>0</v>
      </c>
      <c r="I1550" s="15">
        <v>0</v>
      </c>
      <c r="J1550" s="15">
        <v>0</v>
      </c>
      <c r="K1550" s="15">
        <v>64574</v>
      </c>
      <c r="L1550" s="15">
        <v>66971</v>
      </c>
      <c r="M1550" s="15">
        <v>131545</v>
      </c>
      <c r="O1550" s="13"/>
      <c r="P1550" s="13"/>
    </row>
    <row r="1551" spans="1:16" ht="12.45" customHeight="1" x14ac:dyDescent="0.2">
      <c r="A1551" s="11" t="str">
        <f t="shared" si="27"/>
        <v>GLADSTONE2004</v>
      </c>
      <c r="B1551" s="93" t="s">
        <v>66</v>
      </c>
      <c r="C1551" s="88">
        <v>2004</v>
      </c>
      <c r="D1551" s="89"/>
      <c r="E1551" s="15">
        <v>66768</v>
      </c>
      <c r="F1551" s="15">
        <v>69674</v>
      </c>
      <c r="G1551" s="15">
        <v>136442</v>
      </c>
      <c r="H1551" s="15">
        <v>0</v>
      </c>
      <c r="I1551" s="15">
        <v>0</v>
      </c>
      <c r="J1551" s="15">
        <v>0</v>
      </c>
      <c r="K1551" s="15">
        <v>66768</v>
      </c>
      <c r="L1551" s="15">
        <v>69674</v>
      </c>
      <c r="M1551" s="15">
        <v>136442</v>
      </c>
      <c r="O1551" s="13"/>
      <c r="P1551" s="13"/>
    </row>
    <row r="1552" spans="1:16" ht="12.45" customHeight="1" x14ac:dyDescent="0.2">
      <c r="A1552" s="11" t="str">
        <f t="shared" si="27"/>
        <v>GLADSTONE2005</v>
      </c>
      <c r="B1552" s="3" t="s">
        <v>66</v>
      </c>
      <c r="C1552" s="12">
        <v>2005</v>
      </c>
      <c r="E1552" s="13">
        <v>73645</v>
      </c>
      <c r="F1552" s="13">
        <v>75726</v>
      </c>
      <c r="G1552" s="13">
        <v>149371</v>
      </c>
      <c r="H1552" s="13">
        <v>0</v>
      </c>
      <c r="I1552" s="13">
        <v>0</v>
      </c>
      <c r="J1552" s="13">
        <v>0</v>
      </c>
      <c r="K1552" s="15">
        <v>73645</v>
      </c>
      <c r="L1552" s="15">
        <v>75726</v>
      </c>
      <c r="M1552" s="15">
        <v>149371</v>
      </c>
      <c r="O1552" s="13"/>
      <c r="P1552" s="13"/>
    </row>
    <row r="1553" spans="1:16" ht="12.45" customHeight="1" x14ac:dyDescent="0.2">
      <c r="A1553" s="11" t="str">
        <f t="shared" si="27"/>
        <v>GLADSTONE2006</v>
      </c>
      <c r="B1553" s="3" t="s">
        <v>66</v>
      </c>
      <c r="C1553" s="12">
        <v>2006</v>
      </c>
      <c r="E1553" s="13">
        <v>85720</v>
      </c>
      <c r="F1553" s="13">
        <v>87605</v>
      </c>
      <c r="G1553" s="13">
        <v>173325</v>
      </c>
      <c r="H1553" s="13">
        <v>0</v>
      </c>
      <c r="I1553" s="13">
        <v>0</v>
      </c>
      <c r="J1553" s="13">
        <v>0</v>
      </c>
      <c r="K1553" s="15">
        <v>85720</v>
      </c>
      <c r="L1553" s="15">
        <v>87605</v>
      </c>
      <c r="M1553" s="15">
        <v>173325</v>
      </c>
      <c r="O1553" s="13"/>
      <c r="P1553" s="13"/>
    </row>
    <row r="1554" spans="1:16" ht="12.45" customHeight="1" x14ac:dyDescent="0.2">
      <c r="A1554" s="11" t="str">
        <f t="shared" si="27"/>
        <v>GLADSTONE2007</v>
      </c>
      <c r="B1554" s="3" t="s">
        <v>66</v>
      </c>
      <c r="C1554" s="12">
        <v>2007</v>
      </c>
      <c r="E1554" s="13">
        <v>97649</v>
      </c>
      <c r="F1554" s="13">
        <v>101469</v>
      </c>
      <c r="G1554" s="13">
        <v>199118</v>
      </c>
      <c r="H1554" s="13">
        <v>0</v>
      </c>
      <c r="I1554" s="13">
        <v>0</v>
      </c>
      <c r="J1554" s="13">
        <v>0</v>
      </c>
      <c r="K1554" s="15">
        <v>97649</v>
      </c>
      <c r="L1554" s="15">
        <v>101469</v>
      </c>
      <c r="M1554" s="15">
        <v>199118</v>
      </c>
      <c r="O1554" s="13"/>
      <c r="P1554" s="13"/>
    </row>
    <row r="1555" spans="1:16" ht="12.45" customHeight="1" x14ac:dyDescent="0.2">
      <c r="A1555" s="11" t="str">
        <f t="shared" si="27"/>
        <v>GLADSTONE2008</v>
      </c>
      <c r="B1555" s="3" t="s">
        <v>66</v>
      </c>
      <c r="C1555" s="12">
        <v>2008</v>
      </c>
      <c r="E1555" s="13">
        <v>98289</v>
      </c>
      <c r="F1555" s="13">
        <v>99727</v>
      </c>
      <c r="G1555" s="13">
        <v>198016</v>
      </c>
      <c r="H1555" s="13">
        <v>0</v>
      </c>
      <c r="I1555" s="13">
        <v>0</v>
      </c>
      <c r="J1555" s="13">
        <v>0</v>
      </c>
      <c r="K1555" s="15">
        <v>98289</v>
      </c>
      <c r="L1555" s="15">
        <v>99727</v>
      </c>
      <c r="M1555" s="15">
        <v>198016</v>
      </c>
      <c r="O1555" s="13"/>
      <c r="P1555" s="13"/>
    </row>
    <row r="1556" spans="1:16" ht="12.45" customHeight="1" x14ac:dyDescent="0.2">
      <c r="A1556" s="11" t="str">
        <f t="shared" si="27"/>
        <v>GLADSTONE2009</v>
      </c>
      <c r="B1556" s="3" t="s">
        <v>66</v>
      </c>
      <c r="C1556" s="12">
        <v>2009</v>
      </c>
      <c r="E1556" s="13">
        <v>87737</v>
      </c>
      <c r="F1556" s="13">
        <v>89191</v>
      </c>
      <c r="G1556" s="13">
        <v>176928</v>
      </c>
      <c r="H1556" s="13">
        <v>0</v>
      </c>
      <c r="I1556" s="13">
        <v>0</v>
      </c>
      <c r="J1556" s="13">
        <v>0</v>
      </c>
      <c r="K1556" s="15">
        <v>87737</v>
      </c>
      <c r="L1556" s="15">
        <v>89191</v>
      </c>
      <c r="M1556" s="15">
        <v>176928</v>
      </c>
      <c r="O1556" s="13"/>
      <c r="P1556" s="13"/>
    </row>
    <row r="1557" spans="1:16" ht="12.45" customHeight="1" x14ac:dyDescent="0.2">
      <c r="A1557" s="11" t="str">
        <f t="shared" si="27"/>
        <v>GLADSTONE2010</v>
      </c>
      <c r="B1557" s="93" t="s">
        <v>66</v>
      </c>
      <c r="C1557" s="88">
        <v>2010</v>
      </c>
      <c r="D1557" s="89"/>
      <c r="E1557" s="15">
        <v>98965</v>
      </c>
      <c r="F1557" s="15">
        <v>100646</v>
      </c>
      <c r="G1557" s="15">
        <v>199611</v>
      </c>
      <c r="H1557" s="15">
        <v>0</v>
      </c>
      <c r="I1557" s="15">
        <v>0</v>
      </c>
      <c r="J1557" s="15">
        <v>0</v>
      </c>
      <c r="K1557" s="15">
        <v>98965</v>
      </c>
      <c r="L1557" s="15">
        <v>100646</v>
      </c>
      <c r="M1557" s="15">
        <v>199611</v>
      </c>
      <c r="O1557" s="13"/>
      <c r="P1557" s="13"/>
    </row>
    <row r="1558" spans="1:16" ht="12.45" customHeight="1" x14ac:dyDescent="0.2">
      <c r="A1558" s="11" t="str">
        <f t="shared" si="27"/>
        <v>GLADSTONE2011</v>
      </c>
      <c r="B1558" s="3" t="s">
        <v>66</v>
      </c>
      <c r="C1558" s="12">
        <v>2011</v>
      </c>
      <c r="E1558" s="13">
        <v>147733</v>
      </c>
      <c r="F1558" s="13">
        <v>149964</v>
      </c>
      <c r="G1558" s="13">
        <v>297697</v>
      </c>
      <c r="H1558" s="13">
        <v>0</v>
      </c>
      <c r="I1558" s="13">
        <v>0</v>
      </c>
      <c r="J1558" s="13">
        <v>0</v>
      </c>
      <c r="K1558" s="15">
        <v>147733</v>
      </c>
      <c r="L1558" s="15">
        <v>149964</v>
      </c>
      <c r="M1558" s="15">
        <v>297697</v>
      </c>
      <c r="O1558" s="13"/>
      <c r="P1558" s="13"/>
    </row>
    <row r="1559" spans="1:16" ht="12.45" customHeight="1" x14ac:dyDescent="0.2">
      <c r="A1559" s="11" t="str">
        <f t="shared" si="27"/>
        <v>GLADSTONE2012</v>
      </c>
      <c r="B1559" s="3" t="s">
        <v>66</v>
      </c>
      <c r="C1559" s="12">
        <v>2012</v>
      </c>
      <c r="E1559" s="13">
        <v>208435</v>
      </c>
      <c r="F1559" s="13">
        <v>209749</v>
      </c>
      <c r="G1559" s="13">
        <v>418184</v>
      </c>
      <c r="H1559" s="13">
        <v>0</v>
      </c>
      <c r="I1559" s="13">
        <v>0</v>
      </c>
      <c r="J1559" s="13">
        <v>0</v>
      </c>
      <c r="K1559" s="15">
        <v>208435</v>
      </c>
      <c r="L1559" s="15">
        <v>209749</v>
      </c>
      <c r="M1559" s="15">
        <v>418184</v>
      </c>
      <c r="O1559" s="13"/>
      <c r="P1559" s="13"/>
    </row>
    <row r="1560" spans="1:16" ht="12.45" customHeight="1" x14ac:dyDescent="0.2">
      <c r="A1560" s="11" t="str">
        <f t="shared" si="27"/>
        <v>GLADSTONE2013</v>
      </c>
      <c r="B1560" s="3" t="s">
        <v>66</v>
      </c>
      <c r="C1560" s="12">
        <v>2013</v>
      </c>
      <c r="E1560" s="13">
        <v>246428</v>
      </c>
      <c r="F1560" s="13">
        <v>248354</v>
      </c>
      <c r="G1560" s="13">
        <v>494782</v>
      </c>
      <c r="H1560" s="13">
        <v>0</v>
      </c>
      <c r="I1560" s="13">
        <v>0</v>
      </c>
      <c r="J1560" s="13">
        <v>0</v>
      </c>
      <c r="K1560" s="15">
        <v>246428</v>
      </c>
      <c r="L1560" s="15">
        <v>248354</v>
      </c>
      <c r="M1560" s="15">
        <v>494782</v>
      </c>
      <c r="O1560" s="13"/>
      <c r="P1560" s="13"/>
    </row>
    <row r="1561" spans="1:16" ht="12.45" customHeight="1" x14ac:dyDescent="0.2">
      <c r="A1561" s="11" t="str">
        <f t="shared" si="27"/>
        <v>GLADSTONE2014</v>
      </c>
      <c r="B1561" s="3" t="s">
        <v>66</v>
      </c>
      <c r="C1561" s="12">
        <v>2014</v>
      </c>
      <c r="E1561" s="13">
        <v>236265</v>
      </c>
      <c r="F1561" s="13">
        <v>237409</v>
      </c>
      <c r="G1561" s="13">
        <v>473674</v>
      </c>
      <c r="H1561" s="13">
        <v>0</v>
      </c>
      <c r="I1561" s="13">
        <v>0</v>
      </c>
      <c r="J1561" s="13">
        <v>0</v>
      </c>
      <c r="K1561" s="15">
        <v>236265</v>
      </c>
      <c r="L1561" s="15">
        <v>237409</v>
      </c>
      <c r="M1561" s="15">
        <v>473674</v>
      </c>
      <c r="O1561" s="13"/>
      <c r="P1561" s="13"/>
    </row>
    <row r="1562" spans="1:16" ht="12.45" customHeight="1" x14ac:dyDescent="0.2">
      <c r="A1562" s="11" t="str">
        <f t="shared" si="27"/>
        <v>GLADSTONE2015</v>
      </c>
      <c r="B1562" s="3" t="s">
        <v>66</v>
      </c>
      <c r="C1562" s="12">
        <v>2015</v>
      </c>
      <c r="E1562" s="13">
        <v>198561</v>
      </c>
      <c r="F1562" s="13">
        <v>207198</v>
      </c>
      <c r="G1562" s="13">
        <v>405759</v>
      </c>
      <c r="H1562" s="13">
        <v>0</v>
      </c>
      <c r="I1562" s="13">
        <v>0</v>
      </c>
      <c r="J1562" s="13">
        <v>0</v>
      </c>
      <c r="K1562" s="15">
        <v>198561</v>
      </c>
      <c r="L1562" s="15">
        <v>207198</v>
      </c>
      <c r="M1562" s="15">
        <v>405759</v>
      </c>
      <c r="O1562" s="13"/>
      <c r="P1562" s="13"/>
    </row>
    <row r="1563" spans="1:16" ht="12.45" customHeight="1" x14ac:dyDescent="0.2">
      <c r="A1563" s="11" t="str">
        <f t="shared" si="27"/>
        <v>GLADSTONE2016</v>
      </c>
      <c r="B1563" s="3" t="s">
        <v>66</v>
      </c>
      <c r="C1563" s="12">
        <v>2016</v>
      </c>
      <c r="E1563" s="13">
        <v>164168</v>
      </c>
      <c r="F1563" s="13">
        <v>167065</v>
      </c>
      <c r="G1563" s="13">
        <v>331233</v>
      </c>
      <c r="H1563" s="13">
        <v>0</v>
      </c>
      <c r="I1563" s="13">
        <v>0</v>
      </c>
      <c r="J1563" s="13">
        <v>0</v>
      </c>
      <c r="K1563" s="15">
        <v>164168</v>
      </c>
      <c r="L1563" s="15">
        <v>167065</v>
      </c>
      <c r="M1563" s="15">
        <v>331233</v>
      </c>
      <c r="O1563" s="13"/>
      <c r="P1563" s="13"/>
    </row>
    <row r="1564" spans="1:16" ht="12.45" customHeight="1" x14ac:dyDescent="0.2">
      <c r="A1564" s="11" t="str">
        <f t="shared" si="27"/>
        <v>GLADSTONE2017</v>
      </c>
      <c r="B1564" s="93" t="s">
        <v>66</v>
      </c>
      <c r="C1564" s="88">
        <v>2017</v>
      </c>
      <c r="D1564" s="89"/>
      <c r="E1564" s="15">
        <v>140430</v>
      </c>
      <c r="F1564" s="15">
        <v>141404</v>
      </c>
      <c r="G1564" s="15">
        <v>281834</v>
      </c>
      <c r="H1564" s="15">
        <v>0</v>
      </c>
      <c r="I1564" s="15">
        <v>0</v>
      </c>
      <c r="J1564" s="15">
        <v>0</v>
      </c>
      <c r="K1564" s="15">
        <v>140430</v>
      </c>
      <c r="L1564" s="15">
        <v>141404</v>
      </c>
      <c r="M1564" s="15">
        <v>281834</v>
      </c>
      <c r="O1564" s="13"/>
      <c r="P1564" s="13"/>
    </row>
    <row r="1565" spans="1:16" ht="12.45" customHeight="1" x14ac:dyDescent="0.2">
      <c r="A1565" s="11" t="str">
        <f t="shared" si="27"/>
        <v>GLADSTONE2018</v>
      </c>
      <c r="B1565" s="3" t="s">
        <v>66</v>
      </c>
      <c r="C1565" s="12">
        <v>2018</v>
      </c>
      <c r="E1565" s="13">
        <v>126081</v>
      </c>
      <c r="F1565" s="13">
        <v>127127</v>
      </c>
      <c r="G1565" s="13">
        <v>253208</v>
      </c>
      <c r="H1565" s="13">
        <v>0</v>
      </c>
      <c r="I1565" s="13">
        <v>0</v>
      </c>
      <c r="J1565" s="13">
        <v>0</v>
      </c>
      <c r="K1565" s="15">
        <v>126081</v>
      </c>
      <c r="L1565" s="15">
        <v>127127</v>
      </c>
      <c r="M1565" s="15">
        <v>253208</v>
      </c>
      <c r="O1565" s="13"/>
      <c r="P1565" s="13"/>
    </row>
    <row r="1566" spans="1:16" ht="12.45" customHeight="1" x14ac:dyDescent="0.2">
      <c r="A1566" s="11" t="str">
        <f t="shared" si="27"/>
        <v>GLADSTONE2019</v>
      </c>
      <c r="B1566" s="3" t="s">
        <v>66</v>
      </c>
      <c r="C1566" s="12">
        <v>2019</v>
      </c>
      <c r="E1566" s="13">
        <v>123544</v>
      </c>
      <c r="F1566" s="13">
        <v>124291</v>
      </c>
      <c r="G1566" s="13">
        <v>247835</v>
      </c>
      <c r="H1566" s="13">
        <v>0</v>
      </c>
      <c r="I1566" s="13">
        <v>0</v>
      </c>
      <c r="J1566" s="13">
        <v>0</v>
      </c>
      <c r="K1566" s="15">
        <v>123544</v>
      </c>
      <c r="L1566" s="15">
        <v>124291</v>
      </c>
      <c r="M1566" s="15">
        <v>247835</v>
      </c>
      <c r="O1566" s="13"/>
      <c r="P1566" s="13"/>
    </row>
    <row r="1567" spans="1:16" ht="12.45" customHeight="1" x14ac:dyDescent="0.2">
      <c r="A1567" s="11" t="str">
        <f t="shared" si="27"/>
        <v>GLADSTONE2020</v>
      </c>
      <c r="B1567" s="3" t="s">
        <v>66</v>
      </c>
      <c r="C1567" s="12">
        <v>2020</v>
      </c>
      <c r="E1567" s="13">
        <v>54874</v>
      </c>
      <c r="F1567" s="13">
        <v>55149</v>
      </c>
      <c r="G1567" s="13">
        <v>110023</v>
      </c>
      <c r="H1567" s="13">
        <v>0</v>
      </c>
      <c r="I1567" s="13">
        <v>0</v>
      </c>
      <c r="J1567" s="13">
        <v>0</v>
      </c>
      <c r="K1567" s="15">
        <v>54874</v>
      </c>
      <c r="L1567" s="15">
        <v>55149</v>
      </c>
      <c r="M1567" s="15">
        <v>110023</v>
      </c>
      <c r="O1567" s="13"/>
      <c r="P1567" s="13"/>
    </row>
    <row r="1568" spans="1:16" ht="12.45" customHeight="1" x14ac:dyDescent="0.2">
      <c r="A1568" s="11" t="str">
        <f t="shared" si="27"/>
        <v>GLADSTONE2021</v>
      </c>
      <c r="B1568" s="3" t="s">
        <v>66</v>
      </c>
      <c r="C1568" s="12">
        <v>2021</v>
      </c>
      <c r="E1568" s="13">
        <v>69871</v>
      </c>
      <c r="F1568" s="13">
        <v>70934</v>
      </c>
      <c r="G1568" s="13">
        <v>140805</v>
      </c>
      <c r="H1568" s="13">
        <v>0</v>
      </c>
      <c r="I1568" s="13">
        <v>0</v>
      </c>
      <c r="J1568" s="13">
        <v>0</v>
      </c>
      <c r="K1568" s="15">
        <v>69871</v>
      </c>
      <c r="L1568" s="15">
        <v>70934</v>
      </c>
      <c r="M1568" s="15">
        <v>140805</v>
      </c>
      <c r="O1568" s="13"/>
      <c r="P1568" s="13"/>
    </row>
    <row r="1569" spans="1:16" ht="12.45" customHeight="1" x14ac:dyDescent="0.2">
      <c r="A1569" s="11" t="str">
        <f t="shared" si="27"/>
        <v>GLADSTONE2022</v>
      </c>
      <c r="B1569" s="3" t="s">
        <v>66</v>
      </c>
      <c r="C1569" s="12">
        <v>2022</v>
      </c>
      <c r="E1569" s="13">
        <v>96035</v>
      </c>
      <c r="F1569" s="13">
        <v>97456</v>
      </c>
      <c r="G1569" s="13">
        <v>193491</v>
      </c>
      <c r="H1569" s="13">
        <v>0</v>
      </c>
      <c r="I1569" s="13">
        <v>0</v>
      </c>
      <c r="J1569" s="13">
        <v>0</v>
      </c>
      <c r="K1569" s="15">
        <v>96035</v>
      </c>
      <c r="L1569" s="15">
        <v>97456</v>
      </c>
      <c r="M1569" s="15">
        <v>193491</v>
      </c>
      <c r="O1569" s="13"/>
      <c r="P1569" s="13"/>
    </row>
    <row r="1570" spans="1:16" ht="12.45" customHeight="1" x14ac:dyDescent="0.2">
      <c r="A1570" s="11" t="str">
        <f t="shared" si="27"/>
        <v>GLADSTONE2023</v>
      </c>
      <c r="B1570" s="95" t="s">
        <v>66</v>
      </c>
      <c r="C1570" s="88">
        <v>2023</v>
      </c>
      <c r="D1570" s="89"/>
      <c r="E1570" s="15">
        <v>112919</v>
      </c>
      <c r="F1570" s="15">
        <v>114395</v>
      </c>
      <c r="G1570" s="15">
        <v>227314</v>
      </c>
      <c r="H1570" s="90">
        <v>0</v>
      </c>
      <c r="I1570" s="90">
        <v>0</v>
      </c>
      <c r="J1570" s="15">
        <v>0</v>
      </c>
      <c r="K1570" s="15">
        <v>112919</v>
      </c>
      <c r="L1570" s="15">
        <v>114395</v>
      </c>
      <c r="M1570" s="15">
        <v>227314</v>
      </c>
      <c r="O1570" s="13"/>
      <c r="P1570" s="13"/>
    </row>
    <row r="1571" spans="1:16" ht="12.45" customHeight="1" x14ac:dyDescent="0.2">
      <c r="A1571" s="11" t="str">
        <f t="shared" si="27"/>
        <v>GLADSTONE2024</v>
      </c>
      <c r="B1571" s="3" t="s">
        <v>66</v>
      </c>
      <c r="C1571" s="12">
        <v>2024</v>
      </c>
      <c r="E1571" s="13">
        <v>116844</v>
      </c>
      <c r="F1571" s="13">
        <v>117088</v>
      </c>
      <c r="G1571" s="13">
        <v>233932</v>
      </c>
      <c r="H1571" s="13">
        <v>0</v>
      </c>
      <c r="I1571" s="13">
        <v>0</v>
      </c>
      <c r="J1571" s="13">
        <v>0</v>
      </c>
      <c r="K1571" s="15">
        <v>116844</v>
      </c>
      <c r="L1571" s="15">
        <v>117088</v>
      </c>
      <c r="M1571" s="15">
        <v>233932</v>
      </c>
      <c r="O1571" s="13"/>
      <c r="P1571" s="13"/>
    </row>
    <row r="1572" spans="1:16" ht="12.45" customHeight="1" x14ac:dyDescent="0.2">
      <c r="A1572" s="11" t="str">
        <f t="shared" si="27"/>
        <v>GOLD COAST1985</v>
      </c>
      <c r="B1572" s="93" t="s">
        <v>65</v>
      </c>
      <c r="C1572" s="88">
        <v>1985</v>
      </c>
      <c r="D1572" s="89"/>
      <c r="E1572" s="15">
        <v>346356</v>
      </c>
      <c r="F1572" s="15">
        <v>367784</v>
      </c>
      <c r="G1572" s="15">
        <v>714140</v>
      </c>
      <c r="H1572" s="15">
        <v>0</v>
      </c>
      <c r="I1572" s="15">
        <v>0</v>
      </c>
      <c r="J1572" s="15">
        <v>0</v>
      </c>
      <c r="K1572" s="15">
        <v>346356</v>
      </c>
      <c r="L1572" s="15">
        <v>367784</v>
      </c>
      <c r="M1572" s="15">
        <v>714140</v>
      </c>
      <c r="O1572" s="13"/>
      <c r="P1572" s="13"/>
    </row>
    <row r="1573" spans="1:16" ht="12.45" customHeight="1" x14ac:dyDescent="0.2">
      <c r="A1573" s="11" t="str">
        <f t="shared" si="27"/>
        <v>GOLD COAST1986</v>
      </c>
      <c r="B1573" s="3" t="s">
        <v>65</v>
      </c>
      <c r="C1573" s="12">
        <v>1986</v>
      </c>
      <c r="E1573" s="13">
        <v>411045</v>
      </c>
      <c r="F1573" s="13">
        <v>444893</v>
      </c>
      <c r="G1573" s="13">
        <v>855938</v>
      </c>
      <c r="H1573" s="13">
        <v>0</v>
      </c>
      <c r="I1573" s="13">
        <v>0</v>
      </c>
      <c r="J1573" s="13">
        <v>0</v>
      </c>
      <c r="K1573" s="15">
        <v>411045</v>
      </c>
      <c r="L1573" s="15">
        <v>444893</v>
      </c>
      <c r="M1573" s="15">
        <v>855938</v>
      </c>
      <c r="O1573" s="13"/>
      <c r="P1573" s="13"/>
    </row>
    <row r="1574" spans="1:16" ht="12.45" customHeight="1" x14ac:dyDescent="0.2">
      <c r="A1574" s="11" t="str">
        <f t="shared" si="27"/>
        <v>GOLD COAST1987</v>
      </c>
      <c r="B1574" s="3" t="s">
        <v>65</v>
      </c>
      <c r="C1574" s="12">
        <v>1987</v>
      </c>
      <c r="E1574" s="13">
        <v>481171</v>
      </c>
      <c r="F1574" s="13">
        <v>534630</v>
      </c>
      <c r="G1574" s="13">
        <v>1015801</v>
      </c>
      <c r="H1574" s="13">
        <v>0</v>
      </c>
      <c r="I1574" s="13">
        <v>0</v>
      </c>
      <c r="J1574" s="13">
        <v>0</v>
      </c>
      <c r="K1574" s="15">
        <v>481171</v>
      </c>
      <c r="L1574" s="15">
        <v>534630</v>
      </c>
      <c r="M1574" s="15">
        <v>1015801</v>
      </c>
      <c r="O1574" s="13"/>
      <c r="P1574" s="13"/>
    </row>
    <row r="1575" spans="1:16" ht="12.45" customHeight="1" x14ac:dyDescent="0.2">
      <c r="A1575" s="11" t="str">
        <f t="shared" si="27"/>
        <v>GOLD COAST1988</v>
      </c>
      <c r="B1575" s="3" t="s">
        <v>65</v>
      </c>
      <c r="C1575" s="12">
        <v>1988</v>
      </c>
      <c r="E1575" s="13">
        <v>604153</v>
      </c>
      <c r="F1575" s="13">
        <v>683327</v>
      </c>
      <c r="G1575" s="13">
        <v>1287480</v>
      </c>
      <c r="H1575" s="13">
        <v>0</v>
      </c>
      <c r="I1575" s="13">
        <v>0</v>
      </c>
      <c r="J1575" s="13">
        <v>0</v>
      </c>
      <c r="K1575" s="15">
        <v>604153</v>
      </c>
      <c r="L1575" s="15">
        <v>683327</v>
      </c>
      <c r="M1575" s="15">
        <v>1287480</v>
      </c>
      <c r="O1575" s="13"/>
      <c r="P1575" s="13"/>
    </row>
    <row r="1576" spans="1:16" ht="12.45" customHeight="1" x14ac:dyDescent="0.2">
      <c r="A1576" s="11" t="str">
        <f t="shared" si="27"/>
        <v>GOLD COAST1989</v>
      </c>
      <c r="B1576" s="3" t="s">
        <v>65</v>
      </c>
      <c r="C1576" s="12">
        <v>1989</v>
      </c>
      <c r="E1576" s="13">
        <v>365911</v>
      </c>
      <c r="F1576" s="13">
        <v>414323</v>
      </c>
      <c r="G1576" s="13">
        <v>780234</v>
      </c>
      <c r="H1576" s="13">
        <v>0</v>
      </c>
      <c r="I1576" s="13">
        <v>0</v>
      </c>
      <c r="J1576" s="13">
        <v>0</v>
      </c>
      <c r="K1576" s="15">
        <v>365911</v>
      </c>
      <c r="L1576" s="15">
        <v>414323</v>
      </c>
      <c r="M1576" s="15">
        <v>780234</v>
      </c>
      <c r="O1576" s="13"/>
      <c r="P1576" s="13"/>
    </row>
    <row r="1577" spans="1:16" ht="12.45" customHeight="1" x14ac:dyDescent="0.2">
      <c r="A1577" s="11" t="str">
        <f t="shared" ref="A1577:A1640" si="28">CONCATENATE(B1577,C1577)</f>
        <v>GOLD COAST1990</v>
      </c>
      <c r="B1577" s="3" t="s">
        <v>65</v>
      </c>
      <c r="C1577" s="12">
        <v>1990</v>
      </c>
      <c r="E1577" s="13">
        <v>461781</v>
      </c>
      <c r="F1577" s="13">
        <v>520135</v>
      </c>
      <c r="G1577" s="13">
        <v>981916</v>
      </c>
      <c r="H1577" s="13">
        <v>0</v>
      </c>
      <c r="I1577" s="13">
        <v>0</v>
      </c>
      <c r="J1577" s="13">
        <v>0</v>
      </c>
      <c r="K1577" s="15">
        <v>461781</v>
      </c>
      <c r="L1577" s="15">
        <v>520135</v>
      </c>
      <c r="M1577" s="15">
        <v>981916</v>
      </c>
      <c r="O1577" s="13"/>
      <c r="P1577" s="13"/>
    </row>
    <row r="1578" spans="1:16" ht="12.45" customHeight="1" x14ac:dyDescent="0.2">
      <c r="A1578" s="11" t="str">
        <f t="shared" si="28"/>
        <v>GOLD COAST1991</v>
      </c>
      <c r="B1578" s="93" t="s">
        <v>65</v>
      </c>
      <c r="C1578" s="88">
        <v>1991</v>
      </c>
      <c r="D1578" s="17"/>
      <c r="E1578" s="15">
        <v>619393</v>
      </c>
      <c r="F1578" s="15">
        <v>673999</v>
      </c>
      <c r="G1578" s="15">
        <v>1293392</v>
      </c>
      <c r="H1578" s="15">
        <v>0</v>
      </c>
      <c r="I1578" s="15">
        <v>0</v>
      </c>
      <c r="J1578" s="15">
        <v>0</v>
      </c>
      <c r="K1578" s="15">
        <v>619393</v>
      </c>
      <c r="L1578" s="15">
        <v>673999</v>
      </c>
      <c r="M1578" s="15">
        <v>1293392</v>
      </c>
      <c r="O1578" s="13"/>
      <c r="P1578" s="13"/>
    </row>
    <row r="1579" spans="1:16" ht="12.45" customHeight="1" x14ac:dyDescent="0.2">
      <c r="A1579" s="11" t="str">
        <f t="shared" si="28"/>
        <v>GOLD COAST1992</v>
      </c>
      <c r="B1579" s="93" t="s">
        <v>65</v>
      </c>
      <c r="C1579" s="88">
        <v>1992</v>
      </c>
      <c r="D1579" s="89"/>
      <c r="E1579" s="15">
        <v>722695</v>
      </c>
      <c r="F1579" s="15">
        <v>805293</v>
      </c>
      <c r="G1579" s="15">
        <v>1527988</v>
      </c>
      <c r="H1579" s="15">
        <v>0</v>
      </c>
      <c r="I1579" s="15">
        <v>0</v>
      </c>
      <c r="J1579" s="15">
        <v>0</v>
      </c>
      <c r="K1579" s="15">
        <v>722695</v>
      </c>
      <c r="L1579" s="15">
        <v>805293</v>
      </c>
      <c r="M1579" s="15">
        <v>1527988</v>
      </c>
      <c r="O1579" s="13"/>
      <c r="P1579" s="13"/>
    </row>
    <row r="1580" spans="1:16" ht="12.45" customHeight="1" x14ac:dyDescent="0.2">
      <c r="A1580" s="11" t="str">
        <f t="shared" si="28"/>
        <v>GOLD COAST1993</v>
      </c>
      <c r="B1580" s="3" t="s">
        <v>65</v>
      </c>
      <c r="C1580" s="12">
        <v>1993</v>
      </c>
      <c r="E1580" s="13">
        <v>764843</v>
      </c>
      <c r="F1580" s="13">
        <v>854464</v>
      </c>
      <c r="G1580" s="13">
        <v>1619307</v>
      </c>
      <c r="H1580" s="13">
        <v>0</v>
      </c>
      <c r="I1580" s="13">
        <v>0</v>
      </c>
      <c r="J1580" s="13">
        <v>0</v>
      </c>
      <c r="K1580" s="15">
        <v>764843</v>
      </c>
      <c r="L1580" s="15">
        <v>854464</v>
      </c>
      <c r="M1580" s="15">
        <v>1619307</v>
      </c>
      <c r="O1580" s="13"/>
      <c r="P1580" s="13"/>
    </row>
    <row r="1581" spans="1:16" ht="12.45" customHeight="1" x14ac:dyDescent="0.2">
      <c r="A1581" s="11" t="str">
        <f t="shared" si="28"/>
        <v>GOLD COAST1994</v>
      </c>
      <c r="B1581" s="3" t="s">
        <v>65</v>
      </c>
      <c r="C1581" s="12">
        <v>1994</v>
      </c>
      <c r="E1581" s="13">
        <v>860905</v>
      </c>
      <c r="F1581" s="13">
        <v>957786</v>
      </c>
      <c r="G1581" s="13">
        <v>1818691</v>
      </c>
      <c r="H1581" s="13">
        <v>0</v>
      </c>
      <c r="I1581" s="13">
        <v>0</v>
      </c>
      <c r="J1581" s="13">
        <v>0</v>
      </c>
      <c r="K1581" s="15">
        <v>860905</v>
      </c>
      <c r="L1581" s="15">
        <v>957786</v>
      </c>
      <c r="M1581" s="15">
        <v>1818691</v>
      </c>
      <c r="O1581" s="13"/>
      <c r="P1581" s="13"/>
    </row>
    <row r="1582" spans="1:16" ht="12.45" customHeight="1" x14ac:dyDescent="0.2">
      <c r="A1582" s="11" t="str">
        <f t="shared" si="28"/>
        <v>GOLD COAST1995</v>
      </c>
      <c r="B1582" s="3" t="s">
        <v>65</v>
      </c>
      <c r="C1582" s="12">
        <v>1995</v>
      </c>
      <c r="E1582" s="13">
        <v>931957</v>
      </c>
      <c r="F1582" s="13">
        <v>1007862</v>
      </c>
      <c r="G1582" s="13">
        <v>1939819</v>
      </c>
      <c r="H1582" s="13">
        <v>0</v>
      </c>
      <c r="I1582" s="13">
        <v>0</v>
      </c>
      <c r="J1582" s="13">
        <v>0</v>
      </c>
      <c r="K1582" s="15">
        <v>931957</v>
      </c>
      <c r="L1582" s="15">
        <v>1007862</v>
      </c>
      <c r="M1582" s="15">
        <v>1939819</v>
      </c>
      <c r="O1582" s="13"/>
      <c r="P1582" s="13"/>
    </row>
    <row r="1583" spans="1:16" ht="12.45" customHeight="1" x14ac:dyDescent="0.2">
      <c r="A1583" s="11" t="str">
        <f t="shared" si="28"/>
        <v>GOLD COAST1996</v>
      </c>
      <c r="B1583" s="95" t="s">
        <v>65</v>
      </c>
      <c r="C1583" s="88">
        <v>1996</v>
      </c>
      <c r="D1583" s="89"/>
      <c r="E1583" s="15">
        <v>947787</v>
      </c>
      <c r="F1583" s="15">
        <v>1041532</v>
      </c>
      <c r="G1583" s="15">
        <v>1989319</v>
      </c>
      <c r="H1583" s="15">
        <v>214</v>
      </c>
      <c r="I1583" s="15">
        <v>249</v>
      </c>
      <c r="J1583" s="15">
        <v>463</v>
      </c>
      <c r="K1583" s="15">
        <v>948001</v>
      </c>
      <c r="L1583" s="15">
        <v>1041781</v>
      </c>
      <c r="M1583" s="15">
        <v>1989782</v>
      </c>
      <c r="O1583" s="13"/>
      <c r="P1583" s="13"/>
    </row>
    <row r="1584" spans="1:16" ht="12.45" customHeight="1" x14ac:dyDescent="0.2">
      <c r="A1584" s="11" t="str">
        <f t="shared" si="28"/>
        <v>GOLD COAST1997</v>
      </c>
      <c r="B1584" s="95" t="s">
        <v>65</v>
      </c>
      <c r="C1584" s="88">
        <v>1997</v>
      </c>
      <c r="D1584" s="89"/>
      <c r="E1584" s="15">
        <v>896956</v>
      </c>
      <c r="F1584" s="15">
        <v>980845</v>
      </c>
      <c r="G1584" s="15">
        <v>1877801</v>
      </c>
      <c r="H1584" s="90">
        <v>6769</v>
      </c>
      <c r="I1584" s="90">
        <v>7053</v>
      </c>
      <c r="J1584" s="15">
        <v>13822</v>
      </c>
      <c r="K1584" s="15">
        <v>903725</v>
      </c>
      <c r="L1584" s="15">
        <v>987898</v>
      </c>
      <c r="M1584" s="15">
        <v>1891623</v>
      </c>
      <c r="O1584" s="13"/>
      <c r="P1584" s="13"/>
    </row>
    <row r="1585" spans="1:16" ht="12.45" customHeight="1" x14ac:dyDescent="0.2">
      <c r="A1585" s="11" t="str">
        <f t="shared" si="28"/>
        <v>GOLD COAST1998</v>
      </c>
      <c r="B1585" s="3" t="s">
        <v>65</v>
      </c>
      <c r="C1585" s="12">
        <v>1998</v>
      </c>
      <c r="E1585" s="13">
        <v>888887</v>
      </c>
      <c r="F1585" s="13">
        <v>951309</v>
      </c>
      <c r="G1585" s="13">
        <v>1840196</v>
      </c>
      <c r="H1585" s="13">
        <v>7534</v>
      </c>
      <c r="I1585" s="13">
        <v>6985</v>
      </c>
      <c r="J1585" s="13">
        <v>14519</v>
      </c>
      <c r="K1585" s="15">
        <v>896421</v>
      </c>
      <c r="L1585" s="15">
        <v>958294</v>
      </c>
      <c r="M1585" s="15">
        <v>1854715</v>
      </c>
      <c r="O1585" s="13"/>
      <c r="P1585" s="13"/>
    </row>
    <row r="1586" spans="1:16" ht="12.45" customHeight="1" x14ac:dyDescent="0.2">
      <c r="A1586" s="11" t="str">
        <f t="shared" si="28"/>
        <v>GOLD COAST1999</v>
      </c>
      <c r="B1586" s="95" t="s">
        <v>65</v>
      </c>
      <c r="C1586" s="88">
        <v>1999</v>
      </c>
      <c r="D1586" s="89"/>
      <c r="E1586" s="15">
        <v>919680</v>
      </c>
      <c r="F1586" s="15">
        <v>963016</v>
      </c>
      <c r="G1586" s="15">
        <v>1882696</v>
      </c>
      <c r="H1586" s="90">
        <v>8722</v>
      </c>
      <c r="I1586" s="90">
        <v>8201</v>
      </c>
      <c r="J1586" s="15">
        <v>16923</v>
      </c>
      <c r="K1586" s="15">
        <v>928402</v>
      </c>
      <c r="L1586" s="15">
        <v>971217</v>
      </c>
      <c r="M1586" s="15">
        <v>1899619</v>
      </c>
      <c r="O1586" s="13"/>
      <c r="P1586" s="13"/>
    </row>
    <row r="1587" spans="1:16" ht="12.45" customHeight="1" x14ac:dyDescent="0.2">
      <c r="A1587" s="11" t="str">
        <f t="shared" si="28"/>
        <v>GOLD COAST2000</v>
      </c>
      <c r="B1587" s="91" t="s">
        <v>65</v>
      </c>
      <c r="C1587" s="16">
        <v>2000</v>
      </c>
      <c r="D1587" s="89"/>
      <c r="E1587" s="92">
        <v>915759</v>
      </c>
      <c r="F1587" s="92">
        <v>941813</v>
      </c>
      <c r="G1587" s="92">
        <v>1857572</v>
      </c>
      <c r="H1587" s="92">
        <v>14598</v>
      </c>
      <c r="I1587" s="92">
        <v>13540</v>
      </c>
      <c r="J1587" s="92">
        <v>28138</v>
      </c>
      <c r="K1587" s="15">
        <v>930357</v>
      </c>
      <c r="L1587" s="15">
        <v>955353</v>
      </c>
      <c r="M1587" s="15">
        <v>1885710</v>
      </c>
      <c r="O1587" s="13"/>
      <c r="P1587" s="13"/>
    </row>
    <row r="1588" spans="1:16" ht="12.45" customHeight="1" x14ac:dyDescent="0.2">
      <c r="A1588" s="11" t="str">
        <f t="shared" si="28"/>
        <v>GOLD COAST2001</v>
      </c>
      <c r="B1588" s="93" t="s">
        <v>65</v>
      </c>
      <c r="C1588" s="88">
        <v>2001</v>
      </c>
      <c r="D1588" s="89"/>
      <c r="E1588" s="15">
        <v>884621</v>
      </c>
      <c r="F1588" s="15">
        <v>907430</v>
      </c>
      <c r="G1588" s="15">
        <v>1792051</v>
      </c>
      <c r="H1588" s="15">
        <v>20931</v>
      </c>
      <c r="I1588" s="15">
        <v>20650</v>
      </c>
      <c r="J1588" s="15">
        <v>41581</v>
      </c>
      <c r="K1588" s="15">
        <v>905552</v>
      </c>
      <c r="L1588" s="15">
        <v>928080</v>
      </c>
      <c r="M1588" s="15">
        <v>1833632</v>
      </c>
      <c r="O1588" s="13"/>
      <c r="P1588" s="13"/>
    </row>
    <row r="1589" spans="1:16" ht="12.45" customHeight="1" x14ac:dyDescent="0.2">
      <c r="A1589" s="11" t="str">
        <f t="shared" si="28"/>
        <v>GOLD COAST2002</v>
      </c>
      <c r="B1589" s="95" t="s">
        <v>65</v>
      </c>
      <c r="C1589" s="88">
        <v>2002</v>
      </c>
      <c r="D1589" s="89"/>
      <c r="E1589" s="15">
        <v>937304</v>
      </c>
      <c r="F1589" s="15">
        <v>950530</v>
      </c>
      <c r="G1589" s="15">
        <v>1887834</v>
      </c>
      <c r="H1589" s="90">
        <v>56816</v>
      </c>
      <c r="I1589" s="90">
        <v>56311</v>
      </c>
      <c r="J1589" s="15">
        <v>113127</v>
      </c>
      <c r="K1589" s="15">
        <v>994120</v>
      </c>
      <c r="L1589" s="15">
        <v>1006841</v>
      </c>
      <c r="M1589" s="15">
        <v>2000961</v>
      </c>
      <c r="O1589" s="13"/>
      <c r="P1589" s="13"/>
    </row>
    <row r="1590" spans="1:16" ht="12.45" customHeight="1" x14ac:dyDescent="0.2">
      <c r="A1590" s="11" t="str">
        <f t="shared" si="28"/>
        <v>GOLD COAST2003</v>
      </c>
      <c r="B1590" s="3" t="s">
        <v>65</v>
      </c>
      <c r="C1590" s="12">
        <v>2003</v>
      </c>
      <c r="E1590" s="13">
        <v>1055312</v>
      </c>
      <c r="F1590" s="13">
        <v>1061213</v>
      </c>
      <c r="G1590" s="13">
        <v>2116525</v>
      </c>
      <c r="H1590" s="13">
        <v>70007</v>
      </c>
      <c r="I1590" s="13">
        <v>68931</v>
      </c>
      <c r="J1590" s="13">
        <v>138938</v>
      </c>
      <c r="K1590" s="15">
        <v>1125319</v>
      </c>
      <c r="L1590" s="15">
        <v>1130144</v>
      </c>
      <c r="M1590" s="15">
        <v>2255463</v>
      </c>
      <c r="O1590" s="13"/>
      <c r="P1590" s="13"/>
    </row>
    <row r="1591" spans="1:16" ht="12.45" customHeight="1" x14ac:dyDescent="0.2">
      <c r="A1591" s="11" t="str">
        <f t="shared" si="28"/>
        <v>GOLD COAST2004</v>
      </c>
      <c r="B1591" s="93" t="s">
        <v>65</v>
      </c>
      <c r="C1591" s="88">
        <v>2004</v>
      </c>
      <c r="D1591" s="89"/>
      <c r="E1591" s="15">
        <v>1335033</v>
      </c>
      <c r="F1591" s="15">
        <v>1342787</v>
      </c>
      <c r="G1591" s="15">
        <v>2677820</v>
      </c>
      <c r="H1591" s="15">
        <v>67554</v>
      </c>
      <c r="I1591" s="15">
        <v>68854</v>
      </c>
      <c r="J1591" s="15">
        <v>136408</v>
      </c>
      <c r="K1591" s="15">
        <v>1402587</v>
      </c>
      <c r="L1591" s="15">
        <v>1411641</v>
      </c>
      <c r="M1591" s="15">
        <v>2814228</v>
      </c>
      <c r="O1591" s="13"/>
      <c r="P1591" s="13"/>
    </row>
    <row r="1592" spans="1:16" ht="12.45" customHeight="1" x14ac:dyDescent="0.2">
      <c r="A1592" s="11" t="str">
        <f t="shared" si="28"/>
        <v>GOLD COAST2005</v>
      </c>
      <c r="B1592" s="91" t="s">
        <v>65</v>
      </c>
      <c r="C1592" s="88">
        <v>2005</v>
      </c>
      <c r="D1592" s="89"/>
      <c r="E1592" s="15">
        <v>1621003</v>
      </c>
      <c r="F1592" s="15">
        <v>1611941</v>
      </c>
      <c r="G1592" s="15">
        <v>3232944</v>
      </c>
      <c r="H1592" s="15">
        <v>100791</v>
      </c>
      <c r="I1592" s="15">
        <v>102732</v>
      </c>
      <c r="J1592" s="15">
        <v>203523</v>
      </c>
      <c r="K1592" s="15">
        <v>1721794</v>
      </c>
      <c r="L1592" s="15">
        <v>1714673</v>
      </c>
      <c r="M1592" s="15">
        <v>3436467</v>
      </c>
      <c r="O1592" s="13"/>
      <c r="P1592" s="13"/>
    </row>
    <row r="1593" spans="1:16" ht="12.45" customHeight="1" x14ac:dyDescent="0.2">
      <c r="A1593" s="11" t="str">
        <f t="shared" si="28"/>
        <v>GOLD COAST2006</v>
      </c>
      <c r="B1593" s="3" t="s">
        <v>65</v>
      </c>
      <c r="C1593" s="12">
        <v>2006</v>
      </c>
      <c r="E1593" s="13">
        <v>1705153</v>
      </c>
      <c r="F1593" s="13">
        <v>1718205</v>
      </c>
      <c r="G1593" s="13">
        <v>3423358</v>
      </c>
      <c r="H1593" s="13">
        <v>96136</v>
      </c>
      <c r="I1593" s="13">
        <v>97305</v>
      </c>
      <c r="J1593" s="13">
        <v>193441</v>
      </c>
      <c r="K1593" s="15">
        <v>1801289</v>
      </c>
      <c r="L1593" s="15">
        <v>1815510</v>
      </c>
      <c r="M1593" s="15">
        <v>3616799</v>
      </c>
      <c r="O1593" s="13"/>
      <c r="P1593" s="13"/>
    </row>
    <row r="1594" spans="1:16" ht="12.45" customHeight="1" x14ac:dyDescent="0.2">
      <c r="A1594" s="11" t="str">
        <f t="shared" si="28"/>
        <v>GOLD COAST2007</v>
      </c>
      <c r="B1594" s="95" t="s">
        <v>65</v>
      </c>
      <c r="C1594" s="88">
        <v>2007</v>
      </c>
      <c r="D1594" s="89"/>
      <c r="E1594" s="15">
        <v>1867501</v>
      </c>
      <c r="F1594" s="15">
        <v>1868325</v>
      </c>
      <c r="G1594" s="15">
        <v>3735826</v>
      </c>
      <c r="H1594" s="90">
        <v>104756</v>
      </c>
      <c r="I1594" s="90">
        <v>106006</v>
      </c>
      <c r="J1594" s="15">
        <v>210762</v>
      </c>
      <c r="K1594" s="15">
        <v>1972257</v>
      </c>
      <c r="L1594" s="15">
        <v>1974331</v>
      </c>
      <c r="M1594" s="15">
        <v>3946588</v>
      </c>
      <c r="O1594" s="13"/>
      <c r="P1594" s="13"/>
    </row>
    <row r="1595" spans="1:16" ht="12.45" customHeight="1" x14ac:dyDescent="0.2">
      <c r="A1595" s="11" t="str">
        <f t="shared" si="28"/>
        <v>GOLD COAST2008</v>
      </c>
      <c r="B1595" s="93" t="s">
        <v>65</v>
      </c>
      <c r="C1595" s="88">
        <v>2008</v>
      </c>
      <c r="D1595" s="89"/>
      <c r="E1595" s="15">
        <v>2090725</v>
      </c>
      <c r="F1595" s="15">
        <v>2092627</v>
      </c>
      <c r="G1595" s="15">
        <v>4183352</v>
      </c>
      <c r="H1595" s="15">
        <v>172896</v>
      </c>
      <c r="I1595" s="15">
        <v>166248</v>
      </c>
      <c r="J1595" s="15">
        <v>339144</v>
      </c>
      <c r="K1595" s="15">
        <v>2263621</v>
      </c>
      <c r="L1595" s="15">
        <v>2258875</v>
      </c>
      <c r="M1595" s="15">
        <v>4522496</v>
      </c>
      <c r="O1595" s="13"/>
      <c r="P1595" s="13"/>
    </row>
    <row r="1596" spans="1:16" s="6" customFormat="1" ht="12.45" customHeight="1" x14ac:dyDescent="0.2">
      <c r="A1596" s="11" t="str">
        <f t="shared" si="28"/>
        <v>GOLD COAST2009</v>
      </c>
      <c r="B1596" s="91" t="s">
        <v>65</v>
      </c>
      <c r="C1596" s="16">
        <v>2009</v>
      </c>
      <c r="D1596" s="89"/>
      <c r="E1596" s="92">
        <v>2125869</v>
      </c>
      <c r="F1596" s="92">
        <v>2120567</v>
      </c>
      <c r="G1596" s="92">
        <v>4246436</v>
      </c>
      <c r="H1596" s="92">
        <v>315638</v>
      </c>
      <c r="I1596" s="92">
        <v>320694</v>
      </c>
      <c r="J1596" s="92">
        <v>636332</v>
      </c>
      <c r="K1596" s="15">
        <v>2441507</v>
      </c>
      <c r="L1596" s="15">
        <v>2441261</v>
      </c>
      <c r="M1596" s="15">
        <v>4882768</v>
      </c>
      <c r="O1596" s="13"/>
      <c r="P1596" s="13"/>
    </row>
    <row r="1597" spans="1:16" ht="12.45" customHeight="1" x14ac:dyDescent="0.2">
      <c r="A1597" s="11" t="str">
        <f t="shared" si="28"/>
        <v>GOLD COAST2010</v>
      </c>
      <c r="B1597" s="3" t="s">
        <v>65</v>
      </c>
      <c r="C1597" s="12">
        <v>2010</v>
      </c>
      <c r="E1597" s="13">
        <v>2368125</v>
      </c>
      <c r="F1597" s="13">
        <v>2361826</v>
      </c>
      <c r="G1597" s="13">
        <v>4729951</v>
      </c>
      <c r="H1597" s="13">
        <v>384901</v>
      </c>
      <c r="I1597" s="13">
        <v>401768</v>
      </c>
      <c r="J1597" s="13">
        <v>786669</v>
      </c>
      <c r="K1597" s="15">
        <v>2753026</v>
      </c>
      <c r="L1597" s="15">
        <v>2763594</v>
      </c>
      <c r="M1597" s="15">
        <v>5516620</v>
      </c>
      <c r="O1597" s="13"/>
      <c r="P1597" s="13"/>
    </row>
    <row r="1598" spans="1:16" ht="12.45" customHeight="1" x14ac:dyDescent="0.2">
      <c r="A1598" s="11" t="str">
        <f t="shared" si="28"/>
        <v>GOLD COAST2011</v>
      </c>
      <c r="B1598" s="3" t="s">
        <v>65</v>
      </c>
      <c r="C1598" s="12">
        <v>2011</v>
      </c>
      <c r="E1598" s="13">
        <v>2292296</v>
      </c>
      <c r="F1598" s="13">
        <v>2289004</v>
      </c>
      <c r="G1598" s="13">
        <v>4581300</v>
      </c>
      <c r="H1598" s="13">
        <v>356305</v>
      </c>
      <c r="I1598" s="13">
        <v>359558</v>
      </c>
      <c r="J1598" s="13">
        <v>715863</v>
      </c>
      <c r="K1598" s="15">
        <v>2648601</v>
      </c>
      <c r="L1598" s="15">
        <v>2648562</v>
      </c>
      <c r="M1598" s="15">
        <v>5297163</v>
      </c>
      <c r="O1598" s="13"/>
      <c r="P1598" s="13"/>
    </row>
    <row r="1599" spans="1:16" ht="12.45" customHeight="1" x14ac:dyDescent="0.2">
      <c r="A1599" s="11" t="str">
        <f t="shared" si="28"/>
        <v>GOLD COAST2012</v>
      </c>
      <c r="B1599" s="3" t="s">
        <v>65</v>
      </c>
      <c r="C1599" s="12">
        <v>2012</v>
      </c>
      <c r="E1599" s="13">
        <v>2424806</v>
      </c>
      <c r="F1599" s="13">
        <v>2430079</v>
      </c>
      <c r="G1599" s="13">
        <v>4854885</v>
      </c>
      <c r="H1599" s="13">
        <v>409401</v>
      </c>
      <c r="I1599" s="13">
        <v>415023</v>
      </c>
      <c r="J1599" s="13">
        <v>824424</v>
      </c>
      <c r="K1599" s="15">
        <v>2834207</v>
      </c>
      <c r="L1599" s="15">
        <v>2845102</v>
      </c>
      <c r="M1599" s="15">
        <v>5679309</v>
      </c>
      <c r="O1599" s="13"/>
      <c r="P1599" s="13"/>
    </row>
    <row r="1600" spans="1:16" ht="12.45" customHeight="1" x14ac:dyDescent="0.2">
      <c r="A1600" s="11" t="str">
        <f t="shared" si="28"/>
        <v>GOLD COAST2013</v>
      </c>
      <c r="B1600" s="3" t="s">
        <v>65</v>
      </c>
      <c r="C1600" s="12">
        <v>2013</v>
      </c>
      <c r="E1600" s="13">
        <v>2443017</v>
      </c>
      <c r="F1600" s="13">
        <v>2459252</v>
      </c>
      <c r="G1600" s="13">
        <v>4902269</v>
      </c>
      <c r="H1600" s="13">
        <v>433165</v>
      </c>
      <c r="I1600" s="13">
        <v>431740</v>
      </c>
      <c r="J1600" s="13">
        <v>864905</v>
      </c>
      <c r="K1600" s="15">
        <v>2876182</v>
      </c>
      <c r="L1600" s="15">
        <v>2890992</v>
      </c>
      <c r="M1600" s="15">
        <v>5767174</v>
      </c>
      <c r="O1600" s="13"/>
      <c r="P1600" s="13"/>
    </row>
    <row r="1601" spans="1:16" ht="12.45" customHeight="1" x14ac:dyDescent="0.2">
      <c r="A1601" s="11" t="str">
        <f t="shared" si="28"/>
        <v>GOLD COAST2014</v>
      </c>
      <c r="B1601" s="93" t="s">
        <v>65</v>
      </c>
      <c r="C1601" s="88">
        <v>2014</v>
      </c>
      <c r="D1601" s="89"/>
      <c r="E1601" s="15">
        <v>2467494</v>
      </c>
      <c r="F1601" s="15">
        <v>2480359</v>
      </c>
      <c r="G1601" s="15">
        <v>4947853</v>
      </c>
      <c r="H1601" s="15">
        <v>445016</v>
      </c>
      <c r="I1601" s="15">
        <v>435955</v>
      </c>
      <c r="J1601" s="15">
        <v>880971</v>
      </c>
      <c r="K1601" s="15">
        <v>2912510</v>
      </c>
      <c r="L1601" s="15">
        <v>2916314</v>
      </c>
      <c r="M1601" s="15">
        <v>5828824</v>
      </c>
      <c r="O1601" s="13"/>
      <c r="P1601" s="13"/>
    </row>
    <row r="1602" spans="1:16" ht="12.45" customHeight="1" x14ac:dyDescent="0.2">
      <c r="A1602" s="11" t="str">
        <f t="shared" si="28"/>
        <v>GOLD COAST2015</v>
      </c>
      <c r="B1602" s="3" t="s">
        <v>65</v>
      </c>
      <c r="C1602" s="12">
        <v>2015</v>
      </c>
      <c r="E1602" s="13">
        <v>2534979</v>
      </c>
      <c r="F1602" s="13">
        <v>2546412</v>
      </c>
      <c r="G1602" s="13">
        <v>5081391</v>
      </c>
      <c r="H1602" s="13">
        <v>478806</v>
      </c>
      <c r="I1602" s="13">
        <v>464161</v>
      </c>
      <c r="J1602" s="13">
        <v>942967</v>
      </c>
      <c r="K1602" s="15">
        <v>3013785</v>
      </c>
      <c r="L1602" s="15">
        <v>3010573</v>
      </c>
      <c r="M1602" s="15">
        <v>6024358</v>
      </c>
      <c r="O1602" s="13"/>
      <c r="P1602" s="13"/>
    </row>
    <row r="1603" spans="1:16" ht="12.45" customHeight="1" x14ac:dyDescent="0.2">
      <c r="A1603" s="11" t="str">
        <f t="shared" si="28"/>
        <v>GOLD COAST2016</v>
      </c>
      <c r="B1603" s="3" t="s">
        <v>65</v>
      </c>
      <c r="C1603" s="12">
        <v>2016</v>
      </c>
      <c r="E1603" s="13">
        <v>2644966</v>
      </c>
      <c r="F1603" s="13">
        <v>2672791</v>
      </c>
      <c r="G1603" s="13">
        <v>5317757</v>
      </c>
      <c r="H1603" s="13">
        <v>562700</v>
      </c>
      <c r="I1603" s="13">
        <v>530858</v>
      </c>
      <c r="J1603" s="13">
        <v>1093558</v>
      </c>
      <c r="K1603" s="15">
        <v>3207666</v>
      </c>
      <c r="L1603" s="15">
        <v>3203649</v>
      </c>
      <c r="M1603" s="15">
        <v>6411315</v>
      </c>
      <c r="O1603" s="13"/>
      <c r="P1603" s="13"/>
    </row>
    <row r="1604" spans="1:16" ht="12.45" customHeight="1" x14ac:dyDescent="0.2">
      <c r="A1604" s="11" t="str">
        <f t="shared" si="28"/>
        <v>GOLD COAST2017</v>
      </c>
      <c r="B1604" s="3" t="s">
        <v>65</v>
      </c>
      <c r="C1604" s="12">
        <v>2017</v>
      </c>
      <c r="E1604" s="13">
        <v>2692636</v>
      </c>
      <c r="F1604" s="13">
        <v>2706349</v>
      </c>
      <c r="G1604" s="13">
        <v>5398985</v>
      </c>
      <c r="H1604" s="13">
        <v>555640</v>
      </c>
      <c r="I1604" s="13">
        <v>524458</v>
      </c>
      <c r="J1604" s="13">
        <v>1080098</v>
      </c>
      <c r="K1604" s="15">
        <v>3248276</v>
      </c>
      <c r="L1604" s="15">
        <v>3230807</v>
      </c>
      <c r="M1604" s="15">
        <v>6479083</v>
      </c>
      <c r="O1604" s="13"/>
      <c r="P1604" s="13"/>
    </row>
    <row r="1605" spans="1:16" ht="12.45" customHeight="1" x14ac:dyDescent="0.2">
      <c r="A1605" s="11" t="str">
        <f t="shared" si="28"/>
        <v>GOLD COAST2018</v>
      </c>
      <c r="B1605" s="95" t="s">
        <v>65</v>
      </c>
      <c r="C1605" s="88">
        <v>2018</v>
      </c>
      <c r="D1605" s="89"/>
      <c r="E1605" s="15">
        <v>2724535</v>
      </c>
      <c r="F1605" s="15">
        <v>2736649</v>
      </c>
      <c r="G1605" s="15">
        <v>5461184</v>
      </c>
      <c r="H1605" s="90">
        <v>519417</v>
      </c>
      <c r="I1605" s="90">
        <v>505781</v>
      </c>
      <c r="J1605" s="15">
        <v>1025198</v>
      </c>
      <c r="K1605" s="15">
        <v>3243952</v>
      </c>
      <c r="L1605" s="15">
        <v>3242430</v>
      </c>
      <c r="M1605" s="15">
        <v>6486382</v>
      </c>
      <c r="O1605" s="13"/>
      <c r="P1605" s="13"/>
    </row>
    <row r="1606" spans="1:16" ht="12.45" customHeight="1" x14ac:dyDescent="0.2">
      <c r="A1606" s="11" t="str">
        <f t="shared" si="28"/>
        <v>GOLD COAST2019</v>
      </c>
      <c r="B1606" s="95" t="s">
        <v>65</v>
      </c>
      <c r="C1606" s="88">
        <v>2019</v>
      </c>
      <c r="D1606" s="89"/>
      <c r="E1606" s="15">
        <v>2766244</v>
      </c>
      <c r="F1606" s="15">
        <v>2777364</v>
      </c>
      <c r="G1606" s="15">
        <v>5543608</v>
      </c>
      <c r="H1606" s="90">
        <v>476535</v>
      </c>
      <c r="I1606" s="90">
        <v>464460</v>
      </c>
      <c r="J1606" s="15">
        <v>940995</v>
      </c>
      <c r="K1606" s="15">
        <v>3242779</v>
      </c>
      <c r="L1606" s="15">
        <v>3241824</v>
      </c>
      <c r="M1606" s="15">
        <v>6484603</v>
      </c>
      <c r="O1606" s="13"/>
      <c r="P1606" s="13"/>
    </row>
    <row r="1607" spans="1:16" ht="12.45" customHeight="1" x14ac:dyDescent="0.2">
      <c r="A1607" s="11" t="str">
        <f t="shared" si="28"/>
        <v>GOLD COAST2020</v>
      </c>
      <c r="B1607" s="91" t="s">
        <v>65</v>
      </c>
      <c r="C1607" s="88">
        <v>2020</v>
      </c>
      <c r="D1607" s="89"/>
      <c r="E1607" s="15">
        <v>751188</v>
      </c>
      <c r="F1607" s="15">
        <v>763284</v>
      </c>
      <c r="G1607" s="15">
        <v>1514472</v>
      </c>
      <c r="H1607" s="15">
        <v>109436</v>
      </c>
      <c r="I1607" s="15">
        <v>98308</v>
      </c>
      <c r="J1607" s="15">
        <v>207744</v>
      </c>
      <c r="K1607" s="15">
        <v>860624</v>
      </c>
      <c r="L1607" s="15">
        <v>861592</v>
      </c>
      <c r="M1607" s="15">
        <v>1722216</v>
      </c>
      <c r="O1607" s="13"/>
      <c r="P1607" s="13"/>
    </row>
    <row r="1608" spans="1:16" ht="12.45" customHeight="1" x14ac:dyDescent="0.2">
      <c r="A1608" s="11" t="str">
        <f t="shared" si="28"/>
        <v>GOLD COAST2021</v>
      </c>
      <c r="B1608" s="93" t="s">
        <v>65</v>
      </c>
      <c r="C1608" s="88">
        <v>2021</v>
      </c>
      <c r="D1608" s="89"/>
      <c r="E1608" s="15">
        <v>1021762</v>
      </c>
      <c r="F1608" s="15">
        <v>1017050</v>
      </c>
      <c r="G1608" s="15">
        <v>2038812</v>
      </c>
      <c r="H1608" s="15">
        <v>21660</v>
      </c>
      <c r="I1608" s="15">
        <v>22584</v>
      </c>
      <c r="J1608" s="15">
        <v>44244</v>
      </c>
      <c r="K1608" s="15">
        <v>1043422</v>
      </c>
      <c r="L1608" s="15">
        <v>1039634</v>
      </c>
      <c r="M1608" s="15">
        <v>2083056</v>
      </c>
      <c r="O1608" s="13"/>
      <c r="P1608" s="13"/>
    </row>
    <row r="1609" spans="1:16" ht="12.45" customHeight="1" x14ac:dyDescent="0.2">
      <c r="A1609" s="11" t="str">
        <f t="shared" si="28"/>
        <v>GOLD COAST2022</v>
      </c>
      <c r="B1609" s="95" t="s">
        <v>65</v>
      </c>
      <c r="C1609" s="88">
        <v>2022</v>
      </c>
      <c r="D1609" s="89"/>
      <c r="E1609" s="15">
        <v>2655952</v>
      </c>
      <c r="F1609" s="15">
        <v>2661543</v>
      </c>
      <c r="G1609" s="15">
        <v>5317495</v>
      </c>
      <c r="H1609" s="90">
        <v>197126</v>
      </c>
      <c r="I1609" s="90">
        <v>194066</v>
      </c>
      <c r="J1609" s="15">
        <v>391192</v>
      </c>
      <c r="K1609" s="15">
        <v>2853078</v>
      </c>
      <c r="L1609" s="15">
        <v>2855609</v>
      </c>
      <c r="M1609" s="15">
        <v>5708687</v>
      </c>
      <c r="O1609" s="13"/>
      <c r="P1609" s="13"/>
    </row>
    <row r="1610" spans="1:16" ht="12.45" customHeight="1" x14ac:dyDescent="0.2">
      <c r="A1610" s="11" t="str">
        <f t="shared" si="28"/>
        <v>GOLD COAST2023</v>
      </c>
      <c r="B1610" s="3" t="s">
        <v>65</v>
      </c>
      <c r="C1610" s="12">
        <v>2023</v>
      </c>
      <c r="E1610" s="13">
        <v>2721684</v>
      </c>
      <c r="F1610" s="13">
        <v>2717862</v>
      </c>
      <c r="G1610" s="13">
        <v>5439546</v>
      </c>
      <c r="H1610" s="13">
        <v>401705</v>
      </c>
      <c r="I1610" s="13">
        <v>388919</v>
      </c>
      <c r="J1610" s="13">
        <v>790624</v>
      </c>
      <c r="K1610" s="15">
        <v>3123389</v>
      </c>
      <c r="L1610" s="15">
        <v>3106781</v>
      </c>
      <c r="M1610" s="15">
        <v>6230170</v>
      </c>
      <c r="O1610" s="13"/>
      <c r="P1610" s="13"/>
    </row>
    <row r="1611" spans="1:16" ht="12.45" customHeight="1" x14ac:dyDescent="0.2">
      <c r="A1611" s="11" t="str">
        <f t="shared" si="28"/>
        <v>GOLD COAST2024</v>
      </c>
      <c r="B1611" s="3" t="s">
        <v>65</v>
      </c>
      <c r="C1611" s="12">
        <v>2024</v>
      </c>
      <c r="E1611" s="13">
        <v>2788358</v>
      </c>
      <c r="F1611" s="13">
        <v>2789524</v>
      </c>
      <c r="G1611" s="13">
        <v>5577882</v>
      </c>
      <c r="H1611" s="13">
        <v>318169</v>
      </c>
      <c r="I1611" s="13">
        <v>310165</v>
      </c>
      <c r="J1611" s="13">
        <v>628334</v>
      </c>
      <c r="K1611" s="15">
        <v>3106527</v>
      </c>
      <c r="L1611" s="15">
        <v>3099689</v>
      </c>
      <c r="M1611" s="15">
        <v>6206216</v>
      </c>
      <c r="O1611" s="13"/>
      <c r="P1611" s="13"/>
    </row>
    <row r="1612" spans="1:16" ht="12.45" customHeight="1" x14ac:dyDescent="0.2">
      <c r="A1612" s="11" t="str">
        <f t="shared" si="28"/>
        <v>GOVE1985</v>
      </c>
      <c r="B1612" s="93" t="s">
        <v>64</v>
      </c>
      <c r="C1612" s="88">
        <v>1985</v>
      </c>
      <c r="D1612" s="89"/>
      <c r="E1612" s="15">
        <v>38023</v>
      </c>
      <c r="F1612" s="15">
        <v>37513</v>
      </c>
      <c r="G1612" s="15">
        <v>75536</v>
      </c>
      <c r="H1612" s="15">
        <v>0</v>
      </c>
      <c r="I1612" s="15">
        <v>0</v>
      </c>
      <c r="J1612" s="15">
        <v>0</v>
      </c>
      <c r="K1612" s="15">
        <v>38023</v>
      </c>
      <c r="L1612" s="15">
        <v>37513</v>
      </c>
      <c r="M1612" s="15">
        <v>75536</v>
      </c>
      <c r="O1612" s="13"/>
      <c r="P1612" s="13"/>
    </row>
    <row r="1613" spans="1:16" ht="12.45" customHeight="1" x14ac:dyDescent="0.2">
      <c r="A1613" s="11" t="str">
        <f t="shared" si="28"/>
        <v>GOVE1986</v>
      </c>
      <c r="B1613" s="3" t="s">
        <v>64</v>
      </c>
      <c r="C1613" s="12">
        <v>1986</v>
      </c>
      <c r="E1613" s="13">
        <v>42496</v>
      </c>
      <c r="F1613" s="13">
        <v>42494</v>
      </c>
      <c r="G1613" s="13">
        <v>84990</v>
      </c>
      <c r="H1613" s="13">
        <v>0</v>
      </c>
      <c r="I1613" s="13">
        <v>0</v>
      </c>
      <c r="J1613" s="13">
        <v>0</v>
      </c>
      <c r="K1613" s="15">
        <v>42496</v>
      </c>
      <c r="L1613" s="15">
        <v>42494</v>
      </c>
      <c r="M1613" s="15">
        <v>84990</v>
      </c>
      <c r="O1613" s="13"/>
      <c r="P1613" s="13"/>
    </row>
    <row r="1614" spans="1:16" ht="12.45" customHeight="1" x14ac:dyDescent="0.2">
      <c r="A1614" s="11" t="str">
        <f t="shared" si="28"/>
        <v>GOVE1987</v>
      </c>
      <c r="B1614" s="3" t="s">
        <v>64</v>
      </c>
      <c r="C1614" s="12">
        <v>1987</v>
      </c>
      <c r="D1614" s="89"/>
      <c r="E1614" s="13">
        <v>44999</v>
      </c>
      <c r="F1614" s="13">
        <v>44260</v>
      </c>
      <c r="G1614" s="13">
        <v>89259</v>
      </c>
      <c r="H1614" s="13">
        <v>0</v>
      </c>
      <c r="I1614" s="13">
        <v>0</v>
      </c>
      <c r="J1614" s="13">
        <v>0</v>
      </c>
      <c r="K1614" s="15">
        <v>44999</v>
      </c>
      <c r="L1614" s="15">
        <v>44260</v>
      </c>
      <c r="M1614" s="15">
        <v>89259</v>
      </c>
      <c r="O1614" s="13"/>
      <c r="P1614" s="13"/>
    </row>
    <row r="1615" spans="1:16" ht="12.45" customHeight="1" x14ac:dyDescent="0.2">
      <c r="A1615" s="11" t="str">
        <f t="shared" si="28"/>
        <v>GOVE1988</v>
      </c>
      <c r="B1615" s="95" t="s">
        <v>64</v>
      </c>
      <c r="C1615" s="88">
        <v>1988</v>
      </c>
      <c r="D1615" s="89"/>
      <c r="E1615" s="15">
        <v>46975</v>
      </c>
      <c r="F1615" s="15">
        <v>46324</v>
      </c>
      <c r="G1615" s="15">
        <v>93299</v>
      </c>
      <c r="H1615" s="90">
        <v>0</v>
      </c>
      <c r="I1615" s="90">
        <v>0</v>
      </c>
      <c r="J1615" s="15">
        <v>0</v>
      </c>
      <c r="K1615" s="15">
        <v>46975</v>
      </c>
      <c r="L1615" s="15">
        <v>46324</v>
      </c>
      <c r="M1615" s="15">
        <v>93299</v>
      </c>
      <c r="O1615" s="13"/>
      <c r="P1615" s="13"/>
    </row>
    <row r="1616" spans="1:16" ht="12.45" customHeight="1" x14ac:dyDescent="0.2">
      <c r="A1616" s="11" t="str">
        <f t="shared" si="28"/>
        <v>GOVE1989</v>
      </c>
      <c r="B1616" s="93" t="s">
        <v>64</v>
      </c>
      <c r="C1616" s="88">
        <v>1989</v>
      </c>
      <c r="D1616" s="89"/>
      <c r="E1616" s="15">
        <v>31832</v>
      </c>
      <c r="F1616" s="15">
        <v>31000</v>
      </c>
      <c r="G1616" s="15">
        <v>62832</v>
      </c>
      <c r="H1616" s="15">
        <v>0</v>
      </c>
      <c r="I1616" s="15">
        <v>0</v>
      </c>
      <c r="J1616" s="15">
        <v>0</v>
      </c>
      <c r="K1616" s="15">
        <v>31832</v>
      </c>
      <c r="L1616" s="15">
        <v>31000</v>
      </c>
      <c r="M1616" s="15">
        <v>62832</v>
      </c>
      <c r="O1616" s="13"/>
      <c r="P1616" s="13"/>
    </row>
    <row r="1617" spans="1:16" ht="12.45" customHeight="1" x14ac:dyDescent="0.2">
      <c r="A1617" s="11" t="str">
        <f t="shared" si="28"/>
        <v>GOVE1990</v>
      </c>
      <c r="B1617" s="93" t="s">
        <v>64</v>
      </c>
      <c r="C1617" s="12">
        <v>1990</v>
      </c>
      <c r="D1617" s="17"/>
      <c r="E1617" s="94">
        <v>44588</v>
      </c>
      <c r="F1617" s="94">
        <v>43856</v>
      </c>
      <c r="G1617" s="94">
        <v>88444</v>
      </c>
      <c r="H1617" s="94">
        <v>0</v>
      </c>
      <c r="I1617" s="94">
        <v>0</v>
      </c>
      <c r="J1617" s="94">
        <v>0</v>
      </c>
      <c r="K1617" s="15">
        <v>44588</v>
      </c>
      <c r="L1617" s="15">
        <v>43856</v>
      </c>
      <c r="M1617" s="15">
        <v>88444</v>
      </c>
      <c r="O1617" s="13"/>
      <c r="P1617" s="13"/>
    </row>
    <row r="1618" spans="1:16" ht="12.45" customHeight="1" x14ac:dyDescent="0.2">
      <c r="A1618" s="11" t="str">
        <f t="shared" si="28"/>
        <v>GOVE1991</v>
      </c>
      <c r="B1618" s="3" t="s">
        <v>64</v>
      </c>
      <c r="C1618" s="12">
        <v>1991</v>
      </c>
      <c r="E1618" s="13">
        <v>49414</v>
      </c>
      <c r="F1618" s="13">
        <v>49333</v>
      </c>
      <c r="G1618" s="13">
        <v>98747</v>
      </c>
      <c r="H1618" s="13">
        <v>0</v>
      </c>
      <c r="I1618" s="13">
        <v>0</v>
      </c>
      <c r="J1618" s="13">
        <v>0</v>
      </c>
      <c r="K1618" s="15">
        <v>49414</v>
      </c>
      <c r="L1618" s="15">
        <v>49333</v>
      </c>
      <c r="M1618" s="15">
        <v>98747</v>
      </c>
      <c r="O1618" s="13"/>
      <c r="P1618" s="13"/>
    </row>
    <row r="1619" spans="1:16" ht="12.45" customHeight="1" x14ac:dyDescent="0.2">
      <c r="A1619" s="11" t="str">
        <f t="shared" si="28"/>
        <v>GOVE1992</v>
      </c>
      <c r="B1619" s="3" t="s">
        <v>64</v>
      </c>
      <c r="C1619" s="12">
        <v>1992</v>
      </c>
      <c r="E1619" s="13">
        <v>49292</v>
      </c>
      <c r="F1619" s="13">
        <v>49255</v>
      </c>
      <c r="G1619" s="13">
        <v>98547</v>
      </c>
      <c r="H1619" s="13">
        <v>0</v>
      </c>
      <c r="I1619" s="13">
        <v>0</v>
      </c>
      <c r="J1619" s="13">
        <v>0</v>
      </c>
      <c r="K1619" s="15">
        <v>49292</v>
      </c>
      <c r="L1619" s="15">
        <v>49255</v>
      </c>
      <c r="M1619" s="15">
        <v>98547</v>
      </c>
      <c r="O1619" s="13"/>
      <c r="P1619" s="13"/>
    </row>
    <row r="1620" spans="1:16" ht="12.45" customHeight="1" x14ac:dyDescent="0.2">
      <c r="A1620" s="11" t="str">
        <f t="shared" si="28"/>
        <v>GOVE1993</v>
      </c>
      <c r="B1620" s="93" t="s">
        <v>64</v>
      </c>
      <c r="C1620" s="88">
        <v>1993</v>
      </c>
      <c r="D1620" s="89"/>
      <c r="E1620" s="15">
        <v>39739</v>
      </c>
      <c r="F1620" s="15">
        <v>39642</v>
      </c>
      <c r="G1620" s="15">
        <v>79381</v>
      </c>
      <c r="H1620" s="15">
        <v>0</v>
      </c>
      <c r="I1620" s="15">
        <v>0</v>
      </c>
      <c r="J1620" s="15">
        <v>0</v>
      </c>
      <c r="K1620" s="15">
        <v>39739</v>
      </c>
      <c r="L1620" s="15">
        <v>39642</v>
      </c>
      <c r="M1620" s="15">
        <v>79381</v>
      </c>
      <c r="O1620" s="13"/>
      <c r="P1620" s="13"/>
    </row>
    <row r="1621" spans="1:16" ht="12.45" customHeight="1" x14ac:dyDescent="0.2">
      <c r="A1621" s="11" t="str">
        <f t="shared" si="28"/>
        <v>GOVE1994</v>
      </c>
      <c r="B1621" s="93" t="s">
        <v>64</v>
      </c>
      <c r="C1621" s="88">
        <v>1994</v>
      </c>
      <c r="D1621" s="89"/>
      <c r="E1621" s="15">
        <v>42755</v>
      </c>
      <c r="F1621" s="15">
        <v>43206</v>
      </c>
      <c r="G1621" s="15">
        <v>85961</v>
      </c>
      <c r="H1621" s="15">
        <v>0</v>
      </c>
      <c r="I1621" s="15">
        <v>0</v>
      </c>
      <c r="J1621" s="15">
        <v>0</v>
      </c>
      <c r="K1621" s="15">
        <v>42755</v>
      </c>
      <c r="L1621" s="15">
        <v>43206</v>
      </c>
      <c r="M1621" s="15">
        <v>85961</v>
      </c>
      <c r="O1621" s="13"/>
      <c r="P1621" s="13"/>
    </row>
    <row r="1622" spans="1:16" ht="12.45" customHeight="1" x14ac:dyDescent="0.2">
      <c r="A1622" s="11" t="str">
        <f t="shared" si="28"/>
        <v>GOVE1995</v>
      </c>
      <c r="B1622" s="95" t="s">
        <v>64</v>
      </c>
      <c r="C1622" s="88">
        <v>1995</v>
      </c>
      <c r="D1622" s="89"/>
      <c r="E1622" s="15">
        <v>59487</v>
      </c>
      <c r="F1622" s="15">
        <v>59484</v>
      </c>
      <c r="G1622" s="15">
        <v>118971</v>
      </c>
      <c r="H1622" s="15">
        <v>0</v>
      </c>
      <c r="I1622" s="15">
        <v>0</v>
      </c>
      <c r="J1622" s="15">
        <v>0</v>
      </c>
      <c r="K1622" s="15">
        <v>59487</v>
      </c>
      <c r="L1622" s="15">
        <v>59484</v>
      </c>
      <c r="M1622" s="15">
        <v>118971</v>
      </c>
      <c r="O1622" s="13"/>
      <c r="P1622" s="13"/>
    </row>
    <row r="1623" spans="1:16" ht="12.45" customHeight="1" x14ac:dyDescent="0.2">
      <c r="A1623" s="11" t="str">
        <f t="shared" si="28"/>
        <v>GOVE1996</v>
      </c>
      <c r="B1623" s="3" t="s">
        <v>64</v>
      </c>
      <c r="C1623" s="12">
        <v>1996</v>
      </c>
      <c r="E1623" s="13">
        <v>75826</v>
      </c>
      <c r="F1623" s="13">
        <v>74361</v>
      </c>
      <c r="G1623" s="13">
        <v>150187</v>
      </c>
      <c r="H1623" s="13">
        <v>0</v>
      </c>
      <c r="I1623" s="13">
        <v>0</v>
      </c>
      <c r="J1623" s="13">
        <v>0</v>
      </c>
      <c r="K1623" s="15">
        <v>75826</v>
      </c>
      <c r="L1623" s="15">
        <v>74361</v>
      </c>
      <c r="M1623" s="15">
        <v>150187</v>
      </c>
      <c r="O1623" s="13"/>
      <c r="P1623" s="13"/>
    </row>
    <row r="1624" spans="1:16" ht="12.45" customHeight="1" x14ac:dyDescent="0.2">
      <c r="A1624" s="11" t="str">
        <f t="shared" si="28"/>
        <v>GOVE1997</v>
      </c>
      <c r="B1624" s="3" t="s">
        <v>64</v>
      </c>
      <c r="C1624" s="12">
        <v>1997</v>
      </c>
      <c r="E1624" s="13">
        <v>75195</v>
      </c>
      <c r="F1624" s="13">
        <v>75612</v>
      </c>
      <c r="G1624" s="13">
        <v>150807</v>
      </c>
      <c r="H1624" s="13">
        <v>0</v>
      </c>
      <c r="I1624" s="13">
        <v>0</v>
      </c>
      <c r="J1624" s="13">
        <v>0</v>
      </c>
      <c r="K1624" s="15">
        <v>75195</v>
      </c>
      <c r="L1624" s="15">
        <v>75612</v>
      </c>
      <c r="M1624" s="15">
        <v>150807</v>
      </c>
      <c r="O1624" s="13"/>
      <c r="P1624" s="13"/>
    </row>
    <row r="1625" spans="1:16" ht="12.45" customHeight="1" x14ac:dyDescent="0.2">
      <c r="A1625" s="11" t="str">
        <f t="shared" si="28"/>
        <v>GOVE1998</v>
      </c>
      <c r="B1625" s="91" t="s">
        <v>64</v>
      </c>
      <c r="C1625" s="16">
        <v>1998</v>
      </c>
      <c r="D1625" s="89"/>
      <c r="E1625" s="92">
        <v>74769</v>
      </c>
      <c r="F1625" s="92">
        <v>74991</v>
      </c>
      <c r="G1625" s="92">
        <v>149760</v>
      </c>
      <c r="H1625" s="92">
        <v>0</v>
      </c>
      <c r="I1625" s="92">
        <v>0</v>
      </c>
      <c r="J1625" s="92">
        <v>0</v>
      </c>
      <c r="K1625" s="15">
        <v>74769</v>
      </c>
      <c r="L1625" s="15">
        <v>74991</v>
      </c>
      <c r="M1625" s="15">
        <v>149760</v>
      </c>
      <c r="O1625" s="13"/>
      <c r="P1625" s="13"/>
    </row>
    <row r="1626" spans="1:16" ht="12.45" customHeight="1" x14ac:dyDescent="0.2">
      <c r="A1626" s="11" t="str">
        <f t="shared" si="28"/>
        <v>GOVE1999</v>
      </c>
      <c r="B1626" s="3" t="s">
        <v>64</v>
      </c>
      <c r="C1626" s="12">
        <v>1999</v>
      </c>
      <c r="E1626" s="13">
        <v>84424</v>
      </c>
      <c r="F1626" s="13">
        <v>84878</v>
      </c>
      <c r="G1626" s="13">
        <v>169302</v>
      </c>
      <c r="H1626" s="13">
        <v>0</v>
      </c>
      <c r="I1626" s="13">
        <v>0</v>
      </c>
      <c r="J1626" s="13">
        <v>0</v>
      </c>
      <c r="K1626" s="15">
        <v>84424</v>
      </c>
      <c r="L1626" s="15">
        <v>84878</v>
      </c>
      <c r="M1626" s="15">
        <v>169302</v>
      </c>
      <c r="O1626" s="13"/>
      <c r="P1626" s="13"/>
    </row>
    <row r="1627" spans="1:16" ht="12.45" customHeight="1" x14ac:dyDescent="0.2">
      <c r="A1627" s="11" t="str">
        <f t="shared" si="28"/>
        <v>GOVE2000</v>
      </c>
      <c r="B1627" s="3" t="s">
        <v>64</v>
      </c>
      <c r="C1627" s="12">
        <v>2000</v>
      </c>
      <c r="E1627" s="13">
        <v>90627</v>
      </c>
      <c r="F1627" s="13">
        <v>91085</v>
      </c>
      <c r="G1627" s="13">
        <v>181712</v>
      </c>
      <c r="H1627" s="13">
        <v>0</v>
      </c>
      <c r="I1627" s="13">
        <v>0</v>
      </c>
      <c r="J1627" s="13">
        <v>0</v>
      </c>
      <c r="K1627" s="15">
        <v>90627</v>
      </c>
      <c r="L1627" s="15">
        <v>91085</v>
      </c>
      <c r="M1627" s="15">
        <v>181712</v>
      </c>
      <c r="O1627" s="13"/>
      <c r="P1627" s="13"/>
    </row>
    <row r="1628" spans="1:16" ht="12.45" customHeight="1" x14ac:dyDescent="0.2">
      <c r="A1628" s="11" t="str">
        <f t="shared" si="28"/>
        <v>GOVE2001</v>
      </c>
      <c r="B1628" s="3" t="s">
        <v>64</v>
      </c>
      <c r="C1628" s="12">
        <v>2001</v>
      </c>
      <c r="E1628" s="13">
        <v>76928</v>
      </c>
      <c r="F1628" s="13">
        <v>61434</v>
      </c>
      <c r="G1628" s="13">
        <v>138362</v>
      </c>
      <c r="H1628" s="13">
        <v>0</v>
      </c>
      <c r="I1628" s="13">
        <v>0</v>
      </c>
      <c r="J1628" s="13">
        <v>0</v>
      </c>
      <c r="K1628" s="15">
        <v>76928</v>
      </c>
      <c r="L1628" s="15">
        <v>61434</v>
      </c>
      <c r="M1628" s="15">
        <v>138362</v>
      </c>
      <c r="O1628" s="13"/>
      <c r="P1628" s="13"/>
    </row>
    <row r="1629" spans="1:16" ht="12.45" customHeight="1" x14ac:dyDescent="0.2">
      <c r="A1629" s="11" t="str">
        <f t="shared" si="28"/>
        <v>GOVE2002</v>
      </c>
      <c r="B1629" s="93" t="s">
        <v>64</v>
      </c>
      <c r="C1629" s="88">
        <v>2002</v>
      </c>
      <c r="D1629" s="89"/>
      <c r="E1629" s="15">
        <v>50496</v>
      </c>
      <c r="F1629" s="15">
        <v>50776</v>
      </c>
      <c r="G1629" s="15">
        <v>101272</v>
      </c>
      <c r="H1629" s="15">
        <v>0</v>
      </c>
      <c r="I1629" s="15">
        <v>0</v>
      </c>
      <c r="J1629" s="15">
        <v>0</v>
      </c>
      <c r="K1629" s="15">
        <v>50496</v>
      </c>
      <c r="L1629" s="15">
        <v>50776</v>
      </c>
      <c r="M1629" s="15">
        <v>101272</v>
      </c>
      <c r="O1629" s="13"/>
      <c r="P1629" s="13"/>
    </row>
    <row r="1630" spans="1:16" ht="12.45" customHeight="1" x14ac:dyDescent="0.2">
      <c r="A1630" s="11" t="str">
        <f t="shared" si="28"/>
        <v>GOVE2003</v>
      </c>
      <c r="B1630" s="95" t="s">
        <v>64</v>
      </c>
      <c r="C1630" s="88">
        <v>2003</v>
      </c>
      <c r="D1630" s="89"/>
      <c r="E1630" s="15">
        <v>49210</v>
      </c>
      <c r="F1630" s="15">
        <v>49739</v>
      </c>
      <c r="G1630" s="15">
        <v>98949</v>
      </c>
      <c r="H1630" s="90">
        <v>0</v>
      </c>
      <c r="I1630" s="90">
        <v>0</v>
      </c>
      <c r="J1630" s="15">
        <v>0</v>
      </c>
      <c r="K1630" s="15">
        <v>49210</v>
      </c>
      <c r="L1630" s="15">
        <v>49739</v>
      </c>
      <c r="M1630" s="15">
        <v>98949</v>
      </c>
      <c r="O1630" s="13"/>
      <c r="P1630" s="13"/>
    </row>
    <row r="1631" spans="1:16" ht="12.45" customHeight="1" x14ac:dyDescent="0.2">
      <c r="A1631" s="11" t="str">
        <f t="shared" si="28"/>
        <v>GOVE2004</v>
      </c>
      <c r="B1631" s="3" t="s">
        <v>64</v>
      </c>
      <c r="C1631" s="12">
        <v>2004</v>
      </c>
      <c r="E1631" s="13">
        <v>48336</v>
      </c>
      <c r="F1631" s="13">
        <v>48436</v>
      </c>
      <c r="G1631" s="13">
        <v>96772</v>
      </c>
      <c r="H1631" s="13">
        <v>0</v>
      </c>
      <c r="I1631" s="13">
        <v>0</v>
      </c>
      <c r="J1631" s="13">
        <v>0</v>
      </c>
      <c r="K1631" s="15">
        <v>48336</v>
      </c>
      <c r="L1631" s="15">
        <v>48436</v>
      </c>
      <c r="M1631" s="15">
        <v>96772</v>
      </c>
      <c r="O1631" s="13"/>
      <c r="P1631" s="13"/>
    </row>
    <row r="1632" spans="1:16" ht="12.45" customHeight="1" x14ac:dyDescent="0.2">
      <c r="A1632" s="11" t="str">
        <f t="shared" si="28"/>
        <v>GOVE2005</v>
      </c>
      <c r="B1632" s="95" t="s">
        <v>64</v>
      </c>
      <c r="C1632" s="88">
        <v>2005</v>
      </c>
      <c r="D1632" s="89"/>
      <c r="E1632" s="15">
        <v>52405</v>
      </c>
      <c r="F1632" s="15">
        <v>51257</v>
      </c>
      <c r="G1632" s="15">
        <v>103662</v>
      </c>
      <c r="H1632" s="90">
        <v>0</v>
      </c>
      <c r="I1632" s="90">
        <v>0</v>
      </c>
      <c r="J1632" s="15">
        <v>0</v>
      </c>
      <c r="K1632" s="15">
        <v>52405</v>
      </c>
      <c r="L1632" s="15">
        <v>51257</v>
      </c>
      <c r="M1632" s="15">
        <v>103662</v>
      </c>
      <c r="O1632" s="13"/>
      <c r="P1632" s="13"/>
    </row>
    <row r="1633" spans="1:16" ht="12.45" customHeight="1" x14ac:dyDescent="0.2">
      <c r="A1633" s="11" t="str">
        <f t="shared" si="28"/>
        <v>GOVE2006</v>
      </c>
      <c r="B1633" s="3" t="s">
        <v>64</v>
      </c>
      <c r="C1633" s="12">
        <v>2006</v>
      </c>
      <c r="E1633" s="13">
        <v>59163</v>
      </c>
      <c r="F1633" s="13">
        <v>58735</v>
      </c>
      <c r="G1633" s="13">
        <v>117898</v>
      </c>
      <c r="H1633" s="13">
        <v>0</v>
      </c>
      <c r="I1633" s="13">
        <v>0</v>
      </c>
      <c r="J1633" s="13">
        <v>0</v>
      </c>
      <c r="K1633" s="15">
        <v>59163</v>
      </c>
      <c r="L1633" s="15">
        <v>58735</v>
      </c>
      <c r="M1633" s="15">
        <v>117898</v>
      </c>
      <c r="O1633" s="13"/>
      <c r="P1633" s="13"/>
    </row>
    <row r="1634" spans="1:16" ht="12.45" customHeight="1" x14ac:dyDescent="0.2">
      <c r="A1634" s="11" t="str">
        <f t="shared" si="28"/>
        <v>GOVE2007</v>
      </c>
      <c r="B1634" s="3" t="s">
        <v>64</v>
      </c>
      <c r="C1634" s="12">
        <v>2007</v>
      </c>
      <c r="E1634" s="13">
        <v>63099</v>
      </c>
      <c r="F1634" s="13">
        <v>63249</v>
      </c>
      <c r="G1634" s="13">
        <v>126348</v>
      </c>
      <c r="H1634" s="13">
        <v>0</v>
      </c>
      <c r="I1634" s="13">
        <v>0</v>
      </c>
      <c r="J1634" s="13">
        <v>0</v>
      </c>
      <c r="K1634" s="15">
        <v>63099</v>
      </c>
      <c r="L1634" s="15">
        <v>63249</v>
      </c>
      <c r="M1634" s="15">
        <v>126348</v>
      </c>
      <c r="O1634" s="13"/>
      <c r="P1634" s="13"/>
    </row>
    <row r="1635" spans="1:16" ht="12.45" customHeight="1" x14ac:dyDescent="0.2">
      <c r="A1635" s="11" t="str">
        <f t="shared" si="28"/>
        <v>GOVE2008</v>
      </c>
      <c r="B1635" s="93" t="s">
        <v>64</v>
      </c>
      <c r="C1635" s="12">
        <v>2008</v>
      </c>
      <c r="D1635" s="89"/>
      <c r="E1635" s="94">
        <v>64902</v>
      </c>
      <c r="F1635" s="94">
        <v>65084</v>
      </c>
      <c r="G1635" s="94">
        <v>129986</v>
      </c>
      <c r="H1635" s="94">
        <v>0</v>
      </c>
      <c r="I1635" s="94">
        <v>0</v>
      </c>
      <c r="J1635" s="94">
        <v>0</v>
      </c>
      <c r="K1635" s="15">
        <v>64902</v>
      </c>
      <c r="L1635" s="15">
        <v>65084</v>
      </c>
      <c r="M1635" s="15">
        <v>129986</v>
      </c>
      <c r="O1635" s="13"/>
      <c r="P1635" s="13"/>
    </row>
    <row r="1636" spans="1:16" ht="12.45" customHeight="1" x14ac:dyDescent="0.2">
      <c r="A1636" s="11" t="str">
        <f t="shared" si="28"/>
        <v>GOVE2009</v>
      </c>
      <c r="B1636" s="3" t="s">
        <v>64</v>
      </c>
      <c r="C1636" s="12">
        <v>2009</v>
      </c>
      <c r="E1636" s="13">
        <v>55414</v>
      </c>
      <c r="F1636" s="13">
        <v>55978</v>
      </c>
      <c r="G1636" s="13">
        <v>111392</v>
      </c>
      <c r="H1636" s="13">
        <v>0</v>
      </c>
      <c r="I1636" s="13">
        <v>0</v>
      </c>
      <c r="J1636" s="13">
        <v>0</v>
      </c>
      <c r="K1636" s="15">
        <v>55414</v>
      </c>
      <c r="L1636" s="15">
        <v>55978</v>
      </c>
      <c r="M1636" s="15">
        <v>111392</v>
      </c>
      <c r="O1636" s="13"/>
      <c r="P1636" s="13"/>
    </row>
    <row r="1637" spans="1:16" ht="12.45" customHeight="1" x14ac:dyDescent="0.2">
      <c r="A1637" s="11" t="str">
        <f t="shared" si="28"/>
        <v>GOVE2010</v>
      </c>
      <c r="B1637" s="3" t="s">
        <v>64</v>
      </c>
      <c r="C1637" s="12">
        <v>2010</v>
      </c>
      <c r="E1637" s="13">
        <v>53988</v>
      </c>
      <c r="F1637" s="13">
        <v>54112</v>
      </c>
      <c r="G1637" s="13">
        <v>108100</v>
      </c>
      <c r="H1637" s="13">
        <v>0</v>
      </c>
      <c r="I1637" s="13">
        <v>0</v>
      </c>
      <c r="J1637" s="13">
        <v>0</v>
      </c>
      <c r="K1637" s="15">
        <v>53988</v>
      </c>
      <c r="L1637" s="15">
        <v>54112</v>
      </c>
      <c r="M1637" s="15">
        <v>108100</v>
      </c>
      <c r="O1637" s="13"/>
      <c r="P1637" s="13"/>
    </row>
    <row r="1638" spans="1:16" ht="12.45" customHeight="1" x14ac:dyDescent="0.2">
      <c r="A1638" s="11" t="str">
        <f t="shared" si="28"/>
        <v>GOVE2011</v>
      </c>
      <c r="B1638" s="3" t="s">
        <v>64</v>
      </c>
      <c r="C1638" s="12">
        <v>2011</v>
      </c>
      <c r="E1638" s="13">
        <v>51267</v>
      </c>
      <c r="F1638" s="13">
        <v>51452</v>
      </c>
      <c r="G1638" s="13">
        <v>102719</v>
      </c>
      <c r="H1638" s="13">
        <v>0</v>
      </c>
      <c r="I1638" s="13">
        <v>0</v>
      </c>
      <c r="J1638" s="13">
        <v>0</v>
      </c>
      <c r="K1638" s="15">
        <v>51267</v>
      </c>
      <c r="L1638" s="15">
        <v>51452</v>
      </c>
      <c r="M1638" s="15">
        <v>102719</v>
      </c>
      <c r="O1638" s="13"/>
      <c r="P1638" s="13"/>
    </row>
    <row r="1639" spans="1:16" ht="12.45" customHeight="1" x14ac:dyDescent="0.2">
      <c r="A1639" s="11" t="str">
        <f t="shared" si="28"/>
        <v>GOVE2012</v>
      </c>
      <c r="B1639" s="3" t="s">
        <v>64</v>
      </c>
      <c r="C1639" s="12">
        <v>2012</v>
      </c>
      <c r="E1639" s="13">
        <v>51646</v>
      </c>
      <c r="F1639" s="13">
        <v>51950</v>
      </c>
      <c r="G1639" s="13">
        <v>103596</v>
      </c>
      <c r="H1639" s="13">
        <v>0</v>
      </c>
      <c r="I1639" s="13">
        <v>0</v>
      </c>
      <c r="J1639" s="13">
        <v>0</v>
      </c>
      <c r="K1639" s="15">
        <v>51646</v>
      </c>
      <c r="L1639" s="15">
        <v>51950</v>
      </c>
      <c r="M1639" s="15">
        <v>103596</v>
      </c>
      <c r="O1639" s="13"/>
      <c r="P1639" s="13"/>
    </row>
    <row r="1640" spans="1:16" ht="12.45" customHeight="1" x14ac:dyDescent="0.2">
      <c r="A1640" s="11" t="str">
        <f t="shared" si="28"/>
        <v>GOVE2013</v>
      </c>
      <c r="B1640" s="3" t="s">
        <v>64</v>
      </c>
      <c r="C1640" s="12">
        <v>2013</v>
      </c>
      <c r="E1640" s="13">
        <v>54258</v>
      </c>
      <c r="F1640" s="13">
        <v>54360</v>
      </c>
      <c r="G1640" s="13">
        <v>108618</v>
      </c>
      <c r="H1640" s="13">
        <v>0</v>
      </c>
      <c r="I1640" s="13">
        <v>0</v>
      </c>
      <c r="J1640" s="13">
        <v>0</v>
      </c>
      <c r="K1640" s="15">
        <v>54258</v>
      </c>
      <c r="L1640" s="15">
        <v>54360</v>
      </c>
      <c r="M1640" s="15">
        <v>108618</v>
      </c>
      <c r="O1640" s="13"/>
      <c r="P1640" s="13"/>
    </row>
    <row r="1641" spans="1:16" ht="12.45" customHeight="1" x14ac:dyDescent="0.2">
      <c r="A1641" s="11" t="str">
        <f t="shared" ref="A1641:A1704" si="29">CONCATENATE(B1641,C1641)</f>
        <v>GOVE2014</v>
      </c>
      <c r="B1641" s="3" t="s">
        <v>64</v>
      </c>
      <c r="C1641" s="12">
        <v>2014</v>
      </c>
      <c r="E1641" s="13">
        <v>39987</v>
      </c>
      <c r="F1641" s="13">
        <v>40699</v>
      </c>
      <c r="G1641" s="13">
        <v>80686</v>
      </c>
      <c r="H1641" s="13">
        <v>0</v>
      </c>
      <c r="I1641" s="13">
        <v>0</v>
      </c>
      <c r="J1641" s="13">
        <v>0</v>
      </c>
      <c r="K1641" s="15">
        <v>39987</v>
      </c>
      <c r="L1641" s="15">
        <v>40699</v>
      </c>
      <c r="M1641" s="15">
        <v>80686</v>
      </c>
      <c r="O1641" s="13"/>
      <c r="P1641" s="13"/>
    </row>
    <row r="1642" spans="1:16" ht="12.45" customHeight="1" x14ac:dyDescent="0.2">
      <c r="A1642" s="11" t="str">
        <f t="shared" si="29"/>
        <v>GOVE2015</v>
      </c>
      <c r="B1642" s="3" t="s">
        <v>64</v>
      </c>
      <c r="C1642" s="12">
        <v>2015</v>
      </c>
      <c r="E1642" s="13">
        <v>28971</v>
      </c>
      <c r="F1642" s="13">
        <v>28822</v>
      </c>
      <c r="G1642" s="13">
        <v>57793</v>
      </c>
      <c r="H1642" s="13">
        <v>0</v>
      </c>
      <c r="I1642" s="13">
        <v>0</v>
      </c>
      <c r="J1642" s="13">
        <v>0</v>
      </c>
      <c r="K1642" s="15">
        <v>28971</v>
      </c>
      <c r="L1642" s="15">
        <v>28822</v>
      </c>
      <c r="M1642" s="15">
        <v>57793</v>
      </c>
      <c r="O1642" s="13"/>
      <c r="P1642" s="13"/>
    </row>
    <row r="1643" spans="1:16" ht="12.45" customHeight="1" x14ac:dyDescent="0.2">
      <c r="A1643" s="11" t="str">
        <f t="shared" si="29"/>
        <v>GOVE2016</v>
      </c>
      <c r="B1643" s="3" t="s">
        <v>64</v>
      </c>
      <c r="C1643" s="12">
        <v>2016</v>
      </c>
      <c r="E1643" s="13">
        <v>28989</v>
      </c>
      <c r="F1643" s="13">
        <v>27823</v>
      </c>
      <c r="G1643" s="13">
        <v>56812</v>
      </c>
      <c r="H1643" s="13">
        <v>0</v>
      </c>
      <c r="I1643" s="13">
        <v>0</v>
      </c>
      <c r="J1643" s="13">
        <v>0</v>
      </c>
      <c r="K1643" s="15">
        <v>28989</v>
      </c>
      <c r="L1643" s="15">
        <v>27823</v>
      </c>
      <c r="M1643" s="15">
        <v>56812</v>
      </c>
      <c r="O1643" s="13"/>
      <c r="P1643" s="13"/>
    </row>
    <row r="1644" spans="1:16" ht="12.45" customHeight="1" x14ac:dyDescent="0.2">
      <c r="A1644" s="11" t="str">
        <f t="shared" si="29"/>
        <v>GOVE2017</v>
      </c>
      <c r="B1644" s="95" t="s">
        <v>64</v>
      </c>
      <c r="C1644" s="88">
        <v>2017</v>
      </c>
      <c r="D1644" s="89"/>
      <c r="E1644" s="15">
        <v>30203</v>
      </c>
      <c r="F1644" s="15">
        <v>28897</v>
      </c>
      <c r="G1644" s="15">
        <v>59100</v>
      </c>
      <c r="H1644" s="90">
        <v>0</v>
      </c>
      <c r="I1644" s="90">
        <v>0</v>
      </c>
      <c r="J1644" s="15">
        <v>0</v>
      </c>
      <c r="K1644" s="15">
        <v>30203</v>
      </c>
      <c r="L1644" s="15">
        <v>28897</v>
      </c>
      <c r="M1644" s="15">
        <v>59100</v>
      </c>
      <c r="O1644" s="13"/>
      <c r="P1644" s="13"/>
    </row>
    <row r="1645" spans="1:16" ht="12.45" customHeight="1" x14ac:dyDescent="0.2">
      <c r="A1645" s="11" t="str">
        <f t="shared" si="29"/>
        <v>GOVE2018</v>
      </c>
      <c r="B1645" s="3" t="s">
        <v>64</v>
      </c>
      <c r="C1645" s="12">
        <v>2018</v>
      </c>
      <c r="E1645" s="13">
        <v>29209</v>
      </c>
      <c r="F1645" s="13">
        <v>28405</v>
      </c>
      <c r="G1645" s="13">
        <v>57614</v>
      </c>
      <c r="H1645" s="13">
        <v>0</v>
      </c>
      <c r="I1645" s="13">
        <v>0</v>
      </c>
      <c r="J1645" s="13">
        <v>0</v>
      </c>
      <c r="K1645" s="15">
        <v>29209</v>
      </c>
      <c r="L1645" s="15">
        <v>28405</v>
      </c>
      <c r="M1645" s="15">
        <v>57614</v>
      </c>
      <c r="O1645" s="13"/>
      <c r="P1645" s="13"/>
    </row>
    <row r="1646" spans="1:16" ht="12.45" customHeight="1" x14ac:dyDescent="0.2">
      <c r="A1646" s="11" t="str">
        <f t="shared" si="29"/>
        <v>GOVE2019</v>
      </c>
      <c r="B1646" s="3" t="s">
        <v>64</v>
      </c>
      <c r="C1646" s="12">
        <v>2019</v>
      </c>
      <c r="E1646" s="13">
        <v>29523</v>
      </c>
      <c r="F1646" s="13">
        <v>28575</v>
      </c>
      <c r="G1646" s="13">
        <v>58098</v>
      </c>
      <c r="H1646" s="13">
        <v>0</v>
      </c>
      <c r="I1646" s="13">
        <v>0</v>
      </c>
      <c r="J1646" s="13">
        <v>0</v>
      </c>
      <c r="K1646" s="15">
        <v>29523</v>
      </c>
      <c r="L1646" s="15">
        <v>28575</v>
      </c>
      <c r="M1646" s="15">
        <v>58098</v>
      </c>
      <c r="O1646" s="13"/>
      <c r="P1646" s="13"/>
    </row>
    <row r="1647" spans="1:16" ht="12.45" customHeight="1" x14ac:dyDescent="0.2">
      <c r="A1647" s="11" t="str">
        <f t="shared" si="29"/>
        <v>GOVE2020</v>
      </c>
      <c r="B1647" s="3" t="s">
        <v>64</v>
      </c>
      <c r="C1647" s="12">
        <v>2020</v>
      </c>
      <c r="E1647" s="13">
        <v>15761</v>
      </c>
      <c r="F1647" s="13">
        <v>16046</v>
      </c>
      <c r="G1647" s="13">
        <v>31807</v>
      </c>
      <c r="H1647" s="13">
        <v>0</v>
      </c>
      <c r="I1647" s="13">
        <v>0</v>
      </c>
      <c r="J1647" s="13">
        <v>0</v>
      </c>
      <c r="K1647" s="15">
        <v>15761</v>
      </c>
      <c r="L1647" s="15">
        <v>16046</v>
      </c>
      <c r="M1647" s="15">
        <v>31807</v>
      </c>
      <c r="O1647" s="13"/>
      <c r="P1647" s="13"/>
    </row>
    <row r="1648" spans="1:16" ht="12.45" customHeight="1" x14ac:dyDescent="0.2">
      <c r="A1648" s="11" t="str">
        <f t="shared" si="29"/>
        <v>GOVE2021</v>
      </c>
      <c r="B1648" s="3" t="s">
        <v>64</v>
      </c>
      <c r="C1648" s="12">
        <v>2021</v>
      </c>
      <c r="E1648" s="13">
        <v>21757</v>
      </c>
      <c r="F1648" s="13">
        <v>22378</v>
      </c>
      <c r="G1648" s="13">
        <v>44135</v>
      </c>
      <c r="H1648" s="13">
        <v>0</v>
      </c>
      <c r="I1648" s="13">
        <v>0</v>
      </c>
      <c r="J1648" s="13">
        <v>0</v>
      </c>
      <c r="K1648" s="15">
        <v>21757</v>
      </c>
      <c r="L1648" s="15">
        <v>22378</v>
      </c>
      <c r="M1648" s="15">
        <v>44135</v>
      </c>
      <c r="O1648" s="13"/>
      <c r="P1648" s="13"/>
    </row>
    <row r="1649" spans="1:16" ht="12.45" customHeight="1" x14ac:dyDescent="0.2">
      <c r="A1649" s="11" t="str">
        <f t="shared" si="29"/>
        <v>GOVE2022</v>
      </c>
      <c r="B1649" s="95" t="s">
        <v>64</v>
      </c>
      <c r="C1649" s="88">
        <v>2022</v>
      </c>
      <c r="D1649" s="89"/>
      <c r="E1649" s="15">
        <v>30328</v>
      </c>
      <c r="F1649" s="15">
        <v>30327</v>
      </c>
      <c r="G1649" s="15">
        <v>60655</v>
      </c>
      <c r="H1649" s="90">
        <v>0</v>
      </c>
      <c r="I1649" s="90">
        <v>0</v>
      </c>
      <c r="J1649" s="15">
        <v>0</v>
      </c>
      <c r="K1649" s="15">
        <v>30328</v>
      </c>
      <c r="L1649" s="15">
        <v>30327</v>
      </c>
      <c r="M1649" s="15">
        <v>60655</v>
      </c>
      <c r="O1649" s="13"/>
      <c r="P1649" s="13"/>
    </row>
    <row r="1650" spans="1:16" ht="12.45" customHeight="1" x14ac:dyDescent="0.2">
      <c r="A1650" s="11" t="str">
        <f t="shared" si="29"/>
        <v>GOVE2023</v>
      </c>
      <c r="B1650" s="95" t="s">
        <v>64</v>
      </c>
      <c r="C1650" s="88">
        <v>2023</v>
      </c>
      <c r="D1650" s="89"/>
      <c r="E1650" s="15">
        <v>33614</v>
      </c>
      <c r="F1650" s="15">
        <v>33150</v>
      </c>
      <c r="G1650" s="15">
        <v>66764</v>
      </c>
      <c r="H1650" s="90">
        <v>0</v>
      </c>
      <c r="I1650" s="90">
        <v>0</v>
      </c>
      <c r="J1650" s="15">
        <v>0</v>
      </c>
      <c r="K1650" s="15">
        <v>33614</v>
      </c>
      <c r="L1650" s="15">
        <v>33150</v>
      </c>
      <c r="M1650" s="15">
        <v>66764</v>
      </c>
      <c r="O1650" s="13"/>
      <c r="P1650" s="13"/>
    </row>
    <row r="1651" spans="1:16" ht="12.45" customHeight="1" x14ac:dyDescent="0.2">
      <c r="A1651" s="11" t="str">
        <f t="shared" si="29"/>
        <v>GOVE2024</v>
      </c>
      <c r="B1651" s="3" t="s">
        <v>64</v>
      </c>
      <c r="C1651" s="12">
        <v>2024</v>
      </c>
      <c r="E1651" s="13">
        <v>34967</v>
      </c>
      <c r="F1651" s="13">
        <v>35029</v>
      </c>
      <c r="G1651" s="13">
        <v>69996</v>
      </c>
      <c r="H1651" s="13">
        <v>0</v>
      </c>
      <c r="I1651" s="13">
        <v>0</v>
      </c>
      <c r="J1651" s="13">
        <v>0</v>
      </c>
      <c r="K1651" s="15">
        <v>34967</v>
      </c>
      <c r="L1651" s="15">
        <v>35029</v>
      </c>
      <c r="M1651" s="15">
        <v>69996</v>
      </c>
      <c r="O1651" s="13"/>
      <c r="P1651" s="13"/>
    </row>
    <row r="1652" spans="1:16" ht="12.45" customHeight="1" x14ac:dyDescent="0.2">
      <c r="A1652" s="11" t="str">
        <f t="shared" si="29"/>
        <v>GRIFFITH1985</v>
      </c>
      <c r="B1652" s="95" t="s">
        <v>24</v>
      </c>
      <c r="C1652" s="88">
        <v>1985</v>
      </c>
      <c r="D1652" s="89"/>
      <c r="E1652" s="15">
        <v>17291</v>
      </c>
      <c r="F1652" s="15">
        <v>16734</v>
      </c>
      <c r="G1652" s="15">
        <v>34025</v>
      </c>
      <c r="H1652" s="90">
        <v>0</v>
      </c>
      <c r="I1652" s="90">
        <v>0</v>
      </c>
      <c r="J1652" s="15">
        <v>0</v>
      </c>
      <c r="K1652" s="15">
        <v>17291</v>
      </c>
      <c r="L1652" s="15">
        <v>16734</v>
      </c>
      <c r="M1652" s="15">
        <v>34025</v>
      </c>
      <c r="O1652" s="13"/>
      <c r="P1652" s="13"/>
    </row>
    <row r="1653" spans="1:16" ht="12.45" customHeight="1" x14ac:dyDescent="0.2">
      <c r="A1653" s="11" t="str">
        <f t="shared" si="29"/>
        <v>GRIFFITH1986</v>
      </c>
      <c r="B1653" s="3" t="s">
        <v>24</v>
      </c>
      <c r="C1653" s="12">
        <v>1986</v>
      </c>
      <c r="E1653" s="13">
        <v>17892</v>
      </c>
      <c r="F1653" s="13">
        <v>17042</v>
      </c>
      <c r="G1653" s="13">
        <v>34934</v>
      </c>
      <c r="H1653" s="13">
        <v>0</v>
      </c>
      <c r="I1653" s="13">
        <v>0</v>
      </c>
      <c r="J1653" s="13">
        <v>0</v>
      </c>
      <c r="K1653" s="15">
        <v>17892</v>
      </c>
      <c r="L1653" s="15">
        <v>17042</v>
      </c>
      <c r="M1653" s="15">
        <v>34934</v>
      </c>
      <c r="O1653" s="13"/>
      <c r="P1653" s="13"/>
    </row>
    <row r="1654" spans="1:16" ht="12.45" customHeight="1" x14ac:dyDescent="0.2">
      <c r="A1654" s="11" t="str">
        <f t="shared" si="29"/>
        <v>GRIFFITH1987</v>
      </c>
      <c r="B1654" s="3" t="s">
        <v>24</v>
      </c>
      <c r="C1654" s="12">
        <v>1987</v>
      </c>
      <c r="E1654" s="13">
        <v>16686</v>
      </c>
      <c r="F1654" s="13">
        <v>15997</v>
      </c>
      <c r="G1654" s="13">
        <v>32683</v>
      </c>
      <c r="H1654" s="13">
        <v>0</v>
      </c>
      <c r="I1654" s="13">
        <v>0</v>
      </c>
      <c r="J1654" s="13">
        <v>0</v>
      </c>
      <c r="K1654" s="15">
        <v>16686</v>
      </c>
      <c r="L1654" s="15">
        <v>15997</v>
      </c>
      <c r="M1654" s="15">
        <v>32683</v>
      </c>
      <c r="O1654" s="13"/>
      <c r="P1654" s="13"/>
    </row>
    <row r="1655" spans="1:16" ht="12.45" customHeight="1" x14ac:dyDescent="0.2">
      <c r="A1655" s="11" t="str">
        <f t="shared" si="29"/>
        <v>GRIFFITH1988</v>
      </c>
      <c r="B1655" s="93" t="s">
        <v>24</v>
      </c>
      <c r="C1655" s="88">
        <v>1988</v>
      </c>
      <c r="D1655" s="89"/>
      <c r="E1655" s="15">
        <v>17357</v>
      </c>
      <c r="F1655" s="15">
        <v>16646</v>
      </c>
      <c r="G1655" s="15">
        <v>34003</v>
      </c>
      <c r="H1655" s="15">
        <v>0</v>
      </c>
      <c r="I1655" s="15">
        <v>0</v>
      </c>
      <c r="J1655" s="15">
        <v>0</v>
      </c>
      <c r="K1655" s="15">
        <v>17357</v>
      </c>
      <c r="L1655" s="15">
        <v>16646</v>
      </c>
      <c r="M1655" s="15">
        <v>34003</v>
      </c>
      <c r="O1655" s="13"/>
      <c r="P1655" s="13"/>
    </row>
    <row r="1656" spans="1:16" ht="12.45" customHeight="1" x14ac:dyDescent="0.2">
      <c r="A1656" s="11" t="str">
        <f t="shared" si="29"/>
        <v>GRIFFITH1989</v>
      </c>
      <c r="B1656" s="3" t="s">
        <v>24</v>
      </c>
      <c r="C1656" s="12">
        <v>1989</v>
      </c>
      <c r="E1656" s="13">
        <v>12078</v>
      </c>
      <c r="F1656" s="13">
        <v>11605</v>
      </c>
      <c r="G1656" s="13">
        <v>23683</v>
      </c>
      <c r="H1656" s="13">
        <v>0</v>
      </c>
      <c r="I1656" s="13">
        <v>0</v>
      </c>
      <c r="J1656" s="13">
        <v>0</v>
      </c>
      <c r="K1656" s="15">
        <v>12078</v>
      </c>
      <c r="L1656" s="15">
        <v>11605</v>
      </c>
      <c r="M1656" s="15">
        <v>23683</v>
      </c>
      <c r="O1656" s="13"/>
      <c r="P1656" s="13"/>
    </row>
    <row r="1657" spans="1:16" ht="12.45" customHeight="1" x14ac:dyDescent="0.2">
      <c r="A1657" s="11" t="str">
        <f t="shared" si="29"/>
        <v>GRIFFITH1990</v>
      </c>
      <c r="B1657" s="95" t="s">
        <v>24</v>
      </c>
      <c r="C1657" s="88">
        <v>1990</v>
      </c>
      <c r="D1657" s="89"/>
      <c r="E1657" s="15">
        <v>9964</v>
      </c>
      <c r="F1657" s="15">
        <v>9984</v>
      </c>
      <c r="G1657" s="15">
        <v>19948</v>
      </c>
      <c r="H1657" s="15">
        <v>0</v>
      </c>
      <c r="I1657" s="15">
        <v>0</v>
      </c>
      <c r="J1657" s="15">
        <v>0</v>
      </c>
      <c r="K1657" s="15">
        <v>9964</v>
      </c>
      <c r="L1657" s="15">
        <v>9984</v>
      </c>
      <c r="M1657" s="15">
        <v>19948</v>
      </c>
      <c r="O1657" s="13"/>
      <c r="P1657" s="13"/>
    </row>
    <row r="1658" spans="1:16" ht="12.45" customHeight="1" x14ac:dyDescent="0.2">
      <c r="A1658" s="11" t="str">
        <f t="shared" si="29"/>
        <v>GRIFFITH1991</v>
      </c>
      <c r="B1658" s="95" t="s">
        <v>24</v>
      </c>
      <c r="C1658" s="88">
        <v>1991</v>
      </c>
      <c r="D1658" s="17"/>
      <c r="E1658" s="15">
        <v>9563</v>
      </c>
      <c r="F1658" s="15">
        <v>9423</v>
      </c>
      <c r="G1658" s="15">
        <v>18986</v>
      </c>
      <c r="H1658" s="90">
        <v>0</v>
      </c>
      <c r="I1658" s="90">
        <v>0</v>
      </c>
      <c r="J1658" s="15">
        <v>0</v>
      </c>
      <c r="K1658" s="15">
        <v>9563</v>
      </c>
      <c r="L1658" s="15">
        <v>9423</v>
      </c>
      <c r="M1658" s="15">
        <v>18986</v>
      </c>
      <c r="O1658" s="13"/>
      <c r="P1658" s="13"/>
    </row>
    <row r="1659" spans="1:16" ht="12.45" customHeight="1" x14ac:dyDescent="0.2">
      <c r="A1659" s="11" t="str">
        <f t="shared" si="29"/>
        <v>GRIFFITH1992</v>
      </c>
      <c r="B1659" s="95" t="s">
        <v>24</v>
      </c>
      <c r="C1659" s="88">
        <v>1992</v>
      </c>
      <c r="D1659" s="89"/>
      <c r="E1659" s="15">
        <v>10113</v>
      </c>
      <c r="F1659" s="15">
        <v>9924</v>
      </c>
      <c r="G1659" s="15">
        <v>20037</v>
      </c>
      <c r="H1659" s="15">
        <v>0</v>
      </c>
      <c r="I1659" s="15">
        <v>0</v>
      </c>
      <c r="J1659" s="15">
        <v>0</v>
      </c>
      <c r="K1659" s="15">
        <v>10113</v>
      </c>
      <c r="L1659" s="15">
        <v>9924</v>
      </c>
      <c r="M1659" s="15">
        <v>20037</v>
      </c>
      <c r="O1659" s="13"/>
      <c r="P1659" s="13"/>
    </row>
    <row r="1660" spans="1:16" ht="12.45" customHeight="1" x14ac:dyDescent="0.2">
      <c r="A1660" s="11" t="str">
        <f t="shared" si="29"/>
        <v>GRIFFITH1993</v>
      </c>
      <c r="B1660" s="3" t="s">
        <v>24</v>
      </c>
      <c r="C1660" s="12">
        <v>1993</v>
      </c>
      <c r="E1660" s="13">
        <v>11517</v>
      </c>
      <c r="F1660" s="13">
        <v>11160</v>
      </c>
      <c r="G1660" s="13">
        <v>22677</v>
      </c>
      <c r="H1660" s="13">
        <v>0</v>
      </c>
      <c r="I1660" s="13">
        <v>0</v>
      </c>
      <c r="J1660" s="13">
        <v>0</v>
      </c>
      <c r="K1660" s="15">
        <v>11517</v>
      </c>
      <c r="L1660" s="15">
        <v>11160</v>
      </c>
      <c r="M1660" s="15">
        <v>22677</v>
      </c>
      <c r="O1660" s="13"/>
      <c r="P1660" s="13"/>
    </row>
    <row r="1661" spans="1:16" ht="12.45" customHeight="1" x14ac:dyDescent="0.2">
      <c r="A1661" s="11" t="str">
        <f t="shared" si="29"/>
        <v>GRIFFITH1994</v>
      </c>
      <c r="B1661" s="95" t="s">
        <v>24</v>
      </c>
      <c r="C1661" s="88">
        <v>1994</v>
      </c>
      <c r="D1661" s="89"/>
      <c r="E1661" s="15">
        <v>13246</v>
      </c>
      <c r="F1661" s="15">
        <v>13091</v>
      </c>
      <c r="G1661" s="15">
        <v>26337</v>
      </c>
      <c r="H1661" s="90">
        <v>0</v>
      </c>
      <c r="I1661" s="90">
        <v>0</v>
      </c>
      <c r="J1661" s="15">
        <v>0</v>
      </c>
      <c r="K1661" s="15">
        <v>13246</v>
      </c>
      <c r="L1661" s="15">
        <v>13091</v>
      </c>
      <c r="M1661" s="15">
        <v>26337</v>
      </c>
      <c r="O1661" s="13"/>
      <c r="P1661" s="13"/>
    </row>
    <row r="1662" spans="1:16" ht="12.45" customHeight="1" x14ac:dyDescent="0.2">
      <c r="A1662" s="11" t="str">
        <f t="shared" si="29"/>
        <v>GRIFFITH1995</v>
      </c>
      <c r="B1662" s="3" t="s">
        <v>24</v>
      </c>
      <c r="C1662" s="12">
        <v>1995</v>
      </c>
      <c r="E1662" s="13">
        <v>13238</v>
      </c>
      <c r="F1662" s="13">
        <v>12988</v>
      </c>
      <c r="G1662" s="13">
        <v>26226</v>
      </c>
      <c r="H1662" s="13">
        <v>0</v>
      </c>
      <c r="I1662" s="13">
        <v>0</v>
      </c>
      <c r="J1662" s="13">
        <v>0</v>
      </c>
      <c r="K1662" s="15">
        <v>13238</v>
      </c>
      <c r="L1662" s="15">
        <v>12988</v>
      </c>
      <c r="M1662" s="15">
        <v>26226</v>
      </c>
      <c r="O1662" s="13"/>
      <c r="P1662" s="13"/>
    </row>
    <row r="1663" spans="1:16" ht="12.45" customHeight="1" x14ac:dyDescent="0.2">
      <c r="A1663" s="11" t="str">
        <f t="shared" si="29"/>
        <v>GRIFFITH1996</v>
      </c>
      <c r="B1663" s="3" t="s">
        <v>24</v>
      </c>
      <c r="C1663" s="12">
        <v>1996</v>
      </c>
      <c r="E1663" s="13">
        <v>15423</v>
      </c>
      <c r="F1663" s="13">
        <v>15224</v>
      </c>
      <c r="G1663" s="13">
        <v>30647</v>
      </c>
      <c r="H1663" s="13">
        <v>0</v>
      </c>
      <c r="I1663" s="13">
        <v>0</v>
      </c>
      <c r="J1663" s="13">
        <v>0</v>
      </c>
      <c r="K1663" s="15">
        <v>15423</v>
      </c>
      <c r="L1663" s="15">
        <v>15224</v>
      </c>
      <c r="M1663" s="15">
        <v>30647</v>
      </c>
      <c r="O1663" s="13"/>
      <c r="P1663" s="13"/>
    </row>
    <row r="1664" spans="1:16" ht="12.45" customHeight="1" x14ac:dyDescent="0.2">
      <c r="A1664" s="11" t="str">
        <f t="shared" si="29"/>
        <v>GRIFFITH1997</v>
      </c>
      <c r="B1664" s="3" t="s">
        <v>24</v>
      </c>
      <c r="C1664" s="12">
        <v>1997</v>
      </c>
      <c r="E1664" s="13">
        <v>16619</v>
      </c>
      <c r="F1664" s="13">
        <v>17049</v>
      </c>
      <c r="G1664" s="13">
        <v>33668</v>
      </c>
      <c r="H1664" s="13">
        <v>0</v>
      </c>
      <c r="I1664" s="13">
        <v>0</v>
      </c>
      <c r="J1664" s="13">
        <v>0</v>
      </c>
      <c r="K1664" s="15">
        <v>16619</v>
      </c>
      <c r="L1664" s="15">
        <v>17049</v>
      </c>
      <c r="M1664" s="15">
        <v>33668</v>
      </c>
      <c r="O1664" s="13"/>
      <c r="P1664" s="13"/>
    </row>
    <row r="1665" spans="1:16" ht="12.45" customHeight="1" x14ac:dyDescent="0.2">
      <c r="A1665" s="11" t="str">
        <f t="shared" si="29"/>
        <v>GRIFFITH1998</v>
      </c>
      <c r="B1665" s="3" t="s">
        <v>24</v>
      </c>
      <c r="C1665" s="12">
        <v>1998</v>
      </c>
      <c r="E1665" s="13">
        <v>19173</v>
      </c>
      <c r="F1665" s="13">
        <v>19612</v>
      </c>
      <c r="G1665" s="13">
        <v>38785</v>
      </c>
      <c r="H1665" s="13">
        <v>0</v>
      </c>
      <c r="I1665" s="13">
        <v>0</v>
      </c>
      <c r="J1665" s="13">
        <v>0</v>
      </c>
      <c r="K1665" s="15">
        <v>19173</v>
      </c>
      <c r="L1665" s="15">
        <v>19612</v>
      </c>
      <c r="M1665" s="15">
        <v>38785</v>
      </c>
      <c r="O1665" s="13"/>
      <c r="P1665" s="13"/>
    </row>
    <row r="1666" spans="1:16" ht="12.45" customHeight="1" x14ac:dyDescent="0.2">
      <c r="A1666" s="11" t="str">
        <f t="shared" si="29"/>
        <v>GRIFFITH1999</v>
      </c>
      <c r="B1666" s="93" t="s">
        <v>24</v>
      </c>
      <c r="C1666" s="12">
        <v>1999</v>
      </c>
      <c r="D1666" s="89"/>
      <c r="E1666" s="94">
        <v>19738</v>
      </c>
      <c r="F1666" s="94">
        <v>19868</v>
      </c>
      <c r="G1666" s="94">
        <v>39606</v>
      </c>
      <c r="H1666" s="94">
        <v>0</v>
      </c>
      <c r="I1666" s="94">
        <v>0</v>
      </c>
      <c r="J1666" s="94">
        <v>0</v>
      </c>
      <c r="K1666" s="15">
        <v>19738</v>
      </c>
      <c r="L1666" s="15">
        <v>19868</v>
      </c>
      <c r="M1666" s="15">
        <v>39606</v>
      </c>
      <c r="O1666" s="13"/>
      <c r="P1666" s="13"/>
    </row>
    <row r="1667" spans="1:16" ht="12.45" customHeight="1" x14ac:dyDescent="0.2">
      <c r="A1667" s="11" t="str">
        <f t="shared" si="29"/>
        <v>GRIFFITH2000</v>
      </c>
      <c r="B1667" s="3" t="s">
        <v>24</v>
      </c>
      <c r="C1667" s="12">
        <v>2000</v>
      </c>
      <c r="E1667" s="13">
        <v>20082</v>
      </c>
      <c r="F1667" s="13">
        <v>20057</v>
      </c>
      <c r="G1667" s="13">
        <v>40139</v>
      </c>
      <c r="H1667" s="13">
        <v>0</v>
      </c>
      <c r="I1667" s="13">
        <v>0</v>
      </c>
      <c r="J1667" s="13">
        <v>0</v>
      </c>
      <c r="K1667" s="15">
        <v>20082</v>
      </c>
      <c r="L1667" s="15">
        <v>20057</v>
      </c>
      <c r="M1667" s="15">
        <v>40139</v>
      </c>
      <c r="O1667" s="13"/>
      <c r="P1667" s="13"/>
    </row>
    <row r="1668" spans="1:16" ht="12.45" customHeight="1" x14ac:dyDescent="0.2">
      <c r="A1668" s="11" t="str">
        <f t="shared" si="29"/>
        <v>GRIFFITH2001</v>
      </c>
      <c r="B1668" s="93" t="s">
        <v>24</v>
      </c>
      <c r="C1668" s="88">
        <v>2001</v>
      </c>
      <c r="D1668" s="89"/>
      <c r="E1668" s="15">
        <v>17554</v>
      </c>
      <c r="F1668" s="15">
        <v>17376</v>
      </c>
      <c r="G1668" s="15">
        <v>34930</v>
      </c>
      <c r="H1668" s="15">
        <v>0</v>
      </c>
      <c r="I1668" s="15">
        <v>0</v>
      </c>
      <c r="J1668" s="15">
        <v>0</v>
      </c>
      <c r="K1668" s="15">
        <v>17554</v>
      </c>
      <c r="L1668" s="15">
        <v>17376</v>
      </c>
      <c r="M1668" s="15">
        <v>34930</v>
      </c>
      <c r="O1668" s="13"/>
      <c r="P1668" s="13"/>
    </row>
    <row r="1669" spans="1:16" ht="12.45" customHeight="1" x14ac:dyDescent="0.2">
      <c r="A1669" s="11" t="str">
        <f t="shared" si="29"/>
        <v>GRIFFITH2002</v>
      </c>
      <c r="B1669" s="93" t="s">
        <v>24</v>
      </c>
      <c r="C1669" s="88">
        <v>2002</v>
      </c>
      <c r="D1669" s="89"/>
      <c r="E1669" s="15">
        <v>15975</v>
      </c>
      <c r="F1669" s="15">
        <v>15807</v>
      </c>
      <c r="G1669" s="15">
        <v>31782</v>
      </c>
      <c r="H1669" s="15">
        <v>0</v>
      </c>
      <c r="I1669" s="15">
        <v>0</v>
      </c>
      <c r="J1669" s="15">
        <v>0</v>
      </c>
      <c r="K1669" s="15">
        <v>15975</v>
      </c>
      <c r="L1669" s="15">
        <v>15807</v>
      </c>
      <c r="M1669" s="15">
        <v>31782</v>
      </c>
      <c r="O1669" s="13"/>
      <c r="P1669" s="13"/>
    </row>
    <row r="1670" spans="1:16" ht="12.45" customHeight="1" x14ac:dyDescent="0.2">
      <c r="A1670" s="11" t="str">
        <f t="shared" si="29"/>
        <v>GRIFFITH2003</v>
      </c>
      <c r="B1670" s="3" t="s">
        <v>24</v>
      </c>
      <c r="C1670" s="12">
        <v>2003</v>
      </c>
      <c r="E1670" s="13">
        <v>17917</v>
      </c>
      <c r="F1670" s="13">
        <v>18080</v>
      </c>
      <c r="G1670" s="13">
        <v>35997</v>
      </c>
      <c r="H1670" s="13">
        <v>0</v>
      </c>
      <c r="I1670" s="13">
        <v>0</v>
      </c>
      <c r="J1670" s="13">
        <v>0</v>
      </c>
      <c r="K1670" s="15">
        <v>17917</v>
      </c>
      <c r="L1670" s="15">
        <v>18080</v>
      </c>
      <c r="M1670" s="15">
        <v>35997</v>
      </c>
      <c r="O1670" s="13"/>
      <c r="P1670" s="13"/>
    </row>
    <row r="1671" spans="1:16" ht="12.45" customHeight="1" x14ac:dyDescent="0.2">
      <c r="A1671" s="11" t="str">
        <f t="shared" si="29"/>
        <v>GRIFFITH2004</v>
      </c>
      <c r="B1671" s="3" t="s">
        <v>24</v>
      </c>
      <c r="C1671" s="12">
        <v>2004</v>
      </c>
      <c r="E1671" s="13">
        <v>24410</v>
      </c>
      <c r="F1671" s="13">
        <v>24884</v>
      </c>
      <c r="G1671" s="13">
        <v>49294</v>
      </c>
      <c r="H1671" s="13">
        <v>0</v>
      </c>
      <c r="I1671" s="13">
        <v>0</v>
      </c>
      <c r="J1671" s="13">
        <v>0</v>
      </c>
      <c r="K1671" s="15">
        <v>24410</v>
      </c>
      <c r="L1671" s="15">
        <v>24884</v>
      </c>
      <c r="M1671" s="15">
        <v>49294</v>
      </c>
      <c r="O1671" s="13"/>
      <c r="P1671" s="13"/>
    </row>
    <row r="1672" spans="1:16" ht="12.45" customHeight="1" x14ac:dyDescent="0.2">
      <c r="A1672" s="11" t="str">
        <f t="shared" si="29"/>
        <v>GRIFFITH2005</v>
      </c>
      <c r="B1672" s="3" t="s">
        <v>24</v>
      </c>
      <c r="C1672" s="12">
        <v>2005</v>
      </c>
      <c r="E1672" s="13">
        <v>28276</v>
      </c>
      <c r="F1672" s="13">
        <v>28883</v>
      </c>
      <c r="G1672" s="13">
        <v>57159</v>
      </c>
      <c r="H1672" s="13">
        <v>0</v>
      </c>
      <c r="I1672" s="13">
        <v>0</v>
      </c>
      <c r="J1672" s="13">
        <v>0</v>
      </c>
      <c r="K1672" s="15">
        <v>28276</v>
      </c>
      <c r="L1672" s="15">
        <v>28883</v>
      </c>
      <c r="M1672" s="15">
        <v>57159</v>
      </c>
      <c r="O1672" s="13"/>
      <c r="P1672" s="13"/>
    </row>
    <row r="1673" spans="1:16" ht="12.45" customHeight="1" x14ac:dyDescent="0.2">
      <c r="A1673" s="11" t="str">
        <f t="shared" si="29"/>
        <v>GRIFFITH2006</v>
      </c>
      <c r="B1673" s="93" t="s">
        <v>24</v>
      </c>
      <c r="C1673" s="88">
        <v>2006</v>
      </c>
      <c r="D1673" s="89"/>
      <c r="E1673" s="15">
        <v>31098</v>
      </c>
      <c r="F1673" s="15">
        <v>31037</v>
      </c>
      <c r="G1673" s="15">
        <v>62135</v>
      </c>
      <c r="H1673" s="15">
        <v>0</v>
      </c>
      <c r="I1673" s="15">
        <v>0</v>
      </c>
      <c r="J1673" s="15">
        <v>0</v>
      </c>
      <c r="K1673" s="15">
        <v>31098</v>
      </c>
      <c r="L1673" s="15">
        <v>31037</v>
      </c>
      <c r="M1673" s="15">
        <v>62135</v>
      </c>
      <c r="O1673" s="13"/>
      <c r="P1673" s="13"/>
    </row>
    <row r="1674" spans="1:16" ht="12.45" customHeight="1" x14ac:dyDescent="0.2">
      <c r="A1674" s="11" t="str">
        <f t="shared" si="29"/>
        <v>GRIFFITH2007</v>
      </c>
      <c r="B1674" s="93" t="s">
        <v>24</v>
      </c>
      <c r="C1674" s="88">
        <v>2007</v>
      </c>
      <c r="D1674" s="17"/>
      <c r="E1674" s="15">
        <v>37315</v>
      </c>
      <c r="F1674" s="15">
        <v>37529</v>
      </c>
      <c r="G1674" s="15">
        <v>74844</v>
      </c>
      <c r="H1674" s="15">
        <v>0</v>
      </c>
      <c r="I1674" s="15">
        <v>0</v>
      </c>
      <c r="J1674" s="15">
        <v>0</v>
      </c>
      <c r="K1674" s="15">
        <v>37315</v>
      </c>
      <c r="L1674" s="15">
        <v>37529</v>
      </c>
      <c r="M1674" s="15">
        <v>74844</v>
      </c>
      <c r="O1674" s="13"/>
      <c r="P1674" s="13"/>
    </row>
    <row r="1675" spans="1:16" ht="12.45" customHeight="1" x14ac:dyDescent="0.2">
      <c r="A1675" s="11" t="str">
        <f t="shared" si="29"/>
        <v>GRIFFITH2008</v>
      </c>
      <c r="B1675" s="3" t="s">
        <v>24</v>
      </c>
      <c r="C1675" s="12">
        <v>2008</v>
      </c>
      <c r="E1675" s="13">
        <v>33026</v>
      </c>
      <c r="F1675" s="13">
        <v>32824</v>
      </c>
      <c r="G1675" s="13">
        <v>65850</v>
      </c>
      <c r="H1675" s="13">
        <v>0</v>
      </c>
      <c r="I1675" s="13">
        <v>0</v>
      </c>
      <c r="J1675" s="13">
        <v>0</v>
      </c>
      <c r="K1675" s="15">
        <v>33026</v>
      </c>
      <c r="L1675" s="15">
        <v>32824</v>
      </c>
      <c r="M1675" s="15">
        <v>65850</v>
      </c>
      <c r="O1675" s="13"/>
      <c r="P1675" s="13"/>
    </row>
    <row r="1676" spans="1:16" ht="12.45" customHeight="1" x14ac:dyDescent="0.2">
      <c r="A1676" s="11" t="str">
        <f t="shared" si="29"/>
        <v>GRIFFITH2009</v>
      </c>
      <c r="B1676" s="3" t="s">
        <v>24</v>
      </c>
      <c r="C1676" s="12">
        <v>2009</v>
      </c>
      <c r="E1676" s="13">
        <v>30198</v>
      </c>
      <c r="F1676" s="13">
        <v>30067</v>
      </c>
      <c r="G1676" s="13">
        <v>60265</v>
      </c>
      <c r="H1676" s="13">
        <v>0</v>
      </c>
      <c r="I1676" s="13">
        <v>0</v>
      </c>
      <c r="J1676" s="13">
        <v>0</v>
      </c>
      <c r="K1676" s="15">
        <v>30198</v>
      </c>
      <c r="L1676" s="15">
        <v>30067</v>
      </c>
      <c r="M1676" s="15">
        <v>60265</v>
      </c>
      <c r="O1676" s="13"/>
      <c r="P1676" s="13"/>
    </row>
    <row r="1677" spans="1:16" ht="12.45" customHeight="1" x14ac:dyDescent="0.2">
      <c r="A1677" s="11" t="str">
        <f t="shared" si="29"/>
        <v>GRIFFITH2010</v>
      </c>
      <c r="B1677" s="3" t="s">
        <v>24</v>
      </c>
      <c r="C1677" s="12">
        <v>2010</v>
      </c>
      <c r="E1677" s="13">
        <v>34120</v>
      </c>
      <c r="F1677" s="13">
        <v>34278</v>
      </c>
      <c r="G1677" s="13">
        <v>68398</v>
      </c>
      <c r="H1677" s="13">
        <v>0</v>
      </c>
      <c r="I1677" s="13">
        <v>0</v>
      </c>
      <c r="J1677" s="13">
        <v>0</v>
      </c>
      <c r="K1677" s="15">
        <v>34120</v>
      </c>
      <c r="L1677" s="15">
        <v>34278</v>
      </c>
      <c r="M1677" s="15">
        <v>68398</v>
      </c>
      <c r="O1677" s="13"/>
      <c r="P1677" s="13"/>
    </row>
    <row r="1678" spans="1:16" ht="12.45" customHeight="1" x14ac:dyDescent="0.2">
      <c r="A1678" s="11" t="str">
        <f t="shared" si="29"/>
        <v>GRIFFITH2011</v>
      </c>
      <c r="B1678" s="3" t="s">
        <v>24</v>
      </c>
      <c r="C1678" s="12">
        <v>2011</v>
      </c>
      <c r="E1678" s="13">
        <v>33815</v>
      </c>
      <c r="F1678" s="13">
        <v>34230</v>
      </c>
      <c r="G1678" s="13">
        <v>68045</v>
      </c>
      <c r="H1678" s="13">
        <v>0</v>
      </c>
      <c r="I1678" s="13">
        <v>0</v>
      </c>
      <c r="J1678" s="13">
        <v>0</v>
      </c>
      <c r="K1678" s="15">
        <v>33815</v>
      </c>
      <c r="L1678" s="15">
        <v>34230</v>
      </c>
      <c r="M1678" s="15">
        <v>68045</v>
      </c>
      <c r="O1678" s="13"/>
      <c r="P1678" s="13"/>
    </row>
    <row r="1679" spans="1:16" ht="12.45" customHeight="1" x14ac:dyDescent="0.2">
      <c r="A1679" s="11" t="str">
        <f t="shared" si="29"/>
        <v>GRIFFITH2012</v>
      </c>
      <c r="B1679" s="3" t="s">
        <v>24</v>
      </c>
      <c r="C1679" s="12">
        <v>2012</v>
      </c>
      <c r="E1679" s="13">
        <v>32874</v>
      </c>
      <c r="F1679" s="13">
        <v>33113</v>
      </c>
      <c r="G1679" s="13">
        <v>65987</v>
      </c>
      <c r="H1679" s="13">
        <v>0</v>
      </c>
      <c r="I1679" s="13">
        <v>0</v>
      </c>
      <c r="J1679" s="13">
        <v>0</v>
      </c>
      <c r="K1679" s="15">
        <v>32874</v>
      </c>
      <c r="L1679" s="15">
        <v>33113</v>
      </c>
      <c r="M1679" s="15">
        <v>65987</v>
      </c>
      <c r="O1679" s="13"/>
      <c r="P1679" s="13"/>
    </row>
    <row r="1680" spans="1:16" ht="12.45" customHeight="1" x14ac:dyDescent="0.2">
      <c r="A1680" s="11" t="str">
        <f t="shared" si="29"/>
        <v>GRIFFITH2013</v>
      </c>
      <c r="B1680" s="3" t="s">
        <v>24</v>
      </c>
      <c r="C1680" s="12">
        <v>2013</v>
      </c>
      <c r="E1680" s="13">
        <v>31189</v>
      </c>
      <c r="F1680" s="13">
        <v>31512</v>
      </c>
      <c r="G1680" s="13">
        <v>62701</v>
      </c>
      <c r="H1680" s="13">
        <v>0</v>
      </c>
      <c r="I1680" s="13">
        <v>0</v>
      </c>
      <c r="J1680" s="13">
        <v>0</v>
      </c>
      <c r="K1680" s="15">
        <v>31189</v>
      </c>
      <c r="L1680" s="15">
        <v>31512</v>
      </c>
      <c r="M1680" s="15">
        <v>62701</v>
      </c>
      <c r="O1680" s="13"/>
      <c r="P1680" s="13"/>
    </row>
    <row r="1681" spans="1:16" ht="12.45" customHeight="1" x14ac:dyDescent="0.2">
      <c r="A1681" s="11" t="str">
        <f t="shared" si="29"/>
        <v>GRIFFITH2014</v>
      </c>
      <c r="B1681" s="3" t="s">
        <v>24</v>
      </c>
      <c r="C1681" s="12">
        <v>2014</v>
      </c>
      <c r="E1681" s="13">
        <v>31022</v>
      </c>
      <c r="F1681" s="13">
        <v>30927</v>
      </c>
      <c r="G1681" s="13">
        <v>61949</v>
      </c>
      <c r="H1681" s="13">
        <v>0</v>
      </c>
      <c r="I1681" s="13">
        <v>0</v>
      </c>
      <c r="J1681" s="13">
        <v>0</v>
      </c>
      <c r="K1681" s="15">
        <v>31022</v>
      </c>
      <c r="L1681" s="15">
        <v>30927</v>
      </c>
      <c r="M1681" s="15">
        <v>61949</v>
      </c>
      <c r="O1681" s="13"/>
      <c r="P1681" s="13"/>
    </row>
    <row r="1682" spans="1:16" ht="12.45" customHeight="1" x14ac:dyDescent="0.2">
      <c r="A1682" s="11" t="str">
        <f t="shared" si="29"/>
        <v>GRIFFITH2015</v>
      </c>
      <c r="B1682" s="3" t="s">
        <v>24</v>
      </c>
      <c r="C1682" s="12">
        <v>2015</v>
      </c>
      <c r="E1682" s="13">
        <v>30880</v>
      </c>
      <c r="F1682" s="13">
        <v>30383</v>
      </c>
      <c r="G1682" s="13">
        <v>61263</v>
      </c>
      <c r="H1682" s="13">
        <v>0</v>
      </c>
      <c r="I1682" s="13">
        <v>0</v>
      </c>
      <c r="J1682" s="13">
        <v>0</v>
      </c>
      <c r="K1682" s="15">
        <v>30880</v>
      </c>
      <c r="L1682" s="15">
        <v>30383</v>
      </c>
      <c r="M1682" s="15">
        <v>61263</v>
      </c>
      <c r="O1682" s="13"/>
      <c r="P1682" s="13"/>
    </row>
    <row r="1683" spans="1:16" ht="12.45" customHeight="1" x14ac:dyDescent="0.2">
      <c r="A1683" s="11" t="str">
        <f t="shared" si="29"/>
        <v>GRIFFITH2016</v>
      </c>
      <c r="B1683" s="95" t="s">
        <v>24</v>
      </c>
      <c r="C1683" s="88">
        <v>2016</v>
      </c>
      <c r="D1683" s="89"/>
      <c r="E1683" s="15">
        <v>32204</v>
      </c>
      <c r="F1683" s="15">
        <v>32277</v>
      </c>
      <c r="G1683" s="15">
        <v>64481</v>
      </c>
      <c r="H1683" s="90">
        <v>0</v>
      </c>
      <c r="I1683" s="90">
        <v>0</v>
      </c>
      <c r="J1683" s="15">
        <v>0</v>
      </c>
      <c r="K1683" s="15">
        <v>32204</v>
      </c>
      <c r="L1683" s="15">
        <v>32277</v>
      </c>
      <c r="M1683" s="15">
        <v>64481</v>
      </c>
      <c r="O1683" s="13"/>
      <c r="P1683" s="13"/>
    </row>
    <row r="1684" spans="1:16" ht="12.45" customHeight="1" x14ac:dyDescent="0.2">
      <c r="A1684" s="11" t="str">
        <f t="shared" si="29"/>
        <v>GRIFFITH2017</v>
      </c>
      <c r="B1684" s="3" t="s">
        <v>24</v>
      </c>
      <c r="C1684" s="12">
        <v>2017</v>
      </c>
      <c r="E1684" s="13">
        <v>33782</v>
      </c>
      <c r="F1684" s="13">
        <v>33750</v>
      </c>
      <c r="G1684" s="13">
        <v>67532</v>
      </c>
      <c r="H1684" s="13">
        <v>0</v>
      </c>
      <c r="I1684" s="13">
        <v>0</v>
      </c>
      <c r="J1684" s="13">
        <v>0</v>
      </c>
      <c r="K1684" s="15">
        <v>33782</v>
      </c>
      <c r="L1684" s="15">
        <v>33750</v>
      </c>
      <c r="M1684" s="15">
        <v>67532</v>
      </c>
      <c r="O1684" s="13"/>
      <c r="P1684" s="13"/>
    </row>
    <row r="1685" spans="1:16" ht="12.45" customHeight="1" x14ac:dyDescent="0.2">
      <c r="A1685" s="11" t="str">
        <f t="shared" si="29"/>
        <v>GRIFFITH2018</v>
      </c>
      <c r="B1685" s="3" t="s">
        <v>24</v>
      </c>
      <c r="C1685" s="12">
        <v>2018</v>
      </c>
      <c r="E1685" s="13">
        <v>35705</v>
      </c>
      <c r="F1685" s="13">
        <v>35688</v>
      </c>
      <c r="G1685" s="13">
        <v>71393</v>
      </c>
      <c r="H1685" s="13">
        <v>0</v>
      </c>
      <c r="I1685" s="13">
        <v>0</v>
      </c>
      <c r="J1685" s="13">
        <v>0</v>
      </c>
      <c r="K1685" s="15">
        <v>35705</v>
      </c>
      <c r="L1685" s="15">
        <v>35688</v>
      </c>
      <c r="M1685" s="15">
        <v>71393</v>
      </c>
      <c r="O1685" s="13"/>
      <c r="P1685" s="13"/>
    </row>
    <row r="1686" spans="1:16" ht="12.45" customHeight="1" x14ac:dyDescent="0.2">
      <c r="A1686" s="11" t="str">
        <f t="shared" si="29"/>
        <v>GRIFFITH2019</v>
      </c>
      <c r="B1686" s="3" t="s">
        <v>24</v>
      </c>
      <c r="C1686" s="12">
        <v>2019</v>
      </c>
      <c r="E1686" s="13">
        <v>38391</v>
      </c>
      <c r="F1686" s="13">
        <v>38324</v>
      </c>
      <c r="G1686" s="13">
        <v>76715</v>
      </c>
      <c r="H1686" s="13">
        <v>0</v>
      </c>
      <c r="I1686" s="13">
        <v>0</v>
      </c>
      <c r="J1686" s="13">
        <v>0</v>
      </c>
      <c r="K1686" s="15">
        <v>38391</v>
      </c>
      <c r="L1686" s="15">
        <v>38324</v>
      </c>
      <c r="M1686" s="15">
        <v>76715</v>
      </c>
      <c r="O1686" s="13"/>
      <c r="P1686" s="13"/>
    </row>
    <row r="1687" spans="1:16" ht="12.45" customHeight="1" x14ac:dyDescent="0.2">
      <c r="A1687" s="11" t="str">
        <f t="shared" si="29"/>
        <v>GRIFFITH2020</v>
      </c>
      <c r="B1687" s="93" t="s">
        <v>24</v>
      </c>
      <c r="C1687" s="88">
        <v>2020</v>
      </c>
      <c r="D1687" s="89"/>
      <c r="E1687" s="15">
        <v>11430</v>
      </c>
      <c r="F1687" s="15">
        <v>11255</v>
      </c>
      <c r="G1687" s="15">
        <v>22685</v>
      </c>
      <c r="H1687" s="15">
        <v>0</v>
      </c>
      <c r="I1687" s="15">
        <v>0</v>
      </c>
      <c r="J1687" s="15">
        <v>0</v>
      </c>
      <c r="K1687" s="15">
        <v>11430</v>
      </c>
      <c r="L1687" s="15">
        <v>11255</v>
      </c>
      <c r="M1687" s="15">
        <v>22685</v>
      </c>
      <c r="O1687" s="13"/>
      <c r="P1687" s="13"/>
    </row>
    <row r="1688" spans="1:16" ht="12.45" customHeight="1" x14ac:dyDescent="0.2">
      <c r="A1688" s="11" t="str">
        <f t="shared" si="29"/>
        <v>GRIFFITH2021</v>
      </c>
      <c r="B1688" s="93" t="s">
        <v>24</v>
      </c>
      <c r="C1688" s="88">
        <v>2021</v>
      </c>
      <c r="D1688" s="89"/>
      <c r="E1688" s="15">
        <v>13404</v>
      </c>
      <c r="F1688" s="15">
        <v>13672</v>
      </c>
      <c r="G1688" s="15">
        <v>27076</v>
      </c>
      <c r="H1688" s="15">
        <v>0</v>
      </c>
      <c r="I1688" s="15">
        <v>0</v>
      </c>
      <c r="J1688" s="15">
        <v>0</v>
      </c>
      <c r="K1688" s="15">
        <v>13404</v>
      </c>
      <c r="L1688" s="15">
        <v>13672</v>
      </c>
      <c r="M1688" s="15">
        <v>27076</v>
      </c>
      <c r="O1688" s="13"/>
      <c r="P1688" s="13"/>
    </row>
    <row r="1689" spans="1:16" ht="12.45" customHeight="1" x14ac:dyDescent="0.2">
      <c r="A1689" s="11" t="str">
        <f t="shared" si="29"/>
        <v>GRIFFITH2022</v>
      </c>
      <c r="B1689" s="93" t="s">
        <v>24</v>
      </c>
      <c r="C1689" s="88">
        <v>2022</v>
      </c>
      <c r="D1689" s="89"/>
      <c r="E1689" s="15">
        <v>33616</v>
      </c>
      <c r="F1689" s="15">
        <v>34048</v>
      </c>
      <c r="G1689" s="15">
        <v>67664</v>
      </c>
      <c r="H1689" s="15">
        <v>0</v>
      </c>
      <c r="I1689" s="15">
        <v>0</v>
      </c>
      <c r="J1689" s="15">
        <v>0</v>
      </c>
      <c r="K1689" s="15">
        <v>33616</v>
      </c>
      <c r="L1689" s="15">
        <v>34048</v>
      </c>
      <c r="M1689" s="15">
        <v>67664</v>
      </c>
      <c r="O1689" s="13"/>
      <c r="P1689" s="13"/>
    </row>
    <row r="1690" spans="1:16" ht="12.45" customHeight="1" x14ac:dyDescent="0.2">
      <c r="A1690" s="11" t="str">
        <f t="shared" si="29"/>
        <v>GRIFFITH2023</v>
      </c>
      <c r="B1690" s="3" t="s">
        <v>24</v>
      </c>
      <c r="C1690" s="12">
        <v>2023</v>
      </c>
      <c r="E1690" s="13">
        <v>36073</v>
      </c>
      <c r="F1690" s="13">
        <v>35844</v>
      </c>
      <c r="G1690" s="13">
        <v>71917</v>
      </c>
      <c r="H1690" s="13">
        <v>0</v>
      </c>
      <c r="I1690" s="13">
        <v>0</v>
      </c>
      <c r="J1690" s="13">
        <v>0</v>
      </c>
      <c r="K1690" s="15">
        <v>36073</v>
      </c>
      <c r="L1690" s="15">
        <v>35844</v>
      </c>
      <c r="M1690" s="15">
        <v>71917</v>
      </c>
      <c r="O1690" s="13"/>
      <c r="P1690" s="13"/>
    </row>
    <row r="1691" spans="1:16" ht="12.45" customHeight="1" x14ac:dyDescent="0.2">
      <c r="A1691" s="11" t="str">
        <f t="shared" si="29"/>
        <v>GRIFFITH2024</v>
      </c>
      <c r="B1691" s="95" t="s">
        <v>24</v>
      </c>
      <c r="C1691" s="88">
        <v>2024</v>
      </c>
      <c r="D1691" s="89"/>
      <c r="E1691" s="15">
        <v>33730</v>
      </c>
      <c r="F1691" s="15">
        <v>33919</v>
      </c>
      <c r="G1691" s="15">
        <v>67649</v>
      </c>
      <c r="H1691" s="90">
        <v>0</v>
      </c>
      <c r="I1691" s="90">
        <v>0</v>
      </c>
      <c r="J1691" s="15">
        <v>0</v>
      </c>
      <c r="K1691" s="15">
        <v>33730</v>
      </c>
      <c r="L1691" s="15">
        <v>33919</v>
      </c>
      <c r="M1691" s="15">
        <v>67649</v>
      </c>
      <c r="O1691" s="13"/>
      <c r="P1691" s="13"/>
    </row>
    <row r="1692" spans="1:16" ht="12.45" customHeight="1" x14ac:dyDescent="0.2">
      <c r="A1692" s="11" t="str">
        <f t="shared" si="29"/>
        <v>GROOTE EYLANDT1985</v>
      </c>
      <c r="B1692" s="3" t="s">
        <v>23</v>
      </c>
      <c r="C1692" s="12">
        <v>1985</v>
      </c>
      <c r="E1692" s="13">
        <v>9946</v>
      </c>
      <c r="F1692" s="13">
        <v>9765</v>
      </c>
      <c r="G1692" s="13">
        <v>19711</v>
      </c>
      <c r="H1692" s="13">
        <v>0</v>
      </c>
      <c r="I1692" s="13">
        <v>0</v>
      </c>
      <c r="J1692" s="13">
        <v>0</v>
      </c>
      <c r="K1692" s="15">
        <v>9946</v>
      </c>
      <c r="L1692" s="15">
        <v>9765</v>
      </c>
      <c r="M1692" s="15">
        <v>19711</v>
      </c>
      <c r="O1692" s="13"/>
      <c r="P1692" s="13"/>
    </row>
    <row r="1693" spans="1:16" ht="12.45" customHeight="1" x14ac:dyDescent="0.2">
      <c r="A1693" s="11" t="str">
        <f t="shared" si="29"/>
        <v>GROOTE EYLANDT1986</v>
      </c>
      <c r="B1693" s="95" t="s">
        <v>23</v>
      </c>
      <c r="C1693" s="88">
        <v>1986</v>
      </c>
      <c r="D1693" s="89"/>
      <c r="E1693" s="15">
        <v>10409</v>
      </c>
      <c r="F1693" s="15">
        <v>10512</v>
      </c>
      <c r="G1693" s="15">
        <v>20921</v>
      </c>
      <c r="H1693" s="90">
        <v>0</v>
      </c>
      <c r="I1693" s="90">
        <v>0</v>
      </c>
      <c r="J1693" s="15">
        <v>0</v>
      </c>
      <c r="K1693" s="15">
        <v>10409</v>
      </c>
      <c r="L1693" s="15">
        <v>10512</v>
      </c>
      <c r="M1693" s="15">
        <v>20921</v>
      </c>
      <c r="O1693" s="13"/>
      <c r="P1693" s="13"/>
    </row>
    <row r="1694" spans="1:16" ht="12.45" customHeight="1" x14ac:dyDescent="0.2">
      <c r="A1694" s="11" t="str">
        <f t="shared" si="29"/>
        <v>GROOTE EYLANDT1987</v>
      </c>
      <c r="B1694" s="3" t="s">
        <v>23</v>
      </c>
      <c r="C1694" s="12">
        <v>1987</v>
      </c>
      <c r="E1694" s="13">
        <v>10590</v>
      </c>
      <c r="F1694" s="13">
        <v>10512</v>
      </c>
      <c r="G1694" s="13">
        <v>21102</v>
      </c>
      <c r="H1694" s="13">
        <v>0</v>
      </c>
      <c r="I1694" s="13">
        <v>0</v>
      </c>
      <c r="J1694" s="13">
        <v>0</v>
      </c>
      <c r="K1694" s="15">
        <v>10590</v>
      </c>
      <c r="L1694" s="15">
        <v>10512</v>
      </c>
      <c r="M1694" s="15">
        <v>21102</v>
      </c>
      <c r="O1694" s="13"/>
      <c r="P1694" s="13"/>
    </row>
    <row r="1695" spans="1:16" ht="12.45" customHeight="1" x14ac:dyDescent="0.2">
      <c r="A1695" s="11" t="str">
        <f t="shared" si="29"/>
        <v>GROOTE EYLANDT1988</v>
      </c>
      <c r="B1695" s="3" t="s">
        <v>23</v>
      </c>
      <c r="C1695" s="12">
        <v>1988</v>
      </c>
      <c r="E1695" s="13">
        <v>12872</v>
      </c>
      <c r="F1695" s="13">
        <v>12716</v>
      </c>
      <c r="G1695" s="13">
        <v>25588</v>
      </c>
      <c r="H1695" s="13">
        <v>0</v>
      </c>
      <c r="I1695" s="13">
        <v>0</v>
      </c>
      <c r="J1695" s="13">
        <v>0</v>
      </c>
      <c r="K1695" s="15">
        <v>12872</v>
      </c>
      <c r="L1695" s="15">
        <v>12716</v>
      </c>
      <c r="M1695" s="15">
        <v>25588</v>
      </c>
      <c r="O1695" s="13"/>
      <c r="P1695" s="13"/>
    </row>
    <row r="1696" spans="1:16" ht="12.45" customHeight="1" x14ac:dyDescent="0.2">
      <c r="A1696" s="11" t="str">
        <f t="shared" si="29"/>
        <v>GROOTE EYLANDT1989</v>
      </c>
      <c r="B1696" s="3" t="s">
        <v>23</v>
      </c>
      <c r="C1696" s="12">
        <v>1989</v>
      </c>
      <c r="E1696" s="13">
        <v>9759</v>
      </c>
      <c r="F1696" s="13">
        <v>9738</v>
      </c>
      <c r="G1696" s="13">
        <v>19497</v>
      </c>
      <c r="H1696" s="13">
        <v>0</v>
      </c>
      <c r="I1696" s="13">
        <v>0</v>
      </c>
      <c r="J1696" s="13">
        <v>0</v>
      </c>
      <c r="K1696" s="15">
        <v>9759</v>
      </c>
      <c r="L1696" s="15">
        <v>9738</v>
      </c>
      <c r="M1696" s="15">
        <v>19497</v>
      </c>
      <c r="O1696" s="13"/>
      <c r="P1696" s="13"/>
    </row>
    <row r="1697" spans="1:16" ht="12.45" customHeight="1" x14ac:dyDescent="0.2">
      <c r="A1697" s="11" t="str">
        <f t="shared" si="29"/>
        <v>GROOTE EYLANDT1990</v>
      </c>
      <c r="B1697" s="93" t="s">
        <v>23</v>
      </c>
      <c r="C1697" s="88">
        <v>1990</v>
      </c>
      <c r="D1697" s="89"/>
      <c r="E1697" s="15">
        <v>13857</v>
      </c>
      <c r="F1697" s="15">
        <v>14003</v>
      </c>
      <c r="G1697" s="15">
        <v>27860</v>
      </c>
      <c r="H1697" s="15">
        <v>0</v>
      </c>
      <c r="I1697" s="15">
        <v>0</v>
      </c>
      <c r="J1697" s="15">
        <v>0</v>
      </c>
      <c r="K1697" s="15">
        <v>13857</v>
      </c>
      <c r="L1697" s="15">
        <v>14003</v>
      </c>
      <c r="M1697" s="15">
        <v>27860</v>
      </c>
      <c r="O1697" s="13"/>
      <c r="P1697" s="13"/>
    </row>
    <row r="1698" spans="1:16" ht="12.45" customHeight="1" x14ac:dyDescent="0.2">
      <c r="A1698" s="11" t="str">
        <f t="shared" si="29"/>
        <v>GROOTE EYLANDT1991</v>
      </c>
      <c r="B1698" s="3" t="s">
        <v>23</v>
      </c>
      <c r="C1698" s="12">
        <v>1991</v>
      </c>
      <c r="E1698" s="13">
        <v>16859</v>
      </c>
      <c r="F1698" s="13">
        <v>17246</v>
      </c>
      <c r="G1698" s="13">
        <v>34105</v>
      </c>
      <c r="H1698" s="13">
        <v>0</v>
      </c>
      <c r="I1698" s="13">
        <v>0</v>
      </c>
      <c r="J1698" s="13">
        <v>0</v>
      </c>
      <c r="K1698" s="15">
        <v>16859</v>
      </c>
      <c r="L1698" s="15">
        <v>17246</v>
      </c>
      <c r="M1698" s="15">
        <v>34105</v>
      </c>
      <c r="O1698" s="13"/>
      <c r="P1698" s="13"/>
    </row>
    <row r="1699" spans="1:16" ht="12.45" customHeight="1" x14ac:dyDescent="0.2">
      <c r="A1699" s="11" t="str">
        <f t="shared" si="29"/>
        <v>GROOTE EYLANDT1992</v>
      </c>
      <c r="B1699" s="3" t="s">
        <v>23</v>
      </c>
      <c r="C1699" s="12">
        <v>1992</v>
      </c>
      <c r="E1699" s="13">
        <v>15411</v>
      </c>
      <c r="F1699" s="13">
        <v>15409</v>
      </c>
      <c r="G1699" s="13">
        <v>30820</v>
      </c>
      <c r="H1699" s="13">
        <v>0</v>
      </c>
      <c r="I1699" s="13">
        <v>0</v>
      </c>
      <c r="J1699" s="13">
        <v>0</v>
      </c>
      <c r="K1699" s="15">
        <v>15411</v>
      </c>
      <c r="L1699" s="15">
        <v>15409</v>
      </c>
      <c r="M1699" s="15">
        <v>30820</v>
      </c>
      <c r="O1699" s="13"/>
      <c r="P1699" s="13"/>
    </row>
    <row r="1700" spans="1:16" ht="12.45" customHeight="1" x14ac:dyDescent="0.2">
      <c r="A1700" s="11" t="str">
        <f t="shared" si="29"/>
        <v>GROOTE EYLANDT1993</v>
      </c>
      <c r="B1700" s="95" t="s">
        <v>23</v>
      </c>
      <c r="C1700" s="88">
        <v>1993</v>
      </c>
      <c r="D1700" s="89"/>
      <c r="E1700" s="15">
        <v>17799</v>
      </c>
      <c r="F1700" s="15">
        <v>17778</v>
      </c>
      <c r="G1700" s="15">
        <v>35577</v>
      </c>
      <c r="H1700" s="90">
        <v>0</v>
      </c>
      <c r="I1700" s="90">
        <v>0</v>
      </c>
      <c r="J1700" s="15">
        <v>0</v>
      </c>
      <c r="K1700" s="15">
        <v>17799</v>
      </c>
      <c r="L1700" s="15">
        <v>17778</v>
      </c>
      <c r="M1700" s="15">
        <v>35577</v>
      </c>
      <c r="O1700" s="13"/>
      <c r="P1700" s="13"/>
    </row>
    <row r="1701" spans="1:16" ht="12.45" customHeight="1" x14ac:dyDescent="0.2">
      <c r="A1701" s="11" t="str">
        <f t="shared" si="29"/>
        <v>GROOTE EYLANDT1994</v>
      </c>
      <c r="B1701" s="3" t="s">
        <v>23</v>
      </c>
      <c r="C1701" s="12">
        <v>1994</v>
      </c>
      <c r="E1701" s="13">
        <v>17988</v>
      </c>
      <c r="F1701" s="13">
        <v>17589</v>
      </c>
      <c r="G1701" s="13">
        <v>35577</v>
      </c>
      <c r="H1701" s="13">
        <v>0</v>
      </c>
      <c r="I1701" s="13">
        <v>0</v>
      </c>
      <c r="J1701" s="13">
        <v>0</v>
      </c>
      <c r="K1701" s="15">
        <v>17988</v>
      </c>
      <c r="L1701" s="15">
        <v>17589</v>
      </c>
      <c r="M1701" s="15">
        <v>35577</v>
      </c>
      <c r="O1701" s="13"/>
      <c r="P1701" s="13"/>
    </row>
    <row r="1702" spans="1:16" ht="12.45" customHeight="1" x14ac:dyDescent="0.2">
      <c r="A1702" s="11" t="str">
        <f t="shared" si="29"/>
        <v>GROOTE EYLANDT1995</v>
      </c>
      <c r="B1702" s="3" t="s">
        <v>23</v>
      </c>
      <c r="C1702" s="12">
        <v>1995</v>
      </c>
      <c r="E1702" s="13">
        <v>17758</v>
      </c>
      <c r="F1702" s="13">
        <v>17284</v>
      </c>
      <c r="G1702" s="13">
        <v>35042</v>
      </c>
      <c r="H1702" s="13">
        <v>0</v>
      </c>
      <c r="I1702" s="13">
        <v>0</v>
      </c>
      <c r="J1702" s="13">
        <v>0</v>
      </c>
      <c r="K1702" s="15">
        <v>17758</v>
      </c>
      <c r="L1702" s="15">
        <v>17284</v>
      </c>
      <c r="M1702" s="15">
        <v>35042</v>
      </c>
      <c r="O1702" s="13"/>
      <c r="P1702" s="13"/>
    </row>
    <row r="1703" spans="1:16" ht="12.45" customHeight="1" x14ac:dyDescent="0.2">
      <c r="A1703" s="11" t="str">
        <f t="shared" si="29"/>
        <v>GROOTE EYLANDT1996</v>
      </c>
      <c r="B1703" s="93" t="s">
        <v>23</v>
      </c>
      <c r="C1703" s="88">
        <v>1996</v>
      </c>
      <c r="D1703" s="89"/>
      <c r="E1703" s="15">
        <v>23002</v>
      </c>
      <c r="F1703" s="15">
        <v>22427</v>
      </c>
      <c r="G1703" s="15">
        <v>45429</v>
      </c>
      <c r="H1703" s="15">
        <v>0</v>
      </c>
      <c r="I1703" s="15">
        <v>0</v>
      </c>
      <c r="J1703" s="15">
        <v>0</v>
      </c>
      <c r="K1703" s="15">
        <v>23002</v>
      </c>
      <c r="L1703" s="15">
        <v>22427</v>
      </c>
      <c r="M1703" s="15">
        <v>45429</v>
      </c>
      <c r="O1703" s="13"/>
      <c r="P1703" s="13"/>
    </row>
    <row r="1704" spans="1:16" ht="12.45" customHeight="1" x14ac:dyDescent="0.2">
      <c r="A1704" s="11" t="str">
        <f t="shared" si="29"/>
        <v>GROOTE EYLANDT1997</v>
      </c>
      <c r="B1704" s="3" t="s">
        <v>23</v>
      </c>
      <c r="C1704" s="12">
        <v>1997</v>
      </c>
      <c r="E1704" s="13">
        <v>23179</v>
      </c>
      <c r="F1704" s="13">
        <v>23091</v>
      </c>
      <c r="G1704" s="13">
        <v>46270</v>
      </c>
      <c r="H1704" s="13">
        <v>0</v>
      </c>
      <c r="I1704" s="13">
        <v>0</v>
      </c>
      <c r="J1704" s="13">
        <v>0</v>
      </c>
      <c r="K1704" s="15">
        <v>23179</v>
      </c>
      <c r="L1704" s="15">
        <v>23091</v>
      </c>
      <c r="M1704" s="15">
        <v>46270</v>
      </c>
      <c r="O1704" s="13"/>
      <c r="P1704" s="13"/>
    </row>
    <row r="1705" spans="1:16" ht="12.45" customHeight="1" x14ac:dyDescent="0.2">
      <c r="A1705" s="11" t="str">
        <f t="shared" ref="A1705:A1768" si="30">CONCATENATE(B1705,C1705)</f>
        <v>GROOTE EYLANDT1998</v>
      </c>
      <c r="B1705" s="93" t="s">
        <v>23</v>
      </c>
      <c r="C1705" s="88">
        <v>1998</v>
      </c>
      <c r="D1705" s="89"/>
      <c r="E1705" s="15">
        <v>22471</v>
      </c>
      <c r="F1705" s="15">
        <v>22692</v>
      </c>
      <c r="G1705" s="15">
        <v>45163</v>
      </c>
      <c r="H1705" s="15">
        <v>0</v>
      </c>
      <c r="I1705" s="15">
        <v>0</v>
      </c>
      <c r="J1705" s="15">
        <v>0</v>
      </c>
      <c r="K1705" s="15">
        <v>22471</v>
      </c>
      <c r="L1705" s="15">
        <v>22692</v>
      </c>
      <c r="M1705" s="15">
        <v>45163</v>
      </c>
      <c r="O1705" s="13"/>
      <c r="P1705" s="13"/>
    </row>
    <row r="1706" spans="1:16" ht="12.45" customHeight="1" x14ac:dyDescent="0.2">
      <c r="A1706" s="11" t="str">
        <f t="shared" si="30"/>
        <v>GROOTE EYLANDT1999</v>
      </c>
      <c r="B1706" s="3" t="s">
        <v>23</v>
      </c>
      <c r="C1706" s="12">
        <v>1999</v>
      </c>
      <c r="E1706" s="13">
        <v>16112</v>
      </c>
      <c r="F1706" s="13">
        <v>16002</v>
      </c>
      <c r="G1706" s="13">
        <v>32114</v>
      </c>
      <c r="H1706" s="13">
        <v>0</v>
      </c>
      <c r="I1706" s="13">
        <v>0</v>
      </c>
      <c r="J1706" s="13">
        <v>0</v>
      </c>
      <c r="K1706" s="15">
        <v>16112</v>
      </c>
      <c r="L1706" s="15">
        <v>16002</v>
      </c>
      <c r="M1706" s="15">
        <v>32114</v>
      </c>
      <c r="O1706" s="13"/>
      <c r="P1706" s="13"/>
    </row>
    <row r="1707" spans="1:16" ht="12.45" customHeight="1" x14ac:dyDescent="0.2">
      <c r="A1707" s="11" t="str">
        <f t="shared" si="30"/>
        <v>GROOTE EYLANDT2000</v>
      </c>
      <c r="B1707" s="95" t="s">
        <v>23</v>
      </c>
      <c r="C1707" s="88">
        <v>2000</v>
      </c>
      <c r="D1707" s="89"/>
      <c r="E1707" s="15">
        <v>9021</v>
      </c>
      <c r="F1707" s="15">
        <v>8547</v>
      </c>
      <c r="G1707" s="15">
        <v>17568</v>
      </c>
      <c r="H1707" s="90">
        <v>0</v>
      </c>
      <c r="I1707" s="90">
        <v>0</v>
      </c>
      <c r="J1707" s="15">
        <v>0</v>
      </c>
      <c r="K1707" s="15">
        <v>9021</v>
      </c>
      <c r="L1707" s="15">
        <v>8547</v>
      </c>
      <c r="M1707" s="15">
        <v>17568</v>
      </c>
      <c r="O1707" s="13"/>
      <c r="P1707" s="13"/>
    </row>
    <row r="1708" spans="1:16" ht="12.45" customHeight="1" x14ac:dyDescent="0.2">
      <c r="A1708" s="11" t="str">
        <f t="shared" si="30"/>
        <v>GROOTE EYLANDT2001</v>
      </c>
      <c r="B1708" s="3" t="s">
        <v>23</v>
      </c>
      <c r="C1708" s="12">
        <v>2001</v>
      </c>
      <c r="E1708" s="13">
        <v>7932</v>
      </c>
      <c r="F1708" s="13">
        <v>7427</v>
      </c>
      <c r="G1708" s="13">
        <v>15359</v>
      </c>
      <c r="H1708" s="13">
        <v>0</v>
      </c>
      <c r="I1708" s="13">
        <v>0</v>
      </c>
      <c r="J1708" s="13">
        <v>0</v>
      </c>
      <c r="K1708" s="15">
        <v>7932</v>
      </c>
      <c r="L1708" s="15">
        <v>7427</v>
      </c>
      <c r="M1708" s="15">
        <v>15359</v>
      </c>
      <c r="O1708" s="13"/>
      <c r="P1708" s="13"/>
    </row>
    <row r="1709" spans="1:16" ht="12.45" customHeight="1" x14ac:dyDescent="0.2">
      <c r="A1709" s="11" t="str">
        <f t="shared" si="30"/>
        <v>GROOTE EYLANDT2002</v>
      </c>
      <c r="B1709" s="95" t="s">
        <v>23</v>
      </c>
      <c r="C1709" s="88">
        <v>2002</v>
      </c>
      <c r="D1709" s="89"/>
      <c r="E1709" s="15">
        <v>6495</v>
      </c>
      <c r="F1709" s="15">
        <v>6190</v>
      </c>
      <c r="G1709" s="15">
        <v>12685</v>
      </c>
      <c r="H1709" s="90">
        <v>0</v>
      </c>
      <c r="I1709" s="90">
        <v>0</v>
      </c>
      <c r="J1709" s="15">
        <v>0</v>
      </c>
      <c r="K1709" s="15">
        <v>6495</v>
      </c>
      <c r="L1709" s="15">
        <v>6190</v>
      </c>
      <c r="M1709" s="15">
        <v>12685</v>
      </c>
      <c r="O1709" s="13"/>
      <c r="P1709" s="13"/>
    </row>
    <row r="1710" spans="1:16" ht="12.45" customHeight="1" x14ac:dyDescent="0.2">
      <c r="A1710" s="11" t="str">
        <f t="shared" si="30"/>
        <v>GROOTE EYLANDT2003</v>
      </c>
      <c r="B1710" s="3" t="s">
        <v>23</v>
      </c>
      <c r="C1710" s="12">
        <v>2003</v>
      </c>
      <c r="E1710" s="13">
        <v>7287</v>
      </c>
      <c r="F1710" s="13">
        <v>7121</v>
      </c>
      <c r="G1710" s="13">
        <v>14408</v>
      </c>
      <c r="H1710" s="13">
        <v>0</v>
      </c>
      <c r="I1710" s="13">
        <v>0</v>
      </c>
      <c r="J1710" s="13">
        <v>0</v>
      </c>
      <c r="K1710" s="15">
        <v>7287</v>
      </c>
      <c r="L1710" s="15">
        <v>7121</v>
      </c>
      <c r="M1710" s="15">
        <v>14408</v>
      </c>
      <c r="O1710" s="13"/>
      <c r="P1710" s="13"/>
    </row>
    <row r="1711" spans="1:16" ht="12.45" customHeight="1" x14ac:dyDescent="0.2">
      <c r="A1711" s="11" t="str">
        <f t="shared" si="30"/>
        <v>GROOTE EYLANDT2004</v>
      </c>
      <c r="B1711" s="93" t="s">
        <v>23</v>
      </c>
      <c r="C1711" s="88">
        <v>2004</v>
      </c>
      <c r="D1711" s="89"/>
      <c r="E1711" s="15">
        <v>7567</v>
      </c>
      <c r="F1711" s="15">
        <v>7211</v>
      </c>
      <c r="G1711" s="15">
        <v>14778</v>
      </c>
      <c r="H1711" s="15">
        <v>0</v>
      </c>
      <c r="I1711" s="15">
        <v>0</v>
      </c>
      <c r="J1711" s="15">
        <v>0</v>
      </c>
      <c r="K1711" s="15">
        <v>7567</v>
      </c>
      <c r="L1711" s="15">
        <v>7211</v>
      </c>
      <c r="M1711" s="15">
        <v>14778</v>
      </c>
      <c r="O1711" s="13"/>
      <c r="P1711" s="13"/>
    </row>
    <row r="1712" spans="1:16" ht="12.45" customHeight="1" x14ac:dyDescent="0.2">
      <c r="A1712" s="11" t="str">
        <f t="shared" si="30"/>
        <v>GROOTE EYLANDT2005</v>
      </c>
      <c r="B1712" s="3" t="s">
        <v>23</v>
      </c>
      <c r="C1712" s="12">
        <v>2005</v>
      </c>
      <c r="D1712" s="89"/>
      <c r="E1712" s="13">
        <v>10964</v>
      </c>
      <c r="F1712" s="13">
        <v>10540</v>
      </c>
      <c r="G1712" s="13">
        <v>21504</v>
      </c>
      <c r="H1712" s="13">
        <v>0</v>
      </c>
      <c r="I1712" s="13">
        <v>0</v>
      </c>
      <c r="J1712" s="13">
        <v>0</v>
      </c>
      <c r="K1712" s="15">
        <v>10964</v>
      </c>
      <c r="L1712" s="15">
        <v>10540</v>
      </c>
      <c r="M1712" s="15">
        <v>21504</v>
      </c>
      <c r="O1712" s="13"/>
      <c r="P1712" s="13"/>
    </row>
    <row r="1713" spans="1:16" ht="12.45" customHeight="1" x14ac:dyDescent="0.2">
      <c r="A1713" s="11" t="str">
        <f t="shared" si="30"/>
        <v>GROOTE EYLANDT2006</v>
      </c>
      <c r="B1713" s="3" t="s">
        <v>23</v>
      </c>
      <c r="C1713" s="12">
        <v>2006</v>
      </c>
      <c r="E1713" s="13">
        <v>13730</v>
      </c>
      <c r="F1713" s="13">
        <v>13486</v>
      </c>
      <c r="G1713" s="13">
        <v>27216</v>
      </c>
      <c r="H1713" s="13">
        <v>0</v>
      </c>
      <c r="I1713" s="13">
        <v>0</v>
      </c>
      <c r="J1713" s="13">
        <v>0</v>
      </c>
      <c r="K1713" s="15">
        <v>13730</v>
      </c>
      <c r="L1713" s="15">
        <v>13486</v>
      </c>
      <c r="M1713" s="15">
        <v>27216</v>
      </c>
      <c r="O1713" s="13"/>
      <c r="P1713" s="13"/>
    </row>
    <row r="1714" spans="1:16" ht="12.45" customHeight="1" x14ac:dyDescent="0.2">
      <c r="A1714" s="11" t="str">
        <f t="shared" si="30"/>
        <v>GROOTE EYLANDT2007</v>
      </c>
      <c r="B1714" s="3" t="s">
        <v>23</v>
      </c>
      <c r="C1714" s="12">
        <v>2007</v>
      </c>
      <c r="E1714" s="13">
        <v>17410</v>
      </c>
      <c r="F1714" s="13">
        <v>16919</v>
      </c>
      <c r="G1714" s="13">
        <v>34329</v>
      </c>
      <c r="H1714" s="13">
        <v>0</v>
      </c>
      <c r="I1714" s="13">
        <v>0</v>
      </c>
      <c r="J1714" s="13">
        <v>0</v>
      </c>
      <c r="K1714" s="15">
        <v>17410</v>
      </c>
      <c r="L1714" s="15">
        <v>16919</v>
      </c>
      <c r="M1714" s="15">
        <v>34329</v>
      </c>
      <c r="O1714" s="13"/>
      <c r="P1714" s="13"/>
    </row>
    <row r="1715" spans="1:16" ht="12.45" customHeight="1" x14ac:dyDescent="0.2">
      <c r="A1715" s="11" t="str">
        <f t="shared" si="30"/>
        <v>GROOTE EYLANDT2008</v>
      </c>
      <c r="B1715" s="3" t="s">
        <v>23</v>
      </c>
      <c r="C1715" s="12">
        <v>2008</v>
      </c>
      <c r="E1715" s="13">
        <v>18421</v>
      </c>
      <c r="F1715" s="13">
        <v>18106</v>
      </c>
      <c r="G1715" s="13">
        <v>36527</v>
      </c>
      <c r="H1715" s="13">
        <v>0</v>
      </c>
      <c r="I1715" s="13">
        <v>0</v>
      </c>
      <c r="J1715" s="13">
        <v>0</v>
      </c>
      <c r="K1715" s="15">
        <v>18421</v>
      </c>
      <c r="L1715" s="15">
        <v>18106</v>
      </c>
      <c r="M1715" s="15">
        <v>36527</v>
      </c>
      <c r="O1715" s="13"/>
      <c r="P1715" s="13"/>
    </row>
    <row r="1716" spans="1:16" ht="12.45" customHeight="1" x14ac:dyDescent="0.2">
      <c r="A1716" s="11" t="str">
        <f t="shared" si="30"/>
        <v>GROOTE EYLANDT2009</v>
      </c>
      <c r="B1716" s="3" t="s">
        <v>23</v>
      </c>
      <c r="C1716" s="12">
        <v>2009</v>
      </c>
      <c r="E1716" s="13">
        <v>17785</v>
      </c>
      <c r="F1716" s="13">
        <v>17325</v>
      </c>
      <c r="G1716" s="13">
        <v>35110</v>
      </c>
      <c r="H1716" s="13">
        <v>0</v>
      </c>
      <c r="I1716" s="13">
        <v>0</v>
      </c>
      <c r="J1716" s="13">
        <v>0</v>
      </c>
      <c r="K1716" s="15">
        <v>17785</v>
      </c>
      <c r="L1716" s="15">
        <v>17325</v>
      </c>
      <c r="M1716" s="15">
        <v>35110</v>
      </c>
      <c r="O1716" s="13"/>
      <c r="P1716" s="13"/>
    </row>
    <row r="1717" spans="1:16" ht="12.45" customHeight="1" x14ac:dyDescent="0.2">
      <c r="A1717" s="11" t="str">
        <f t="shared" si="30"/>
        <v>GROOTE EYLANDT2010</v>
      </c>
      <c r="B1717" s="3" t="s">
        <v>23</v>
      </c>
      <c r="C1717" s="12">
        <v>2010</v>
      </c>
      <c r="E1717" s="13">
        <v>16974</v>
      </c>
      <c r="F1717" s="13">
        <v>16930</v>
      </c>
      <c r="G1717" s="13">
        <v>33904</v>
      </c>
      <c r="H1717" s="13">
        <v>0</v>
      </c>
      <c r="I1717" s="13">
        <v>0</v>
      </c>
      <c r="J1717" s="13">
        <v>0</v>
      </c>
      <c r="K1717" s="15">
        <v>16974</v>
      </c>
      <c r="L1717" s="15">
        <v>16930</v>
      </c>
      <c r="M1717" s="15">
        <v>33904</v>
      </c>
      <c r="O1717" s="13"/>
      <c r="P1717" s="13"/>
    </row>
    <row r="1718" spans="1:16" ht="12.45" customHeight="1" x14ac:dyDescent="0.2">
      <c r="A1718" s="11" t="str">
        <f t="shared" si="30"/>
        <v>GROOTE EYLANDT2011</v>
      </c>
      <c r="B1718" s="3" t="s">
        <v>23</v>
      </c>
      <c r="C1718" s="12">
        <v>2011</v>
      </c>
      <c r="E1718" s="13">
        <v>16476</v>
      </c>
      <c r="F1718" s="13">
        <v>16972</v>
      </c>
      <c r="G1718" s="13">
        <v>33448</v>
      </c>
      <c r="H1718" s="13">
        <v>0</v>
      </c>
      <c r="I1718" s="13">
        <v>0</v>
      </c>
      <c r="J1718" s="13">
        <v>0</v>
      </c>
      <c r="K1718" s="15">
        <v>16476</v>
      </c>
      <c r="L1718" s="15">
        <v>16972</v>
      </c>
      <c r="M1718" s="15">
        <v>33448</v>
      </c>
      <c r="O1718" s="13"/>
      <c r="P1718" s="13"/>
    </row>
    <row r="1719" spans="1:16" ht="12.45" customHeight="1" x14ac:dyDescent="0.2">
      <c r="A1719" s="11" t="str">
        <f t="shared" si="30"/>
        <v>GROOTE EYLANDT2012</v>
      </c>
      <c r="B1719" s="3" t="s">
        <v>23</v>
      </c>
      <c r="C1719" s="12">
        <v>2012</v>
      </c>
      <c r="E1719" s="13">
        <v>17658</v>
      </c>
      <c r="F1719" s="13">
        <v>18152</v>
      </c>
      <c r="G1719" s="13">
        <v>35810</v>
      </c>
      <c r="H1719" s="13">
        <v>0</v>
      </c>
      <c r="I1719" s="13">
        <v>0</v>
      </c>
      <c r="J1719" s="13">
        <v>0</v>
      </c>
      <c r="K1719" s="15">
        <v>17658</v>
      </c>
      <c r="L1719" s="15">
        <v>18152</v>
      </c>
      <c r="M1719" s="15">
        <v>35810</v>
      </c>
      <c r="O1719" s="13"/>
      <c r="P1719" s="13"/>
    </row>
    <row r="1720" spans="1:16" ht="12.45" customHeight="1" x14ac:dyDescent="0.2">
      <c r="A1720" s="11" t="str">
        <f t="shared" si="30"/>
        <v>GROOTE EYLANDT2013</v>
      </c>
      <c r="B1720" s="3" t="s">
        <v>23</v>
      </c>
      <c r="C1720" s="12">
        <v>2013</v>
      </c>
      <c r="E1720" s="13">
        <v>15945</v>
      </c>
      <c r="F1720" s="13">
        <v>16664</v>
      </c>
      <c r="G1720" s="13">
        <v>32609</v>
      </c>
      <c r="H1720" s="13">
        <v>0</v>
      </c>
      <c r="I1720" s="13">
        <v>0</v>
      </c>
      <c r="J1720" s="13">
        <v>0</v>
      </c>
      <c r="K1720" s="15">
        <v>15945</v>
      </c>
      <c r="L1720" s="15">
        <v>16664</v>
      </c>
      <c r="M1720" s="15">
        <v>32609</v>
      </c>
      <c r="O1720" s="13"/>
      <c r="P1720" s="13"/>
    </row>
    <row r="1721" spans="1:16" ht="12.45" customHeight="1" x14ac:dyDescent="0.2">
      <c r="A1721" s="11" t="str">
        <f t="shared" si="30"/>
        <v>GROOTE EYLANDT2014</v>
      </c>
      <c r="B1721" s="95" t="s">
        <v>23</v>
      </c>
      <c r="C1721" s="88">
        <v>2014</v>
      </c>
      <c r="D1721" s="89"/>
      <c r="E1721" s="15">
        <v>11933</v>
      </c>
      <c r="F1721" s="15">
        <v>12764</v>
      </c>
      <c r="G1721" s="15">
        <v>24697</v>
      </c>
      <c r="H1721" s="90">
        <v>0</v>
      </c>
      <c r="I1721" s="90">
        <v>0</v>
      </c>
      <c r="J1721" s="15">
        <v>0</v>
      </c>
      <c r="K1721" s="15">
        <v>11933</v>
      </c>
      <c r="L1721" s="15">
        <v>12764</v>
      </c>
      <c r="M1721" s="15">
        <v>24697</v>
      </c>
      <c r="O1721" s="13"/>
      <c r="P1721" s="13"/>
    </row>
    <row r="1722" spans="1:16" ht="12.45" customHeight="1" x14ac:dyDescent="0.2">
      <c r="A1722" s="11" t="str">
        <f t="shared" si="30"/>
        <v>GROOTE EYLANDT2015</v>
      </c>
      <c r="B1722" s="91" t="s">
        <v>23</v>
      </c>
      <c r="C1722" s="16">
        <v>2015</v>
      </c>
      <c r="D1722" s="89"/>
      <c r="E1722" s="92">
        <v>11277</v>
      </c>
      <c r="F1722" s="92">
        <v>11484</v>
      </c>
      <c r="G1722" s="92">
        <v>22761</v>
      </c>
      <c r="H1722" s="92">
        <v>0</v>
      </c>
      <c r="I1722" s="92">
        <v>0</v>
      </c>
      <c r="J1722" s="92">
        <v>0</v>
      </c>
      <c r="K1722" s="15">
        <v>11277</v>
      </c>
      <c r="L1722" s="15">
        <v>11484</v>
      </c>
      <c r="M1722" s="15">
        <v>22761</v>
      </c>
      <c r="O1722" s="13"/>
      <c r="P1722" s="13"/>
    </row>
    <row r="1723" spans="1:16" ht="12.45" customHeight="1" x14ac:dyDescent="0.2">
      <c r="A1723" s="11" t="str">
        <f t="shared" si="30"/>
        <v>GROOTE EYLANDT2016</v>
      </c>
      <c r="B1723" s="93" t="s">
        <v>23</v>
      </c>
      <c r="C1723" s="88">
        <v>2016</v>
      </c>
      <c r="D1723" s="89"/>
      <c r="E1723" s="15">
        <v>10888</v>
      </c>
      <c r="F1723" s="15">
        <v>11335</v>
      </c>
      <c r="G1723" s="15">
        <v>22223</v>
      </c>
      <c r="H1723" s="15">
        <v>0</v>
      </c>
      <c r="I1723" s="15">
        <v>0</v>
      </c>
      <c r="J1723" s="15">
        <v>0</v>
      </c>
      <c r="K1723" s="15">
        <v>10888</v>
      </c>
      <c r="L1723" s="15">
        <v>11335</v>
      </c>
      <c r="M1723" s="15">
        <v>22223</v>
      </c>
      <c r="O1723" s="13"/>
      <c r="P1723" s="13"/>
    </row>
    <row r="1724" spans="1:16" ht="12.45" customHeight="1" x14ac:dyDescent="0.2">
      <c r="A1724" s="11" t="str">
        <f t="shared" si="30"/>
        <v>GROOTE EYLANDT2017</v>
      </c>
      <c r="B1724" s="93" t="s">
        <v>23</v>
      </c>
      <c r="C1724" s="88">
        <v>2017</v>
      </c>
      <c r="D1724" s="89"/>
      <c r="E1724" s="15">
        <v>11862</v>
      </c>
      <c r="F1724" s="15">
        <v>10821</v>
      </c>
      <c r="G1724" s="15">
        <v>22683</v>
      </c>
      <c r="H1724" s="15">
        <v>0</v>
      </c>
      <c r="I1724" s="15">
        <v>0</v>
      </c>
      <c r="J1724" s="15">
        <v>0</v>
      </c>
      <c r="K1724" s="15">
        <v>11862</v>
      </c>
      <c r="L1724" s="15">
        <v>10821</v>
      </c>
      <c r="M1724" s="15">
        <v>22683</v>
      </c>
      <c r="O1724" s="13"/>
      <c r="P1724" s="13"/>
    </row>
    <row r="1725" spans="1:16" ht="12.45" customHeight="1" x14ac:dyDescent="0.2">
      <c r="A1725" s="11" t="str">
        <f t="shared" si="30"/>
        <v>GROOTE EYLANDT2018</v>
      </c>
      <c r="B1725" s="93" t="s">
        <v>23</v>
      </c>
      <c r="C1725" s="12">
        <v>2018</v>
      </c>
      <c r="D1725" s="89"/>
      <c r="E1725" s="94">
        <v>13656</v>
      </c>
      <c r="F1725" s="94">
        <v>9952</v>
      </c>
      <c r="G1725" s="94">
        <v>23608</v>
      </c>
      <c r="H1725" s="94">
        <v>0</v>
      </c>
      <c r="I1725" s="94">
        <v>0</v>
      </c>
      <c r="J1725" s="94">
        <v>0</v>
      </c>
      <c r="K1725" s="15">
        <v>13656</v>
      </c>
      <c r="L1725" s="15">
        <v>9952</v>
      </c>
      <c r="M1725" s="15">
        <v>23608</v>
      </c>
      <c r="O1725" s="13"/>
      <c r="P1725" s="13"/>
    </row>
    <row r="1726" spans="1:16" ht="12.45" customHeight="1" x14ac:dyDescent="0.2">
      <c r="A1726" s="11" t="str">
        <f t="shared" si="30"/>
        <v>GROOTE EYLANDT2019</v>
      </c>
      <c r="B1726" s="3" t="s">
        <v>23</v>
      </c>
      <c r="C1726" s="12">
        <v>2019</v>
      </c>
      <c r="E1726" s="13">
        <v>17427</v>
      </c>
      <c r="F1726" s="13">
        <v>9033</v>
      </c>
      <c r="G1726" s="13">
        <v>26460</v>
      </c>
      <c r="H1726" s="13">
        <v>0</v>
      </c>
      <c r="I1726" s="13">
        <v>0</v>
      </c>
      <c r="J1726" s="13">
        <v>0</v>
      </c>
      <c r="K1726" s="15">
        <v>17427</v>
      </c>
      <c r="L1726" s="15">
        <v>9033</v>
      </c>
      <c r="M1726" s="15">
        <v>26460</v>
      </c>
      <c r="O1726" s="13"/>
      <c r="P1726" s="13"/>
    </row>
    <row r="1727" spans="1:16" ht="12.45" customHeight="1" x14ac:dyDescent="0.2">
      <c r="A1727" s="11" t="str">
        <f t="shared" si="30"/>
        <v>GROOTE EYLANDT2020</v>
      </c>
      <c r="B1727" s="3" t="s">
        <v>23</v>
      </c>
      <c r="C1727" s="12">
        <v>2020</v>
      </c>
      <c r="E1727" s="13">
        <v>8502</v>
      </c>
      <c r="F1727" s="13">
        <v>6967</v>
      </c>
      <c r="G1727" s="13">
        <v>15469</v>
      </c>
      <c r="H1727" s="13">
        <v>0</v>
      </c>
      <c r="I1727" s="13">
        <v>0</v>
      </c>
      <c r="J1727" s="13">
        <v>0</v>
      </c>
      <c r="K1727" s="15">
        <v>8502</v>
      </c>
      <c r="L1727" s="15">
        <v>6967</v>
      </c>
      <c r="M1727" s="15">
        <v>15469</v>
      </c>
      <c r="O1727" s="13"/>
      <c r="P1727" s="13"/>
    </row>
    <row r="1728" spans="1:16" ht="12.45" customHeight="1" x14ac:dyDescent="0.2">
      <c r="A1728" s="11" t="str">
        <f t="shared" si="30"/>
        <v>GROOTE EYLANDT2021</v>
      </c>
      <c r="B1728" s="95" t="s">
        <v>23</v>
      </c>
      <c r="C1728" s="88">
        <v>2021</v>
      </c>
      <c r="D1728" s="89"/>
      <c r="E1728" s="15">
        <v>19956</v>
      </c>
      <c r="F1728" s="15">
        <v>20306</v>
      </c>
      <c r="G1728" s="15">
        <v>40262</v>
      </c>
      <c r="H1728" s="15">
        <v>0</v>
      </c>
      <c r="I1728" s="15">
        <v>0</v>
      </c>
      <c r="J1728" s="15">
        <v>0</v>
      </c>
      <c r="K1728" s="15">
        <v>19956</v>
      </c>
      <c r="L1728" s="15">
        <v>20306</v>
      </c>
      <c r="M1728" s="15">
        <v>40262</v>
      </c>
      <c r="O1728" s="13"/>
      <c r="P1728" s="13"/>
    </row>
    <row r="1729" spans="1:16" ht="12.45" customHeight="1" x14ac:dyDescent="0.2">
      <c r="A1729" s="11" t="str">
        <f t="shared" si="30"/>
        <v>GROOTE EYLANDT2022</v>
      </c>
      <c r="B1729" s="3" t="s">
        <v>23</v>
      </c>
      <c r="C1729" s="12">
        <v>2022</v>
      </c>
      <c r="E1729" s="13">
        <v>23087</v>
      </c>
      <c r="F1729" s="13">
        <v>23777</v>
      </c>
      <c r="G1729" s="13">
        <v>46864</v>
      </c>
      <c r="H1729" s="13">
        <v>0</v>
      </c>
      <c r="I1729" s="13">
        <v>0</v>
      </c>
      <c r="J1729" s="13">
        <v>0</v>
      </c>
      <c r="K1729" s="15">
        <v>23087</v>
      </c>
      <c r="L1729" s="15">
        <v>23777</v>
      </c>
      <c r="M1729" s="15">
        <v>46864</v>
      </c>
      <c r="O1729" s="13"/>
      <c r="P1729" s="13"/>
    </row>
    <row r="1730" spans="1:16" ht="12.45" customHeight="1" x14ac:dyDescent="0.2">
      <c r="A1730" s="11" t="str">
        <f t="shared" si="30"/>
        <v>GROOTE EYLANDT2023</v>
      </c>
      <c r="B1730" s="95" t="s">
        <v>23</v>
      </c>
      <c r="C1730" s="88">
        <v>2023</v>
      </c>
      <c r="D1730" s="89"/>
      <c r="E1730" s="15">
        <v>24931</v>
      </c>
      <c r="F1730" s="15">
        <v>25089</v>
      </c>
      <c r="G1730" s="15">
        <v>50020</v>
      </c>
      <c r="H1730" s="90">
        <v>0</v>
      </c>
      <c r="I1730" s="90">
        <v>0</v>
      </c>
      <c r="J1730" s="15">
        <v>0</v>
      </c>
      <c r="K1730" s="15">
        <v>24931</v>
      </c>
      <c r="L1730" s="15">
        <v>25089</v>
      </c>
      <c r="M1730" s="15">
        <v>50020</v>
      </c>
      <c r="O1730" s="13"/>
      <c r="P1730" s="13"/>
    </row>
    <row r="1731" spans="1:16" ht="12.45" customHeight="1" x14ac:dyDescent="0.2">
      <c r="A1731" s="11" t="str">
        <f t="shared" si="30"/>
        <v>GROOTE EYLANDT2024</v>
      </c>
      <c r="B1731" s="3" t="s">
        <v>23</v>
      </c>
      <c r="C1731" s="12">
        <v>2024</v>
      </c>
      <c r="E1731" s="13">
        <v>24096</v>
      </c>
      <c r="F1731" s="13">
        <v>24655</v>
      </c>
      <c r="G1731" s="13">
        <v>48751</v>
      </c>
      <c r="H1731" s="13">
        <v>0</v>
      </c>
      <c r="I1731" s="13">
        <v>0</v>
      </c>
      <c r="J1731" s="13">
        <v>0</v>
      </c>
      <c r="K1731" s="15">
        <v>24096</v>
      </c>
      <c r="L1731" s="15">
        <v>24655</v>
      </c>
      <c r="M1731" s="15">
        <v>48751</v>
      </c>
      <c r="O1731" s="13"/>
      <c r="P1731" s="13"/>
    </row>
    <row r="1732" spans="1:16" ht="12.45" customHeight="1" x14ac:dyDescent="0.2">
      <c r="A1732" s="11" t="str">
        <f t="shared" si="30"/>
        <v>HAMILTON ISLAND1985</v>
      </c>
      <c r="B1732" s="3" t="s">
        <v>62</v>
      </c>
      <c r="C1732" s="12">
        <v>1985</v>
      </c>
      <c r="E1732" s="13">
        <v>26209</v>
      </c>
      <c r="F1732" s="13">
        <v>26140</v>
      </c>
      <c r="G1732" s="13">
        <v>52349</v>
      </c>
      <c r="H1732" s="13">
        <v>0</v>
      </c>
      <c r="I1732" s="13">
        <v>0</v>
      </c>
      <c r="J1732" s="13">
        <v>0</v>
      </c>
      <c r="K1732" s="15">
        <v>26209</v>
      </c>
      <c r="L1732" s="15">
        <v>26140</v>
      </c>
      <c r="M1732" s="15">
        <v>52349</v>
      </c>
      <c r="O1732" s="13"/>
      <c r="P1732" s="13"/>
    </row>
    <row r="1733" spans="1:16" ht="12.45" customHeight="1" x14ac:dyDescent="0.2">
      <c r="A1733" s="11" t="str">
        <f t="shared" si="30"/>
        <v>HAMILTON ISLAND1986</v>
      </c>
      <c r="B1733" s="93" t="s">
        <v>62</v>
      </c>
      <c r="C1733" s="88">
        <v>1986</v>
      </c>
      <c r="D1733" s="89"/>
      <c r="E1733" s="15">
        <v>39471</v>
      </c>
      <c r="F1733" s="15">
        <v>39625</v>
      </c>
      <c r="G1733" s="15">
        <v>79096</v>
      </c>
      <c r="H1733" s="15">
        <v>0</v>
      </c>
      <c r="I1733" s="15">
        <v>0</v>
      </c>
      <c r="J1733" s="15">
        <v>0</v>
      </c>
      <c r="K1733" s="15">
        <v>39471</v>
      </c>
      <c r="L1733" s="15">
        <v>39625</v>
      </c>
      <c r="M1733" s="15">
        <v>79096</v>
      </c>
      <c r="O1733" s="13"/>
      <c r="P1733" s="13"/>
    </row>
    <row r="1734" spans="1:16" ht="12.45" customHeight="1" x14ac:dyDescent="0.2">
      <c r="A1734" s="11" t="str">
        <f t="shared" si="30"/>
        <v>HAMILTON ISLAND1987</v>
      </c>
      <c r="B1734" s="95" t="s">
        <v>62</v>
      </c>
      <c r="C1734" s="88">
        <v>1987</v>
      </c>
      <c r="D1734" s="89"/>
      <c r="E1734" s="15">
        <v>76862</v>
      </c>
      <c r="F1734" s="15">
        <v>76239</v>
      </c>
      <c r="G1734" s="15">
        <v>153101</v>
      </c>
      <c r="H1734" s="90">
        <v>0</v>
      </c>
      <c r="I1734" s="90">
        <v>0</v>
      </c>
      <c r="J1734" s="15">
        <v>0</v>
      </c>
      <c r="K1734" s="15">
        <v>76862</v>
      </c>
      <c r="L1734" s="15">
        <v>76239</v>
      </c>
      <c r="M1734" s="15">
        <v>153101</v>
      </c>
      <c r="O1734" s="13"/>
      <c r="P1734" s="13"/>
    </row>
    <row r="1735" spans="1:16" ht="12.45" customHeight="1" x14ac:dyDescent="0.2">
      <c r="A1735" s="11" t="str">
        <f t="shared" si="30"/>
        <v>HAMILTON ISLAND1988</v>
      </c>
      <c r="B1735" s="95" t="s">
        <v>62</v>
      </c>
      <c r="C1735" s="88">
        <v>1988</v>
      </c>
      <c r="D1735" s="89"/>
      <c r="E1735" s="15">
        <v>90131</v>
      </c>
      <c r="F1735" s="15">
        <v>91452</v>
      </c>
      <c r="G1735" s="15">
        <v>181583</v>
      </c>
      <c r="H1735" s="90">
        <v>0</v>
      </c>
      <c r="I1735" s="90">
        <v>0</v>
      </c>
      <c r="J1735" s="15">
        <v>0</v>
      </c>
      <c r="K1735" s="15">
        <v>90131</v>
      </c>
      <c r="L1735" s="15">
        <v>91452</v>
      </c>
      <c r="M1735" s="15">
        <v>181583</v>
      </c>
      <c r="O1735" s="13"/>
      <c r="P1735" s="13"/>
    </row>
    <row r="1736" spans="1:16" ht="12.45" customHeight="1" x14ac:dyDescent="0.2">
      <c r="A1736" s="11" t="str">
        <f t="shared" si="30"/>
        <v>HAMILTON ISLAND1989</v>
      </c>
      <c r="B1736" s="3" t="s">
        <v>62</v>
      </c>
      <c r="C1736" s="12">
        <v>1989</v>
      </c>
      <c r="D1736" s="89"/>
      <c r="E1736" s="13">
        <v>61670</v>
      </c>
      <c r="F1736" s="13">
        <v>65055</v>
      </c>
      <c r="G1736" s="13">
        <v>126725</v>
      </c>
      <c r="H1736" s="13">
        <v>0</v>
      </c>
      <c r="I1736" s="13">
        <v>0</v>
      </c>
      <c r="J1736" s="13">
        <v>0</v>
      </c>
      <c r="K1736" s="15">
        <v>61670</v>
      </c>
      <c r="L1736" s="15">
        <v>65055</v>
      </c>
      <c r="M1736" s="15">
        <v>126725</v>
      </c>
      <c r="O1736" s="13"/>
      <c r="P1736" s="13"/>
    </row>
    <row r="1737" spans="1:16" ht="12.45" customHeight="1" x14ac:dyDescent="0.2">
      <c r="A1737" s="11" t="str">
        <f t="shared" si="30"/>
        <v>HAMILTON ISLAND1990</v>
      </c>
      <c r="B1737" s="3" t="s">
        <v>62</v>
      </c>
      <c r="C1737" s="12">
        <v>1990</v>
      </c>
      <c r="E1737" s="13">
        <v>89017</v>
      </c>
      <c r="F1737" s="13">
        <v>89854</v>
      </c>
      <c r="G1737" s="13">
        <v>178871</v>
      </c>
      <c r="H1737" s="13">
        <v>0</v>
      </c>
      <c r="I1737" s="13">
        <v>0</v>
      </c>
      <c r="J1737" s="13">
        <v>0</v>
      </c>
      <c r="K1737" s="15">
        <v>89017</v>
      </c>
      <c r="L1737" s="15">
        <v>89854</v>
      </c>
      <c r="M1737" s="15">
        <v>178871</v>
      </c>
      <c r="O1737" s="13"/>
      <c r="P1737" s="13"/>
    </row>
    <row r="1738" spans="1:16" ht="12.45" customHeight="1" x14ac:dyDescent="0.2">
      <c r="A1738" s="11" t="str">
        <f t="shared" si="30"/>
        <v>HAMILTON ISLAND1991</v>
      </c>
      <c r="B1738" s="3" t="s">
        <v>62</v>
      </c>
      <c r="C1738" s="12">
        <v>1991</v>
      </c>
      <c r="E1738" s="13">
        <v>104834</v>
      </c>
      <c r="F1738" s="13">
        <v>105272</v>
      </c>
      <c r="G1738" s="13">
        <v>210106</v>
      </c>
      <c r="H1738" s="13">
        <v>0</v>
      </c>
      <c r="I1738" s="13">
        <v>0</v>
      </c>
      <c r="J1738" s="13">
        <v>0</v>
      </c>
      <c r="K1738" s="15">
        <v>104834</v>
      </c>
      <c r="L1738" s="15">
        <v>105272</v>
      </c>
      <c r="M1738" s="15">
        <v>210106</v>
      </c>
      <c r="O1738" s="13"/>
      <c r="P1738" s="13"/>
    </row>
    <row r="1739" spans="1:16" ht="12.45" customHeight="1" x14ac:dyDescent="0.2">
      <c r="A1739" s="11" t="str">
        <f t="shared" si="30"/>
        <v>HAMILTON ISLAND1992</v>
      </c>
      <c r="B1739" s="95" t="s">
        <v>62</v>
      </c>
      <c r="C1739" s="88">
        <v>1992</v>
      </c>
      <c r="D1739" s="89"/>
      <c r="E1739" s="15">
        <v>109915</v>
      </c>
      <c r="F1739" s="15">
        <v>110146</v>
      </c>
      <c r="G1739" s="15">
        <v>220061</v>
      </c>
      <c r="H1739" s="90">
        <v>0</v>
      </c>
      <c r="I1739" s="90">
        <v>0</v>
      </c>
      <c r="J1739" s="15">
        <v>0</v>
      </c>
      <c r="K1739" s="15">
        <v>109915</v>
      </c>
      <c r="L1739" s="15">
        <v>110146</v>
      </c>
      <c r="M1739" s="15">
        <v>220061</v>
      </c>
      <c r="O1739" s="13"/>
      <c r="P1739" s="13"/>
    </row>
    <row r="1740" spans="1:16" ht="12.45" customHeight="1" x14ac:dyDescent="0.2">
      <c r="A1740" s="11" t="str">
        <f t="shared" si="30"/>
        <v>HAMILTON ISLAND1993</v>
      </c>
      <c r="B1740" s="93" t="s">
        <v>62</v>
      </c>
      <c r="C1740" s="88">
        <v>1993</v>
      </c>
      <c r="D1740" s="89"/>
      <c r="E1740" s="15">
        <v>133454</v>
      </c>
      <c r="F1740" s="15">
        <v>133001</v>
      </c>
      <c r="G1740" s="15">
        <v>266455</v>
      </c>
      <c r="H1740" s="15">
        <v>0</v>
      </c>
      <c r="I1740" s="15">
        <v>0</v>
      </c>
      <c r="J1740" s="15">
        <v>0</v>
      </c>
      <c r="K1740" s="15">
        <v>133454</v>
      </c>
      <c r="L1740" s="15">
        <v>133001</v>
      </c>
      <c r="M1740" s="15">
        <v>266455</v>
      </c>
      <c r="O1740" s="13"/>
      <c r="P1740" s="13"/>
    </row>
    <row r="1741" spans="1:16" ht="12.45" customHeight="1" x14ac:dyDescent="0.2">
      <c r="A1741" s="11" t="str">
        <f t="shared" si="30"/>
        <v>HAMILTON ISLAND1994</v>
      </c>
      <c r="B1741" s="3" t="s">
        <v>62</v>
      </c>
      <c r="C1741" s="12">
        <v>1994</v>
      </c>
      <c r="E1741" s="13">
        <v>155083</v>
      </c>
      <c r="F1741" s="13">
        <v>153559</v>
      </c>
      <c r="G1741" s="13">
        <v>308642</v>
      </c>
      <c r="H1741" s="13">
        <v>0</v>
      </c>
      <c r="I1741" s="13">
        <v>0</v>
      </c>
      <c r="J1741" s="13">
        <v>0</v>
      </c>
      <c r="K1741" s="15">
        <v>155083</v>
      </c>
      <c r="L1741" s="15">
        <v>153559</v>
      </c>
      <c r="M1741" s="15">
        <v>308642</v>
      </c>
      <c r="O1741" s="13"/>
      <c r="P1741" s="13"/>
    </row>
    <row r="1742" spans="1:16" ht="12.45" customHeight="1" x14ac:dyDescent="0.2">
      <c r="A1742" s="11" t="str">
        <f t="shared" si="30"/>
        <v>HAMILTON ISLAND1995</v>
      </c>
      <c r="B1742" s="3" t="s">
        <v>62</v>
      </c>
      <c r="C1742" s="12">
        <v>1995</v>
      </c>
      <c r="E1742" s="13">
        <v>153155</v>
      </c>
      <c r="F1742" s="13">
        <v>151903</v>
      </c>
      <c r="G1742" s="13">
        <v>305058</v>
      </c>
      <c r="H1742" s="13">
        <v>0</v>
      </c>
      <c r="I1742" s="13">
        <v>0</v>
      </c>
      <c r="J1742" s="13">
        <v>0</v>
      </c>
      <c r="K1742" s="15">
        <v>153155</v>
      </c>
      <c r="L1742" s="15">
        <v>151903</v>
      </c>
      <c r="M1742" s="15">
        <v>305058</v>
      </c>
      <c r="O1742" s="13"/>
      <c r="P1742" s="13"/>
    </row>
    <row r="1743" spans="1:16" ht="12.45" customHeight="1" x14ac:dyDescent="0.2">
      <c r="A1743" s="11" t="str">
        <f t="shared" si="30"/>
        <v>HAMILTON ISLAND1996</v>
      </c>
      <c r="B1743" s="95" t="s">
        <v>62</v>
      </c>
      <c r="C1743" s="88">
        <v>1996</v>
      </c>
      <c r="D1743" s="89"/>
      <c r="E1743" s="15">
        <v>150950</v>
      </c>
      <c r="F1743" s="15">
        <v>148648</v>
      </c>
      <c r="G1743" s="15">
        <v>299598</v>
      </c>
      <c r="H1743" s="90">
        <v>0</v>
      </c>
      <c r="I1743" s="90">
        <v>0</v>
      </c>
      <c r="J1743" s="15">
        <v>0</v>
      </c>
      <c r="K1743" s="15">
        <v>150950</v>
      </c>
      <c r="L1743" s="15">
        <v>148648</v>
      </c>
      <c r="M1743" s="15">
        <v>299598</v>
      </c>
      <c r="O1743" s="13"/>
      <c r="P1743" s="13"/>
    </row>
    <row r="1744" spans="1:16" ht="12.45" customHeight="1" x14ac:dyDescent="0.2">
      <c r="A1744" s="11" t="str">
        <f t="shared" si="30"/>
        <v>HAMILTON ISLAND1997</v>
      </c>
      <c r="B1744" s="3" t="s">
        <v>62</v>
      </c>
      <c r="C1744" s="12">
        <v>1997</v>
      </c>
      <c r="E1744" s="13">
        <v>150529</v>
      </c>
      <c r="F1744" s="13">
        <v>150332</v>
      </c>
      <c r="G1744" s="13">
        <v>300861</v>
      </c>
      <c r="H1744" s="13">
        <v>0</v>
      </c>
      <c r="I1744" s="13">
        <v>0</v>
      </c>
      <c r="J1744" s="13">
        <v>0</v>
      </c>
      <c r="K1744" s="15">
        <v>150529</v>
      </c>
      <c r="L1744" s="15">
        <v>150332</v>
      </c>
      <c r="M1744" s="15">
        <v>300861</v>
      </c>
      <c r="O1744" s="13"/>
      <c r="P1744" s="13"/>
    </row>
    <row r="1745" spans="1:16" ht="12.45" customHeight="1" x14ac:dyDescent="0.2">
      <c r="A1745" s="11" t="str">
        <f t="shared" si="30"/>
        <v>HAMILTON ISLAND1998</v>
      </c>
      <c r="B1745" s="93" t="s">
        <v>62</v>
      </c>
      <c r="C1745" s="88">
        <v>1998</v>
      </c>
      <c r="D1745" s="89"/>
      <c r="E1745" s="15">
        <v>149065</v>
      </c>
      <c r="F1745" s="15">
        <v>148994</v>
      </c>
      <c r="G1745" s="15">
        <v>298059</v>
      </c>
      <c r="H1745" s="15">
        <v>0</v>
      </c>
      <c r="I1745" s="15">
        <v>0</v>
      </c>
      <c r="J1745" s="15">
        <v>0</v>
      </c>
      <c r="K1745" s="15">
        <v>149065</v>
      </c>
      <c r="L1745" s="15">
        <v>148994</v>
      </c>
      <c r="M1745" s="15">
        <v>298059</v>
      </c>
      <c r="O1745" s="13"/>
      <c r="P1745" s="13"/>
    </row>
    <row r="1746" spans="1:16" ht="12.45" customHeight="1" x14ac:dyDescent="0.2">
      <c r="A1746" s="11" t="str">
        <f t="shared" si="30"/>
        <v>HAMILTON ISLAND1999</v>
      </c>
      <c r="B1746" s="3" t="s">
        <v>62</v>
      </c>
      <c r="C1746" s="12">
        <v>1999</v>
      </c>
      <c r="E1746" s="13">
        <v>156732</v>
      </c>
      <c r="F1746" s="13">
        <v>156979</v>
      </c>
      <c r="G1746" s="13">
        <v>313711</v>
      </c>
      <c r="H1746" s="13">
        <v>0</v>
      </c>
      <c r="I1746" s="13">
        <v>0</v>
      </c>
      <c r="J1746" s="13">
        <v>0</v>
      </c>
      <c r="K1746" s="15">
        <v>156732</v>
      </c>
      <c r="L1746" s="15">
        <v>156979</v>
      </c>
      <c r="M1746" s="15">
        <v>313711</v>
      </c>
      <c r="O1746" s="13"/>
      <c r="P1746" s="13"/>
    </row>
    <row r="1747" spans="1:16" ht="12.45" customHeight="1" x14ac:dyDescent="0.2">
      <c r="A1747" s="11" t="str">
        <f t="shared" si="30"/>
        <v>HAMILTON ISLAND2000</v>
      </c>
      <c r="B1747" s="3" t="s">
        <v>62</v>
      </c>
      <c r="C1747" s="12">
        <v>2000</v>
      </c>
      <c r="E1747" s="13">
        <v>162005</v>
      </c>
      <c r="F1747" s="13">
        <v>163094</v>
      </c>
      <c r="G1747" s="13">
        <v>325099</v>
      </c>
      <c r="H1747" s="13">
        <v>0</v>
      </c>
      <c r="I1747" s="13">
        <v>0</v>
      </c>
      <c r="J1747" s="13">
        <v>0</v>
      </c>
      <c r="K1747" s="15">
        <v>162005</v>
      </c>
      <c r="L1747" s="15">
        <v>163094</v>
      </c>
      <c r="M1747" s="15">
        <v>325099</v>
      </c>
      <c r="O1747" s="13"/>
      <c r="P1747" s="13"/>
    </row>
    <row r="1748" spans="1:16" ht="12.45" customHeight="1" x14ac:dyDescent="0.2">
      <c r="A1748" s="11" t="str">
        <f t="shared" si="30"/>
        <v>HAMILTON ISLAND2001</v>
      </c>
      <c r="B1748" s="93" t="s">
        <v>62</v>
      </c>
      <c r="C1748" s="88">
        <v>2001</v>
      </c>
      <c r="D1748" s="89"/>
      <c r="E1748" s="15">
        <v>137019</v>
      </c>
      <c r="F1748" s="15">
        <v>138708</v>
      </c>
      <c r="G1748" s="15">
        <v>275727</v>
      </c>
      <c r="H1748" s="15">
        <v>0</v>
      </c>
      <c r="I1748" s="15">
        <v>0</v>
      </c>
      <c r="J1748" s="15">
        <v>0</v>
      </c>
      <c r="K1748" s="15">
        <v>137019</v>
      </c>
      <c r="L1748" s="15">
        <v>138708</v>
      </c>
      <c r="M1748" s="15">
        <v>275727</v>
      </c>
      <c r="O1748" s="13"/>
      <c r="P1748" s="13"/>
    </row>
    <row r="1749" spans="1:16" ht="12.45" customHeight="1" x14ac:dyDescent="0.2">
      <c r="A1749" s="11" t="str">
        <f t="shared" si="30"/>
        <v>HAMILTON ISLAND2002</v>
      </c>
      <c r="B1749" s="95" t="s">
        <v>62</v>
      </c>
      <c r="C1749" s="88">
        <v>2002</v>
      </c>
      <c r="D1749" s="89"/>
      <c r="E1749" s="15">
        <v>133442</v>
      </c>
      <c r="F1749" s="15">
        <v>133421</v>
      </c>
      <c r="G1749" s="15">
        <v>266863</v>
      </c>
      <c r="H1749" s="90">
        <v>0</v>
      </c>
      <c r="I1749" s="90">
        <v>0</v>
      </c>
      <c r="J1749" s="15">
        <v>0</v>
      </c>
      <c r="K1749" s="15">
        <v>133442</v>
      </c>
      <c r="L1749" s="15">
        <v>133421</v>
      </c>
      <c r="M1749" s="15">
        <v>266863</v>
      </c>
      <c r="O1749" s="13"/>
      <c r="P1749" s="13"/>
    </row>
    <row r="1750" spans="1:16" ht="12.45" customHeight="1" x14ac:dyDescent="0.2">
      <c r="A1750" s="11" t="str">
        <f t="shared" si="30"/>
        <v>HAMILTON ISLAND2003</v>
      </c>
      <c r="B1750" s="3" t="s">
        <v>62</v>
      </c>
      <c r="C1750" s="12">
        <v>2003</v>
      </c>
      <c r="E1750" s="13">
        <v>156487</v>
      </c>
      <c r="F1750" s="13">
        <v>157161</v>
      </c>
      <c r="G1750" s="13">
        <v>313648</v>
      </c>
      <c r="H1750" s="13">
        <v>0</v>
      </c>
      <c r="I1750" s="13">
        <v>0</v>
      </c>
      <c r="J1750" s="13">
        <v>0</v>
      </c>
      <c r="K1750" s="15">
        <v>156487</v>
      </c>
      <c r="L1750" s="15">
        <v>157161</v>
      </c>
      <c r="M1750" s="15">
        <v>313648</v>
      </c>
      <c r="O1750" s="13"/>
      <c r="P1750" s="13"/>
    </row>
    <row r="1751" spans="1:16" ht="12.45" customHeight="1" x14ac:dyDescent="0.2">
      <c r="A1751" s="11" t="str">
        <f t="shared" si="30"/>
        <v>HAMILTON ISLAND2004</v>
      </c>
      <c r="B1751" s="95" t="s">
        <v>62</v>
      </c>
      <c r="C1751" s="88">
        <v>2004</v>
      </c>
      <c r="D1751" s="89"/>
      <c r="E1751" s="15">
        <v>174826</v>
      </c>
      <c r="F1751" s="15">
        <v>176782</v>
      </c>
      <c r="G1751" s="15">
        <v>351608</v>
      </c>
      <c r="H1751" s="90">
        <v>0</v>
      </c>
      <c r="I1751" s="90">
        <v>0</v>
      </c>
      <c r="J1751" s="15">
        <v>0</v>
      </c>
      <c r="K1751" s="15">
        <v>174826</v>
      </c>
      <c r="L1751" s="15">
        <v>176782</v>
      </c>
      <c r="M1751" s="15">
        <v>351608</v>
      </c>
      <c r="O1751" s="13"/>
      <c r="P1751" s="13"/>
    </row>
    <row r="1752" spans="1:16" ht="12.45" customHeight="1" x14ac:dyDescent="0.2">
      <c r="A1752" s="11" t="str">
        <f t="shared" si="30"/>
        <v>HAMILTON ISLAND2005</v>
      </c>
      <c r="B1752" s="95" t="s">
        <v>62</v>
      </c>
      <c r="C1752" s="88">
        <v>2005</v>
      </c>
      <c r="D1752" s="89"/>
      <c r="E1752" s="15">
        <v>193667</v>
      </c>
      <c r="F1752" s="15">
        <v>196490</v>
      </c>
      <c r="G1752" s="15">
        <v>390157</v>
      </c>
      <c r="H1752" s="90">
        <v>0</v>
      </c>
      <c r="I1752" s="90">
        <v>0</v>
      </c>
      <c r="J1752" s="15">
        <v>0</v>
      </c>
      <c r="K1752" s="15">
        <v>193667</v>
      </c>
      <c r="L1752" s="15">
        <v>196490</v>
      </c>
      <c r="M1752" s="15">
        <v>390157</v>
      </c>
      <c r="O1752" s="13"/>
      <c r="P1752" s="13"/>
    </row>
    <row r="1753" spans="1:16" ht="12.45" customHeight="1" x14ac:dyDescent="0.2">
      <c r="A1753" s="11" t="str">
        <f t="shared" si="30"/>
        <v>HAMILTON ISLAND2006</v>
      </c>
      <c r="B1753" s="3" t="s">
        <v>62</v>
      </c>
      <c r="C1753" s="12">
        <v>2006</v>
      </c>
      <c r="E1753" s="13">
        <v>229232</v>
      </c>
      <c r="F1753" s="13">
        <v>231514</v>
      </c>
      <c r="G1753" s="13">
        <v>460746</v>
      </c>
      <c r="H1753" s="13">
        <v>0</v>
      </c>
      <c r="I1753" s="13">
        <v>0</v>
      </c>
      <c r="J1753" s="13">
        <v>0</v>
      </c>
      <c r="K1753" s="15">
        <v>229232</v>
      </c>
      <c r="L1753" s="15">
        <v>231514</v>
      </c>
      <c r="M1753" s="15">
        <v>460746</v>
      </c>
      <c r="O1753" s="13"/>
      <c r="P1753" s="13"/>
    </row>
    <row r="1754" spans="1:16" ht="12.45" customHeight="1" x14ac:dyDescent="0.2">
      <c r="A1754" s="11" t="str">
        <f t="shared" si="30"/>
        <v>HAMILTON ISLAND2007</v>
      </c>
      <c r="B1754" s="3" t="s">
        <v>62</v>
      </c>
      <c r="C1754" s="12">
        <v>2007</v>
      </c>
      <c r="E1754" s="13">
        <v>233654</v>
      </c>
      <c r="F1754" s="13">
        <v>234616</v>
      </c>
      <c r="G1754" s="13">
        <v>468270</v>
      </c>
      <c r="H1754" s="13">
        <v>0</v>
      </c>
      <c r="I1754" s="13">
        <v>0</v>
      </c>
      <c r="J1754" s="13">
        <v>0</v>
      </c>
      <c r="K1754" s="15">
        <v>233654</v>
      </c>
      <c r="L1754" s="15">
        <v>234616</v>
      </c>
      <c r="M1754" s="15">
        <v>468270</v>
      </c>
      <c r="O1754" s="13"/>
      <c r="P1754" s="13"/>
    </row>
    <row r="1755" spans="1:16" ht="12.45" customHeight="1" x14ac:dyDescent="0.2">
      <c r="A1755" s="11" t="str">
        <f t="shared" si="30"/>
        <v>HAMILTON ISLAND2008</v>
      </c>
      <c r="B1755" s="3" t="s">
        <v>62</v>
      </c>
      <c r="C1755" s="12">
        <v>2008</v>
      </c>
      <c r="E1755" s="13">
        <v>221096</v>
      </c>
      <c r="F1755" s="13">
        <v>223391</v>
      </c>
      <c r="G1755" s="13">
        <v>444487</v>
      </c>
      <c r="H1755" s="13">
        <v>0</v>
      </c>
      <c r="I1755" s="13">
        <v>0</v>
      </c>
      <c r="J1755" s="13">
        <v>0</v>
      </c>
      <c r="K1755" s="15">
        <v>221096</v>
      </c>
      <c r="L1755" s="15">
        <v>223391</v>
      </c>
      <c r="M1755" s="15">
        <v>444487</v>
      </c>
      <c r="O1755" s="13"/>
      <c r="P1755" s="13"/>
    </row>
    <row r="1756" spans="1:16" ht="12.45" customHeight="1" x14ac:dyDescent="0.2">
      <c r="A1756" s="11" t="str">
        <f t="shared" si="30"/>
        <v>HAMILTON ISLAND2009</v>
      </c>
      <c r="B1756" s="3" t="s">
        <v>62</v>
      </c>
      <c r="C1756" s="12">
        <v>2009</v>
      </c>
      <c r="E1756" s="13">
        <v>226933</v>
      </c>
      <c r="F1756" s="13">
        <v>229505</v>
      </c>
      <c r="G1756" s="13">
        <v>456438</v>
      </c>
      <c r="H1756" s="13">
        <v>0</v>
      </c>
      <c r="I1756" s="13">
        <v>0</v>
      </c>
      <c r="J1756" s="13">
        <v>0</v>
      </c>
      <c r="K1756" s="15">
        <v>226933</v>
      </c>
      <c r="L1756" s="15">
        <v>229505</v>
      </c>
      <c r="M1756" s="15">
        <v>456438</v>
      </c>
      <c r="O1756" s="13"/>
      <c r="P1756" s="13"/>
    </row>
    <row r="1757" spans="1:16" ht="12.45" customHeight="1" x14ac:dyDescent="0.2">
      <c r="A1757" s="11" t="str">
        <f t="shared" si="30"/>
        <v>HAMILTON ISLAND2010</v>
      </c>
      <c r="B1757" s="3" t="s">
        <v>62</v>
      </c>
      <c r="C1757" s="12">
        <v>2010</v>
      </c>
      <c r="E1757" s="13">
        <v>237910</v>
      </c>
      <c r="F1757" s="13">
        <v>239165</v>
      </c>
      <c r="G1757" s="13">
        <v>477075</v>
      </c>
      <c r="H1757" s="13">
        <v>0</v>
      </c>
      <c r="I1757" s="13">
        <v>0</v>
      </c>
      <c r="J1757" s="13">
        <v>0</v>
      </c>
      <c r="K1757" s="15">
        <v>237910</v>
      </c>
      <c r="L1757" s="15">
        <v>239165</v>
      </c>
      <c r="M1757" s="15">
        <v>477075</v>
      </c>
      <c r="O1757" s="13"/>
      <c r="P1757" s="13"/>
    </row>
    <row r="1758" spans="1:16" ht="12.45" customHeight="1" x14ac:dyDescent="0.2">
      <c r="A1758" s="11" t="str">
        <f t="shared" si="30"/>
        <v>HAMILTON ISLAND2011</v>
      </c>
      <c r="B1758" s="3" t="s">
        <v>62</v>
      </c>
      <c r="C1758" s="12">
        <v>2011</v>
      </c>
      <c r="E1758" s="13">
        <v>225345</v>
      </c>
      <c r="F1758" s="13">
        <v>227083</v>
      </c>
      <c r="G1758" s="13">
        <v>452428</v>
      </c>
      <c r="H1758" s="13">
        <v>0</v>
      </c>
      <c r="I1758" s="13">
        <v>0</v>
      </c>
      <c r="J1758" s="13">
        <v>0</v>
      </c>
      <c r="K1758" s="15">
        <v>225345</v>
      </c>
      <c r="L1758" s="15">
        <v>227083</v>
      </c>
      <c r="M1758" s="15">
        <v>452428</v>
      </c>
      <c r="O1758" s="13"/>
      <c r="P1758" s="13"/>
    </row>
    <row r="1759" spans="1:16" ht="12.45" customHeight="1" x14ac:dyDescent="0.2">
      <c r="A1759" s="11" t="str">
        <f t="shared" si="30"/>
        <v>HAMILTON ISLAND2012</v>
      </c>
      <c r="B1759" s="93" t="s">
        <v>62</v>
      </c>
      <c r="C1759" s="88">
        <v>2012</v>
      </c>
      <c r="D1759" s="89"/>
      <c r="E1759" s="15">
        <v>220664</v>
      </c>
      <c r="F1759" s="15">
        <v>220023</v>
      </c>
      <c r="G1759" s="15">
        <v>440687</v>
      </c>
      <c r="H1759" s="15">
        <v>0</v>
      </c>
      <c r="I1759" s="15">
        <v>0</v>
      </c>
      <c r="J1759" s="15">
        <v>0</v>
      </c>
      <c r="K1759" s="15">
        <v>220664</v>
      </c>
      <c r="L1759" s="15">
        <v>220023</v>
      </c>
      <c r="M1759" s="15">
        <v>440687</v>
      </c>
      <c r="O1759" s="13"/>
      <c r="P1759" s="13"/>
    </row>
    <row r="1760" spans="1:16" ht="12.45" customHeight="1" x14ac:dyDescent="0.2">
      <c r="A1760" s="11" t="str">
        <f t="shared" si="30"/>
        <v>HAMILTON ISLAND2013</v>
      </c>
      <c r="B1760" s="93" t="s">
        <v>62</v>
      </c>
      <c r="C1760" s="88">
        <v>2013</v>
      </c>
      <c r="D1760" s="89"/>
      <c r="E1760" s="15">
        <v>232872</v>
      </c>
      <c r="F1760" s="15">
        <v>232428</v>
      </c>
      <c r="G1760" s="15">
        <v>465300</v>
      </c>
      <c r="H1760" s="15">
        <v>0</v>
      </c>
      <c r="I1760" s="15">
        <v>0</v>
      </c>
      <c r="J1760" s="15">
        <v>0</v>
      </c>
      <c r="K1760" s="15">
        <v>232872</v>
      </c>
      <c r="L1760" s="15">
        <v>232428</v>
      </c>
      <c r="M1760" s="15">
        <v>465300</v>
      </c>
      <c r="O1760" s="13"/>
      <c r="P1760" s="13"/>
    </row>
    <row r="1761" spans="1:16" ht="12.45" customHeight="1" x14ac:dyDescent="0.2">
      <c r="A1761" s="11" t="str">
        <f t="shared" si="30"/>
        <v>HAMILTON ISLAND2014</v>
      </c>
      <c r="B1761" s="91" t="s">
        <v>62</v>
      </c>
      <c r="C1761" s="88">
        <v>2014</v>
      </c>
      <c r="E1761" s="15">
        <v>243056</v>
      </c>
      <c r="F1761" s="15">
        <v>243449</v>
      </c>
      <c r="G1761" s="15">
        <v>486505</v>
      </c>
      <c r="H1761" s="15">
        <v>0</v>
      </c>
      <c r="I1761" s="15">
        <v>0</v>
      </c>
      <c r="J1761" s="15">
        <v>0</v>
      </c>
      <c r="K1761" s="15">
        <v>243056</v>
      </c>
      <c r="L1761" s="15">
        <v>243449</v>
      </c>
      <c r="M1761" s="15">
        <v>486505</v>
      </c>
      <c r="O1761" s="13"/>
      <c r="P1761" s="13"/>
    </row>
    <row r="1762" spans="1:16" ht="12.45" customHeight="1" x14ac:dyDescent="0.2">
      <c r="A1762" s="11" t="str">
        <f t="shared" si="30"/>
        <v>HAMILTON ISLAND2015</v>
      </c>
      <c r="B1762" s="95" t="s">
        <v>62</v>
      </c>
      <c r="C1762" s="88">
        <v>2015</v>
      </c>
      <c r="D1762" s="89"/>
      <c r="E1762" s="15">
        <v>243445</v>
      </c>
      <c r="F1762" s="15">
        <v>243041</v>
      </c>
      <c r="G1762" s="15">
        <v>486486</v>
      </c>
      <c r="H1762" s="90">
        <v>0</v>
      </c>
      <c r="I1762" s="90">
        <v>0</v>
      </c>
      <c r="J1762" s="15">
        <v>0</v>
      </c>
      <c r="K1762" s="15">
        <v>243445</v>
      </c>
      <c r="L1762" s="15">
        <v>243041</v>
      </c>
      <c r="M1762" s="15">
        <v>486486</v>
      </c>
      <c r="O1762" s="13"/>
      <c r="P1762" s="13"/>
    </row>
    <row r="1763" spans="1:16" ht="12.45" customHeight="1" x14ac:dyDescent="0.2">
      <c r="A1763" s="11" t="str">
        <f t="shared" si="30"/>
        <v>HAMILTON ISLAND2016</v>
      </c>
      <c r="B1763" s="3" t="s">
        <v>62</v>
      </c>
      <c r="C1763" s="12">
        <v>2016</v>
      </c>
      <c r="E1763" s="13">
        <v>274701</v>
      </c>
      <c r="F1763" s="13">
        <v>275121</v>
      </c>
      <c r="G1763" s="13">
        <v>549822</v>
      </c>
      <c r="H1763" s="13">
        <v>0</v>
      </c>
      <c r="I1763" s="13">
        <v>0</v>
      </c>
      <c r="J1763" s="13">
        <v>0</v>
      </c>
      <c r="K1763" s="15">
        <v>274701</v>
      </c>
      <c r="L1763" s="15">
        <v>275121</v>
      </c>
      <c r="M1763" s="15">
        <v>549822</v>
      </c>
      <c r="O1763" s="13"/>
      <c r="P1763" s="13"/>
    </row>
    <row r="1764" spans="1:16" ht="12.45" customHeight="1" x14ac:dyDescent="0.2">
      <c r="A1764" s="11" t="str">
        <f t="shared" si="30"/>
        <v>HAMILTON ISLAND2017</v>
      </c>
      <c r="B1764" s="95" t="s">
        <v>62</v>
      </c>
      <c r="C1764" s="88">
        <v>2017</v>
      </c>
      <c r="D1764" s="89"/>
      <c r="E1764" s="15">
        <v>210463</v>
      </c>
      <c r="F1764" s="15">
        <v>213088</v>
      </c>
      <c r="G1764" s="15">
        <v>423551</v>
      </c>
      <c r="H1764" s="90">
        <v>0</v>
      </c>
      <c r="I1764" s="90">
        <v>0</v>
      </c>
      <c r="J1764" s="15">
        <v>0</v>
      </c>
      <c r="K1764" s="15">
        <v>210463</v>
      </c>
      <c r="L1764" s="15">
        <v>213088</v>
      </c>
      <c r="M1764" s="15">
        <v>423551</v>
      </c>
      <c r="O1764" s="13"/>
      <c r="P1764" s="13"/>
    </row>
    <row r="1765" spans="1:16" ht="12.45" customHeight="1" x14ac:dyDescent="0.2">
      <c r="A1765" s="11" t="str">
        <f t="shared" si="30"/>
        <v>HAMILTON ISLAND2018</v>
      </c>
      <c r="B1765" s="93" t="s">
        <v>62</v>
      </c>
      <c r="C1765" s="88">
        <v>2018</v>
      </c>
      <c r="D1765" s="89"/>
      <c r="E1765" s="15">
        <v>212496</v>
      </c>
      <c r="F1765" s="15">
        <v>214888</v>
      </c>
      <c r="G1765" s="15">
        <v>427384</v>
      </c>
      <c r="H1765" s="15">
        <v>0</v>
      </c>
      <c r="I1765" s="15">
        <v>0</v>
      </c>
      <c r="J1765" s="15">
        <v>0</v>
      </c>
      <c r="K1765" s="15">
        <v>212496</v>
      </c>
      <c r="L1765" s="15">
        <v>214888</v>
      </c>
      <c r="M1765" s="15">
        <v>427384</v>
      </c>
      <c r="O1765" s="13"/>
      <c r="P1765" s="13"/>
    </row>
    <row r="1766" spans="1:16" ht="12.45" customHeight="1" x14ac:dyDescent="0.2">
      <c r="A1766" s="11" t="str">
        <f t="shared" si="30"/>
        <v>HAMILTON ISLAND2019</v>
      </c>
      <c r="B1766" s="93" t="s">
        <v>62</v>
      </c>
      <c r="C1766" s="88">
        <v>2019</v>
      </c>
      <c r="D1766" s="89"/>
      <c r="E1766" s="15">
        <v>225438</v>
      </c>
      <c r="F1766" s="15">
        <v>227108</v>
      </c>
      <c r="G1766" s="15">
        <v>452546</v>
      </c>
      <c r="H1766" s="15">
        <v>0</v>
      </c>
      <c r="I1766" s="15">
        <v>0</v>
      </c>
      <c r="J1766" s="15">
        <v>0</v>
      </c>
      <c r="K1766" s="15">
        <v>225438</v>
      </c>
      <c r="L1766" s="15">
        <v>227108</v>
      </c>
      <c r="M1766" s="15">
        <v>452546</v>
      </c>
      <c r="O1766" s="13"/>
      <c r="P1766" s="13"/>
    </row>
    <row r="1767" spans="1:16" ht="12.45" customHeight="1" x14ac:dyDescent="0.2">
      <c r="A1767" s="11" t="str">
        <f t="shared" si="30"/>
        <v>HAMILTON ISLAND2020</v>
      </c>
      <c r="B1767" s="95" t="s">
        <v>62</v>
      </c>
      <c r="C1767" s="88">
        <v>2020</v>
      </c>
      <c r="D1767" s="89"/>
      <c r="E1767" s="15">
        <v>92831</v>
      </c>
      <c r="F1767" s="15">
        <v>95941</v>
      </c>
      <c r="G1767" s="15">
        <v>188772</v>
      </c>
      <c r="H1767" s="90">
        <v>0</v>
      </c>
      <c r="I1767" s="90">
        <v>0</v>
      </c>
      <c r="J1767" s="15">
        <v>0</v>
      </c>
      <c r="K1767" s="15">
        <v>92831</v>
      </c>
      <c r="L1767" s="15">
        <v>95941</v>
      </c>
      <c r="M1767" s="15">
        <v>188772</v>
      </c>
      <c r="O1767" s="13"/>
      <c r="P1767" s="13"/>
    </row>
    <row r="1768" spans="1:16" ht="12.45" customHeight="1" x14ac:dyDescent="0.2">
      <c r="A1768" s="11" t="str">
        <f t="shared" si="30"/>
        <v>HAMILTON ISLAND2021</v>
      </c>
      <c r="B1768" s="3" t="s">
        <v>62</v>
      </c>
      <c r="C1768" s="12">
        <v>2021</v>
      </c>
      <c r="E1768" s="13">
        <v>163128</v>
      </c>
      <c r="F1768" s="13">
        <v>164033</v>
      </c>
      <c r="G1768" s="13">
        <v>327161</v>
      </c>
      <c r="H1768" s="13">
        <v>0</v>
      </c>
      <c r="I1768" s="13">
        <v>0</v>
      </c>
      <c r="J1768" s="13">
        <v>0</v>
      </c>
      <c r="K1768" s="15">
        <v>163128</v>
      </c>
      <c r="L1768" s="15">
        <v>164033</v>
      </c>
      <c r="M1768" s="15">
        <v>327161</v>
      </c>
      <c r="O1768" s="13"/>
      <c r="P1768" s="13"/>
    </row>
    <row r="1769" spans="1:16" ht="12.45" customHeight="1" x14ac:dyDescent="0.2">
      <c r="A1769" s="11" t="str">
        <f t="shared" ref="A1769:A1832" si="31">CONCATENATE(B1769,C1769)</f>
        <v>HAMILTON ISLAND2022</v>
      </c>
      <c r="B1769" s="3" t="s">
        <v>62</v>
      </c>
      <c r="C1769" s="12">
        <v>2022</v>
      </c>
      <c r="E1769" s="13">
        <v>249233</v>
      </c>
      <c r="F1769" s="13">
        <v>250819</v>
      </c>
      <c r="G1769" s="13">
        <v>500052</v>
      </c>
      <c r="H1769" s="13">
        <v>0</v>
      </c>
      <c r="I1769" s="13">
        <v>0</v>
      </c>
      <c r="J1769" s="13">
        <v>0</v>
      </c>
      <c r="K1769" s="15">
        <v>249233</v>
      </c>
      <c r="L1769" s="15">
        <v>250819</v>
      </c>
      <c r="M1769" s="15">
        <v>500052</v>
      </c>
      <c r="O1769" s="13"/>
      <c r="P1769" s="13"/>
    </row>
    <row r="1770" spans="1:16" ht="12.45" customHeight="1" x14ac:dyDescent="0.2">
      <c r="A1770" s="11" t="str">
        <f t="shared" si="31"/>
        <v>HAMILTON ISLAND2023</v>
      </c>
      <c r="B1770" s="3" t="s">
        <v>62</v>
      </c>
      <c r="C1770" s="12">
        <v>2023</v>
      </c>
      <c r="E1770" s="13">
        <v>247183</v>
      </c>
      <c r="F1770" s="13">
        <v>249408</v>
      </c>
      <c r="G1770" s="13">
        <v>496591</v>
      </c>
      <c r="H1770" s="13">
        <v>0</v>
      </c>
      <c r="I1770" s="13">
        <v>0</v>
      </c>
      <c r="J1770" s="13">
        <v>0</v>
      </c>
      <c r="K1770" s="15">
        <v>247183</v>
      </c>
      <c r="L1770" s="15">
        <v>249408</v>
      </c>
      <c r="M1770" s="15">
        <v>496591</v>
      </c>
      <c r="O1770" s="13"/>
      <c r="P1770" s="13"/>
    </row>
    <row r="1771" spans="1:16" ht="12.45" customHeight="1" x14ac:dyDescent="0.2">
      <c r="A1771" s="11" t="str">
        <f t="shared" si="31"/>
        <v>HAMILTON ISLAND2024</v>
      </c>
      <c r="B1771" s="95" t="s">
        <v>62</v>
      </c>
      <c r="C1771" s="88">
        <v>2024</v>
      </c>
      <c r="D1771" s="89"/>
      <c r="E1771" s="15">
        <v>242866</v>
      </c>
      <c r="F1771" s="15">
        <v>245674</v>
      </c>
      <c r="G1771" s="15">
        <v>488540</v>
      </c>
      <c r="H1771" s="90">
        <v>0</v>
      </c>
      <c r="I1771" s="90">
        <v>0</v>
      </c>
      <c r="J1771" s="15">
        <v>0</v>
      </c>
      <c r="K1771" s="15">
        <v>242866</v>
      </c>
      <c r="L1771" s="15">
        <v>245674</v>
      </c>
      <c r="M1771" s="15">
        <v>488540</v>
      </c>
      <c r="O1771" s="13"/>
      <c r="P1771" s="13"/>
    </row>
    <row r="1772" spans="1:16" ht="12.45" customHeight="1" x14ac:dyDescent="0.2">
      <c r="A1772" s="11" t="str">
        <f t="shared" si="31"/>
        <v>HERVEY BAY1985</v>
      </c>
      <c r="B1772" s="3" t="s">
        <v>63</v>
      </c>
      <c r="C1772" s="12">
        <v>1985</v>
      </c>
      <c r="E1772" s="13">
        <v>1435</v>
      </c>
      <c r="F1772" s="13">
        <v>1613</v>
      </c>
      <c r="G1772" s="13">
        <v>3048</v>
      </c>
      <c r="H1772" s="13">
        <v>0</v>
      </c>
      <c r="I1772" s="13">
        <v>0</v>
      </c>
      <c r="J1772" s="13">
        <v>0</v>
      </c>
      <c r="K1772" s="15">
        <v>1435</v>
      </c>
      <c r="L1772" s="15">
        <v>1613</v>
      </c>
      <c r="M1772" s="15">
        <v>3048</v>
      </c>
      <c r="O1772" s="13"/>
      <c r="P1772" s="13"/>
    </row>
    <row r="1773" spans="1:16" ht="12.45" customHeight="1" x14ac:dyDescent="0.2">
      <c r="A1773" s="11" t="str">
        <f t="shared" si="31"/>
        <v>HERVEY BAY1986</v>
      </c>
      <c r="B1773" s="3" t="s">
        <v>63</v>
      </c>
      <c r="C1773" s="12">
        <v>1986</v>
      </c>
      <c r="E1773" s="13">
        <v>1375</v>
      </c>
      <c r="F1773" s="13">
        <v>1631</v>
      </c>
      <c r="G1773" s="13">
        <v>3006</v>
      </c>
      <c r="H1773" s="13">
        <v>0</v>
      </c>
      <c r="I1773" s="13">
        <v>0</v>
      </c>
      <c r="J1773" s="13">
        <v>0</v>
      </c>
      <c r="K1773" s="15">
        <v>1375</v>
      </c>
      <c r="L1773" s="15">
        <v>1631</v>
      </c>
      <c r="M1773" s="15">
        <v>3006</v>
      </c>
      <c r="O1773" s="13"/>
      <c r="P1773" s="13"/>
    </row>
    <row r="1774" spans="1:16" ht="12.45" customHeight="1" x14ac:dyDescent="0.2">
      <c r="A1774" s="11" t="str">
        <f t="shared" si="31"/>
        <v>HERVEY BAY1987</v>
      </c>
      <c r="B1774" s="95" t="s">
        <v>63</v>
      </c>
      <c r="C1774" s="88">
        <v>1987</v>
      </c>
      <c r="D1774" s="89"/>
      <c r="E1774" s="15">
        <v>1792</v>
      </c>
      <c r="F1774" s="15">
        <v>1695</v>
      </c>
      <c r="G1774" s="15">
        <v>3487</v>
      </c>
      <c r="H1774" s="90">
        <v>0</v>
      </c>
      <c r="I1774" s="90">
        <v>0</v>
      </c>
      <c r="J1774" s="15">
        <v>0</v>
      </c>
      <c r="K1774" s="15">
        <v>1792</v>
      </c>
      <c r="L1774" s="15">
        <v>1695</v>
      </c>
      <c r="M1774" s="15">
        <v>3487</v>
      </c>
      <c r="O1774" s="13"/>
      <c r="P1774" s="13"/>
    </row>
    <row r="1775" spans="1:16" ht="12.45" customHeight="1" x14ac:dyDescent="0.2">
      <c r="A1775" s="11" t="str">
        <f t="shared" si="31"/>
        <v>HERVEY BAY1988</v>
      </c>
      <c r="B1775" s="3" t="s">
        <v>63</v>
      </c>
      <c r="C1775" s="12">
        <v>1988</v>
      </c>
      <c r="E1775" s="13">
        <v>2985</v>
      </c>
      <c r="F1775" s="13">
        <v>3162</v>
      </c>
      <c r="G1775" s="13">
        <v>6147</v>
      </c>
      <c r="H1775" s="13">
        <v>0</v>
      </c>
      <c r="I1775" s="13">
        <v>0</v>
      </c>
      <c r="J1775" s="13">
        <v>0</v>
      </c>
      <c r="K1775" s="15">
        <v>2985</v>
      </c>
      <c r="L1775" s="15">
        <v>3162</v>
      </c>
      <c r="M1775" s="15">
        <v>6147</v>
      </c>
      <c r="O1775" s="13"/>
      <c r="P1775" s="13"/>
    </row>
    <row r="1776" spans="1:16" ht="12.45" customHeight="1" x14ac:dyDescent="0.2">
      <c r="A1776" s="11" t="str">
        <f t="shared" si="31"/>
        <v>HERVEY BAY1989</v>
      </c>
      <c r="B1776" s="3" t="s">
        <v>63</v>
      </c>
      <c r="C1776" s="12">
        <v>1989</v>
      </c>
      <c r="E1776" s="13">
        <v>3273</v>
      </c>
      <c r="F1776" s="13">
        <v>3225</v>
      </c>
      <c r="G1776" s="13">
        <v>6498</v>
      </c>
      <c r="H1776" s="13">
        <v>0</v>
      </c>
      <c r="I1776" s="13">
        <v>0</v>
      </c>
      <c r="J1776" s="13">
        <v>0</v>
      </c>
      <c r="K1776" s="15">
        <v>3273</v>
      </c>
      <c r="L1776" s="15">
        <v>3225</v>
      </c>
      <c r="M1776" s="15">
        <v>6498</v>
      </c>
      <c r="O1776" s="13"/>
      <c r="P1776" s="13"/>
    </row>
    <row r="1777" spans="1:16" ht="12.45" customHeight="1" x14ac:dyDescent="0.2">
      <c r="A1777" s="11" t="str">
        <f t="shared" si="31"/>
        <v>HERVEY BAY1990</v>
      </c>
      <c r="B1777" s="93" t="s">
        <v>63</v>
      </c>
      <c r="C1777" s="12">
        <v>1990</v>
      </c>
      <c r="D1777" s="89"/>
      <c r="E1777" s="94">
        <v>4377</v>
      </c>
      <c r="F1777" s="94">
        <v>4575</v>
      </c>
      <c r="G1777" s="94">
        <v>8952</v>
      </c>
      <c r="H1777" s="94">
        <v>0</v>
      </c>
      <c r="I1777" s="94">
        <v>0</v>
      </c>
      <c r="J1777" s="94">
        <v>0</v>
      </c>
      <c r="K1777" s="15">
        <v>4377</v>
      </c>
      <c r="L1777" s="15">
        <v>4575</v>
      </c>
      <c r="M1777" s="15">
        <v>8952</v>
      </c>
      <c r="O1777" s="13"/>
      <c r="P1777" s="13"/>
    </row>
    <row r="1778" spans="1:16" ht="12.45" customHeight="1" x14ac:dyDescent="0.2">
      <c r="A1778" s="11" t="str">
        <f t="shared" si="31"/>
        <v>HERVEY BAY1991</v>
      </c>
      <c r="B1778" s="95" t="s">
        <v>63</v>
      </c>
      <c r="C1778" s="88">
        <v>1991</v>
      </c>
      <c r="D1778" s="89"/>
      <c r="E1778" s="15">
        <v>5728</v>
      </c>
      <c r="F1778" s="15">
        <v>6019</v>
      </c>
      <c r="G1778" s="15">
        <v>11747</v>
      </c>
      <c r="H1778" s="90">
        <v>0</v>
      </c>
      <c r="I1778" s="90">
        <v>0</v>
      </c>
      <c r="J1778" s="15">
        <v>0</v>
      </c>
      <c r="K1778" s="15">
        <v>5728</v>
      </c>
      <c r="L1778" s="15">
        <v>6019</v>
      </c>
      <c r="M1778" s="15">
        <v>11747</v>
      </c>
      <c r="O1778" s="13"/>
      <c r="P1778" s="13"/>
    </row>
    <row r="1779" spans="1:16" ht="12.45" customHeight="1" x14ac:dyDescent="0.2">
      <c r="A1779" s="11" t="str">
        <f t="shared" si="31"/>
        <v>HERVEY BAY1992</v>
      </c>
      <c r="B1779" s="3" t="s">
        <v>63</v>
      </c>
      <c r="C1779" s="12">
        <v>1992</v>
      </c>
      <c r="E1779" s="13">
        <v>8417</v>
      </c>
      <c r="F1779" s="13">
        <v>8640</v>
      </c>
      <c r="G1779" s="13">
        <v>17057</v>
      </c>
      <c r="H1779" s="13">
        <v>0</v>
      </c>
      <c r="I1779" s="13">
        <v>0</v>
      </c>
      <c r="J1779" s="13">
        <v>0</v>
      </c>
      <c r="K1779" s="15">
        <v>8417</v>
      </c>
      <c r="L1779" s="15">
        <v>8640</v>
      </c>
      <c r="M1779" s="15">
        <v>17057</v>
      </c>
      <c r="O1779" s="13"/>
      <c r="P1779" s="13"/>
    </row>
    <row r="1780" spans="1:16" ht="12.45" customHeight="1" x14ac:dyDescent="0.2">
      <c r="A1780" s="11" t="str">
        <f t="shared" si="31"/>
        <v>HERVEY BAY1993</v>
      </c>
      <c r="B1780" s="93" t="s">
        <v>63</v>
      </c>
      <c r="C1780" s="88">
        <v>1993</v>
      </c>
      <c r="D1780" s="89"/>
      <c r="E1780" s="15">
        <v>12593</v>
      </c>
      <c r="F1780" s="15">
        <v>13061</v>
      </c>
      <c r="G1780" s="15">
        <v>25654</v>
      </c>
      <c r="H1780" s="15">
        <v>0</v>
      </c>
      <c r="I1780" s="15">
        <v>0</v>
      </c>
      <c r="J1780" s="15">
        <v>0</v>
      </c>
      <c r="K1780" s="15">
        <v>12593</v>
      </c>
      <c r="L1780" s="15">
        <v>13061</v>
      </c>
      <c r="M1780" s="15">
        <v>25654</v>
      </c>
      <c r="O1780" s="13"/>
      <c r="P1780" s="13"/>
    </row>
    <row r="1781" spans="1:16" ht="12.45" customHeight="1" x14ac:dyDescent="0.2">
      <c r="A1781" s="11" t="str">
        <f t="shared" si="31"/>
        <v>HERVEY BAY1994</v>
      </c>
      <c r="B1781" s="93" t="s">
        <v>63</v>
      </c>
      <c r="C1781" s="12">
        <v>1994</v>
      </c>
      <c r="D1781" s="89"/>
      <c r="E1781" s="94">
        <v>20454</v>
      </c>
      <c r="F1781" s="94">
        <v>20501</v>
      </c>
      <c r="G1781" s="94">
        <v>40955</v>
      </c>
      <c r="H1781" s="94">
        <v>0</v>
      </c>
      <c r="I1781" s="94">
        <v>0</v>
      </c>
      <c r="J1781" s="94">
        <v>0</v>
      </c>
      <c r="K1781" s="15">
        <v>20454</v>
      </c>
      <c r="L1781" s="15">
        <v>20501</v>
      </c>
      <c r="M1781" s="15">
        <v>40955</v>
      </c>
      <c r="O1781" s="13"/>
      <c r="P1781" s="13"/>
    </row>
    <row r="1782" spans="1:16" ht="12.45" customHeight="1" x14ac:dyDescent="0.2">
      <c r="A1782" s="11" t="str">
        <f t="shared" si="31"/>
        <v>HERVEY BAY1995</v>
      </c>
      <c r="B1782" s="3" t="s">
        <v>63</v>
      </c>
      <c r="C1782" s="12">
        <v>1995</v>
      </c>
      <c r="E1782" s="13">
        <v>20774</v>
      </c>
      <c r="F1782" s="13">
        <v>20521</v>
      </c>
      <c r="G1782" s="13">
        <v>41295</v>
      </c>
      <c r="H1782" s="13">
        <v>0</v>
      </c>
      <c r="I1782" s="13">
        <v>0</v>
      </c>
      <c r="J1782" s="13">
        <v>0</v>
      </c>
      <c r="K1782" s="15">
        <v>20774</v>
      </c>
      <c r="L1782" s="15">
        <v>20521</v>
      </c>
      <c r="M1782" s="15">
        <v>41295</v>
      </c>
      <c r="O1782" s="13"/>
      <c r="P1782" s="13"/>
    </row>
    <row r="1783" spans="1:16" ht="12.45" customHeight="1" x14ac:dyDescent="0.2">
      <c r="A1783" s="11" t="str">
        <f t="shared" si="31"/>
        <v>HERVEY BAY1996</v>
      </c>
      <c r="B1783" s="95" t="s">
        <v>63</v>
      </c>
      <c r="C1783" s="88">
        <v>1996</v>
      </c>
      <c r="D1783" s="89"/>
      <c r="E1783" s="15">
        <v>20065</v>
      </c>
      <c r="F1783" s="15">
        <v>20282</v>
      </c>
      <c r="G1783" s="15">
        <v>40347</v>
      </c>
      <c r="H1783" s="90">
        <v>0</v>
      </c>
      <c r="I1783" s="90">
        <v>0</v>
      </c>
      <c r="J1783" s="15">
        <v>0</v>
      </c>
      <c r="K1783" s="15">
        <v>20065</v>
      </c>
      <c r="L1783" s="15">
        <v>20282</v>
      </c>
      <c r="M1783" s="15">
        <v>40347</v>
      </c>
      <c r="O1783" s="13"/>
      <c r="P1783" s="13"/>
    </row>
    <row r="1784" spans="1:16" ht="12.45" customHeight="1" x14ac:dyDescent="0.2">
      <c r="A1784" s="11" t="str">
        <f t="shared" si="31"/>
        <v>HERVEY BAY1997</v>
      </c>
      <c r="B1784" s="3" t="s">
        <v>63</v>
      </c>
      <c r="C1784" s="12">
        <v>1997</v>
      </c>
      <c r="E1784" s="13">
        <v>20600</v>
      </c>
      <c r="F1784" s="13">
        <v>20777</v>
      </c>
      <c r="G1784" s="13">
        <v>41377</v>
      </c>
      <c r="H1784" s="13">
        <v>0</v>
      </c>
      <c r="I1784" s="13">
        <v>0</v>
      </c>
      <c r="J1784" s="13">
        <v>0</v>
      </c>
      <c r="K1784" s="15">
        <v>20600</v>
      </c>
      <c r="L1784" s="15">
        <v>20777</v>
      </c>
      <c r="M1784" s="15">
        <v>41377</v>
      </c>
      <c r="O1784" s="13"/>
      <c r="P1784" s="13"/>
    </row>
    <row r="1785" spans="1:16" ht="12.45" customHeight="1" x14ac:dyDescent="0.2">
      <c r="A1785" s="11" t="str">
        <f t="shared" si="31"/>
        <v>HERVEY BAY1998</v>
      </c>
      <c r="B1785" s="95" t="s">
        <v>63</v>
      </c>
      <c r="C1785" s="88">
        <v>1998</v>
      </c>
      <c r="D1785" s="89"/>
      <c r="E1785" s="15">
        <v>20210</v>
      </c>
      <c r="F1785" s="15">
        <v>20335</v>
      </c>
      <c r="G1785" s="15">
        <v>40545</v>
      </c>
      <c r="H1785" s="90">
        <v>0</v>
      </c>
      <c r="I1785" s="90">
        <v>0</v>
      </c>
      <c r="J1785" s="15">
        <v>0</v>
      </c>
      <c r="K1785" s="15">
        <v>20210</v>
      </c>
      <c r="L1785" s="15">
        <v>20335</v>
      </c>
      <c r="M1785" s="15">
        <v>40545</v>
      </c>
      <c r="O1785" s="13"/>
      <c r="P1785" s="13"/>
    </row>
    <row r="1786" spans="1:16" ht="12.45" customHeight="1" x14ac:dyDescent="0.2">
      <c r="A1786" s="11" t="str">
        <f t="shared" si="31"/>
        <v>HERVEY BAY1999</v>
      </c>
      <c r="B1786" s="3" t="s">
        <v>63</v>
      </c>
      <c r="C1786" s="12">
        <v>1999</v>
      </c>
      <c r="E1786" s="13">
        <v>21366</v>
      </c>
      <c r="F1786" s="13">
        <v>21557</v>
      </c>
      <c r="G1786" s="13">
        <v>42923</v>
      </c>
      <c r="H1786" s="13">
        <v>0</v>
      </c>
      <c r="I1786" s="13">
        <v>0</v>
      </c>
      <c r="J1786" s="13">
        <v>0</v>
      </c>
      <c r="K1786" s="15">
        <v>21366</v>
      </c>
      <c r="L1786" s="15">
        <v>21557</v>
      </c>
      <c r="M1786" s="15">
        <v>42923</v>
      </c>
      <c r="O1786" s="13"/>
      <c r="P1786" s="13"/>
    </row>
    <row r="1787" spans="1:16" ht="12.45" customHeight="1" x14ac:dyDescent="0.2">
      <c r="A1787" s="11" t="str">
        <f t="shared" si="31"/>
        <v>HERVEY BAY2000</v>
      </c>
      <c r="B1787" s="3" t="s">
        <v>63</v>
      </c>
      <c r="C1787" s="12">
        <v>2000</v>
      </c>
      <c r="E1787" s="13">
        <v>20911</v>
      </c>
      <c r="F1787" s="13">
        <v>21346</v>
      </c>
      <c r="G1787" s="13">
        <v>42257</v>
      </c>
      <c r="H1787" s="13">
        <v>0</v>
      </c>
      <c r="I1787" s="13">
        <v>0</v>
      </c>
      <c r="J1787" s="13">
        <v>0</v>
      </c>
      <c r="K1787" s="15">
        <v>20911</v>
      </c>
      <c r="L1787" s="15">
        <v>21346</v>
      </c>
      <c r="M1787" s="15">
        <v>42257</v>
      </c>
      <c r="O1787" s="13"/>
      <c r="P1787" s="13"/>
    </row>
    <row r="1788" spans="1:16" ht="12.45" customHeight="1" x14ac:dyDescent="0.2">
      <c r="A1788" s="11" t="str">
        <f t="shared" si="31"/>
        <v>HERVEY BAY2001</v>
      </c>
      <c r="B1788" s="3" t="s">
        <v>63</v>
      </c>
      <c r="C1788" s="12">
        <v>2001</v>
      </c>
      <c r="E1788" s="13">
        <v>17416</v>
      </c>
      <c r="F1788" s="13">
        <v>17960</v>
      </c>
      <c r="G1788" s="13">
        <v>35376</v>
      </c>
      <c r="H1788" s="13">
        <v>0</v>
      </c>
      <c r="I1788" s="13">
        <v>0</v>
      </c>
      <c r="J1788" s="13">
        <v>0</v>
      </c>
      <c r="K1788" s="15">
        <v>17416</v>
      </c>
      <c r="L1788" s="15">
        <v>17960</v>
      </c>
      <c r="M1788" s="15">
        <v>35376</v>
      </c>
      <c r="O1788" s="13"/>
      <c r="P1788" s="13"/>
    </row>
    <row r="1789" spans="1:16" ht="12.45" customHeight="1" x14ac:dyDescent="0.2">
      <c r="A1789" s="11" t="str">
        <f t="shared" si="31"/>
        <v>HERVEY BAY2002</v>
      </c>
      <c r="B1789" s="93" t="s">
        <v>63</v>
      </c>
      <c r="C1789" s="88">
        <v>2002</v>
      </c>
      <c r="D1789" s="89"/>
      <c r="E1789" s="15">
        <v>14529</v>
      </c>
      <c r="F1789" s="15">
        <v>14529</v>
      </c>
      <c r="G1789" s="15">
        <v>29058</v>
      </c>
      <c r="H1789" s="15">
        <v>0</v>
      </c>
      <c r="I1789" s="15">
        <v>0</v>
      </c>
      <c r="J1789" s="15">
        <v>0</v>
      </c>
      <c r="K1789" s="15">
        <v>14529</v>
      </c>
      <c r="L1789" s="15">
        <v>14529</v>
      </c>
      <c r="M1789" s="15">
        <v>29058</v>
      </c>
      <c r="O1789" s="13"/>
      <c r="P1789" s="13"/>
    </row>
    <row r="1790" spans="1:16" ht="12.45" customHeight="1" x14ac:dyDescent="0.2">
      <c r="A1790" s="11" t="str">
        <f t="shared" si="31"/>
        <v>HERVEY BAY2003</v>
      </c>
      <c r="B1790" s="3" t="s">
        <v>63</v>
      </c>
      <c r="C1790" s="12">
        <v>2003</v>
      </c>
      <c r="E1790" s="13">
        <v>14411</v>
      </c>
      <c r="F1790" s="13">
        <v>14460</v>
      </c>
      <c r="G1790" s="13">
        <v>28871</v>
      </c>
      <c r="H1790" s="13">
        <v>0</v>
      </c>
      <c r="I1790" s="13">
        <v>0</v>
      </c>
      <c r="J1790" s="13">
        <v>0</v>
      </c>
      <c r="K1790" s="15">
        <v>14411</v>
      </c>
      <c r="L1790" s="15">
        <v>14460</v>
      </c>
      <c r="M1790" s="15">
        <v>28871</v>
      </c>
      <c r="O1790" s="13"/>
      <c r="P1790" s="13"/>
    </row>
    <row r="1791" spans="1:16" ht="12.45" customHeight="1" x14ac:dyDescent="0.2">
      <c r="A1791" s="11" t="str">
        <f t="shared" si="31"/>
        <v>HERVEY BAY2004</v>
      </c>
      <c r="B1791" s="3" t="s">
        <v>63</v>
      </c>
      <c r="C1791" s="12">
        <v>2004</v>
      </c>
      <c r="E1791" s="13">
        <v>16874</v>
      </c>
      <c r="F1791" s="13">
        <v>17104</v>
      </c>
      <c r="G1791" s="13">
        <v>33978</v>
      </c>
      <c r="H1791" s="13">
        <v>0</v>
      </c>
      <c r="I1791" s="13">
        <v>0</v>
      </c>
      <c r="J1791" s="13">
        <v>0</v>
      </c>
      <c r="K1791" s="15">
        <v>16874</v>
      </c>
      <c r="L1791" s="15">
        <v>17104</v>
      </c>
      <c r="M1791" s="15">
        <v>33978</v>
      </c>
      <c r="O1791" s="13"/>
      <c r="P1791" s="13"/>
    </row>
    <row r="1792" spans="1:16" ht="12.45" customHeight="1" x14ac:dyDescent="0.2">
      <c r="A1792" s="11" t="str">
        <f t="shared" si="31"/>
        <v>HERVEY BAY2005</v>
      </c>
      <c r="B1792" s="3" t="s">
        <v>63</v>
      </c>
      <c r="C1792" s="12">
        <v>2005</v>
      </c>
      <c r="E1792" s="13">
        <v>40292</v>
      </c>
      <c r="F1792" s="13">
        <v>40692</v>
      </c>
      <c r="G1792" s="13">
        <v>80984</v>
      </c>
      <c r="H1792" s="13">
        <v>0</v>
      </c>
      <c r="I1792" s="13">
        <v>0</v>
      </c>
      <c r="J1792" s="13">
        <v>0</v>
      </c>
      <c r="K1792" s="15">
        <v>40292</v>
      </c>
      <c r="L1792" s="15">
        <v>40692</v>
      </c>
      <c r="M1792" s="15">
        <v>80984</v>
      </c>
      <c r="O1792" s="13"/>
      <c r="P1792" s="13"/>
    </row>
    <row r="1793" spans="1:16" ht="12.45" customHeight="1" x14ac:dyDescent="0.2">
      <c r="A1793" s="11" t="str">
        <f t="shared" si="31"/>
        <v>HERVEY BAY2006</v>
      </c>
      <c r="B1793" s="3" t="s">
        <v>63</v>
      </c>
      <c r="C1793" s="12">
        <v>2006</v>
      </c>
      <c r="E1793" s="13">
        <v>84575</v>
      </c>
      <c r="F1793" s="13">
        <v>86185</v>
      </c>
      <c r="G1793" s="13">
        <v>170760</v>
      </c>
      <c r="H1793" s="13">
        <v>0</v>
      </c>
      <c r="I1793" s="13">
        <v>0</v>
      </c>
      <c r="J1793" s="13">
        <v>0</v>
      </c>
      <c r="K1793" s="15">
        <v>84575</v>
      </c>
      <c r="L1793" s="15">
        <v>86185</v>
      </c>
      <c r="M1793" s="15">
        <v>170760</v>
      </c>
      <c r="O1793" s="13"/>
      <c r="P1793" s="13"/>
    </row>
    <row r="1794" spans="1:16" ht="12.45" customHeight="1" x14ac:dyDescent="0.2">
      <c r="A1794" s="11" t="str">
        <f t="shared" si="31"/>
        <v>HERVEY BAY2007</v>
      </c>
      <c r="B1794" s="3" t="s">
        <v>63</v>
      </c>
      <c r="C1794" s="12">
        <v>2007</v>
      </c>
      <c r="E1794" s="13">
        <v>98356</v>
      </c>
      <c r="F1794" s="13">
        <v>101792</v>
      </c>
      <c r="G1794" s="13">
        <v>200148</v>
      </c>
      <c r="H1794" s="13">
        <v>0</v>
      </c>
      <c r="I1794" s="13">
        <v>0</v>
      </c>
      <c r="J1794" s="13">
        <v>0</v>
      </c>
      <c r="K1794" s="15">
        <v>98356</v>
      </c>
      <c r="L1794" s="15">
        <v>101792</v>
      </c>
      <c r="M1794" s="15">
        <v>200148</v>
      </c>
      <c r="O1794" s="13"/>
      <c r="P1794" s="13"/>
    </row>
    <row r="1795" spans="1:16" ht="12.45" customHeight="1" x14ac:dyDescent="0.2">
      <c r="A1795" s="11" t="str">
        <f t="shared" si="31"/>
        <v>HERVEY BAY2008</v>
      </c>
      <c r="B1795" s="93" t="s">
        <v>63</v>
      </c>
      <c r="C1795" s="88">
        <v>2008</v>
      </c>
      <c r="D1795" s="89"/>
      <c r="E1795" s="15">
        <v>106741</v>
      </c>
      <c r="F1795" s="15">
        <v>111211</v>
      </c>
      <c r="G1795" s="15">
        <v>217952</v>
      </c>
      <c r="H1795" s="15">
        <v>0</v>
      </c>
      <c r="I1795" s="15">
        <v>0</v>
      </c>
      <c r="J1795" s="15">
        <v>0</v>
      </c>
      <c r="K1795" s="15">
        <v>106741</v>
      </c>
      <c r="L1795" s="15">
        <v>111211</v>
      </c>
      <c r="M1795" s="15">
        <v>217952</v>
      </c>
      <c r="O1795" s="13"/>
      <c r="P1795" s="13"/>
    </row>
    <row r="1796" spans="1:16" ht="12.45" customHeight="1" x14ac:dyDescent="0.2">
      <c r="A1796" s="11" t="str">
        <f t="shared" si="31"/>
        <v>HERVEY BAY2009</v>
      </c>
      <c r="B1796" s="3" t="s">
        <v>63</v>
      </c>
      <c r="C1796" s="12">
        <v>2009</v>
      </c>
      <c r="E1796" s="13">
        <v>81529</v>
      </c>
      <c r="F1796" s="13">
        <v>83029</v>
      </c>
      <c r="G1796" s="13">
        <v>164558</v>
      </c>
      <c r="H1796" s="13">
        <v>0</v>
      </c>
      <c r="I1796" s="13">
        <v>0</v>
      </c>
      <c r="J1796" s="13">
        <v>0</v>
      </c>
      <c r="K1796" s="15">
        <v>81529</v>
      </c>
      <c r="L1796" s="15">
        <v>83029</v>
      </c>
      <c r="M1796" s="15">
        <v>164558</v>
      </c>
      <c r="O1796" s="13"/>
      <c r="P1796" s="13"/>
    </row>
    <row r="1797" spans="1:16" ht="12.45" customHeight="1" x14ac:dyDescent="0.2">
      <c r="A1797" s="11" t="str">
        <f t="shared" si="31"/>
        <v>HERVEY BAY2010</v>
      </c>
      <c r="B1797" s="93" t="s">
        <v>63</v>
      </c>
      <c r="C1797" s="88">
        <v>2010</v>
      </c>
      <c r="E1797" s="15">
        <v>75451</v>
      </c>
      <c r="F1797" s="15">
        <v>75122</v>
      </c>
      <c r="G1797" s="15">
        <v>150573</v>
      </c>
      <c r="H1797" s="15">
        <v>0</v>
      </c>
      <c r="I1797" s="15">
        <v>0</v>
      </c>
      <c r="J1797" s="15">
        <v>0</v>
      </c>
      <c r="K1797" s="15">
        <v>75451</v>
      </c>
      <c r="L1797" s="15">
        <v>75122</v>
      </c>
      <c r="M1797" s="15">
        <v>150573</v>
      </c>
      <c r="O1797" s="13"/>
      <c r="P1797" s="13"/>
    </row>
    <row r="1798" spans="1:16" ht="12.45" customHeight="1" x14ac:dyDescent="0.2">
      <c r="A1798" s="11" t="str">
        <f t="shared" si="31"/>
        <v>HERVEY BAY2011</v>
      </c>
      <c r="B1798" s="3" t="s">
        <v>63</v>
      </c>
      <c r="C1798" s="12">
        <v>2011</v>
      </c>
      <c r="E1798" s="13">
        <v>74628</v>
      </c>
      <c r="F1798" s="13">
        <v>74740</v>
      </c>
      <c r="G1798" s="13">
        <v>149368</v>
      </c>
      <c r="H1798" s="13">
        <v>0</v>
      </c>
      <c r="I1798" s="13">
        <v>0</v>
      </c>
      <c r="J1798" s="13">
        <v>0</v>
      </c>
      <c r="K1798" s="15">
        <v>74628</v>
      </c>
      <c r="L1798" s="15">
        <v>74740</v>
      </c>
      <c r="M1798" s="15">
        <v>149368</v>
      </c>
      <c r="O1798" s="13"/>
      <c r="P1798" s="13"/>
    </row>
    <row r="1799" spans="1:16" ht="12.45" customHeight="1" x14ac:dyDescent="0.2">
      <c r="A1799" s="11" t="str">
        <f t="shared" si="31"/>
        <v>HERVEY BAY2012</v>
      </c>
      <c r="B1799" s="93" t="s">
        <v>63</v>
      </c>
      <c r="C1799" s="88">
        <v>2012</v>
      </c>
      <c r="D1799" s="89"/>
      <c r="E1799" s="15">
        <v>75447</v>
      </c>
      <c r="F1799" s="15">
        <v>75742</v>
      </c>
      <c r="G1799" s="15">
        <v>151189</v>
      </c>
      <c r="H1799" s="15">
        <v>0</v>
      </c>
      <c r="I1799" s="15">
        <v>0</v>
      </c>
      <c r="J1799" s="15">
        <v>0</v>
      </c>
      <c r="K1799" s="15">
        <v>75447</v>
      </c>
      <c r="L1799" s="15">
        <v>75742</v>
      </c>
      <c r="M1799" s="15">
        <v>151189</v>
      </c>
      <c r="O1799" s="13"/>
      <c r="P1799" s="13"/>
    </row>
    <row r="1800" spans="1:16" ht="12.45" customHeight="1" x14ac:dyDescent="0.2">
      <c r="A1800" s="11" t="str">
        <f t="shared" si="31"/>
        <v>HERVEY BAY2013</v>
      </c>
      <c r="B1800" s="3" t="s">
        <v>63</v>
      </c>
      <c r="C1800" s="12">
        <v>2013</v>
      </c>
      <c r="E1800" s="13">
        <v>75280</v>
      </c>
      <c r="F1800" s="13">
        <v>75091</v>
      </c>
      <c r="G1800" s="13">
        <v>150371</v>
      </c>
      <c r="H1800" s="13">
        <v>0</v>
      </c>
      <c r="I1800" s="13">
        <v>0</v>
      </c>
      <c r="J1800" s="13">
        <v>0</v>
      </c>
      <c r="K1800" s="15">
        <v>75280</v>
      </c>
      <c r="L1800" s="15">
        <v>75091</v>
      </c>
      <c r="M1800" s="15">
        <v>150371</v>
      </c>
      <c r="O1800" s="13"/>
      <c r="P1800" s="13"/>
    </row>
    <row r="1801" spans="1:16" ht="12.45" customHeight="1" x14ac:dyDescent="0.2">
      <c r="A1801" s="11" t="str">
        <f t="shared" si="31"/>
        <v>HERVEY BAY2014</v>
      </c>
      <c r="B1801" s="95" t="s">
        <v>63</v>
      </c>
      <c r="C1801" s="88">
        <v>2014</v>
      </c>
      <c r="D1801" s="89"/>
      <c r="E1801" s="15">
        <v>79433</v>
      </c>
      <c r="F1801" s="15">
        <v>78600</v>
      </c>
      <c r="G1801" s="15">
        <v>158033</v>
      </c>
      <c r="H1801" s="90">
        <v>0</v>
      </c>
      <c r="I1801" s="90">
        <v>0</v>
      </c>
      <c r="J1801" s="15">
        <v>0</v>
      </c>
      <c r="K1801" s="15">
        <v>79433</v>
      </c>
      <c r="L1801" s="15">
        <v>78600</v>
      </c>
      <c r="M1801" s="15">
        <v>158033</v>
      </c>
      <c r="O1801" s="13"/>
      <c r="P1801" s="13"/>
    </row>
    <row r="1802" spans="1:16" ht="12.45" customHeight="1" x14ac:dyDescent="0.2">
      <c r="A1802" s="11" t="str">
        <f t="shared" si="31"/>
        <v>HERVEY BAY2015</v>
      </c>
      <c r="B1802" s="3" t="s">
        <v>63</v>
      </c>
      <c r="C1802" s="12">
        <v>2015</v>
      </c>
      <c r="E1802" s="13">
        <v>81713</v>
      </c>
      <c r="F1802" s="13">
        <v>81827</v>
      </c>
      <c r="G1802" s="13">
        <v>163540</v>
      </c>
      <c r="H1802" s="13">
        <v>0</v>
      </c>
      <c r="I1802" s="13">
        <v>0</v>
      </c>
      <c r="J1802" s="13">
        <v>0</v>
      </c>
      <c r="K1802" s="15">
        <v>81713</v>
      </c>
      <c r="L1802" s="15">
        <v>81827</v>
      </c>
      <c r="M1802" s="15">
        <v>163540</v>
      </c>
      <c r="O1802" s="13"/>
      <c r="P1802" s="13"/>
    </row>
    <row r="1803" spans="1:16" ht="12.45" customHeight="1" x14ac:dyDescent="0.2">
      <c r="A1803" s="11" t="str">
        <f t="shared" si="31"/>
        <v>HERVEY BAY2016</v>
      </c>
      <c r="B1803" s="3" t="s">
        <v>63</v>
      </c>
      <c r="C1803" s="12">
        <v>2016</v>
      </c>
      <c r="E1803" s="13">
        <v>85128</v>
      </c>
      <c r="F1803" s="13">
        <v>84924</v>
      </c>
      <c r="G1803" s="13">
        <v>170052</v>
      </c>
      <c r="H1803" s="13">
        <v>0</v>
      </c>
      <c r="I1803" s="13">
        <v>0</v>
      </c>
      <c r="J1803" s="13">
        <v>0</v>
      </c>
      <c r="K1803" s="15">
        <v>85128</v>
      </c>
      <c r="L1803" s="15">
        <v>84924</v>
      </c>
      <c r="M1803" s="15">
        <v>170052</v>
      </c>
      <c r="O1803" s="13"/>
      <c r="P1803" s="13"/>
    </row>
    <row r="1804" spans="1:16" ht="12.45" customHeight="1" x14ac:dyDescent="0.2">
      <c r="A1804" s="11" t="str">
        <f t="shared" si="31"/>
        <v>HERVEY BAY2017</v>
      </c>
      <c r="B1804" s="95" t="s">
        <v>63</v>
      </c>
      <c r="C1804" s="88">
        <v>2017</v>
      </c>
      <c r="D1804" s="89"/>
      <c r="E1804" s="15">
        <v>86821</v>
      </c>
      <c r="F1804" s="15">
        <v>86559</v>
      </c>
      <c r="G1804" s="15">
        <v>173380</v>
      </c>
      <c r="H1804" s="90">
        <v>0</v>
      </c>
      <c r="I1804" s="90">
        <v>0</v>
      </c>
      <c r="J1804" s="15">
        <v>0</v>
      </c>
      <c r="K1804" s="15">
        <v>86821</v>
      </c>
      <c r="L1804" s="15">
        <v>86559</v>
      </c>
      <c r="M1804" s="15">
        <v>173380</v>
      </c>
      <c r="O1804" s="13"/>
      <c r="P1804" s="13"/>
    </row>
    <row r="1805" spans="1:16" ht="12.45" customHeight="1" x14ac:dyDescent="0.2">
      <c r="A1805" s="11" t="str">
        <f t="shared" si="31"/>
        <v>HERVEY BAY2018</v>
      </c>
      <c r="B1805" s="3" t="s">
        <v>63</v>
      </c>
      <c r="C1805" s="12">
        <v>2018</v>
      </c>
      <c r="E1805" s="13">
        <v>82100</v>
      </c>
      <c r="F1805" s="13">
        <v>81470</v>
      </c>
      <c r="G1805" s="13">
        <v>163570</v>
      </c>
      <c r="H1805" s="13">
        <v>0</v>
      </c>
      <c r="I1805" s="13">
        <v>0</v>
      </c>
      <c r="J1805" s="13">
        <v>0</v>
      </c>
      <c r="K1805" s="15">
        <v>82100</v>
      </c>
      <c r="L1805" s="15">
        <v>81470</v>
      </c>
      <c r="M1805" s="15">
        <v>163570</v>
      </c>
      <c r="O1805" s="13"/>
      <c r="P1805" s="13"/>
    </row>
    <row r="1806" spans="1:16" ht="12.45" customHeight="1" x14ac:dyDescent="0.2">
      <c r="A1806" s="11" t="str">
        <f t="shared" si="31"/>
        <v>HERVEY BAY2019</v>
      </c>
      <c r="B1806" s="3" t="s">
        <v>63</v>
      </c>
      <c r="C1806" s="12">
        <v>2019</v>
      </c>
      <c r="E1806" s="13">
        <v>83756</v>
      </c>
      <c r="F1806" s="13">
        <v>83083</v>
      </c>
      <c r="G1806" s="13">
        <v>166839</v>
      </c>
      <c r="H1806" s="13">
        <v>0</v>
      </c>
      <c r="I1806" s="13">
        <v>0</v>
      </c>
      <c r="J1806" s="13">
        <v>0</v>
      </c>
      <c r="K1806" s="15">
        <v>83756</v>
      </c>
      <c r="L1806" s="15">
        <v>83083</v>
      </c>
      <c r="M1806" s="15">
        <v>166839</v>
      </c>
      <c r="O1806" s="13"/>
      <c r="P1806" s="13"/>
    </row>
    <row r="1807" spans="1:16" ht="12.45" customHeight="1" x14ac:dyDescent="0.2">
      <c r="A1807" s="11" t="str">
        <f t="shared" si="31"/>
        <v>HERVEY BAY2020</v>
      </c>
      <c r="B1807" s="93" t="s">
        <v>63</v>
      </c>
      <c r="C1807" s="88">
        <v>2020</v>
      </c>
      <c r="D1807" s="89"/>
      <c r="E1807" s="15">
        <v>21294</v>
      </c>
      <c r="F1807" s="15">
        <v>21116</v>
      </c>
      <c r="G1807" s="15">
        <v>42410</v>
      </c>
      <c r="H1807" s="15">
        <v>0</v>
      </c>
      <c r="I1807" s="15">
        <v>0</v>
      </c>
      <c r="J1807" s="15">
        <v>0</v>
      </c>
      <c r="K1807" s="15">
        <v>21294</v>
      </c>
      <c r="L1807" s="15">
        <v>21116</v>
      </c>
      <c r="M1807" s="15">
        <v>42410</v>
      </c>
      <c r="O1807" s="13"/>
      <c r="P1807" s="13"/>
    </row>
    <row r="1808" spans="1:16" ht="12.45" customHeight="1" x14ac:dyDescent="0.2">
      <c r="A1808" s="11" t="str">
        <f t="shared" si="31"/>
        <v>HERVEY BAY2021</v>
      </c>
      <c r="B1808" s="3" t="s">
        <v>63</v>
      </c>
      <c r="C1808" s="12">
        <v>2021</v>
      </c>
      <c r="E1808" s="13">
        <v>25690</v>
      </c>
      <c r="F1808" s="13">
        <v>25410</v>
      </c>
      <c r="G1808" s="13">
        <v>51100</v>
      </c>
      <c r="H1808" s="13">
        <v>0</v>
      </c>
      <c r="I1808" s="13">
        <v>0</v>
      </c>
      <c r="J1808" s="13">
        <v>0</v>
      </c>
      <c r="K1808" s="15">
        <v>25690</v>
      </c>
      <c r="L1808" s="15">
        <v>25410</v>
      </c>
      <c r="M1808" s="15">
        <v>51100</v>
      </c>
      <c r="O1808" s="13"/>
      <c r="P1808" s="13"/>
    </row>
    <row r="1809" spans="1:16" ht="12.45" customHeight="1" x14ac:dyDescent="0.2">
      <c r="A1809" s="11" t="str">
        <f t="shared" si="31"/>
        <v>HERVEY BAY2022</v>
      </c>
      <c r="B1809" s="91" t="s">
        <v>63</v>
      </c>
      <c r="C1809" s="16">
        <v>2022</v>
      </c>
      <c r="D1809" s="89"/>
      <c r="E1809" s="92">
        <v>62179</v>
      </c>
      <c r="F1809" s="92">
        <v>62816</v>
      </c>
      <c r="G1809" s="92">
        <v>124995</v>
      </c>
      <c r="H1809" s="92">
        <v>0</v>
      </c>
      <c r="I1809" s="92">
        <v>0</v>
      </c>
      <c r="J1809" s="92">
        <v>0</v>
      </c>
      <c r="K1809" s="15">
        <v>62179</v>
      </c>
      <c r="L1809" s="15">
        <v>62816</v>
      </c>
      <c r="M1809" s="15">
        <v>124995</v>
      </c>
      <c r="O1809" s="13"/>
      <c r="P1809" s="13"/>
    </row>
    <row r="1810" spans="1:16" ht="12.45" customHeight="1" x14ac:dyDescent="0.2">
      <c r="A1810" s="11" t="str">
        <f t="shared" si="31"/>
        <v>HERVEY BAY2023</v>
      </c>
      <c r="B1810" s="3" t="s">
        <v>63</v>
      </c>
      <c r="C1810" s="12">
        <v>2023</v>
      </c>
      <c r="E1810" s="13">
        <v>73035</v>
      </c>
      <c r="F1810" s="13">
        <v>74020</v>
      </c>
      <c r="G1810" s="13">
        <v>147055</v>
      </c>
      <c r="H1810" s="13">
        <v>0</v>
      </c>
      <c r="I1810" s="13">
        <v>0</v>
      </c>
      <c r="J1810" s="13">
        <v>0</v>
      </c>
      <c r="K1810" s="15">
        <v>73035</v>
      </c>
      <c r="L1810" s="15">
        <v>74020</v>
      </c>
      <c r="M1810" s="15">
        <v>147055</v>
      </c>
      <c r="O1810" s="13"/>
      <c r="P1810" s="13"/>
    </row>
    <row r="1811" spans="1:16" ht="12.45" customHeight="1" x14ac:dyDescent="0.2">
      <c r="A1811" s="11" t="str">
        <f t="shared" si="31"/>
        <v>HERVEY BAY2024</v>
      </c>
      <c r="B1811" s="3" t="s">
        <v>63</v>
      </c>
      <c r="C1811" s="12">
        <v>2024</v>
      </c>
      <c r="E1811" s="13">
        <v>91758</v>
      </c>
      <c r="F1811" s="13">
        <v>91586</v>
      </c>
      <c r="G1811" s="13">
        <v>183344</v>
      </c>
      <c r="H1811" s="13">
        <v>0</v>
      </c>
      <c r="I1811" s="13">
        <v>0</v>
      </c>
      <c r="J1811" s="13">
        <v>0</v>
      </c>
      <c r="K1811" s="15">
        <v>91758</v>
      </c>
      <c r="L1811" s="15">
        <v>91586</v>
      </c>
      <c r="M1811" s="15">
        <v>183344</v>
      </c>
      <c r="O1811" s="13"/>
      <c r="P1811" s="13"/>
    </row>
    <row r="1812" spans="1:16" ht="12.45" customHeight="1" x14ac:dyDescent="0.2">
      <c r="A1812" s="11" t="str">
        <f t="shared" si="31"/>
        <v>HOBART1985</v>
      </c>
      <c r="B1812" s="3" t="s">
        <v>61</v>
      </c>
      <c r="C1812" s="12">
        <v>1985</v>
      </c>
      <c r="E1812" s="13">
        <v>245640</v>
      </c>
      <c r="F1812" s="13">
        <v>248357</v>
      </c>
      <c r="G1812" s="13">
        <v>493997</v>
      </c>
      <c r="H1812" s="13">
        <v>7911</v>
      </c>
      <c r="I1812" s="13">
        <v>7395</v>
      </c>
      <c r="J1812" s="13">
        <v>15306</v>
      </c>
      <c r="K1812" s="15">
        <v>253551</v>
      </c>
      <c r="L1812" s="15">
        <v>255752</v>
      </c>
      <c r="M1812" s="15">
        <v>509303</v>
      </c>
      <c r="O1812" s="13"/>
      <c r="P1812" s="13"/>
    </row>
    <row r="1813" spans="1:16" ht="12.45" customHeight="1" x14ac:dyDescent="0.2">
      <c r="A1813" s="11" t="str">
        <f t="shared" si="31"/>
        <v>HOBART1986</v>
      </c>
      <c r="B1813" s="3" t="s">
        <v>61</v>
      </c>
      <c r="C1813" s="12">
        <v>1986</v>
      </c>
      <c r="E1813" s="13">
        <v>237094</v>
      </c>
      <c r="F1813" s="13">
        <v>244187</v>
      </c>
      <c r="G1813" s="13">
        <v>481281</v>
      </c>
      <c r="H1813" s="13">
        <v>7764</v>
      </c>
      <c r="I1813" s="13">
        <v>6380</v>
      </c>
      <c r="J1813" s="13">
        <v>14144</v>
      </c>
      <c r="K1813" s="15">
        <v>244858</v>
      </c>
      <c r="L1813" s="15">
        <v>250567</v>
      </c>
      <c r="M1813" s="15">
        <v>495425</v>
      </c>
      <c r="O1813" s="13"/>
      <c r="P1813" s="13"/>
    </row>
    <row r="1814" spans="1:16" ht="12.45" customHeight="1" x14ac:dyDescent="0.2">
      <c r="A1814" s="11" t="str">
        <f t="shared" si="31"/>
        <v>HOBART1987</v>
      </c>
      <c r="B1814" s="93" t="s">
        <v>61</v>
      </c>
      <c r="C1814" s="88">
        <v>1987</v>
      </c>
      <c r="D1814" s="89"/>
      <c r="E1814" s="15">
        <v>251947</v>
      </c>
      <c r="F1814" s="15">
        <v>252828</v>
      </c>
      <c r="G1814" s="15">
        <v>504775</v>
      </c>
      <c r="H1814" s="15">
        <v>9412</v>
      </c>
      <c r="I1814" s="15">
        <v>8010</v>
      </c>
      <c r="J1814" s="15">
        <v>17422</v>
      </c>
      <c r="K1814" s="15">
        <v>261359</v>
      </c>
      <c r="L1814" s="15">
        <v>260838</v>
      </c>
      <c r="M1814" s="15">
        <v>522197</v>
      </c>
      <c r="O1814" s="13"/>
      <c r="P1814" s="13"/>
    </row>
    <row r="1815" spans="1:16" ht="12.45" customHeight="1" x14ac:dyDescent="0.2">
      <c r="A1815" s="11" t="str">
        <f t="shared" si="31"/>
        <v>HOBART1988</v>
      </c>
      <c r="B1815" s="3" t="s">
        <v>61</v>
      </c>
      <c r="C1815" s="12">
        <v>1988</v>
      </c>
      <c r="E1815" s="13">
        <v>263238</v>
      </c>
      <c r="F1815" s="13">
        <v>266575</v>
      </c>
      <c r="G1815" s="13">
        <v>529813</v>
      </c>
      <c r="H1815" s="13">
        <v>8146</v>
      </c>
      <c r="I1815" s="13">
        <v>7217</v>
      </c>
      <c r="J1815" s="13">
        <v>15363</v>
      </c>
      <c r="K1815" s="15">
        <v>271384</v>
      </c>
      <c r="L1815" s="15">
        <v>273792</v>
      </c>
      <c r="M1815" s="15">
        <v>545176</v>
      </c>
      <c r="O1815" s="13"/>
      <c r="P1815" s="13"/>
    </row>
    <row r="1816" spans="1:16" ht="12.45" customHeight="1" x14ac:dyDescent="0.2">
      <c r="A1816" s="11" t="str">
        <f t="shared" si="31"/>
        <v>HOBART1989</v>
      </c>
      <c r="B1816" s="3" t="s">
        <v>61</v>
      </c>
      <c r="C1816" s="12">
        <v>1989</v>
      </c>
      <c r="E1816" s="13">
        <v>222154</v>
      </c>
      <c r="F1816" s="13">
        <v>222213</v>
      </c>
      <c r="G1816" s="13">
        <v>444367</v>
      </c>
      <c r="H1816" s="13">
        <v>8330</v>
      </c>
      <c r="I1816" s="13">
        <v>7405</v>
      </c>
      <c r="J1816" s="13">
        <v>15735</v>
      </c>
      <c r="K1816" s="15">
        <v>230484</v>
      </c>
      <c r="L1816" s="15">
        <v>229618</v>
      </c>
      <c r="M1816" s="15">
        <v>460102</v>
      </c>
      <c r="O1816" s="13"/>
      <c r="P1816" s="13"/>
    </row>
    <row r="1817" spans="1:16" ht="12.45" customHeight="1" x14ac:dyDescent="0.2">
      <c r="A1817" s="11" t="str">
        <f t="shared" si="31"/>
        <v>HOBART1990</v>
      </c>
      <c r="B1817" s="3" t="s">
        <v>61</v>
      </c>
      <c r="C1817" s="12">
        <v>1990</v>
      </c>
      <c r="E1817" s="13">
        <v>267329</v>
      </c>
      <c r="F1817" s="13">
        <v>268748</v>
      </c>
      <c r="G1817" s="13">
        <v>536077</v>
      </c>
      <c r="H1817" s="13">
        <v>9163</v>
      </c>
      <c r="I1817" s="13">
        <v>7932</v>
      </c>
      <c r="J1817" s="13">
        <v>17095</v>
      </c>
      <c r="K1817" s="15">
        <v>276492</v>
      </c>
      <c r="L1817" s="15">
        <v>276680</v>
      </c>
      <c r="M1817" s="15">
        <v>553172</v>
      </c>
      <c r="O1817" s="13"/>
      <c r="P1817" s="13"/>
    </row>
    <row r="1818" spans="1:16" ht="12.45" customHeight="1" x14ac:dyDescent="0.2">
      <c r="A1818" s="11" t="str">
        <f t="shared" si="31"/>
        <v>HOBART1991</v>
      </c>
      <c r="B1818" s="95" t="s">
        <v>61</v>
      </c>
      <c r="C1818" s="88">
        <v>1991</v>
      </c>
      <c r="D1818" s="89"/>
      <c r="E1818" s="15">
        <v>314276</v>
      </c>
      <c r="F1818" s="15">
        <v>317161</v>
      </c>
      <c r="G1818" s="15">
        <v>631437</v>
      </c>
      <c r="H1818" s="90">
        <v>6185</v>
      </c>
      <c r="I1818" s="90">
        <v>5580</v>
      </c>
      <c r="J1818" s="15">
        <v>11765</v>
      </c>
      <c r="K1818" s="15">
        <v>320461</v>
      </c>
      <c r="L1818" s="15">
        <v>322741</v>
      </c>
      <c r="M1818" s="15">
        <v>643202</v>
      </c>
      <c r="O1818" s="13"/>
      <c r="P1818" s="13"/>
    </row>
    <row r="1819" spans="1:16" ht="12.45" customHeight="1" x14ac:dyDescent="0.2">
      <c r="A1819" s="11" t="str">
        <f t="shared" si="31"/>
        <v>HOBART1992</v>
      </c>
      <c r="B1819" s="95" t="s">
        <v>61</v>
      </c>
      <c r="C1819" s="88">
        <v>1992</v>
      </c>
      <c r="D1819" s="89"/>
      <c r="E1819" s="15">
        <v>333782</v>
      </c>
      <c r="F1819" s="15">
        <v>340634</v>
      </c>
      <c r="G1819" s="15">
        <v>674416</v>
      </c>
      <c r="H1819" s="90">
        <v>4436</v>
      </c>
      <c r="I1819" s="90">
        <v>4223</v>
      </c>
      <c r="J1819" s="15">
        <v>8659</v>
      </c>
      <c r="K1819" s="15">
        <v>338218</v>
      </c>
      <c r="L1819" s="15">
        <v>344857</v>
      </c>
      <c r="M1819" s="15">
        <v>683075</v>
      </c>
      <c r="O1819" s="13"/>
      <c r="P1819" s="13"/>
    </row>
    <row r="1820" spans="1:16" ht="12.45" customHeight="1" x14ac:dyDescent="0.2">
      <c r="A1820" s="11" t="str">
        <f t="shared" si="31"/>
        <v>HOBART1993</v>
      </c>
      <c r="B1820" s="3" t="s">
        <v>61</v>
      </c>
      <c r="C1820" s="12">
        <v>1993</v>
      </c>
      <c r="E1820" s="13">
        <v>356400</v>
      </c>
      <c r="F1820" s="13">
        <v>360683</v>
      </c>
      <c r="G1820" s="13">
        <v>717083</v>
      </c>
      <c r="H1820" s="13">
        <v>4815</v>
      </c>
      <c r="I1820" s="13">
        <v>4052</v>
      </c>
      <c r="J1820" s="13">
        <v>8867</v>
      </c>
      <c r="K1820" s="15">
        <v>361215</v>
      </c>
      <c r="L1820" s="15">
        <v>364735</v>
      </c>
      <c r="M1820" s="15">
        <v>725950</v>
      </c>
      <c r="O1820" s="13"/>
      <c r="P1820" s="13"/>
    </row>
    <row r="1821" spans="1:16" ht="12.45" customHeight="1" x14ac:dyDescent="0.2">
      <c r="A1821" s="11" t="str">
        <f t="shared" si="31"/>
        <v>HOBART1994</v>
      </c>
      <c r="B1821" s="3" t="s">
        <v>61</v>
      </c>
      <c r="C1821" s="12">
        <v>1994</v>
      </c>
      <c r="E1821" s="13">
        <v>383522</v>
      </c>
      <c r="F1821" s="13">
        <v>386737</v>
      </c>
      <c r="G1821" s="13">
        <v>770259</v>
      </c>
      <c r="H1821" s="13">
        <v>4088</v>
      </c>
      <c r="I1821" s="13">
        <v>3888</v>
      </c>
      <c r="J1821" s="13">
        <v>7976</v>
      </c>
      <c r="K1821" s="15">
        <v>387610</v>
      </c>
      <c r="L1821" s="15">
        <v>390625</v>
      </c>
      <c r="M1821" s="15">
        <v>778235</v>
      </c>
      <c r="O1821" s="13"/>
      <c r="P1821" s="13"/>
    </row>
    <row r="1822" spans="1:16" ht="12.45" customHeight="1" x14ac:dyDescent="0.2">
      <c r="A1822" s="11" t="str">
        <f t="shared" si="31"/>
        <v>HOBART1995</v>
      </c>
      <c r="B1822" s="3" t="s">
        <v>61</v>
      </c>
      <c r="C1822" s="12">
        <v>1995</v>
      </c>
      <c r="E1822" s="13">
        <v>409890</v>
      </c>
      <c r="F1822" s="13">
        <v>419096</v>
      </c>
      <c r="G1822" s="13">
        <v>828986</v>
      </c>
      <c r="H1822" s="13">
        <v>3848</v>
      </c>
      <c r="I1822" s="13">
        <v>3514</v>
      </c>
      <c r="J1822" s="13">
        <v>7362</v>
      </c>
      <c r="K1822" s="15">
        <v>413738</v>
      </c>
      <c r="L1822" s="15">
        <v>422610</v>
      </c>
      <c r="M1822" s="15">
        <v>836348</v>
      </c>
      <c r="O1822" s="13"/>
      <c r="P1822" s="13"/>
    </row>
    <row r="1823" spans="1:16" ht="12.45" customHeight="1" x14ac:dyDescent="0.2">
      <c r="A1823" s="11" t="str">
        <f t="shared" si="31"/>
        <v>HOBART1996</v>
      </c>
      <c r="B1823" s="3" t="s">
        <v>61</v>
      </c>
      <c r="C1823" s="12">
        <v>1996</v>
      </c>
      <c r="E1823" s="13">
        <v>423639</v>
      </c>
      <c r="F1823" s="13">
        <v>428867</v>
      </c>
      <c r="G1823" s="13">
        <v>852506</v>
      </c>
      <c r="H1823" s="13">
        <v>2785</v>
      </c>
      <c r="I1823" s="13">
        <v>2318</v>
      </c>
      <c r="J1823" s="13">
        <v>5103</v>
      </c>
      <c r="K1823" s="15">
        <v>426424</v>
      </c>
      <c r="L1823" s="15">
        <v>431185</v>
      </c>
      <c r="M1823" s="15">
        <v>857609</v>
      </c>
      <c r="O1823" s="13"/>
      <c r="P1823" s="13"/>
    </row>
    <row r="1824" spans="1:16" ht="12.45" customHeight="1" x14ac:dyDescent="0.2">
      <c r="A1824" s="11" t="str">
        <f t="shared" si="31"/>
        <v>HOBART1997</v>
      </c>
      <c r="B1824" s="3" t="s">
        <v>61</v>
      </c>
      <c r="C1824" s="12">
        <v>1997</v>
      </c>
      <c r="E1824" s="13">
        <v>413800</v>
      </c>
      <c r="F1824" s="13">
        <v>418407</v>
      </c>
      <c r="G1824" s="13">
        <v>832207</v>
      </c>
      <c r="H1824" s="13">
        <v>2117</v>
      </c>
      <c r="I1824" s="13">
        <v>1572</v>
      </c>
      <c r="J1824" s="13">
        <v>3689</v>
      </c>
      <c r="K1824" s="15">
        <v>415917</v>
      </c>
      <c r="L1824" s="15">
        <v>419979</v>
      </c>
      <c r="M1824" s="15">
        <v>835896</v>
      </c>
      <c r="O1824" s="13"/>
      <c r="P1824" s="13"/>
    </row>
    <row r="1825" spans="1:16" ht="12.45" customHeight="1" x14ac:dyDescent="0.2">
      <c r="A1825" s="11" t="str">
        <f t="shared" si="31"/>
        <v>HOBART1998</v>
      </c>
      <c r="B1825" s="93" t="s">
        <v>61</v>
      </c>
      <c r="C1825" s="88">
        <v>1998</v>
      </c>
      <c r="D1825" s="89"/>
      <c r="E1825" s="15">
        <v>426569</v>
      </c>
      <c r="F1825" s="15">
        <v>429365</v>
      </c>
      <c r="G1825" s="15">
        <v>855934</v>
      </c>
      <c r="H1825" s="15">
        <v>1408</v>
      </c>
      <c r="I1825" s="15">
        <v>1282</v>
      </c>
      <c r="J1825" s="15">
        <v>2690</v>
      </c>
      <c r="K1825" s="15">
        <v>427977</v>
      </c>
      <c r="L1825" s="15">
        <v>430647</v>
      </c>
      <c r="M1825" s="15">
        <v>858624</v>
      </c>
      <c r="O1825" s="13"/>
      <c r="P1825" s="13"/>
    </row>
    <row r="1826" spans="1:16" ht="12.45" customHeight="1" x14ac:dyDescent="0.2">
      <c r="A1826" s="11" t="str">
        <f t="shared" si="31"/>
        <v>HOBART1999</v>
      </c>
      <c r="B1826" s="3" t="s">
        <v>61</v>
      </c>
      <c r="C1826" s="12">
        <v>1999</v>
      </c>
      <c r="E1826" s="13">
        <v>437745</v>
      </c>
      <c r="F1826" s="13">
        <v>440247</v>
      </c>
      <c r="G1826" s="13">
        <v>877992</v>
      </c>
      <c r="H1826" s="13">
        <v>0</v>
      </c>
      <c r="I1826" s="13">
        <v>0</v>
      </c>
      <c r="J1826" s="13">
        <v>0</v>
      </c>
      <c r="K1826" s="15">
        <v>437745</v>
      </c>
      <c r="L1826" s="15">
        <v>440247</v>
      </c>
      <c r="M1826" s="15">
        <v>877992</v>
      </c>
      <c r="O1826" s="13"/>
      <c r="P1826" s="13"/>
    </row>
    <row r="1827" spans="1:16" ht="12.45" customHeight="1" x14ac:dyDescent="0.2">
      <c r="A1827" s="11" t="str">
        <f t="shared" si="31"/>
        <v>HOBART2000</v>
      </c>
      <c r="B1827" s="3" t="s">
        <v>61</v>
      </c>
      <c r="C1827" s="12">
        <v>2000</v>
      </c>
      <c r="E1827" s="13">
        <v>462862</v>
      </c>
      <c r="F1827" s="13">
        <v>465095</v>
      </c>
      <c r="G1827" s="13">
        <v>927957</v>
      </c>
      <c r="H1827" s="13">
        <v>0</v>
      </c>
      <c r="I1827" s="13">
        <v>0</v>
      </c>
      <c r="J1827" s="13">
        <v>0</v>
      </c>
      <c r="K1827" s="15">
        <v>462862</v>
      </c>
      <c r="L1827" s="15">
        <v>465095</v>
      </c>
      <c r="M1827" s="15">
        <v>927957</v>
      </c>
      <c r="O1827" s="13"/>
      <c r="P1827" s="13"/>
    </row>
    <row r="1828" spans="1:16" ht="12.45" customHeight="1" x14ac:dyDescent="0.2">
      <c r="A1828" s="11" t="str">
        <f t="shared" si="31"/>
        <v>HOBART2001</v>
      </c>
      <c r="B1828" s="3" t="s">
        <v>61</v>
      </c>
      <c r="C1828" s="12">
        <v>2001</v>
      </c>
      <c r="E1828" s="13">
        <v>500965</v>
      </c>
      <c r="F1828" s="13">
        <v>495214</v>
      </c>
      <c r="G1828" s="13">
        <v>996179</v>
      </c>
      <c r="H1828" s="13">
        <v>0</v>
      </c>
      <c r="I1828" s="13">
        <v>0</v>
      </c>
      <c r="J1828" s="13">
        <v>0</v>
      </c>
      <c r="K1828" s="15">
        <v>500965</v>
      </c>
      <c r="L1828" s="15">
        <v>495214</v>
      </c>
      <c r="M1828" s="15">
        <v>996179</v>
      </c>
      <c r="O1828" s="13"/>
      <c r="P1828" s="13"/>
    </row>
    <row r="1829" spans="1:16" ht="12.45" customHeight="1" x14ac:dyDescent="0.2">
      <c r="A1829" s="11" t="str">
        <f t="shared" si="31"/>
        <v>HOBART2002</v>
      </c>
      <c r="B1829" s="93" t="s">
        <v>61</v>
      </c>
      <c r="C1829" s="88">
        <v>2002</v>
      </c>
      <c r="D1829" s="89"/>
      <c r="E1829" s="15">
        <v>470149</v>
      </c>
      <c r="F1829" s="15">
        <v>477533</v>
      </c>
      <c r="G1829" s="15">
        <v>947682</v>
      </c>
      <c r="H1829" s="15">
        <v>0</v>
      </c>
      <c r="I1829" s="15">
        <v>0</v>
      </c>
      <c r="J1829" s="15">
        <v>0</v>
      </c>
      <c r="K1829" s="15">
        <v>470149</v>
      </c>
      <c r="L1829" s="15">
        <v>477533</v>
      </c>
      <c r="M1829" s="15">
        <v>947682</v>
      </c>
      <c r="O1829" s="13"/>
      <c r="P1829" s="13"/>
    </row>
    <row r="1830" spans="1:16" ht="12.45" customHeight="1" x14ac:dyDescent="0.2">
      <c r="A1830" s="11" t="str">
        <f t="shared" si="31"/>
        <v>HOBART2003</v>
      </c>
      <c r="B1830" s="3" t="s">
        <v>61</v>
      </c>
      <c r="C1830" s="12">
        <v>2003</v>
      </c>
      <c r="E1830" s="13">
        <v>549024</v>
      </c>
      <c r="F1830" s="13">
        <v>552531</v>
      </c>
      <c r="G1830" s="13">
        <v>1101555</v>
      </c>
      <c r="H1830" s="13">
        <v>0</v>
      </c>
      <c r="I1830" s="13">
        <v>0</v>
      </c>
      <c r="J1830" s="13">
        <v>0</v>
      </c>
      <c r="K1830" s="15">
        <v>549024</v>
      </c>
      <c r="L1830" s="15">
        <v>552531</v>
      </c>
      <c r="M1830" s="15">
        <v>1101555</v>
      </c>
      <c r="O1830" s="13"/>
      <c r="P1830" s="13"/>
    </row>
    <row r="1831" spans="1:16" ht="12.45" customHeight="1" x14ac:dyDescent="0.2">
      <c r="A1831" s="11" t="str">
        <f t="shared" si="31"/>
        <v>HOBART2004</v>
      </c>
      <c r="B1831" s="3" t="s">
        <v>61</v>
      </c>
      <c r="C1831" s="12">
        <v>2004</v>
      </c>
      <c r="E1831" s="13">
        <v>688375</v>
      </c>
      <c r="F1831" s="13">
        <v>692474</v>
      </c>
      <c r="G1831" s="13">
        <v>1380849</v>
      </c>
      <c r="H1831" s="13">
        <v>0</v>
      </c>
      <c r="I1831" s="13">
        <v>0</v>
      </c>
      <c r="J1831" s="13">
        <v>0</v>
      </c>
      <c r="K1831" s="15">
        <v>688375</v>
      </c>
      <c r="L1831" s="15">
        <v>692474</v>
      </c>
      <c r="M1831" s="15">
        <v>1380849</v>
      </c>
      <c r="O1831" s="13"/>
      <c r="P1831" s="13"/>
    </row>
    <row r="1832" spans="1:16" ht="12.45" customHeight="1" x14ac:dyDescent="0.2">
      <c r="A1832" s="11" t="str">
        <f t="shared" si="31"/>
        <v>HOBART2005</v>
      </c>
      <c r="B1832" s="3" t="s">
        <v>61</v>
      </c>
      <c r="C1832" s="12">
        <v>2005</v>
      </c>
      <c r="E1832" s="13">
        <v>798945</v>
      </c>
      <c r="F1832" s="13">
        <v>801240</v>
      </c>
      <c r="G1832" s="13">
        <v>1600185</v>
      </c>
      <c r="H1832" s="13">
        <v>0</v>
      </c>
      <c r="I1832" s="13">
        <v>0</v>
      </c>
      <c r="J1832" s="13">
        <v>0</v>
      </c>
      <c r="K1832" s="15">
        <v>798945</v>
      </c>
      <c r="L1832" s="15">
        <v>801240</v>
      </c>
      <c r="M1832" s="15">
        <v>1600185</v>
      </c>
      <c r="O1832" s="13"/>
      <c r="P1832" s="13"/>
    </row>
    <row r="1833" spans="1:16" ht="12.45" customHeight="1" x14ac:dyDescent="0.2">
      <c r="A1833" s="11" t="str">
        <f t="shared" ref="A1833:A1896" si="32">CONCATENATE(B1833,C1833)</f>
        <v>HOBART2006</v>
      </c>
      <c r="B1833" s="3" t="s">
        <v>61</v>
      </c>
      <c r="C1833" s="12">
        <v>2006</v>
      </c>
      <c r="E1833" s="13">
        <v>805463</v>
      </c>
      <c r="F1833" s="13">
        <v>812347</v>
      </c>
      <c r="G1833" s="13">
        <v>1617810</v>
      </c>
      <c r="H1833" s="13">
        <v>0</v>
      </c>
      <c r="I1833" s="13">
        <v>0</v>
      </c>
      <c r="J1833" s="13">
        <v>0</v>
      </c>
      <c r="K1833" s="15">
        <v>805463</v>
      </c>
      <c r="L1833" s="15">
        <v>812347</v>
      </c>
      <c r="M1833" s="15">
        <v>1617810</v>
      </c>
      <c r="O1833" s="13"/>
      <c r="P1833" s="13"/>
    </row>
    <row r="1834" spans="1:16" ht="12.45" customHeight="1" x14ac:dyDescent="0.2">
      <c r="A1834" s="11" t="str">
        <f t="shared" si="32"/>
        <v>HOBART2007</v>
      </c>
      <c r="B1834" s="95" t="s">
        <v>61</v>
      </c>
      <c r="C1834" s="88">
        <v>2007</v>
      </c>
      <c r="D1834" s="89"/>
      <c r="E1834" s="15">
        <v>829154</v>
      </c>
      <c r="F1834" s="15">
        <v>834442</v>
      </c>
      <c r="G1834" s="15">
        <v>1663596</v>
      </c>
      <c r="H1834" s="90">
        <v>0</v>
      </c>
      <c r="I1834" s="90">
        <v>0</v>
      </c>
      <c r="J1834" s="15">
        <v>0</v>
      </c>
      <c r="K1834" s="15">
        <v>829154</v>
      </c>
      <c r="L1834" s="15">
        <v>834442</v>
      </c>
      <c r="M1834" s="15">
        <v>1663596</v>
      </c>
      <c r="O1834" s="13"/>
      <c r="P1834" s="13"/>
    </row>
    <row r="1835" spans="1:16" ht="12.45" customHeight="1" x14ac:dyDescent="0.2">
      <c r="A1835" s="11" t="str">
        <f t="shared" si="32"/>
        <v>HOBART2008</v>
      </c>
      <c r="B1835" s="3" t="s">
        <v>61</v>
      </c>
      <c r="C1835" s="12">
        <v>2008</v>
      </c>
      <c r="E1835" s="13">
        <v>911931</v>
      </c>
      <c r="F1835" s="13">
        <v>918939</v>
      </c>
      <c r="G1835" s="13">
        <v>1830870</v>
      </c>
      <c r="H1835" s="13">
        <v>0</v>
      </c>
      <c r="I1835" s="13">
        <v>0</v>
      </c>
      <c r="J1835" s="13">
        <v>0</v>
      </c>
      <c r="K1835" s="15">
        <v>911931</v>
      </c>
      <c r="L1835" s="15">
        <v>918939</v>
      </c>
      <c r="M1835" s="15">
        <v>1830870</v>
      </c>
      <c r="O1835" s="13"/>
      <c r="P1835" s="13"/>
    </row>
    <row r="1836" spans="1:16" ht="12.45" customHeight="1" x14ac:dyDescent="0.2">
      <c r="A1836" s="11" t="str">
        <f t="shared" si="32"/>
        <v>HOBART2009</v>
      </c>
      <c r="B1836" s="93" t="s">
        <v>61</v>
      </c>
      <c r="C1836" s="12">
        <v>2009</v>
      </c>
      <c r="D1836" s="89"/>
      <c r="E1836" s="94">
        <v>936852</v>
      </c>
      <c r="F1836" s="94">
        <v>937607</v>
      </c>
      <c r="G1836" s="94">
        <v>1874459</v>
      </c>
      <c r="H1836" s="94">
        <v>0</v>
      </c>
      <c r="I1836" s="94">
        <v>0</v>
      </c>
      <c r="J1836" s="94">
        <v>0</v>
      </c>
      <c r="K1836" s="15">
        <v>936852</v>
      </c>
      <c r="L1836" s="15">
        <v>937607</v>
      </c>
      <c r="M1836" s="15">
        <v>1874459</v>
      </c>
      <c r="O1836" s="13"/>
      <c r="P1836" s="13"/>
    </row>
    <row r="1837" spans="1:16" ht="12.45" customHeight="1" x14ac:dyDescent="0.2">
      <c r="A1837" s="11" t="str">
        <f t="shared" si="32"/>
        <v>HOBART2010</v>
      </c>
      <c r="B1837" s="3" t="s">
        <v>61</v>
      </c>
      <c r="C1837" s="12">
        <v>2010</v>
      </c>
      <c r="E1837" s="13">
        <v>943398</v>
      </c>
      <c r="F1837" s="13">
        <v>938694</v>
      </c>
      <c r="G1837" s="13">
        <v>1882092</v>
      </c>
      <c r="H1837" s="13">
        <v>0</v>
      </c>
      <c r="I1837" s="13">
        <v>0</v>
      </c>
      <c r="J1837" s="13">
        <v>0</v>
      </c>
      <c r="K1837" s="15">
        <v>943398</v>
      </c>
      <c r="L1837" s="15">
        <v>938694</v>
      </c>
      <c r="M1837" s="15">
        <v>1882092</v>
      </c>
      <c r="O1837" s="13"/>
      <c r="P1837" s="13"/>
    </row>
    <row r="1838" spans="1:16" ht="12.45" customHeight="1" x14ac:dyDescent="0.2">
      <c r="A1838" s="11" t="str">
        <f t="shared" si="32"/>
        <v>HOBART2011</v>
      </c>
      <c r="B1838" s="91" t="s">
        <v>61</v>
      </c>
      <c r="C1838" s="16">
        <v>2011</v>
      </c>
      <c r="D1838" s="89"/>
      <c r="E1838" s="92">
        <v>917513</v>
      </c>
      <c r="F1838" s="92">
        <v>927168</v>
      </c>
      <c r="G1838" s="92">
        <v>1844681</v>
      </c>
      <c r="H1838" s="92">
        <v>0</v>
      </c>
      <c r="I1838" s="92">
        <v>0</v>
      </c>
      <c r="J1838" s="92">
        <v>0</v>
      </c>
      <c r="K1838" s="15">
        <v>917513</v>
      </c>
      <c r="L1838" s="15">
        <v>927168</v>
      </c>
      <c r="M1838" s="15">
        <v>1844681</v>
      </c>
      <c r="O1838" s="13"/>
      <c r="P1838" s="13"/>
    </row>
    <row r="1839" spans="1:16" ht="12.45" customHeight="1" x14ac:dyDescent="0.2">
      <c r="A1839" s="11" t="str">
        <f t="shared" si="32"/>
        <v>HOBART2012</v>
      </c>
      <c r="B1839" s="3" t="s">
        <v>61</v>
      </c>
      <c r="C1839" s="12">
        <v>2012</v>
      </c>
      <c r="E1839" s="13">
        <v>958200</v>
      </c>
      <c r="F1839" s="13">
        <v>960826</v>
      </c>
      <c r="G1839" s="13">
        <v>1919026</v>
      </c>
      <c r="H1839" s="13">
        <v>0</v>
      </c>
      <c r="I1839" s="13">
        <v>0</v>
      </c>
      <c r="J1839" s="13">
        <v>0</v>
      </c>
      <c r="K1839" s="15">
        <v>958200</v>
      </c>
      <c r="L1839" s="15">
        <v>960826</v>
      </c>
      <c r="M1839" s="15">
        <v>1919026</v>
      </c>
      <c r="O1839" s="13"/>
      <c r="P1839" s="13"/>
    </row>
    <row r="1840" spans="1:16" ht="12.45" customHeight="1" x14ac:dyDescent="0.2">
      <c r="A1840" s="11" t="str">
        <f t="shared" si="32"/>
        <v>HOBART2013</v>
      </c>
      <c r="B1840" s="93" t="s">
        <v>61</v>
      </c>
      <c r="C1840" s="88">
        <v>2013</v>
      </c>
      <c r="D1840" s="89"/>
      <c r="E1840" s="15">
        <v>1040639</v>
      </c>
      <c r="F1840" s="15">
        <v>1051067</v>
      </c>
      <c r="G1840" s="15">
        <v>2091706</v>
      </c>
      <c r="H1840" s="15">
        <v>0</v>
      </c>
      <c r="I1840" s="15">
        <v>0</v>
      </c>
      <c r="J1840" s="15">
        <v>0</v>
      </c>
      <c r="K1840" s="15">
        <v>1040639</v>
      </c>
      <c r="L1840" s="15">
        <v>1051067</v>
      </c>
      <c r="M1840" s="15">
        <v>2091706</v>
      </c>
      <c r="O1840" s="13"/>
      <c r="P1840" s="13"/>
    </row>
    <row r="1841" spans="1:16" ht="12.45" customHeight="1" x14ac:dyDescent="0.2">
      <c r="A1841" s="11" t="str">
        <f t="shared" si="32"/>
        <v>HOBART2014</v>
      </c>
      <c r="B1841" s="95" t="s">
        <v>61</v>
      </c>
      <c r="C1841" s="88">
        <v>2014</v>
      </c>
      <c r="D1841" s="89"/>
      <c r="E1841" s="15">
        <v>1061280</v>
      </c>
      <c r="F1841" s="15">
        <v>1066701</v>
      </c>
      <c r="G1841" s="15">
        <v>2127981</v>
      </c>
      <c r="H1841" s="90">
        <v>0</v>
      </c>
      <c r="I1841" s="90">
        <v>0</v>
      </c>
      <c r="J1841" s="15">
        <v>0</v>
      </c>
      <c r="K1841" s="15">
        <v>1061280</v>
      </c>
      <c r="L1841" s="15">
        <v>1066701</v>
      </c>
      <c r="M1841" s="15">
        <v>2127981</v>
      </c>
      <c r="O1841" s="13"/>
      <c r="P1841" s="13"/>
    </row>
    <row r="1842" spans="1:16" ht="12.45" customHeight="1" x14ac:dyDescent="0.2">
      <c r="A1842" s="11" t="str">
        <f t="shared" si="32"/>
        <v>HOBART2015</v>
      </c>
      <c r="B1842" s="3" t="s">
        <v>61</v>
      </c>
      <c r="C1842" s="12">
        <v>2015</v>
      </c>
      <c r="E1842" s="13">
        <v>1115464</v>
      </c>
      <c r="F1842" s="13">
        <v>1122968</v>
      </c>
      <c r="G1842" s="13">
        <v>2238432</v>
      </c>
      <c r="H1842" s="13">
        <v>0</v>
      </c>
      <c r="I1842" s="13">
        <v>0</v>
      </c>
      <c r="J1842" s="13">
        <v>0</v>
      </c>
      <c r="K1842" s="15">
        <v>1115464</v>
      </c>
      <c r="L1842" s="15">
        <v>1122968</v>
      </c>
      <c r="M1842" s="15">
        <v>2238432</v>
      </c>
      <c r="O1842" s="13"/>
      <c r="P1842" s="13"/>
    </row>
    <row r="1843" spans="1:16" ht="12.45" customHeight="1" x14ac:dyDescent="0.2">
      <c r="A1843" s="11" t="str">
        <f t="shared" si="32"/>
        <v>HOBART2016</v>
      </c>
      <c r="B1843" s="3" t="s">
        <v>61</v>
      </c>
      <c r="C1843" s="12">
        <v>2016</v>
      </c>
      <c r="E1843" s="13">
        <v>1181569</v>
      </c>
      <c r="F1843" s="13">
        <v>1196568</v>
      </c>
      <c r="G1843" s="13">
        <v>2378137</v>
      </c>
      <c r="H1843" s="13">
        <v>0</v>
      </c>
      <c r="I1843" s="13">
        <v>0</v>
      </c>
      <c r="J1843" s="13">
        <v>0</v>
      </c>
      <c r="K1843" s="15">
        <v>1181569</v>
      </c>
      <c r="L1843" s="15">
        <v>1196568</v>
      </c>
      <c r="M1843" s="15">
        <v>2378137</v>
      </c>
      <c r="O1843" s="13"/>
      <c r="P1843" s="13"/>
    </row>
    <row r="1844" spans="1:16" ht="12.45" customHeight="1" x14ac:dyDescent="0.2">
      <c r="A1844" s="11" t="str">
        <f t="shared" si="32"/>
        <v>HOBART2017</v>
      </c>
      <c r="B1844" s="3" t="s">
        <v>61</v>
      </c>
      <c r="C1844" s="12">
        <v>2017</v>
      </c>
      <c r="E1844" s="13">
        <v>1252149</v>
      </c>
      <c r="F1844" s="13">
        <v>1258194</v>
      </c>
      <c r="G1844" s="13">
        <v>2510343</v>
      </c>
      <c r="H1844" s="13">
        <v>0</v>
      </c>
      <c r="I1844" s="13">
        <v>0</v>
      </c>
      <c r="J1844" s="13">
        <v>0</v>
      </c>
      <c r="K1844" s="15">
        <v>1252149</v>
      </c>
      <c r="L1844" s="15">
        <v>1258194</v>
      </c>
      <c r="M1844" s="15">
        <v>2510343</v>
      </c>
      <c r="O1844" s="13"/>
      <c r="P1844" s="13"/>
    </row>
    <row r="1845" spans="1:16" ht="12.45" customHeight="1" x14ac:dyDescent="0.2">
      <c r="A1845" s="11" t="str">
        <f t="shared" si="32"/>
        <v>HOBART2018</v>
      </c>
      <c r="B1845" s="3" t="s">
        <v>61</v>
      </c>
      <c r="C1845" s="12">
        <v>2018</v>
      </c>
      <c r="E1845" s="13">
        <v>1337761</v>
      </c>
      <c r="F1845" s="13">
        <v>1338867</v>
      </c>
      <c r="G1845" s="13">
        <v>2676628</v>
      </c>
      <c r="H1845" s="13">
        <v>0</v>
      </c>
      <c r="I1845" s="13">
        <v>0</v>
      </c>
      <c r="J1845" s="13">
        <v>0</v>
      </c>
      <c r="K1845" s="15">
        <v>1337761</v>
      </c>
      <c r="L1845" s="15">
        <v>1338867</v>
      </c>
      <c r="M1845" s="15">
        <v>2676628</v>
      </c>
      <c r="O1845" s="13"/>
      <c r="P1845" s="13"/>
    </row>
    <row r="1846" spans="1:16" ht="12.45" customHeight="1" x14ac:dyDescent="0.2">
      <c r="A1846" s="11" t="str">
        <f t="shared" si="32"/>
        <v>HOBART2019</v>
      </c>
      <c r="B1846" s="95" t="s">
        <v>61</v>
      </c>
      <c r="C1846" s="88">
        <v>2019</v>
      </c>
      <c r="D1846" s="89"/>
      <c r="E1846" s="15">
        <v>1389111</v>
      </c>
      <c r="F1846" s="15">
        <v>1392628</v>
      </c>
      <c r="G1846" s="15">
        <v>2781739</v>
      </c>
      <c r="H1846" s="90">
        <v>0</v>
      </c>
      <c r="I1846" s="90">
        <v>0</v>
      </c>
      <c r="J1846" s="15">
        <v>0</v>
      </c>
      <c r="K1846" s="15">
        <v>1389111</v>
      </c>
      <c r="L1846" s="15">
        <v>1392628</v>
      </c>
      <c r="M1846" s="15">
        <v>2781739</v>
      </c>
      <c r="O1846" s="13"/>
      <c r="P1846" s="13"/>
    </row>
    <row r="1847" spans="1:16" ht="12.45" customHeight="1" x14ac:dyDescent="0.2">
      <c r="A1847" s="11" t="str">
        <f t="shared" si="32"/>
        <v>HOBART2020</v>
      </c>
      <c r="B1847" s="3" t="s">
        <v>61</v>
      </c>
      <c r="C1847" s="12">
        <v>2020</v>
      </c>
      <c r="E1847" s="13">
        <v>434999</v>
      </c>
      <c r="F1847" s="13">
        <v>444664</v>
      </c>
      <c r="G1847" s="13">
        <v>879663</v>
      </c>
      <c r="H1847" s="13">
        <v>0</v>
      </c>
      <c r="I1847" s="13">
        <v>0</v>
      </c>
      <c r="J1847" s="13">
        <v>0</v>
      </c>
      <c r="K1847" s="15">
        <v>434999</v>
      </c>
      <c r="L1847" s="15">
        <v>444664</v>
      </c>
      <c r="M1847" s="15">
        <v>879663</v>
      </c>
      <c r="O1847" s="13"/>
      <c r="P1847" s="13"/>
    </row>
    <row r="1848" spans="1:16" ht="12.45" customHeight="1" x14ac:dyDescent="0.2">
      <c r="A1848" s="11" t="str">
        <f t="shared" si="32"/>
        <v>HOBART2021</v>
      </c>
      <c r="B1848" s="93" t="s">
        <v>61</v>
      </c>
      <c r="C1848" s="88">
        <v>2021</v>
      </c>
      <c r="D1848" s="89"/>
      <c r="E1848" s="15">
        <v>629588</v>
      </c>
      <c r="F1848" s="15">
        <v>631701</v>
      </c>
      <c r="G1848" s="15">
        <v>1261289</v>
      </c>
      <c r="H1848" s="15">
        <v>2147</v>
      </c>
      <c r="I1848" s="15">
        <v>2333</v>
      </c>
      <c r="J1848" s="15">
        <v>4480</v>
      </c>
      <c r="K1848" s="15">
        <v>631735</v>
      </c>
      <c r="L1848" s="15">
        <v>634034</v>
      </c>
      <c r="M1848" s="15">
        <v>1265769</v>
      </c>
      <c r="O1848" s="13"/>
      <c r="P1848" s="13"/>
    </row>
    <row r="1849" spans="1:16" ht="12.45" customHeight="1" x14ac:dyDescent="0.2">
      <c r="A1849" s="11" t="str">
        <f t="shared" si="32"/>
        <v>HOBART2022</v>
      </c>
      <c r="B1849" s="3" t="s">
        <v>61</v>
      </c>
      <c r="C1849" s="12">
        <v>2022</v>
      </c>
      <c r="E1849" s="13">
        <v>1142385</v>
      </c>
      <c r="F1849" s="13">
        <v>1146626</v>
      </c>
      <c r="G1849" s="13">
        <v>2289011</v>
      </c>
      <c r="H1849" s="13">
        <v>7263</v>
      </c>
      <c r="I1849" s="13">
        <v>7264</v>
      </c>
      <c r="J1849" s="13">
        <v>14527</v>
      </c>
      <c r="K1849" s="15">
        <v>1149648</v>
      </c>
      <c r="L1849" s="15">
        <v>1153890</v>
      </c>
      <c r="M1849" s="15">
        <v>2303538</v>
      </c>
      <c r="O1849" s="13"/>
      <c r="P1849" s="13"/>
    </row>
    <row r="1850" spans="1:16" ht="12.45" customHeight="1" x14ac:dyDescent="0.2">
      <c r="A1850" s="11" t="str">
        <f t="shared" si="32"/>
        <v>HOBART2023</v>
      </c>
      <c r="B1850" s="3" t="s">
        <v>61</v>
      </c>
      <c r="C1850" s="12">
        <v>2023</v>
      </c>
      <c r="E1850" s="13">
        <v>1289680</v>
      </c>
      <c r="F1850" s="13">
        <v>1289834</v>
      </c>
      <c r="G1850" s="13">
        <v>2579514</v>
      </c>
      <c r="H1850" s="13">
        <v>15905</v>
      </c>
      <c r="I1850" s="13">
        <v>16010</v>
      </c>
      <c r="J1850" s="13">
        <v>31915</v>
      </c>
      <c r="K1850" s="15">
        <v>1305585</v>
      </c>
      <c r="L1850" s="15">
        <v>1305844</v>
      </c>
      <c r="M1850" s="15">
        <v>2611429</v>
      </c>
      <c r="O1850" s="13"/>
      <c r="P1850" s="13"/>
    </row>
    <row r="1851" spans="1:16" ht="12.45" customHeight="1" x14ac:dyDescent="0.2">
      <c r="A1851" s="11" t="str">
        <f t="shared" si="32"/>
        <v>HOBART2024</v>
      </c>
      <c r="B1851" s="3" t="s">
        <v>61</v>
      </c>
      <c r="C1851" s="12">
        <v>2024</v>
      </c>
      <c r="E1851" s="13">
        <v>1366522</v>
      </c>
      <c r="F1851" s="13">
        <v>1362764</v>
      </c>
      <c r="G1851" s="13">
        <v>2729286</v>
      </c>
      <c r="H1851" s="13">
        <v>10025</v>
      </c>
      <c r="I1851" s="13">
        <v>10267</v>
      </c>
      <c r="J1851" s="13">
        <v>20292</v>
      </c>
      <c r="K1851" s="15">
        <v>1376547</v>
      </c>
      <c r="L1851" s="15">
        <v>1373031</v>
      </c>
      <c r="M1851" s="15">
        <v>2749578</v>
      </c>
      <c r="O1851" s="13"/>
      <c r="P1851" s="13"/>
    </row>
    <row r="1852" spans="1:16" ht="12.45" customHeight="1" x14ac:dyDescent="0.2">
      <c r="A1852" s="11" t="str">
        <f t="shared" si="32"/>
        <v>KALGOORLIE1985</v>
      </c>
      <c r="B1852" s="93" t="s">
        <v>60</v>
      </c>
      <c r="C1852" s="88">
        <v>1985</v>
      </c>
      <c r="D1852" s="89"/>
      <c r="E1852" s="15">
        <v>42798</v>
      </c>
      <c r="F1852" s="15">
        <v>44251</v>
      </c>
      <c r="G1852" s="15">
        <v>87049</v>
      </c>
      <c r="H1852" s="15">
        <v>0</v>
      </c>
      <c r="I1852" s="15">
        <v>0</v>
      </c>
      <c r="J1852" s="15">
        <v>0</v>
      </c>
      <c r="K1852" s="15">
        <v>42798</v>
      </c>
      <c r="L1852" s="15">
        <v>44251</v>
      </c>
      <c r="M1852" s="15">
        <v>87049</v>
      </c>
      <c r="O1852" s="13"/>
      <c r="P1852" s="13"/>
    </row>
    <row r="1853" spans="1:16" ht="12.45" customHeight="1" x14ac:dyDescent="0.2">
      <c r="A1853" s="11" t="str">
        <f t="shared" si="32"/>
        <v>KALGOORLIE1986</v>
      </c>
      <c r="B1853" s="95" t="s">
        <v>60</v>
      </c>
      <c r="C1853" s="88">
        <v>1986</v>
      </c>
      <c r="D1853" s="89"/>
      <c r="E1853" s="15">
        <v>45207</v>
      </c>
      <c r="F1853" s="15">
        <v>46815</v>
      </c>
      <c r="G1853" s="15">
        <v>92022</v>
      </c>
      <c r="H1853" s="90">
        <v>0</v>
      </c>
      <c r="I1853" s="90">
        <v>0</v>
      </c>
      <c r="J1853" s="15">
        <v>0</v>
      </c>
      <c r="K1853" s="15">
        <v>45207</v>
      </c>
      <c r="L1853" s="15">
        <v>46815</v>
      </c>
      <c r="M1853" s="15">
        <v>92022</v>
      </c>
      <c r="O1853" s="13"/>
      <c r="P1853" s="13"/>
    </row>
    <row r="1854" spans="1:16" ht="12.45" customHeight="1" x14ac:dyDescent="0.2">
      <c r="A1854" s="11" t="str">
        <f t="shared" si="32"/>
        <v>KALGOORLIE1987</v>
      </c>
      <c r="B1854" s="3" t="s">
        <v>60</v>
      </c>
      <c r="C1854" s="12">
        <v>1987</v>
      </c>
      <c r="E1854" s="13">
        <v>53926</v>
      </c>
      <c r="F1854" s="13">
        <v>54892</v>
      </c>
      <c r="G1854" s="13">
        <v>108818</v>
      </c>
      <c r="H1854" s="13">
        <v>0</v>
      </c>
      <c r="I1854" s="13">
        <v>0</v>
      </c>
      <c r="J1854" s="13">
        <v>0</v>
      </c>
      <c r="K1854" s="15">
        <v>53926</v>
      </c>
      <c r="L1854" s="15">
        <v>54892</v>
      </c>
      <c r="M1854" s="15">
        <v>108818</v>
      </c>
      <c r="O1854" s="13"/>
      <c r="P1854" s="13"/>
    </row>
    <row r="1855" spans="1:16" ht="12.45" customHeight="1" x14ac:dyDescent="0.2">
      <c r="A1855" s="11" t="str">
        <f t="shared" si="32"/>
        <v>KALGOORLIE1988</v>
      </c>
      <c r="B1855" s="3" t="s">
        <v>60</v>
      </c>
      <c r="C1855" s="12">
        <v>1988</v>
      </c>
      <c r="E1855" s="13">
        <v>60813</v>
      </c>
      <c r="F1855" s="13">
        <v>61582</v>
      </c>
      <c r="G1855" s="13">
        <v>122395</v>
      </c>
      <c r="H1855" s="13">
        <v>0</v>
      </c>
      <c r="I1855" s="13">
        <v>0</v>
      </c>
      <c r="J1855" s="13">
        <v>0</v>
      </c>
      <c r="K1855" s="15">
        <v>60813</v>
      </c>
      <c r="L1855" s="15">
        <v>61582</v>
      </c>
      <c r="M1855" s="15">
        <v>122395</v>
      </c>
      <c r="O1855" s="13"/>
      <c r="P1855" s="13"/>
    </row>
    <row r="1856" spans="1:16" ht="12.45" customHeight="1" x14ac:dyDescent="0.2">
      <c r="A1856" s="11" t="str">
        <f t="shared" si="32"/>
        <v>KALGOORLIE1989</v>
      </c>
      <c r="B1856" s="3" t="s">
        <v>60</v>
      </c>
      <c r="C1856" s="12">
        <v>1989</v>
      </c>
      <c r="E1856" s="13">
        <v>42688</v>
      </c>
      <c r="F1856" s="13">
        <v>43285</v>
      </c>
      <c r="G1856" s="13">
        <v>85973</v>
      </c>
      <c r="H1856" s="13">
        <v>0</v>
      </c>
      <c r="I1856" s="13">
        <v>0</v>
      </c>
      <c r="J1856" s="13">
        <v>0</v>
      </c>
      <c r="K1856" s="15">
        <v>42688</v>
      </c>
      <c r="L1856" s="15">
        <v>43285</v>
      </c>
      <c r="M1856" s="15">
        <v>85973</v>
      </c>
      <c r="O1856" s="13"/>
      <c r="P1856" s="13"/>
    </row>
    <row r="1857" spans="1:16" ht="12.45" customHeight="1" x14ac:dyDescent="0.2">
      <c r="A1857" s="11" t="str">
        <f t="shared" si="32"/>
        <v>KALGOORLIE1990</v>
      </c>
      <c r="B1857" s="95" t="s">
        <v>60</v>
      </c>
      <c r="C1857" s="88">
        <v>1990</v>
      </c>
      <c r="D1857" s="89"/>
      <c r="E1857" s="15">
        <v>46073</v>
      </c>
      <c r="F1857" s="15">
        <v>46687</v>
      </c>
      <c r="G1857" s="15">
        <v>92760</v>
      </c>
      <c r="H1857" s="90">
        <v>0</v>
      </c>
      <c r="I1857" s="90">
        <v>0</v>
      </c>
      <c r="J1857" s="15">
        <v>0</v>
      </c>
      <c r="K1857" s="15">
        <v>46073</v>
      </c>
      <c r="L1857" s="15">
        <v>46687</v>
      </c>
      <c r="M1857" s="15">
        <v>92760</v>
      </c>
      <c r="O1857" s="13"/>
      <c r="P1857" s="13"/>
    </row>
    <row r="1858" spans="1:16" ht="12.45" customHeight="1" x14ac:dyDescent="0.2">
      <c r="A1858" s="11" t="str">
        <f t="shared" si="32"/>
        <v>KALGOORLIE1991</v>
      </c>
      <c r="B1858" s="3" t="s">
        <v>60</v>
      </c>
      <c r="C1858" s="12">
        <v>1991</v>
      </c>
      <c r="E1858" s="13">
        <v>43616</v>
      </c>
      <c r="F1858" s="13">
        <v>43302</v>
      </c>
      <c r="G1858" s="13">
        <v>86918</v>
      </c>
      <c r="H1858" s="13">
        <v>0</v>
      </c>
      <c r="I1858" s="13">
        <v>0</v>
      </c>
      <c r="J1858" s="13">
        <v>0</v>
      </c>
      <c r="K1858" s="15">
        <v>43616</v>
      </c>
      <c r="L1858" s="15">
        <v>43302</v>
      </c>
      <c r="M1858" s="15">
        <v>86918</v>
      </c>
      <c r="O1858" s="13"/>
      <c r="P1858" s="13"/>
    </row>
    <row r="1859" spans="1:16" ht="12.45" customHeight="1" x14ac:dyDescent="0.2">
      <c r="A1859" s="11" t="str">
        <f t="shared" si="32"/>
        <v>KALGOORLIE1992</v>
      </c>
      <c r="B1859" s="93" t="s">
        <v>60</v>
      </c>
      <c r="C1859" s="88">
        <v>1992</v>
      </c>
      <c r="D1859" s="89"/>
      <c r="E1859" s="15">
        <v>45141</v>
      </c>
      <c r="F1859" s="15">
        <v>44970</v>
      </c>
      <c r="G1859" s="15">
        <v>90111</v>
      </c>
      <c r="H1859" s="15">
        <v>0</v>
      </c>
      <c r="I1859" s="15">
        <v>0</v>
      </c>
      <c r="J1859" s="15">
        <v>0</v>
      </c>
      <c r="K1859" s="15">
        <v>45141</v>
      </c>
      <c r="L1859" s="15">
        <v>44970</v>
      </c>
      <c r="M1859" s="15">
        <v>90111</v>
      </c>
      <c r="O1859" s="13"/>
      <c r="P1859" s="13"/>
    </row>
    <row r="1860" spans="1:16" ht="12.45" customHeight="1" x14ac:dyDescent="0.2">
      <c r="A1860" s="11" t="str">
        <f t="shared" si="32"/>
        <v>KALGOORLIE1993</v>
      </c>
      <c r="B1860" s="3" t="s">
        <v>60</v>
      </c>
      <c r="C1860" s="12">
        <v>1993</v>
      </c>
      <c r="E1860" s="13">
        <v>53056</v>
      </c>
      <c r="F1860" s="13">
        <v>53751</v>
      </c>
      <c r="G1860" s="13">
        <v>106807</v>
      </c>
      <c r="H1860" s="13">
        <v>0</v>
      </c>
      <c r="I1860" s="13">
        <v>0</v>
      </c>
      <c r="J1860" s="13">
        <v>0</v>
      </c>
      <c r="K1860" s="15">
        <v>53056</v>
      </c>
      <c r="L1860" s="15">
        <v>53751</v>
      </c>
      <c r="M1860" s="15">
        <v>106807</v>
      </c>
      <c r="O1860" s="13"/>
      <c r="P1860" s="13"/>
    </row>
    <row r="1861" spans="1:16" ht="12.45" customHeight="1" x14ac:dyDescent="0.2">
      <c r="A1861" s="11" t="str">
        <f t="shared" si="32"/>
        <v>KALGOORLIE1994</v>
      </c>
      <c r="B1861" s="93" t="s">
        <v>60</v>
      </c>
      <c r="C1861" s="88">
        <v>1994</v>
      </c>
      <c r="D1861" s="89"/>
      <c r="E1861" s="15">
        <v>63441</v>
      </c>
      <c r="F1861" s="15">
        <v>63922</v>
      </c>
      <c r="G1861" s="15">
        <v>127363</v>
      </c>
      <c r="H1861" s="15">
        <v>0</v>
      </c>
      <c r="I1861" s="15">
        <v>0</v>
      </c>
      <c r="J1861" s="15">
        <v>0</v>
      </c>
      <c r="K1861" s="15">
        <v>63441</v>
      </c>
      <c r="L1861" s="15">
        <v>63922</v>
      </c>
      <c r="M1861" s="15">
        <v>127363</v>
      </c>
      <c r="O1861" s="13"/>
      <c r="P1861" s="13"/>
    </row>
    <row r="1862" spans="1:16" ht="12.45" customHeight="1" x14ac:dyDescent="0.2">
      <c r="A1862" s="11" t="str">
        <f t="shared" si="32"/>
        <v>KALGOORLIE1995</v>
      </c>
      <c r="B1862" s="3" t="s">
        <v>60</v>
      </c>
      <c r="C1862" s="12">
        <v>1995</v>
      </c>
      <c r="E1862" s="13">
        <v>86137</v>
      </c>
      <c r="F1862" s="13">
        <v>87252</v>
      </c>
      <c r="G1862" s="13">
        <v>173389</v>
      </c>
      <c r="H1862" s="13">
        <v>0</v>
      </c>
      <c r="I1862" s="13">
        <v>0</v>
      </c>
      <c r="J1862" s="13">
        <v>0</v>
      </c>
      <c r="K1862" s="15">
        <v>86137</v>
      </c>
      <c r="L1862" s="15">
        <v>87252</v>
      </c>
      <c r="M1862" s="15">
        <v>173389</v>
      </c>
      <c r="O1862" s="13"/>
      <c r="P1862" s="13"/>
    </row>
    <row r="1863" spans="1:16" ht="12.45" customHeight="1" x14ac:dyDescent="0.2">
      <c r="A1863" s="11" t="str">
        <f t="shared" si="32"/>
        <v>KALGOORLIE1996</v>
      </c>
      <c r="B1863" s="3" t="s">
        <v>60</v>
      </c>
      <c r="C1863" s="12">
        <v>1996</v>
      </c>
      <c r="E1863" s="13">
        <v>101808</v>
      </c>
      <c r="F1863" s="13">
        <v>103168</v>
      </c>
      <c r="G1863" s="13">
        <v>204976</v>
      </c>
      <c r="H1863" s="13">
        <v>0</v>
      </c>
      <c r="I1863" s="13">
        <v>0</v>
      </c>
      <c r="J1863" s="13">
        <v>0</v>
      </c>
      <c r="K1863" s="15">
        <v>101808</v>
      </c>
      <c r="L1863" s="15">
        <v>103168</v>
      </c>
      <c r="M1863" s="15">
        <v>204976</v>
      </c>
      <c r="O1863" s="13"/>
      <c r="P1863" s="13"/>
    </row>
    <row r="1864" spans="1:16" ht="12.45" customHeight="1" x14ac:dyDescent="0.2">
      <c r="A1864" s="11" t="str">
        <f t="shared" si="32"/>
        <v>KALGOORLIE1997</v>
      </c>
      <c r="B1864" s="95" t="s">
        <v>60</v>
      </c>
      <c r="C1864" s="88">
        <v>1997</v>
      </c>
      <c r="D1864" s="89"/>
      <c r="E1864" s="15">
        <v>106692</v>
      </c>
      <c r="F1864" s="15">
        <v>107819</v>
      </c>
      <c r="G1864" s="15">
        <v>214511</v>
      </c>
      <c r="H1864" s="90">
        <v>0</v>
      </c>
      <c r="I1864" s="90">
        <v>0</v>
      </c>
      <c r="J1864" s="15">
        <v>0</v>
      </c>
      <c r="K1864" s="15">
        <v>106692</v>
      </c>
      <c r="L1864" s="15">
        <v>107819</v>
      </c>
      <c r="M1864" s="15">
        <v>214511</v>
      </c>
      <c r="O1864" s="13"/>
      <c r="P1864" s="13"/>
    </row>
    <row r="1865" spans="1:16" ht="12.45" customHeight="1" x14ac:dyDescent="0.2">
      <c r="A1865" s="11" t="str">
        <f t="shared" si="32"/>
        <v>KALGOORLIE1998</v>
      </c>
      <c r="B1865" s="95" t="s">
        <v>60</v>
      </c>
      <c r="C1865" s="88">
        <v>1998</v>
      </c>
      <c r="D1865" s="89"/>
      <c r="E1865" s="15">
        <v>111727</v>
      </c>
      <c r="F1865" s="15">
        <v>112705</v>
      </c>
      <c r="G1865" s="15">
        <v>224432</v>
      </c>
      <c r="H1865" s="90">
        <v>0</v>
      </c>
      <c r="I1865" s="90">
        <v>0</v>
      </c>
      <c r="J1865" s="15">
        <v>0</v>
      </c>
      <c r="K1865" s="15">
        <v>111727</v>
      </c>
      <c r="L1865" s="15">
        <v>112705</v>
      </c>
      <c r="M1865" s="15">
        <v>224432</v>
      </c>
      <c r="O1865" s="13"/>
      <c r="P1865" s="13"/>
    </row>
    <row r="1866" spans="1:16" ht="12.45" customHeight="1" x14ac:dyDescent="0.2">
      <c r="A1866" s="11" t="str">
        <f t="shared" si="32"/>
        <v>KALGOORLIE1999</v>
      </c>
      <c r="B1866" s="95" t="s">
        <v>60</v>
      </c>
      <c r="C1866" s="88">
        <v>1999</v>
      </c>
      <c r="D1866" s="89"/>
      <c r="E1866" s="15">
        <v>102284</v>
      </c>
      <c r="F1866" s="15">
        <v>103586</v>
      </c>
      <c r="G1866" s="15">
        <v>205870</v>
      </c>
      <c r="H1866" s="90">
        <v>0</v>
      </c>
      <c r="I1866" s="90">
        <v>0</v>
      </c>
      <c r="J1866" s="15">
        <v>0</v>
      </c>
      <c r="K1866" s="15">
        <v>102284</v>
      </c>
      <c r="L1866" s="15">
        <v>103586</v>
      </c>
      <c r="M1866" s="15">
        <v>205870</v>
      </c>
      <c r="O1866" s="13"/>
      <c r="P1866" s="13"/>
    </row>
    <row r="1867" spans="1:16" ht="12.45" customHeight="1" x14ac:dyDescent="0.2">
      <c r="A1867" s="11" t="str">
        <f t="shared" si="32"/>
        <v>KALGOORLIE2000</v>
      </c>
      <c r="B1867" s="3" t="s">
        <v>60</v>
      </c>
      <c r="C1867" s="12">
        <v>2000</v>
      </c>
      <c r="E1867" s="13">
        <v>108580</v>
      </c>
      <c r="F1867" s="13">
        <v>108566</v>
      </c>
      <c r="G1867" s="13">
        <v>217146</v>
      </c>
      <c r="H1867" s="13">
        <v>0</v>
      </c>
      <c r="I1867" s="13">
        <v>0</v>
      </c>
      <c r="J1867" s="13">
        <v>0</v>
      </c>
      <c r="K1867" s="15">
        <v>108580</v>
      </c>
      <c r="L1867" s="15">
        <v>108566</v>
      </c>
      <c r="M1867" s="15">
        <v>217146</v>
      </c>
      <c r="O1867" s="13"/>
      <c r="P1867" s="13"/>
    </row>
    <row r="1868" spans="1:16" ht="12.45" customHeight="1" x14ac:dyDescent="0.2">
      <c r="A1868" s="11" t="str">
        <f t="shared" si="32"/>
        <v>KALGOORLIE2001</v>
      </c>
      <c r="B1868" s="3" t="s">
        <v>60</v>
      </c>
      <c r="C1868" s="12">
        <v>2001</v>
      </c>
      <c r="E1868" s="13">
        <v>85948</v>
      </c>
      <c r="F1868" s="13">
        <v>86003</v>
      </c>
      <c r="G1868" s="13">
        <v>171951</v>
      </c>
      <c r="H1868" s="13">
        <v>0</v>
      </c>
      <c r="I1868" s="13">
        <v>0</v>
      </c>
      <c r="J1868" s="13">
        <v>0</v>
      </c>
      <c r="K1868" s="15">
        <v>85948</v>
      </c>
      <c r="L1868" s="15">
        <v>86003</v>
      </c>
      <c r="M1868" s="15">
        <v>171951</v>
      </c>
      <c r="O1868" s="13"/>
      <c r="P1868" s="13"/>
    </row>
    <row r="1869" spans="1:16" ht="12.45" customHeight="1" x14ac:dyDescent="0.2">
      <c r="A1869" s="11" t="str">
        <f t="shared" si="32"/>
        <v>KALGOORLIE2002</v>
      </c>
      <c r="B1869" s="95" t="s">
        <v>60</v>
      </c>
      <c r="C1869" s="88">
        <v>2002</v>
      </c>
      <c r="D1869" s="89"/>
      <c r="E1869" s="15">
        <v>76569</v>
      </c>
      <c r="F1869" s="15">
        <v>76962</v>
      </c>
      <c r="G1869" s="15">
        <v>153531</v>
      </c>
      <c r="H1869" s="90">
        <v>0</v>
      </c>
      <c r="I1869" s="90">
        <v>0</v>
      </c>
      <c r="J1869" s="15">
        <v>0</v>
      </c>
      <c r="K1869" s="15">
        <v>76569</v>
      </c>
      <c r="L1869" s="15">
        <v>76962</v>
      </c>
      <c r="M1869" s="15">
        <v>153531</v>
      </c>
      <c r="O1869" s="13"/>
      <c r="P1869" s="13"/>
    </row>
    <row r="1870" spans="1:16" ht="12.45" customHeight="1" x14ac:dyDescent="0.2">
      <c r="A1870" s="11" t="str">
        <f t="shared" si="32"/>
        <v>KALGOORLIE2003</v>
      </c>
      <c r="B1870" s="3" t="s">
        <v>60</v>
      </c>
      <c r="C1870" s="12">
        <v>2003</v>
      </c>
      <c r="E1870" s="13">
        <v>78358</v>
      </c>
      <c r="F1870" s="13">
        <v>78279</v>
      </c>
      <c r="G1870" s="13">
        <v>156637</v>
      </c>
      <c r="H1870" s="13">
        <v>0</v>
      </c>
      <c r="I1870" s="13">
        <v>0</v>
      </c>
      <c r="J1870" s="13">
        <v>0</v>
      </c>
      <c r="K1870" s="15">
        <v>78358</v>
      </c>
      <c r="L1870" s="15">
        <v>78279</v>
      </c>
      <c r="M1870" s="15">
        <v>156637</v>
      </c>
      <c r="O1870" s="13"/>
      <c r="P1870" s="13"/>
    </row>
    <row r="1871" spans="1:16" ht="12.45" customHeight="1" x14ac:dyDescent="0.2">
      <c r="A1871" s="11" t="str">
        <f t="shared" si="32"/>
        <v>KALGOORLIE2004</v>
      </c>
      <c r="B1871" s="3" t="s">
        <v>60</v>
      </c>
      <c r="C1871" s="12">
        <v>2004</v>
      </c>
      <c r="E1871" s="13">
        <v>85680</v>
      </c>
      <c r="F1871" s="13">
        <v>85660</v>
      </c>
      <c r="G1871" s="13">
        <v>171340</v>
      </c>
      <c r="H1871" s="13">
        <v>0</v>
      </c>
      <c r="I1871" s="13">
        <v>0</v>
      </c>
      <c r="J1871" s="13">
        <v>0</v>
      </c>
      <c r="K1871" s="15">
        <v>85680</v>
      </c>
      <c r="L1871" s="15">
        <v>85660</v>
      </c>
      <c r="M1871" s="15">
        <v>171340</v>
      </c>
      <c r="O1871" s="13"/>
      <c r="P1871" s="13"/>
    </row>
    <row r="1872" spans="1:16" ht="12.45" customHeight="1" x14ac:dyDescent="0.2">
      <c r="A1872" s="11" t="str">
        <f t="shared" si="32"/>
        <v>KALGOORLIE2005</v>
      </c>
      <c r="B1872" s="3" t="s">
        <v>60</v>
      </c>
      <c r="C1872" s="12">
        <v>2005</v>
      </c>
      <c r="E1872" s="13">
        <v>96131</v>
      </c>
      <c r="F1872" s="13">
        <v>96495</v>
      </c>
      <c r="G1872" s="13">
        <v>192626</v>
      </c>
      <c r="H1872" s="13">
        <v>0</v>
      </c>
      <c r="I1872" s="13">
        <v>0</v>
      </c>
      <c r="J1872" s="13">
        <v>0</v>
      </c>
      <c r="K1872" s="15">
        <v>96131</v>
      </c>
      <c r="L1872" s="15">
        <v>96495</v>
      </c>
      <c r="M1872" s="15">
        <v>192626</v>
      </c>
      <c r="O1872" s="13"/>
      <c r="P1872" s="13"/>
    </row>
    <row r="1873" spans="1:16" ht="12.45" customHeight="1" x14ac:dyDescent="0.2">
      <c r="A1873" s="11" t="str">
        <f t="shared" si="32"/>
        <v>KALGOORLIE2006</v>
      </c>
      <c r="B1873" s="95" t="s">
        <v>60</v>
      </c>
      <c r="C1873" s="88">
        <v>2006</v>
      </c>
      <c r="D1873" s="89"/>
      <c r="E1873" s="15">
        <v>98696</v>
      </c>
      <c r="F1873" s="15">
        <v>98835</v>
      </c>
      <c r="G1873" s="15">
        <v>197531</v>
      </c>
      <c r="H1873" s="90">
        <v>0</v>
      </c>
      <c r="I1873" s="90">
        <v>0</v>
      </c>
      <c r="J1873" s="15">
        <v>0</v>
      </c>
      <c r="K1873" s="15">
        <v>98696</v>
      </c>
      <c r="L1873" s="15">
        <v>98835</v>
      </c>
      <c r="M1873" s="15">
        <v>197531</v>
      </c>
      <c r="O1873" s="13"/>
      <c r="P1873" s="13"/>
    </row>
    <row r="1874" spans="1:16" ht="12.45" customHeight="1" x14ac:dyDescent="0.2">
      <c r="A1874" s="11" t="str">
        <f t="shared" si="32"/>
        <v>KALGOORLIE2007</v>
      </c>
      <c r="B1874" s="95" t="s">
        <v>60</v>
      </c>
      <c r="C1874" s="88">
        <v>2007</v>
      </c>
      <c r="D1874" s="89"/>
      <c r="E1874" s="15">
        <v>114342</v>
      </c>
      <c r="F1874" s="15">
        <v>114492</v>
      </c>
      <c r="G1874" s="15">
        <v>228834</v>
      </c>
      <c r="H1874" s="90">
        <v>0</v>
      </c>
      <c r="I1874" s="90">
        <v>0</v>
      </c>
      <c r="J1874" s="15">
        <v>0</v>
      </c>
      <c r="K1874" s="15">
        <v>114342</v>
      </c>
      <c r="L1874" s="15">
        <v>114492</v>
      </c>
      <c r="M1874" s="15">
        <v>228834</v>
      </c>
      <c r="O1874" s="13"/>
      <c r="P1874" s="13"/>
    </row>
    <row r="1875" spans="1:16" ht="12.45" customHeight="1" x14ac:dyDescent="0.2">
      <c r="A1875" s="11" t="str">
        <f t="shared" si="32"/>
        <v>KALGOORLIE2008</v>
      </c>
      <c r="B1875" s="93" t="s">
        <v>60</v>
      </c>
      <c r="C1875" s="88">
        <v>2008</v>
      </c>
      <c r="D1875" s="89"/>
      <c r="E1875" s="15">
        <v>132375</v>
      </c>
      <c r="F1875" s="15">
        <v>132834</v>
      </c>
      <c r="G1875" s="15">
        <v>265209</v>
      </c>
      <c r="H1875" s="15">
        <v>0</v>
      </c>
      <c r="I1875" s="15">
        <v>0</v>
      </c>
      <c r="J1875" s="15">
        <v>0</v>
      </c>
      <c r="K1875" s="15">
        <v>132375</v>
      </c>
      <c r="L1875" s="15">
        <v>132834</v>
      </c>
      <c r="M1875" s="15">
        <v>265209</v>
      </c>
      <c r="O1875" s="13"/>
      <c r="P1875" s="13"/>
    </row>
    <row r="1876" spans="1:16" ht="12.45" customHeight="1" x14ac:dyDescent="0.2">
      <c r="A1876" s="11" t="str">
        <f t="shared" si="32"/>
        <v>KALGOORLIE2009</v>
      </c>
      <c r="B1876" s="3" t="s">
        <v>60</v>
      </c>
      <c r="C1876" s="12">
        <v>2009</v>
      </c>
      <c r="E1876" s="13">
        <v>107556</v>
      </c>
      <c r="F1876" s="13">
        <v>108314</v>
      </c>
      <c r="G1876" s="13">
        <v>215870</v>
      </c>
      <c r="H1876" s="13">
        <v>0</v>
      </c>
      <c r="I1876" s="13">
        <v>0</v>
      </c>
      <c r="J1876" s="13">
        <v>0</v>
      </c>
      <c r="K1876" s="15">
        <v>107556</v>
      </c>
      <c r="L1876" s="15">
        <v>108314</v>
      </c>
      <c r="M1876" s="15">
        <v>215870</v>
      </c>
      <c r="O1876" s="13"/>
      <c r="P1876" s="13"/>
    </row>
    <row r="1877" spans="1:16" ht="12.45" customHeight="1" x14ac:dyDescent="0.2">
      <c r="A1877" s="11" t="str">
        <f t="shared" si="32"/>
        <v>KALGOORLIE2010</v>
      </c>
      <c r="B1877" s="3" t="s">
        <v>60</v>
      </c>
      <c r="C1877" s="12">
        <v>2010</v>
      </c>
      <c r="E1877" s="13">
        <v>124307</v>
      </c>
      <c r="F1877" s="13">
        <v>124493</v>
      </c>
      <c r="G1877" s="13">
        <v>248800</v>
      </c>
      <c r="H1877" s="13">
        <v>0</v>
      </c>
      <c r="I1877" s="13">
        <v>0</v>
      </c>
      <c r="J1877" s="13">
        <v>0</v>
      </c>
      <c r="K1877" s="15">
        <v>124307</v>
      </c>
      <c r="L1877" s="15">
        <v>124493</v>
      </c>
      <c r="M1877" s="15">
        <v>248800</v>
      </c>
      <c r="O1877" s="13"/>
      <c r="P1877" s="13"/>
    </row>
    <row r="1878" spans="1:16" ht="12.45" customHeight="1" x14ac:dyDescent="0.2">
      <c r="A1878" s="11" t="str">
        <f t="shared" si="32"/>
        <v>KALGOORLIE2011</v>
      </c>
      <c r="B1878" s="3" t="s">
        <v>60</v>
      </c>
      <c r="C1878" s="12">
        <v>2011</v>
      </c>
      <c r="E1878" s="13">
        <v>132676</v>
      </c>
      <c r="F1878" s="13">
        <v>133389</v>
      </c>
      <c r="G1878" s="13">
        <v>266065</v>
      </c>
      <c r="H1878" s="13">
        <v>0</v>
      </c>
      <c r="I1878" s="13">
        <v>0</v>
      </c>
      <c r="J1878" s="13">
        <v>0</v>
      </c>
      <c r="K1878" s="15">
        <v>132676</v>
      </c>
      <c r="L1878" s="15">
        <v>133389</v>
      </c>
      <c r="M1878" s="15">
        <v>266065</v>
      </c>
      <c r="O1878" s="13"/>
      <c r="P1878" s="13"/>
    </row>
    <row r="1879" spans="1:16" ht="12.45" customHeight="1" x14ac:dyDescent="0.2">
      <c r="A1879" s="11" t="str">
        <f t="shared" si="32"/>
        <v>KALGOORLIE2012</v>
      </c>
      <c r="B1879" s="93" t="s">
        <v>60</v>
      </c>
      <c r="C1879" s="88">
        <v>2012</v>
      </c>
      <c r="D1879" s="89"/>
      <c r="E1879" s="15">
        <v>132929</v>
      </c>
      <c r="F1879" s="15">
        <v>132683</v>
      </c>
      <c r="G1879" s="15">
        <v>265612</v>
      </c>
      <c r="H1879" s="15">
        <v>0</v>
      </c>
      <c r="I1879" s="15">
        <v>0</v>
      </c>
      <c r="J1879" s="15">
        <v>0</v>
      </c>
      <c r="K1879" s="15">
        <v>132929</v>
      </c>
      <c r="L1879" s="15">
        <v>132683</v>
      </c>
      <c r="M1879" s="15">
        <v>265612</v>
      </c>
      <c r="O1879" s="13"/>
      <c r="P1879" s="13"/>
    </row>
    <row r="1880" spans="1:16" ht="12.45" customHeight="1" x14ac:dyDescent="0.2">
      <c r="A1880" s="11" t="str">
        <f t="shared" si="32"/>
        <v>KALGOORLIE2013</v>
      </c>
      <c r="B1880" s="93" t="s">
        <v>60</v>
      </c>
      <c r="C1880" s="88">
        <v>2013</v>
      </c>
      <c r="D1880" s="89"/>
      <c r="E1880" s="15">
        <v>120725</v>
      </c>
      <c r="F1880" s="15">
        <v>120693</v>
      </c>
      <c r="G1880" s="15">
        <v>241418</v>
      </c>
      <c r="H1880" s="15">
        <v>0</v>
      </c>
      <c r="I1880" s="15">
        <v>0</v>
      </c>
      <c r="J1880" s="15">
        <v>0</v>
      </c>
      <c r="K1880" s="15">
        <v>120725</v>
      </c>
      <c r="L1880" s="15">
        <v>120693</v>
      </c>
      <c r="M1880" s="15">
        <v>241418</v>
      </c>
      <c r="O1880" s="13"/>
      <c r="P1880" s="13"/>
    </row>
    <row r="1881" spans="1:16" ht="12.45" customHeight="1" x14ac:dyDescent="0.2">
      <c r="A1881" s="11" t="str">
        <f t="shared" si="32"/>
        <v>KALGOORLIE2014</v>
      </c>
      <c r="B1881" s="3" t="s">
        <v>60</v>
      </c>
      <c r="C1881" s="12">
        <v>2014</v>
      </c>
      <c r="E1881" s="13">
        <v>115512</v>
      </c>
      <c r="F1881" s="13">
        <v>116281</v>
      </c>
      <c r="G1881" s="13">
        <v>231793</v>
      </c>
      <c r="H1881" s="13">
        <v>0</v>
      </c>
      <c r="I1881" s="13">
        <v>0</v>
      </c>
      <c r="J1881" s="13">
        <v>0</v>
      </c>
      <c r="K1881" s="15">
        <v>115512</v>
      </c>
      <c r="L1881" s="15">
        <v>116281</v>
      </c>
      <c r="M1881" s="15">
        <v>231793</v>
      </c>
      <c r="O1881" s="13"/>
      <c r="P1881" s="13"/>
    </row>
    <row r="1882" spans="1:16" ht="12.45" customHeight="1" x14ac:dyDescent="0.2">
      <c r="A1882" s="11" t="str">
        <f t="shared" si="32"/>
        <v>KALGOORLIE2015</v>
      </c>
      <c r="B1882" s="3" t="s">
        <v>60</v>
      </c>
      <c r="C1882" s="12">
        <v>2015</v>
      </c>
      <c r="E1882" s="13">
        <v>114256</v>
      </c>
      <c r="F1882" s="13">
        <v>114655</v>
      </c>
      <c r="G1882" s="13">
        <v>228911</v>
      </c>
      <c r="H1882" s="13">
        <v>0</v>
      </c>
      <c r="I1882" s="13">
        <v>0</v>
      </c>
      <c r="J1882" s="13">
        <v>0</v>
      </c>
      <c r="K1882" s="15">
        <v>114256</v>
      </c>
      <c r="L1882" s="15">
        <v>114655</v>
      </c>
      <c r="M1882" s="15">
        <v>228911</v>
      </c>
      <c r="O1882" s="13"/>
      <c r="P1882" s="13"/>
    </row>
    <row r="1883" spans="1:16" ht="12.45" customHeight="1" x14ac:dyDescent="0.2">
      <c r="A1883" s="11" t="str">
        <f t="shared" si="32"/>
        <v>KALGOORLIE2016</v>
      </c>
      <c r="B1883" s="3" t="s">
        <v>60</v>
      </c>
      <c r="C1883" s="12">
        <v>2016</v>
      </c>
      <c r="E1883" s="13">
        <v>120035</v>
      </c>
      <c r="F1883" s="13">
        <v>120192</v>
      </c>
      <c r="G1883" s="13">
        <v>240227</v>
      </c>
      <c r="H1883" s="13">
        <v>0</v>
      </c>
      <c r="I1883" s="13">
        <v>0</v>
      </c>
      <c r="J1883" s="13">
        <v>0</v>
      </c>
      <c r="K1883" s="15">
        <v>120035</v>
      </c>
      <c r="L1883" s="15">
        <v>120192</v>
      </c>
      <c r="M1883" s="15">
        <v>240227</v>
      </c>
      <c r="O1883" s="13"/>
      <c r="P1883" s="13"/>
    </row>
    <row r="1884" spans="1:16" ht="12.45" customHeight="1" x14ac:dyDescent="0.2">
      <c r="A1884" s="11" t="str">
        <f t="shared" si="32"/>
        <v>KALGOORLIE2017</v>
      </c>
      <c r="B1884" s="3" t="s">
        <v>60</v>
      </c>
      <c r="C1884" s="12">
        <v>2017</v>
      </c>
      <c r="E1884" s="13">
        <v>125601</v>
      </c>
      <c r="F1884" s="13">
        <v>126408</v>
      </c>
      <c r="G1884" s="13">
        <v>252009</v>
      </c>
      <c r="H1884" s="13">
        <v>0</v>
      </c>
      <c r="I1884" s="13">
        <v>0</v>
      </c>
      <c r="J1884" s="13">
        <v>0</v>
      </c>
      <c r="K1884" s="15">
        <v>125601</v>
      </c>
      <c r="L1884" s="15">
        <v>126408</v>
      </c>
      <c r="M1884" s="15">
        <v>252009</v>
      </c>
      <c r="O1884" s="13"/>
      <c r="P1884" s="13"/>
    </row>
    <row r="1885" spans="1:16" ht="12.45" customHeight="1" x14ac:dyDescent="0.2">
      <c r="A1885" s="11" t="str">
        <f t="shared" si="32"/>
        <v>KALGOORLIE2018</v>
      </c>
      <c r="B1885" s="3" t="s">
        <v>60</v>
      </c>
      <c r="C1885" s="12">
        <v>2018</v>
      </c>
      <c r="E1885" s="13">
        <v>144215</v>
      </c>
      <c r="F1885" s="13">
        <v>144739</v>
      </c>
      <c r="G1885" s="13">
        <v>288954</v>
      </c>
      <c r="H1885" s="13">
        <v>0</v>
      </c>
      <c r="I1885" s="13">
        <v>0</v>
      </c>
      <c r="J1885" s="13">
        <v>0</v>
      </c>
      <c r="K1885" s="15">
        <v>144215</v>
      </c>
      <c r="L1885" s="15">
        <v>144739</v>
      </c>
      <c r="M1885" s="15">
        <v>288954</v>
      </c>
      <c r="O1885" s="13"/>
      <c r="P1885" s="13"/>
    </row>
    <row r="1886" spans="1:16" ht="12.45" customHeight="1" x14ac:dyDescent="0.2">
      <c r="A1886" s="11" t="str">
        <f t="shared" si="32"/>
        <v>KALGOORLIE2019</v>
      </c>
      <c r="B1886" s="93" t="s">
        <v>60</v>
      </c>
      <c r="C1886" s="88">
        <v>2019</v>
      </c>
      <c r="D1886" s="89"/>
      <c r="E1886" s="15">
        <v>143452</v>
      </c>
      <c r="F1886" s="15">
        <v>146284</v>
      </c>
      <c r="G1886" s="15">
        <v>289736</v>
      </c>
      <c r="H1886" s="15">
        <v>0</v>
      </c>
      <c r="I1886" s="15">
        <v>0</v>
      </c>
      <c r="J1886" s="15">
        <v>0</v>
      </c>
      <c r="K1886" s="15">
        <v>143452</v>
      </c>
      <c r="L1886" s="15">
        <v>146284</v>
      </c>
      <c r="M1886" s="15">
        <v>289736</v>
      </c>
      <c r="O1886" s="13"/>
      <c r="P1886" s="13"/>
    </row>
    <row r="1887" spans="1:16" ht="12.45" customHeight="1" x14ac:dyDescent="0.2">
      <c r="A1887" s="11" t="str">
        <f t="shared" si="32"/>
        <v>KALGOORLIE2020</v>
      </c>
      <c r="B1887" s="95" t="s">
        <v>60</v>
      </c>
      <c r="C1887" s="88">
        <v>2020</v>
      </c>
      <c r="D1887" s="89"/>
      <c r="E1887" s="15">
        <v>79550</v>
      </c>
      <c r="F1887" s="15">
        <v>80453</v>
      </c>
      <c r="G1887" s="15">
        <v>160003</v>
      </c>
      <c r="H1887" s="90">
        <v>0</v>
      </c>
      <c r="I1887" s="90">
        <v>0</v>
      </c>
      <c r="J1887" s="15">
        <v>0</v>
      </c>
      <c r="K1887" s="15">
        <v>79550</v>
      </c>
      <c r="L1887" s="15">
        <v>80453</v>
      </c>
      <c r="M1887" s="15">
        <v>160003</v>
      </c>
      <c r="O1887" s="13"/>
      <c r="P1887" s="13"/>
    </row>
    <row r="1888" spans="1:16" ht="12.45" customHeight="1" x14ac:dyDescent="0.2">
      <c r="A1888" s="11" t="str">
        <f t="shared" si="32"/>
        <v>KALGOORLIE2021</v>
      </c>
      <c r="B1888" s="3" t="s">
        <v>60</v>
      </c>
      <c r="C1888" s="12">
        <v>2021</v>
      </c>
      <c r="E1888" s="13">
        <v>125674</v>
      </c>
      <c r="F1888" s="13">
        <v>129403</v>
      </c>
      <c r="G1888" s="13">
        <v>255077</v>
      </c>
      <c r="H1888" s="13">
        <v>0</v>
      </c>
      <c r="I1888" s="13">
        <v>0</v>
      </c>
      <c r="J1888" s="13">
        <v>0</v>
      </c>
      <c r="K1888" s="15">
        <v>125674</v>
      </c>
      <c r="L1888" s="15">
        <v>129403</v>
      </c>
      <c r="M1888" s="15">
        <v>255077</v>
      </c>
      <c r="O1888" s="13"/>
      <c r="P1888" s="13"/>
    </row>
    <row r="1889" spans="1:16" ht="12.45" customHeight="1" x14ac:dyDescent="0.2">
      <c r="A1889" s="11" t="str">
        <f t="shared" si="32"/>
        <v>KALGOORLIE2022</v>
      </c>
      <c r="B1889" s="93" t="s">
        <v>60</v>
      </c>
      <c r="C1889" s="88">
        <v>2022</v>
      </c>
      <c r="D1889" s="89"/>
      <c r="E1889" s="15">
        <v>150083</v>
      </c>
      <c r="F1889" s="15">
        <v>152198</v>
      </c>
      <c r="G1889" s="15">
        <v>302281</v>
      </c>
      <c r="H1889" s="15">
        <v>0</v>
      </c>
      <c r="I1889" s="15">
        <v>0</v>
      </c>
      <c r="J1889" s="15">
        <v>0</v>
      </c>
      <c r="K1889" s="15">
        <v>150083</v>
      </c>
      <c r="L1889" s="15">
        <v>152198</v>
      </c>
      <c r="M1889" s="15">
        <v>302281</v>
      </c>
      <c r="O1889" s="13"/>
      <c r="P1889" s="13"/>
    </row>
    <row r="1890" spans="1:16" ht="12.45" customHeight="1" x14ac:dyDescent="0.2">
      <c r="A1890" s="11" t="str">
        <f t="shared" si="32"/>
        <v>KALGOORLIE2023</v>
      </c>
      <c r="B1890" s="93" t="s">
        <v>60</v>
      </c>
      <c r="C1890" s="88">
        <v>2023</v>
      </c>
      <c r="D1890" s="89"/>
      <c r="E1890" s="15">
        <v>179788</v>
      </c>
      <c r="F1890" s="15">
        <v>179944</v>
      </c>
      <c r="G1890" s="15">
        <v>359732</v>
      </c>
      <c r="H1890" s="15">
        <v>0</v>
      </c>
      <c r="I1890" s="15">
        <v>0</v>
      </c>
      <c r="J1890" s="15">
        <v>0</v>
      </c>
      <c r="K1890" s="15">
        <v>179788</v>
      </c>
      <c r="L1890" s="15">
        <v>179944</v>
      </c>
      <c r="M1890" s="15">
        <v>359732</v>
      </c>
      <c r="O1890" s="13"/>
      <c r="P1890" s="13"/>
    </row>
    <row r="1891" spans="1:16" ht="12.45" customHeight="1" x14ac:dyDescent="0.2">
      <c r="A1891" s="11" t="str">
        <f t="shared" si="32"/>
        <v>KALGOORLIE2024</v>
      </c>
      <c r="B1891" s="95" t="s">
        <v>60</v>
      </c>
      <c r="C1891" s="88">
        <v>2024</v>
      </c>
      <c r="D1891" s="89"/>
      <c r="E1891" s="15">
        <v>183118</v>
      </c>
      <c r="F1891" s="15">
        <v>184498</v>
      </c>
      <c r="G1891" s="15">
        <v>367616</v>
      </c>
      <c r="H1891" s="90">
        <v>0</v>
      </c>
      <c r="I1891" s="90">
        <v>0</v>
      </c>
      <c r="J1891" s="15">
        <v>0</v>
      </c>
      <c r="K1891" s="15">
        <v>183118</v>
      </c>
      <c r="L1891" s="15">
        <v>184498</v>
      </c>
      <c r="M1891" s="15">
        <v>367616</v>
      </c>
      <c r="O1891" s="13"/>
      <c r="P1891" s="13"/>
    </row>
    <row r="1892" spans="1:16" ht="12.45" customHeight="1" x14ac:dyDescent="0.2">
      <c r="A1892" s="11" t="str">
        <f t="shared" si="32"/>
        <v>KARRATHA1985</v>
      </c>
      <c r="B1892" s="93" t="s">
        <v>59</v>
      </c>
      <c r="C1892" s="88">
        <v>1985</v>
      </c>
      <c r="D1892" s="89"/>
      <c r="E1892" s="15">
        <v>97233</v>
      </c>
      <c r="F1892" s="15">
        <v>99132</v>
      </c>
      <c r="G1892" s="15">
        <v>196365</v>
      </c>
      <c r="H1892" s="15">
        <v>0</v>
      </c>
      <c r="I1892" s="15">
        <v>0</v>
      </c>
      <c r="J1892" s="15">
        <v>0</v>
      </c>
      <c r="K1892" s="15">
        <v>97233</v>
      </c>
      <c r="L1892" s="15">
        <v>99132</v>
      </c>
      <c r="M1892" s="15">
        <v>196365</v>
      </c>
      <c r="O1892" s="13"/>
      <c r="P1892" s="13"/>
    </row>
    <row r="1893" spans="1:16" ht="12.45" customHeight="1" x14ac:dyDescent="0.2">
      <c r="A1893" s="11" t="str">
        <f t="shared" si="32"/>
        <v>KARRATHA1986</v>
      </c>
      <c r="B1893" s="3" t="s">
        <v>59</v>
      </c>
      <c r="C1893" s="12">
        <v>1986</v>
      </c>
      <c r="E1893" s="13">
        <v>102983</v>
      </c>
      <c r="F1893" s="13">
        <v>104634</v>
      </c>
      <c r="G1893" s="13">
        <v>207617</v>
      </c>
      <c r="H1893" s="13">
        <v>0</v>
      </c>
      <c r="I1893" s="13">
        <v>0</v>
      </c>
      <c r="J1893" s="13">
        <v>0</v>
      </c>
      <c r="K1893" s="15">
        <v>102983</v>
      </c>
      <c r="L1893" s="15">
        <v>104634</v>
      </c>
      <c r="M1893" s="15">
        <v>207617</v>
      </c>
      <c r="O1893" s="13"/>
      <c r="P1893" s="13"/>
    </row>
    <row r="1894" spans="1:16" ht="12.45" customHeight="1" x14ac:dyDescent="0.2">
      <c r="A1894" s="11" t="str">
        <f t="shared" si="32"/>
        <v>KARRATHA1987</v>
      </c>
      <c r="B1894" s="93" t="s">
        <v>59</v>
      </c>
      <c r="C1894" s="88">
        <v>1987</v>
      </c>
      <c r="D1894" s="89"/>
      <c r="E1894" s="15">
        <v>101124</v>
      </c>
      <c r="F1894" s="15">
        <v>101840</v>
      </c>
      <c r="G1894" s="15">
        <v>202964</v>
      </c>
      <c r="H1894" s="15">
        <v>0</v>
      </c>
      <c r="I1894" s="15">
        <v>0</v>
      </c>
      <c r="J1894" s="15">
        <v>0</v>
      </c>
      <c r="K1894" s="15">
        <v>101124</v>
      </c>
      <c r="L1894" s="15">
        <v>101840</v>
      </c>
      <c r="M1894" s="15">
        <v>202964</v>
      </c>
      <c r="O1894" s="13"/>
      <c r="P1894" s="13"/>
    </row>
    <row r="1895" spans="1:16" ht="12.45" customHeight="1" x14ac:dyDescent="0.2">
      <c r="A1895" s="11" t="str">
        <f t="shared" si="32"/>
        <v>KARRATHA1988</v>
      </c>
      <c r="B1895" s="3" t="s">
        <v>59</v>
      </c>
      <c r="C1895" s="12">
        <v>1988</v>
      </c>
      <c r="E1895" s="13">
        <v>93535</v>
      </c>
      <c r="F1895" s="13">
        <v>93799</v>
      </c>
      <c r="G1895" s="13">
        <v>187334</v>
      </c>
      <c r="H1895" s="13">
        <v>0</v>
      </c>
      <c r="I1895" s="13">
        <v>0</v>
      </c>
      <c r="J1895" s="13">
        <v>0</v>
      </c>
      <c r="K1895" s="15">
        <v>93535</v>
      </c>
      <c r="L1895" s="15">
        <v>93799</v>
      </c>
      <c r="M1895" s="15">
        <v>187334</v>
      </c>
      <c r="O1895" s="13"/>
      <c r="P1895" s="13"/>
    </row>
    <row r="1896" spans="1:16" ht="12.45" customHeight="1" x14ac:dyDescent="0.2">
      <c r="A1896" s="11" t="str">
        <f t="shared" si="32"/>
        <v>KARRATHA1989</v>
      </c>
      <c r="B1896" s="95" t="s">
        <v>59</v>
      </c>
      <c r="C1896" s="88">
        <v>1989</v>
      </c>
      <c r="D1896" s="89"/>
      <c r="E1896" s="15">
        <v>67402</v>
      </c>
      <c r="F1896" s="15">
        <v>67826</v>
      </c>
      <c r="G1896" s="15">
        <v>135228</v>
      </c>
      <c r="H1896" s="90">
        <v>0</v>
      </c>
      <c r="I1896" s="90">
        <v>0</v>
      </c>
      <c r="J1896" s="15">
        <v>0</v>
      </c>
      <c r="K1896" s="15">
        <v>67402</v>
      </c>
      <c r="L1896" s="15">
        <v>67826</v>
      </c>
      <c r="M1896" s="15">
        <v>135228</v>
      </c>
      <c r="O1896" s="13"/>
      <c r="P1896" s="13"/>
    </row>
    <row r="1897" spans="1:16" ht="12.45" customHeight="1" x14ac:dyDescent="0.2">
      <c r="A1897" s="11" t="str">
        <f t="shared" ref="A1897:A1960" si="33">CONCATENATE(B1897,C1897)</f>
        <v>KARRATHA1990</v>
      </c>
      <c r="B1897" s="93" t="s">
        <v>59</v>
      </c>
      <c r="C1897" s="88">
        <v>1990</v>
      </c>
      <c r="D1897" s="89"/>
      <c r="E1897" s="15">
        <v>72199</v>
      </c>
      <c r="F1897" s="15">
        <v>73461</v>
      </c>
      <c r="G1897" s="15">
        <v>145660</v>
      </c>
      <c r="H1897" s="15">
        <v>0</v>
      </c>
      <c r="I1897" s="15">
        <v>0</v>
      </c>
      <c r="J1897" s="15">
        <v>0</v>
      </c>
      <c r="K1897" s="15">
        <v>72199</v>
      </c>
      <c r="L1897" s="15">
        <v>73461</v>
      </c>
      <c r="M1897" s="15">
        <v>145660</v>
      </c>
      <c r="O1897" s="13"/>
      <c r="P1897" s="13"/>
    </row>
    <row r="1898" spans="1:16" ht="12.45" customHeight="1" x14ac:dyDescent="0.2">
      <c r="A1898" s="11" t="str">
        <f t="shared" si="33"/>
        <v>KARRATHA1991</v>
      </c>
      <c r="B1898" s="3" t="s">
        <v>59</v>
      </c>
      <c r="C1898" s="12">
        <v>1991</v>
      </c>
      <c r="E1898" s="13">
        <v>79001</v>
      </c>
      <c r="F1898" s="13">
        <v>80412</v>
      </c>
      <c r="G1898" s="13">
        <v>159413</v>
      </c>
      <c r="H1898" s="13">
        <v>0</v>
      </c>
      <c r="I1898" s="13">
        <v>0</v>
      </c>
      <c r="J1898" s="13">
        <v>0</v>
      </c>
      <c r="K1898" s="15">
        <v>79001</v>
      </c>
      <c r="L1898" s="15">
        <v>80412</v>
      </c>
      <c r="M1898" s="15">
        <v>159413</v>
      </c>
      <c r="O1898" s="13"/>
      <c r="P1898" s="13"/>
    </row>
    <row r="1899" spans="1:16" ht="12.45" customHeight="1" x14ac:dyDescent="0.2">
      <c r="A1899" s="11" t="str">
        <f t="shared" si="33"/>
        <v>KARRATHA1992</v>
      </c>
      <c r="B1899" s="93" t="s">
        <v>59</v>
      </c>
      <c r="C1899" s="88">
        <v>1992</v>
      </c>
      <c r="D1899" s="89"/>
      <c r="E1899" s="15">
        <v>85689</v>
      </c>
      <c r="F1899" s="15">
        <v>86287</v>
      </c>
      <c r="G1899" s="15">
        <v>171976</v>
      </c>
      <c r="H1899" s="15">
        <v>0</v>
      </c>
      <c r="I1899" s="15">
        <v>0</v>
      </c>
      <c r="J1899" s="15">
        <v>0</v>
      </c>
      <c r="K1899" s="15">
        <v>85689</v>
      </c>
      <c r="L1899" s="15">
        <v>86287</v>
      </c>
      <c r="M1899" s="15">
        <v>171976</v>
      </c>
      <c r="O1899" s="13"/>
      <c r="P1899" s="13"/>
    </row>
    <row r="1900" spans="1:16" ht="12.45" customHeight="1" x14ac:dyDescent="0.2">
      <c r="A1900" s="11" t="str">
        <f t="shared" si="33"/>
        <v>KARRATHA1993</v>
      </c>
      <c r="B1900" s="3" t="s">
        <v>59</v>
      </c>
      <c r="C1900" s="12">
        <v>1993</v>
      </c>
      <c r="E1900" s="13">
        <v>87821</v>
      </c>
      <c r="F1900" s="13">
        <v>88371</v>
      </c>
      <c r="G1900" s="13">
        <v>176192</v>
      </c>
      <c r="H1900" s="13">
        <v>0</v>
      </c>
      <c r="I1900" s="13">
        <v>0</v>
      </c>
      <c r="J1900" s="13">
        <v>0</v>
      </c>
      <c r="K1900" s="15">
        <v>87821</v>
      </c>
      <c r="L1900" s="15">
        <v>88371</v>
      </c>
      <c r="M1900" s="15">
        <v>176192</v>
      </c>
      <c r="O1900" s="13"/>
      <c r="P1900" s="13"/>
    </row>
    <row r="1901" spans="1:16" ht="12.45" customHeight="1" x14ac:dyDescent="0.2">
      <c r="A1901" s="11" t="str">
        <f t="shared" si="33"/>
        <v>KARRATHA1994</v>
      </c>
      <c r="B1901" s="95" t="s">
        <v>59</v>
      </c>
      <c r="C1901" s="88">
        <v>1994</v>
      </c>
      <c r="D1901" s="89"/>
      <c r="E1901" s="15">
        <v>98808</v>
      </c>
      <c r="F1901" s="15">
        <v>99945</v>
      </c>
      <c r="G1901" s="15">
        <v>198753</v>
      </c>
      <c r="H1901" s="90">
        <v>0</v>
      </c>
      <c r="I1901" s="90">
        <v>0</v>
      </c>
      <c r="J1901" s="15">
        <v>0</v>
      </c>
      <c r="K1901" s="15">
        <v>98808</v>
      </c>
      <c r="L1901" s="15">
        <v>99945</v>
      </c>
      <c r="M1901" s="15">
        <v>198753</v>
      </c>
      <c r="O1901" s="13"/>
      <c r="P1901" s="13"/>
    </row>
    <row r="1902" spans="1:16" ht="12.45" customHeight="1" x14ac:dyDescent="0.2">
      <c r="A1902" s="11" t="str">
        <f t="shared" si="33"/>
        <v>KARRATHA1995</v>
      </c>
      <c r="B1902" s="3" t="s">
        <v>59</v>
      </c>
      <c r="C1902" s="12">
        <v>1995</v>
      </c>
      <c r="E1902" s="13">
        <v>87015</v>
      </c>
      <c r="F1902" s="13">
        <v>87662</v>
      </c>
      <c r="G1902" s="13">
        <v>174677</v>
      </c>
      <c r="H1902" s="13">
        <v>0</v>
      </c>
      <c r="I1902" s="13">
        <v>0</v>
      </c>
      <c r="J1902" s="13">
        <v>0</v>
      </c>
      <c r="K1902" s="15">
        <v>87015</v>
      </c>
      <c r="L1902" s="15">
        <v>87662</v>
      </c>
      <c r="M1902" s="15">
        <v>174677</v>
      </c>
      <c r="O1902" s="13"/>
      <c r="P1902" s="13"/>
    </row>
    <row r="1903" spans="1:16" ht="12.45" customHeight="1" x14ac:dyDescent="0.2">
      <c r="A1903" s="11" t="str">
        <f t="shared" si="33"/>
        <v>KARRATHA1996</v>
      </c>
      <c r="B1903" s="95" t="s">
        <v>59</v>
      </c>
      <c r="C1903" s="88">
        <v>1996</v>
      </c>
      <c r="D1903" s="89"/>
      <c r="E1903" s="15">
        <v>85417</v>
      </c>
      <c r="F1903" s="15">
        <v>86386</v>
      </c>
      <c r="G1903" s="15">
        <v>171803</v>
      </c>
      <c r="H1903" s="90">
        <v>0</v>
      </c>
      <c r="I1903" s="90">
        <v>0</v>
      </c>
      <c r="J1903" s="15">
        <v>0</v>
      </c>
      <c r="K1903" s="15">
        <v>85417</v>
      </c>
      <c r="L1903" s="15">
        <v>86386</v>
      </c>
      <c r="M1903" s="15">
        <v>171803</v>
      </c>
      <c r="O1903" s="13"/>
      <c r="P1903" s="13"/>
    </row>
    <row r="1904" spans="1:16" ht="12.45" customHeight="1" x14ac:dyDescent="0.2">
      <c r="A1904" s="11" t="str">
        <f t="shared" si="33"/>
        <v>KARRATHA1997</v>
      </c>
      <c r="B1904" s="3" t="s">
        <v>59</v>
      </c>
      <c r="C1904" s="12">
        <v>1997</v>
      </c>
      <c r="E1904" s="13">
        <v>89021</v>
      </c>
      <c r="F1904" s="13">
        <v>89899</v>
      </c>
      <c r="G1904" s="13">
        <v>178920</v>
      </c>
      <c r="H1904" s="13">
        <v>0</v>
      </c>
      <c r="I1904" s="13">
        <v>0</v>
      </c>
      <c r="J1904" s="13">
        <v>0</v>
      </c>
      <c r="K1904" s="15">
        <v>89021</v>
      </c>
      <c r="L1904" s="15">
        <v>89899</v>
      </c>
      <c r="M1904" s="15">
        <v>178920</v>
      </c>
      <c r="O1904" s="13"/>
      <c r="P1904" s="13"/>
    </row>
    <row r="1905" spans="1:16" ht="12.45" customHeight="1" x14ac:dyDescent="0.2">
      <c r="A1905" s="11" t="str">
        <f t="shared" si="33"/>
        <v>KARRATHA1998</v>
      </c>
      <c r="B1905" s="3" t="s">
        <v>59</v>
      </c>
      <c r="C1905" s="12">
        <v>1998</v>
      </c>
      <c r="E1905" s="13">
        <v>94896</v>
      </c>
      <c r="F1905" s="13">
        <v>96002</v>
      </c>
      <c r="G1905" s="13">
        <v>190898</v>
      </c>
      <c r="H1905" s="13">
        <v>0</v>
      </c>
      <c r="I1905" s="13">
        <v>0</v>
      </c>
      <c r="J1905" s="13">
        <v>0</v>
      </c>
      <c r="K1905" s="15">
        <v>94896</v>
      </c>
      <c r="L1905" s="15">
        <v>96002</v>
      </c>
      <c r="M1905" s="15">
        <v>190898</v>
      </c>
      <c r="O1905" s="13"/>
      <c r="P1905" s="13"/>
    </row>
    <row r="1906" spans="1:16" ht="12.45" customHeight="1" x14ac:dyDescent="0.2">
      <c r="A1906" s="11" t="str">
        <f t="shared" si="33"/>
        <v>KARRATHA1999</v>
      </c>
      <c r="B1906" s="3" t="s">
        <v>59</v>
      </c>
      <c r="C1906" s="12">
        <v>1999</v>
      </c>
      <c r="E1906" s="13">
        <v>84423</v>
      </c>
      <c r="F1906" s="13">
        <v>85941</v>
      </c>
      <c r="G1906" s="13">
        <v>170364</v>
      </c>
      <c r="H1906" s="13">
        <v>0</v>
      </c>
      <c r="I1906" s="13">
        <v>0</v>
      </c>
      <c r="J1906" s="13">
        <v>0</v>
      </c>
      <c r="K1906" s="15">
        <v>84423</v>
      </c>
      <c r="L1906" s="15">
        <v>85941</v>
      </c>
      <c r="M1906" s="15">
        <v>170364</v>
      </c>
      <c r="O1906" s="13"/>
      <c r="P1906" s="13"/>
    </row>
    <row r="1907" spans="1:16" ht="12.45" customHeight="1" x14ac:dyDescent="0.2">
      <c r="A1907" s="11" t="str">
        <f t="shared" si="33"/>
        <v>KARRATHA2000</v>
      </c>
      <c r="B1907" s="3" t="s">
        <v>59</v>
      </c>
      <c r="C1907" s="12">
        <v>2000</v>
      </c>
      <c r="E1907" s="13">
        <v>81387</v>
      </c>
      <c r="F1907" s="13">
        <v>82210</v>
      </c>
      <c r="G1907" s="13">
        <v>163597</v>
      </c>
      <c r="H1907" s="13">
        <v>0</v>
      </c>
      <c r="I1907" s="13">
        <v>0</v>
      </c>
      <c r="J1907" s="13">
        <v>0</v>
      </c>
      <c r="K1907" s="15">
        <v>81387</v>
      </c>
      <c r="L1907" s="15">
        <v>82210</v>
      </c>
      <c r="M1907" s="15">
        <v>163597</v>
      </c>
      <c r="O1907" s="13"/>
      <c r="P1907" s="13"/>
    </row>
    <row r="1908" spans="1:16" ht="12.45" customHeight="1" x14ac:dyDescent="0.2">
      <c r="A1908" s="11" t="str">
        <f t="shared" si="33"/>
        <v>KARRATHA2001</v>
      </c>
      <c r="B1908" s="93" t="s">
        <v>59</v>
      </c>
      <c r="C1908" s="12">
        <v>2001</v>
      </c>
      <c r="D1908" s="89"/>
      <c r="E1908" s="94">
        <v>78163</v>
      </c>
      <c r="F1908" s="94">
        <v>78701</v>
      </c>
      <c r="G1908" s="94">
        <v>156864</v>
      </c>
      <c r="H1908" s="94">
        <v>0</v>
      </c>
      <c r="I1908" s="94">
        <v>0</v>
      </c>
      <c r="J1908" s="94">
        <v>0</v>
      </c>
      <c r="K1908" s="15">
        <v>78163</v>
      </c>
      <c r="L1908" s="15">
        <v>78701</v>
      </c>
      <c r="M1908" s="15">
        <v>156864</v>
      </c>
      <c r="O1908" s="13"/>
      <c r="P1908" s="13"/>
    </row>
    <row r="1909" spans="1:16" ht="12.45" customHeight="1" x14ac:dyDescent="0.2">
      <c r="A1909" s="11" t="str">
        <f t="shared" si="33"/>
        <v>KARRATHA2002</v>
      </c>
      <c r="B1909" s="3" t="s">
        <v>59</v>
      </c>
      <c r="C1909" s="12">
        <v>2002</v>
      </c>
      <c r="E1909" s="13">
        <v>75330</v>
      </c>
      <c r="F1909" s="13">
        <v>77589</v>
      </c>
      <c r="G1909" s="13">
        <v>152919</v>
      </c>
      <c r="H1909" s="13">
        <v>0</v>
      </c>
      <c r="I1909" s="13">
        <v>0</v>
      </c>
      <c r="J1909" s="13">
        <v>0</v>
      </c>
      <c r="K1909" s="15">
        <v>75330</v>
      </c>
      <c r="L1909" s="15">
        <v>77589</v>
      </c>
      <c r="M1909" s="15">
        <v>152919</v>
      </c>
      <c r="O1909" s="13"/>
      <c r="P1909" s="13"/>
    </row>
    <row r="1910" spans="1:16" ht="12.45" customHeight="1" x14ac:dyDescent="0.2">
      <c r="A1910" s="11" t="str">
        <f t="shared" si="33"/>
        <v>KARRATHA2003</v>
      </c>
      <c r="B1910" s="3" t="s">
        <v>59</v>
      </c>
      <c r="C1910" s="12">
        <v>2003</v>
      </c>
      <c r="E1910" s="13">
        <v>86922</v>
      </c>
      <c r="F1910" s="13">
        <v>88115</v>
      </c>
      <c r="G1910" s="13">
        <v>175037</v>
      </c>
      <c r="H1910" s="13">
        <v>0</v>
      </c>
      <c r="I1910" s="13">
        <v>0</v>
      </c>
      <c r="J1910" s="13">
        <v>0</v>
      </c>
      <c r="K1910" s="15">
        <v>86922</v>
      </c>
      <c r="L1910" s="15">
        <v>88115</v>
      </c>
      <c r="M1910" s="15">
        <v>175037</v>
      </c>
      <c r="O1910" s="13"/>
      <c r="P1910" s="13"/>
    </row>
    <row r="1911" spans="1:16" ht="12.45" customHeight="1" x14ac:dyDescent="0.2">
      <c r="A1911" s="11" t="str">
        <f t="shared" si="33"/>
        <v>KARRATHA2004</v>
      </c>
      <c r="B1911" s="3" t="s">
        <v>59</v>
      </c>
      <c r="C1911" s="12">
        <v>2004</v>
      </c>
      <c r="E1911" s="13">
        <v>99439</v>
      </c>
      <c r="F1911" s="13">
        <v>101337</v>
      </c>
      <c r="G1911" s="13">
        <v>200776</v>
      </c>
      <c r="H1911" s="13">
        <v>0</v>
      </c>
      <c r="I1911" s="13">
        <v>0</v>
      </c>
      <c r="J1911" s="13">
        <v>0</v>
      </c>
      <c r="K1911" s="15">
        <v>99439</v>
      </c>
      <c r="L1911" s="15">
        <v>101337</v>
      </c>
      <c r="M1911" s="15">
        <v>200776</v>
      </c>
      <c r="O1911" s="13"/>
      <c r="P1911" s="13"/>
    </row>
    <row r="1912" spans="1:16" ht="12.45" customHeight="1" x14ac:dyDescent="0.2">
      <c r="A1912" s="11" t="str">
        <f t="shared" si="33"/>
        <v>KARRATHA2005</v>
      </c>
      <c r="B1912" s="3" t="s">
        <v>59</v>
      </c>
      <c r="C1912" s="12">
        <v>2005</v>
      </c>
      <c r="E1912" s="13">
        <v>120020</v>
      </c>
      <c r="F1912" s="13">
        <v>121449</v>
      </c>
      <c r="G1912" s="13">
        <v>241469</v>
      </c>
      <c r="H1912" s="13">
        <v>0</v>
      </c>
      <c r="I1912" s="13">
        <v>0</v>
      </c>
      <c r="J1912" s="13">
        <v>0</v>
      </c>
      <c r="K1912" s="15">
        <v>120020</v>
      </c>
      <c r="L1912" s="15">
        <v>121449</v>
      </c>
      <c r="M1912" s="15">
        <v>241469</v>
      </c>
      <c r="O1912" s="13"/>
      <c r="P1912" s="13"/>
    </row>
    <row r="1913" spans="1:16" ht="12.45" customHeight="1" x14ac:dyDescent="0.2">
      <c r="A1913" s="11" t="str">
        <f t="shared" si="33"/>
        <v>KARRATHA2006</v>
      </c>
      <c r="B1913" s="3" t="s">
        <v>59</v>
      </c>
      <c r="C1913" s="12">
        <v>2006</v>
      </c>
      <c r="E1913" s="13">
        <v>144656</v>
      </c>
      <c r="F1913" s="13">
        <v>146574</v>
      </c>
      <c r="G1913" s="13">
        <v>291230</v>
      </c>
      <c r="H1913" s="13">
        <v>0</v>
      </c>
      <c r="I1913" s="13">
        <v>0</v>
      </c>
      <c r="J1913" s="13">
        <v>0</v>
      </c>
      <c r="K1913" s="15">
        <v>144656</v>
      </c>
      <c r="L1913" s="15">
        <v>146574</v>
      </c>
      <c r="M1913" s="15">
        <v>291230</v>
      </c>
      <c r="O1913" s="13"/>
      <c r="P1913" s="13"/>
    </row>
    <row r="1914" spans="1:16" ht="12.45" customHeight="1" x14ac:dyDescent="0.2">
      <c r="A1914" s="11" t="str">
        <f t="shared" si="33"/>
        <v>KARRATHA2007</v>
      </c>
      <c r="B1914" s="93" t="s">
        <v>59</v>
      </c>
      <c r="C1914" s="88">
        <v>2007</v>
      </c>
      <c r="D1914" s="89"/>
      <c r="E1914" s="15">
        <v>168494</v>
      </c>
      <c r="F1914" s="15">
        <v>170148</v>
      </c>
      <c r="G1914" s="15">
        <v>338642</v>
      </c>
      <c r="H1914" s="15">
        <v>0</v>
      </c>
      <c r="I1914" s="15">
        <v>0</v>
      </c>
      <c r="J1914" s="15">
        <v>0</v>
      </c>
      <c r="K1914" s="15">
        <v>168494</v>
      </c>
      <c r="L1914" s="15">
        <v>170148</v>
      </c>
      <c r="M1914" s="15">
        <v>338642</v>
      </c>
      <c r="O1914" s="13"/>
      <c r="P1914" s="13"/>
    </row>
    <row r="1915" spans="1:16" ht="12.45" customHeight="1" x14ac:dyDescent="0.2">
      <c r="A1915" s="11" t="str">
        <f t="shared" si="33"/>
        <v>KARRATHA2008</v>
      </c>
      <c r="B1915" s="3" t="s">
        <v>59</v>
      </c>
      <c r="C1915" s="12">
        <v>2008</v>
      </c>
      <c r="E1915" s="13">
        <v>220791</v>
      </c>
      <c r="F1915" s="13">
        <v>224181</v>
      </c>
      <c r="G1915" s="13">
        <v>444972</v>
      </c>
      <c r="H1915" s="13">
        <v>0</v>
      </c>
      <c r="I1915" s="13">
        <v>0</v>
      </c>
      <c r="J1915" s="13">
        <v>0</v>
      </c>
      <c r="K1915" s="15">
        <v>220791</v>
      </c>
      <c r="L1915" s="15">
        <v>224181</v>
      </c>
      <c r="M1915" s="15">
        <v>444972</v>
      </c>
      <c r="O1915" s="13"/>
      <c r="P1915" s="13"/>
    </row>
    <row r="1916" spans="1:16" ht="12.45" customHeight="1" x14ac:dyDescent="0.2">
      <c r="A1916" s="11" t="str">
        <f t="shared" si="33"/>
        <v>KARRATHA2009</v>
      </c>
      <c r="B1916" s="3" t="s">
        <v>59</v>
      </c>
      <c r="C1916" s="12">
        <v>2009</v>
      </c>
      <c r="E1916" s="13">
        <v>268292</v>
      </c>
      <c r="F1916" s="13">
        <v>270877</v>
      </c>
      <c r="G1916" s="13">
        <v>539169</v>
      </c>
      <c r="H1916" s="13">
        <v>0</v>
      </c>
      <c r="I1916" s="13">
        <v>0</v>
      </c>
      <c r="J1916" s="13">
        <v>0</v>
      </c>
      <c r="K1916" s="15">
        <v>268292</v>
      </c>
      <c r="L1916" s="15">
        <v>270877</v>
      </c>
      <c r="M1916" s="15">
        <v>539169</v>
      </c>
      <c r="O1916" s="13"/>
      <c r="P1916" s="13"/>
    </row>
    <row r="1917" spans="1:16" ht="12.45" customHeight="1" x14ac:dyDescent="0.2">
      <c r="A1917" s="11" t="str">
        <f t="shared" si="33"/>
        <v>KARRATHA2010</v>
      </c>
      <c r="B1917" s="3" t="s">
        <v>59</v>
      </c>
      <c r="C1917" s="12">
        <v>2010</v>
      </c>
      <c r="E1917" s="13">
        <v>310192</v>
      </c>
      <c r="F1917" s="13">
        <v>318616</v>
      </c>
      <c r="G1917" s="13">
        <v>628808</v>
      </c>
      <c r="H1917" s="13">
        <v>0</v>
      </c>
      <c r="I1917" s="13">
        <v>0</v>
      </c>
      <c r="J1917" s="13">
        <v>0</v>
      </c>
      <c r="K1917" s="15">
        <v>310192</v>
      </c>
      <c r="L1917" s="15">
        <v>318616</v>
      </c>
      <c r="M1917" s="15">
        <v>628808</v>
      </c>
      <c r="O1917" s="13"/>
      <c r="P1917" s="13"/>
    </row>
    <row r="1918" spans="1:16" ht="12.45" customHeight="1" x14ac:dyDescent="0.2">
      <c r="A1918" s="11" t="str">
        <f t="shared" si="33"/>
        <v>KARRATHA2011</v>
      </c>
      <c r="B1918" s="95" t="s">
        <v>59</v>
      </c>
      <c r="C1918" s="88">
        <v>2011</v>
      </c>
      <c r="D1918" s="89"/>
      <c r="E1918" s="15">
        <v>369715</v>
      </c>
      <c r="F1918" s="15">
        <v>370596</v>
      </c>
      <c r="G1918" s="15">
        <v>740311</v>
      </c>
      <c r="H1918" s="15">
        <v>0</v>
      </c>
      <c r="I1918" s="15">
        <v>0</v>
      </c>
      <c r="J1918" s="15">
        <v>0</v>
      </c>
      <c r="K1918" s="15">
        <v>369715</v>
      </c>
      <c r="L1918" s="15">
        <v>370596</v>
      </c>
      <c r="M1918" s="15">
        <v>740311</v>
      </c>
      <c r="O1918" s="13"/>
      <c r="P1918" s="13"/>
    </row>
    <row r="1919" spans="1:16" ht="12.45" customHeight="1" x14ac:dyDescent="0.2">
      <c r="A1919" s="11" t="str">
        <f t="shared" si="33"/>
        <v>KARRATHA2012</v>
      </c>
      <c r="B1919" s="3" t="s">
        <v>59</v>
      </c>
      <c r="C1919" s="12">
        <v>2012</v>
      </c>
      <c r="E1919" s="13">
        <v>409303</v>
      </c>
      <c r="F1919" s="13">
        <v>409112</v>
      </c>
      <c r="G1919" s="13">
        <v>818415</v>
      </c>
      <c r="H1919" s="13">
        <v>0</v>
      </c>
      <c r="I1919" s="13">
        <v>0</v>
      </c>
      <c r="J1919" s="13">
        <v>0</v>
      </c>
      <c r="K1919" s="15">
        <v>409303</v>
      </c>
      <c r="L1919" s="15">
        <v>409112</v>
      </c>
      <c r="M1919" s="15">
        <v>818415</v>
      </c>
      <c r="O1919" s="13"/>
      <c r="P1919" s="13"/>
    </row>
    <row r="1920" spans="1:16" ht="12.45" customHeight="1" x14ac:dyDescent="0.2">
      <c r="A1920" s="11" t="str">
        <f t="shared" si="33"/>
        <v>KARRATHA2013</v>
      </c>
      <c r="B1920" s="3" t="s">
        <v>59</v>
      </c>
      <c r="C1920" s="12">
        <v>2013</v>
      </c>
      <c r="E1920" s="13">
        <v>384101</v>
      </c>
      <c r="F1920" s="13">
        <v>386514</v>
      </c>
      <c r="G1920" s="13">
        <v>770615</v>
      </c>
      <c r="H1920" s="13">
        <v>0</v>
      </c>
      <c r="I1920" s="13">
        <v>0</v>
      </c>
      <c r="J1920" s="13">
        <v>0</v>
      </c>
      <c r="K1920" s="15">
        <v>384101</v>
      </c>
      <c r="L1920" s="15">
        <v>386514</v>
      </c>
      <c r="M1920" s="15">
        <v>770615</v>
      </c>
      <c r="O1920" s="13"/>
      <c r="P1920" s="13"/>
    </row>
    <row r="1921" spans="1:16" ht="12.45" customHeight="1" x14ac:dyDescent="0.2">
      <c r="A1921" s="11" t="str">
        <f t="shared" si="33"/>
        <v>KARRATHA2014</v>
      </c>
      <c r="B1921" s="3" t="s">
        <v>59</v>
      </c>
      <c r="C1921" s="12">
        <v>2014</v>
      </c>
      <c r="E1921" s="13">
        <v>354186</v>
      </c>
      <c r="F1921" s="13">
        <v>356182</v>
      </c>
      <c r="G1921" s="13">
        <v>710368</v>
      </c>
      <c r="H1921" s="13">
        <v>0</v>
      </c>
      <c r="I1921" s="13">
        <v>0</v>
      </c>
      <c r="J1921" s="13">
        <v>0</v>
      </c>
      <c r="K1921" s="15">
        <v>354186</v>
      </c>
      <c r="L1921" s="15">
        <v>356182</v>
      </c>
      <c r="M1921" s="15">
        <v>710368</v>
      </c>
      <c r="O1921" s="13"/>
      <c r="P1921" s="13"/>
    </row>
    <row r="1922" spans="1:16" ht="12.45" customHeight="1" x14ac:dyDescent="0.2">
      <c r="A1922" s="11" t="str">
        <f t="shared" si="33"/>
        <v>KARRATHA2015</v>
      </c>
      <c r="B1922" s="3" t="s">
        <v>59</v>
      </c>
      <c r="C1922" s="12">
        <v>2015</v>
      </c>
      <c r="E1922" s="13">
        <v>303359</v>
      </c>
      <c r="F1922" s="13">
        <v>304227</v>
      </c>
      <c r="G1922" s="13">
        <v>607586</v>
      </c>
      <c r="H1922" s="13">
        <v>0</v>
      </c>
      <c r="I1922" s="13">
        <v>0</v>
      </c>
      <c r="J1922" s="13">
        <v>0</v>
      </c>
      <c r="K1922" s="15">
        <v>303359</v>
      </c>
      <c r="L1922" s="15">
        <v>304227</v>
      </c>
      <c r="M1922" s="15">
        <v>607586</v>
      </c>
      <c r="O1922" s="13"/>
      <c r="P1922" s="13"/>
    </row>
    <row r="1923" spans="1:16" ht="12.45" customHeight="1" x14ac:dyDescent="0.2">
      <c r="A1923" s="11" t="str">
        <f t="shared" si="33"/>
        <v>KARRATHA2016</v>
      </c>
      <c r="B1923" s="3" t="s">
        <v>59</v>
      </c>
      <c r="C1923" s="12">
        <v>2016</v>
      </c>
      <c r="E1923" s="13">
        <v>248446</v>
      </c>
      <c r="F1923" s="13">
        <v>246448</v>
      </c>
      <c r="G1923" s="13">
        <v>494894</v>
      </c>
      <c r="H1923" s="13">
        <v>0</v>
      </c>
      <c r="I1923" s="13">
        <v>0</v>
      </c>
      <c r="J1923" s="13">
        <v>0</v>
      </c>
      <c r="K1923" s="15">
        <v>248446</v>
      </c>
      <c r="L1923" s="15">
        <v>246448</v>
      </c>
      <c r="M1923" s="15">
        <v>494894</v>
      </c>
      <c r="O1923" s="13"/>
      <c r="P1923" s="13"/>
    </row>
    <row r="1924" spans="1:16" ht="12.45" customHeight="1" x14ac:dyDescent="0.2">
      <c r="A1924" s="11" t="str">
        <f t="shared" si="33"/>
        <v>KARRATHA2017</v>
      </c>
      <c r="B1924" s="3" t="s">
        <v>59</v>
      </c>
      <c r="C1924" s="12">
        <v>2017</v>
      </c>
      <c r="E1924" s="13">
        <v>219366</v>
      </c>
      <c r="F1924" s="13">
        <v>219681</v>
      </c>
      <c r="G1924" s="13">
        <v>439047</v>
      </c>
      <c r="H1924" s="13">
        <v>0</v>
      </c>
      <c r="I1924" s="13">
        <v>0</v>
      </c>
      <c r="J1924" s="13">
        <v>0</v>
      </c>
      <c r="K1924" s="15">
        <v>219366</v>
      </c>
      <c r="L1924" s="15">
        <v>219681</v>
      </c>
      <c r="M1924" s="15">
        <v>439047</v>
      </c>
      <c r="O1924" s="13"/>
      <c r="P1924" s="13"/>
    </row>
    <row r="1925" spans="1:16" ht="12.45" customHeight="1" x14ac:dyDescent="0.2">
      <c r="A1925" s="11" t="str">
        <f t="shared" si="33"/>
        <v>KARRATHA2018</v>
      </c>
      <c r="B1925" s="96" t="s">
        <v>59</v>
      </c>
      <c r="C1925" s="88">
        <v>2018</v>
      </c>
      <c r="D1925" s="89"/>
      <c r="E1925" s="15">
        <v>219494</v>
      </c>
      <c r="F1925" s="15">
        <v>221955</v>
      </c>
      <c r="G1925" s="15">
        <v>441449</v>
      </c>
      <c r="H1925" s="15">
        <v>0</v>
      </c>
      <c r="I1925" s="15">
        <v>0</v>
      </c>
      <c r="J1925" s="15">
        <v>0</v>
      </c>
      <c r="K1925" s="15">
        <v>219494</v>
      </c>
      <c r="L1925" s="15">
        <v>221955</v>
      </c>
      <c r="M1925" s="15">
        <v>441449</v>
      </c>
      <c r="O1925" s="13"/>
      <c r="P1925" s="13"/>
    </row>
    <row r="1926" spans="1:16" ht="12.45" customHeight="1" x14ac:dyDescent="0.2">
      <c r="A1926" s="11" t="str">
        <f t="shared" si="33"/>
        <v>KARRATHA2019</v>
      </c>
      <c r="B1926" s="95" t="s">
        <v>59</v>
      </c>
      <c r="C1926" s="88">
        <v>2019</v>
      </c>
      <c r="D1926" s="89"/>
      <c r="E1926" s="15">
        <v>232672</v>
      </c>
      <c r="F1926" s="15">
        <v>235226</v>
      </c>
      <c r="G1926" s="15">
        <v>467898</v>
      </c>
      <c r="H1926" s="90">
        <v>0</v>
      </c>
      <c r="I1926" s="90">
        <v>0</v>
      </c>
      <c r="J1926" s="15">
        <v>0</v>
      </c>
      <c r="K1926" s="15">
        <v>232672</v>
      </c>
      <c r="L1926" s="15">
        <v>235226</v>
      </c>
      <c r="M1926" s="15">
        <v>467898</v>
      </c>
      <c r="O1926" s="13"/>
      <c r="P1926" s="13"/>
    </row>
    <row r="1927" spans="1:16" ht="12.45" customHeight="1" x14ac:dyDescent="0.2">
      <c r="A1927" s="11" t="str">
        <f t="shared" si="33"/>
        <v>KARRATHA2020</v>
      </c>
      <c r="B1927" s="95" t="s">
        <v>59</v>
      </c>
      <c r="C1927" s="88">
        <v>2020</v>
      </c>
      <c r="D1927" s="89"/>
      <c r="E1927" s="15">
        <v>135230</v>
      </c>
      <c r="F1927" s="15">
        <v>137941</v>
      </c>
      <c r="G1927" s="15">
        <v>273171</v>
      </c>
      <c r="H1927" s="90">
        <v>0</v>
      </c>
      <c r="I1927" s="90">
        <v>0</v>
      </c>
      <c r="J1927" s="15">
        <v>0</v>
      </c>
      <c r="K1927" s="15">
        <v>135230</v>
      </c>
      <c r="L1927" s="15">
        <v>137941</v>
      </c>
      <c r="M1927" s="15">
        <v>273171</v>
      </c>
      <c r="O1927" s="13"/>
      <c r="P1927" s="13"/>
    </row>
    <row r="1928" spans="1:16" ht="12.45" customHeight="1" x14ac:dyDescent="0.2">
      <c r="A1928" s="11" t="str">
        <f t="shared" si="33"/>
        <v>KARRATHA2021</v>
      </c>
      <c r="B1928" s="3" t="s">
        <v>59</v>
      </c>
      <c r="C1928" s="12">
        <v>2021</v>
      </c>
      <c r="E1928" s="13">
        <v>209999</v>
      </c>
      <c r="F1928" s="13">
        <v>212902</v>
      </c>
      <c r="G1928" s="13">
        <v>422901</v>
      </c>
      <c r="H1928" s="13">
        <v>0</v>
      </c>
      <c r="I1928" s="13">
        <v>0</v>
      </c>
      <c r="J1928" s="13">
        <v>0</v>
      </c>
      <c r="K1928" s="15">
        <v>209999</v>
      </c>
      <c r="L1928" s="15">
        <v>212902</v>
      </c>
      <c r="M1928" s="15">
        <v>422901</v>
      </c>
      <c r="O1928" s="13"/>
      <c r="P1928" s="13"/>
    </row>
    <row r="1929" spans="1:16" ht="12.45" customHeight="1" x14ac:dyDescent="0.2">
      <c r="A1929" s="11" t="str">
        <f t="shared" si="33"/>
        <v>KARRATHA2022</v>
      </c>
      <c r="B1929" s="3" t="s">
        <v>59</v>
      </c>
      <c r="C1929" s="12">
        <v>2022</v>
      </c>
      <c r="E1929" s="13">
        <v>244555</v>
      </c>
      <c r="F1929" s="13">
        <v>249448</v>
      </c>
      <c r="G1929" s="13">
        <v>494003</v>
      </c>
      <c r="H1929" s="13">
        <v>0</v>
      </c>
      <c r="I1929" s="13">
        <v>0</v>
      </c>
      <c r="J1929" s="13">
        <v>0</v>
      </c>
      <c r="K1929" s="15">
        <v>244555</v>
      </c>
      <c r="L1929" s="15">
        <v>249448</v>
      </c>
      <c r="M1929" s="15">
        <v>494003</v>
      </c>
      <c r="O1929" s="13"/>
      <c r="P1929" s="13"/>
    </row>
    <row r="1930" spans="1:16" ht="12.45" customHeight="1" x14ac:dyDescent="0.2">
      <c r="A1930" s="11" t="str">
        <f t="shared" si="33"/>
        <v>KARRATHA2023</v>
      </c>
      <c r="B1930" s="91" t="s">
        <v>59</v>
      </c>
      <c r="C1930" s="12">
        <v>2023</v>
      </c>
      <c r="E1930" s="13">
        <v>272083</v>
      </c>
      <c r="F1930" s="13">
        <v>274997</v>
      </c>
      <c r="G1930" s="13">
        <v>547080</v>
      </c>
      <c r="H1930" s="13">
        <v>0</v>
      </c>
      <c r="I1930" s="13">
        <v>0</v>
      </c>
      <c r="J1930" s="13">
        <v>0</v>
      </c>
      <c r="K1930" s="15">
        <v>272083</v>
      </c>
      <c r="L1930" s="15">
        <v>274997</v>
      </c>
      <c r="M1930" s="15">
        <v>547080</v>
      </c>
      <c r="O1930" s="13"/>
      <c r="P1930" s="13"/>
    </row>
    <row r="1931" spans="1:16" ht="12.45" customHeight="1" x14ac:dyDescent="0.2">
      <c r="A1931" s="11" t="str">
        <f t="shared" si="33"/>
        <v>KARRATHA2024</v>
      </c>
      <c r="B1931" s="93" t="s">
        <v>59</v>
      </c>
      <c r="C1931" s="88">
        <v>2024</v>
      </c>
      <c r="D1931" s="89"/>
      <c r="E1931" s="15">
        <v>306730</v>
      </c>
      <c r="F1931" s="15">
        <v>308697</v>
      </c>
      <c r="G1931" s="15">
        <v>615427</v>
      </c>
      <c r="H1931" s="15">
        <v>0</v>
      </c>
      <c r="I1931" s="15">
        <v>0</v>
      </c>
      <c r="J1931" s="15">
        <v>0</v>
      </c>
      <c r="K1931" s="15">
        <v>306730</v>
      </c>
      <c r="L1931" s="15">
        <v>308697</v>
      </c>
      <c r="M1931" s="15">
        <v>615427</v>
      </c>
      <c r="O1931" s="13"/>
      <c r="P1931" s="13"/>
    </row>
    <row r="1932" spans="1:16" ht="12.45" customHeight="1" x14ac:dyDescent="0.2">
      <c r="A1932" s="11" t="str">
        <f t="shared" si="33"/>
        <v>KING ISLAND1985</v>
      </c>
      <c r="B1932" s="93" t="s">
        <v>58</v>
      </c>
      <c r="C1932" s="88">
        <v>1985</v>
      </c>
      <c r="D1932" s="89"/>
      <c r="E1932" s="15">
        <v>10296</v>
      </c>
      <c r="F1932" s="15">
        <v>10624</v>
      </c>
      <c r="G1932" s="15">
        <v>20920</v>
      </c>
      <c r="H1932" s="15">
        <v>0</v>
      </c>
      <c r="I1932" s="15">
        <v>0</v>
      </c>
      <c r="J1932" s="15">
        <v>0</v>
      </c>
      <c r="K1932" s="15">
        <v>10296</v>
      </c>
      <c r="L1932" s="15">
        <v>10624</v>
      </c>
      <c r="M1932" s="15">
        <v>20920</v>
      </c>
      <c r="O1932" s="13"/>
      <c r="P1932" s="13"/>
    </row>
    <row r="1933" spans="1:16" ht="12.45" customHeight="1" x14ac:dyDescent="0.2">
      <c r="A1933" s="11" t="str">
        <f t="shared" si="33"/>
        <v>KING ISLAND1986</v>
      </c>
      <c r="B1933" s="91" t="s">
        <v>58</v>
      </c>
      <c r="C1933" s="16">
        <v>1986</v>
      </c>
      <c r="D1933" s="89"/>
      <c r="E1933" s="92">
        <v>9765</v>
      </c>
      <c r="F1933" s="92">
        <v>9966</v>
      </c>
      <c r="G1933" s="92">
        <v>19731</v>
      </c>
      <c r="H1933" s="92">
        <v>0</v>
      </c>
      <c r="I1933" s="92">
        <v>0</v>
      </c>
      <c r="J1933" s="92">
        <v>0</v>
      </c>
      <c r="K1933" s="15">
        <v>9765</v>
      </c>
      <c r="L1933" s="15">
        <v>9966</v>
      </c>
      <c r="M1933" s="15">
        <v>19731</v>
      </c>
      <c r="O1933" s="13"/>
      <c r="P1933" s="13"/>
    </row>
    <row r="1934" spans="1:16" ht="12.45" customHeight="1" x14ac:dyDescent="0.2">
      <c r="A1934" s="11" t="str">
        <f t="shared" si="33"/>
        <v>KING ISLAND1987</v>
      </c>
      <c r="B1934" s="3" t="s">
        <v>58</v>
      </c>
      <c r="C1934" s="12">
        <v>1987</v>
      </c>
      <c r="E1934" s="13">
        <v>12361</v>
      </c>
      <c r="F1934" s="13">
        <v>12261</v>
      </c>
      <c r="G1934" s="13">
        <v>24622</v>
      </c>
      <c r="H1934" s="13">
        <v>0</v>
      </c>
      <c r="I1934" s="13">
        <v>0</v>
      </c>
      <c r="J1934" s="13">
        <v>0</v>
      </c>
      <c r="K1934" s="15">
        <v>12361</v>
      </c>
      <c r="L1934" s="15">
        <v>12261</v>
      </c>
      <c r="M1934" s="15">
        <v>24622</v>
      </c>
      <c r="O1934" s="13"/>
      <c r="P1934" s="13"/>
    </row>
    <row r="1935" spans="1:16" ht="12.45" customHeight="1" x14ac:dyDescent="0.2">
      <c r="A1935" s="11" t="str">
        <f t="shared" si="33"/>
        <v>KING ISLAND1988</v>
      </c>
      <c r="B1935" s="3" t="s">
        <v>58</v>
      </c>
      <c r="C1935" s="12">
        <v>1988</v>
      </c>
      <c r="E1935" s="13">
        <v>14809</v>
      </c>
      <c r="F1935" s="13">
        <v>14420</v>
      </c>
      <c r="G1935" s="13">
        <v>29229</v>
      </c>
      <c r="H1935" s="13">
        <v>0</v>
      </c>
      <c r="I1935" s="13">
        <v>0</v>
      </c>
      <c r="J1935" s="13">
        <v>0</v>
      </c>
      <c r="K1935" s="15">
        <v>14809</v>
      </c>
      <c r="L1935" s="15">
        <v>14420</v>
      </c>
      <c r="M1935" s="15">
        <v>29229</v>
      </c>
      <c r="O1935" s="13"/>
      <c r="P1935" s="13"/>
    </row>
    <row r="1936" spans="1:16" ht="12.45" customHeight="1" x14ac:dyDescent="0.2">
      <c r="A1936" s="11" t="str">
        <f t="shared" si="33"/>
        <v>KING ISLAND1989</v>
      </c>
      <c r="B1936" s="95" t="s">
        <v>58</v>
      </c>
      <c r="C1936" s="88">
        <v>1989</v>
      </c>
      <c r="D1936" s="89"/>
      <c r="E1936" s="15">
        <v>15390</v>
      </c>
      <c r="F1936" s="15">
        <v>15284</v>
      </c>
      <c r="G1936" s="15">
        <v>30674</v>
      </c>
      <c r="H1936" s="90">
        <v>0</v>
      </c>
      <c r="I1936" s="90">
        <v>0</v>
      </c>
      <c r="J1936" s="15">
        <v>0</v>
      </c>
      <c r="K1936" s="15">
        <v>15390</v>
      </c>
      <c r="L1936" s="15">
        <v>15284</v>
      </c>
      <c r="M1936" s="15">
        <v>30674</v>
      </c>
      <c r="O1936" s="13"/>
      <c r="P1936" s="13"/>
    </row>
    <row r="1937" spans="1:16" ht="12.45" customHeight="1" x14ac:dyDescent="0.2">
      <c r="A1937" s="11" t="str">
        <f t="shared" si="33"/>
        <v>KING ISLAND1990</v>
      </c>
      <c r="B1937" s="91" t="s">
        <v>58</v>
      </c>
      <c r="C1937" s="16">
        <v>1990</v>
      </c>
      <c r="D1937" s="89"/>
      <c r="E1937" s="92">
        <v>15770</v>
      </c>
      <c r="F1937" s="92">
        <v>15916</v>
      </c>
      <c r="G1937" s="92">
        <v>31686</v>
      </c>
      <c r="H1937" s="92">
        <v>0</v>
      </c>
      <c r="I1937" s="92">
        <v>0</v>
      </c>
      <c r="J1937" s="92">
        <v>0</v>
      </c>
      <c r="K1937" s="15">
        <v>15770</v>
      </c>
      <c r="L1937" s="15">
        <v>15916</v>
      </c>
      <c r="M1937" s="15">
        <v>31686</v>
      </c>
      <c r="O1937" s="13"/>
      <c r="P1937" s="13"/>
    </row>
    <row r="1938" spans="1:16" ht="12.45" customHeight="1" x14ac:dyDescent="0.2">
      <c r="A1938" s="11" t="str">
        <f t="shared" si="33"/>
        <v>KING ISLAND1991</v>
      </c>
      <c r="B1938" s="3" t="s">
        <v>58</v>
      </c>
      <c r="C1938" s="12">
        <v>1991</v>
      </c>
      <c r="E1938" s="13">
        <v>15390</v>
      </c>
      <c r="F1938" s="13">
        <v>15167</v>
      </c>
      <c r="G1938" s="13">
        <v>30557</v>
      </c>
      <c r="H1938" s="13">
        <v>0</v>
      </c>
      <c r="I1938" s="13">
        <v>0</v>
      </c>
      <c r="J1938" s="13">
        <v>0</v>
      </c>
      <c r="K1938" s="15">
        <v>15390</v>
      </c>
      <c r="L1938" s="15">
        <v>15167</v>
      </c>
      <c r="M1938" s="15">
        <v>30557</v>
      </c>
      <c r="O1938" s="13"/>
      <c r="P1938" s="13"/>
    </row>
    <row r="1939" spans="1:16" ht="12.45" customHeight="1" x14ac:dyDescent="0.2">
      <c r="A1939" s="11" t="str">
        <f t="shared" si="33"/>
        <v>KING ISLAND1992</v>
      </c>
      <c r="B1939" s="95" t="s">
        <v>58</v>
      </c>
      <c r="C1939" s="88">
        <v>1992</v>
      </c>
      <c r="D1939" s="89"/>
      <c r="E1939" s="15">
        <v>15651</v>
      </c>
      <c r="F1939" s="15">
        <v>15182</v>
      </c>
      <c r="G1939" s="15">
        <v>30833</v>
      </c>
      <c r="H1939" s="90">
        <v>0</v>
      </c>
      <c r="I1939" s="90">
        <v>0</v>
      </c>
      <c r="J1939" s="15">
        <v>0</v>
      </c>
      <c r="K1939" s="15">
        <v>15651</v>
      </c>
      <c r="L1939" s="15">
        <v>15182</v>
      </c>
      <c r="M1939" s="15">
        <v>30833</v>
      </c>
      <c r="O1939" s="13"/>
      <c r="P1939" s="13"/>
    </row>
    <row r="1940" spans="1:16" ht="12.45" customHeight="1" x14ac:dyDescent="0.2">
      <c r="A1940" s="11" t="str">
        <f t="shared" si="33"/>
        <v>KING ISLAND1993</v>
      </c>
      <c r="B1940" s="3" t="s">
        <v>58</v>
      </c>
      <c r="C1940" s="12">
        <v>1993</v>
      </c>
      <c r="E1940" s="13">
        <v>17608</v>
      </c>
      <c r="F1940" s="13">
        <v>17367</v>
      </c>
      <c r="G1940" s="13">
        <v>34975</v>
      </c>
      <c r="H1940" s="13">
        <v>0</v>
      </c>
      <c r="I1940" s="13">
        <v>0</v>
      </c>
      <c r="J1940" s="13">
        <v>0</v>
      </c>
      <c r="K1940" s="15">
        <v>17608</v>
      </c>
      <c r="L1940" s="15">
        <v>17367</v>
      </c>
      <c r="M1940" s="15">
        <v>34975</v>
      </c>
      <c r="O1940" s="13"/>
      <c r="P1940" s="13"/>
    </row>
    <row r="1941" spans="1:16" ht="12.45" customHeight="1" x14ac:dyDescent="0.2">
      <c r="A1941" s="11" t="str">
        <f t="shared" si="33"/>
        <v>KING ISLAND1994</v>
      </c>
      <c r="B1941" s="3" t="s">
        <v>58</v>
      </c>
      <c r="C1941" s="12">
        <v>1994</v>
      </c>
      <c r="E1941" s="13">
        <v>18182</v>
      </c>
      <c r="F1941" s="13">
        <v>18377</v>
      </c>
      <c r="G1941" s="13">
        <v>36559</v>
      </c>
      <c r="H1941" s="13">
        <v>0</v>
      </c>
      <c r="I1941" s="13">
        <v>0</v>
      </c>
      <c r="J1941" s="13">
        <v>0</v>
      </c>
      <c r="K1941" s="15">
        <v>18182</v>
      </c>
      <c r="L1941" s="15">
        <v>18377</v>
      </c>
      <c r="M1941" s="15">
        <v>36559</v>
      </c>
      <c r="O1941" s="13"/>
      <c r="P1941" s="13"/>
    </row>
    <row r="1942" spans="1:16" ht="12.45" customHeight="1" x14ac:dyDescent="0.2">
      <c r="A1942" s="11" t="str">
        <f t="shared" si="33"/>
        <v>KING ISLAND1995</v>
      </c>
      <c r="B1942" s="95" t="s">
        <v>58</v>
      </c>
      <c r="C1942" s="88">
        <v>1995</v>
      </c>
      <c r="D1942" s="89"/>
      <c r="E1942" s="15">
        <v>18144</v>
      </c>
      <c r="F1942" s="15">
        <v>17809</v>
      </c>
      <c r="G1942" s="15">
        <v>35953</v>
      </c>
      <c r="H1942" s="90">
        <v>0</v>
      </c>
      <c r="I1942" s="90">
        <v>0</v>
      </c>
      <c r="J1942" s="15">
        <v>0</v>
      </c>
      <c r="K1942" s="15">
        <v>18144</v>
      </c>
      <c r="L1942" s="15">
        <v>17809</v>
      </c>
      <c r="M1942" s="15">
        <v>35953</v>
      </c>
      <c r="O1942" s="13"/>
      <c r="P1942" s="13"/>
    </row>
    <row r="1943" spans="1:16" ht="12.45" customHeight="1" x14ac:dyDescent="0.2">
      <c r="A1943" s="11" t="str">
        <f t="shared" si="33"/>
        <v>KING ISLAND1996</v>
      </c>
      <c r="B1943" s="3" t="s">
        <v>58</v>
      </c>
      <c r="C1943" s="12">
        <v>1996</v>
      </c>
      <c r="E1943" s="13">
        <v>17027</v>
      </c>
      <c r="F1943" s="13">
        <v>16940</v>
      </c>
      <c r="G1943" s="13">
        <v>33967</v>
      </c>
      <c r="H1943" s="13">
        <v>0</v>
      </c>
      <c r="I1943" s="13">
        <v>0</v>
      </c>
      <c r="J1943" s="13">
        <v>0</v>
      </c>
      <c r="K1943" s="15">
        <v>17027</v>
      </c>
      <c r="L1943" s="15">
        <v>16940</v>
      </c>
      <c r="M1943" s="15">
        <v>33967</v>
      </c>
      <c r="O1943" s="13"/>
      <c r="P1943" s="13"/>
    </row>
    <row r="1944" spans="1:16" ht="12.45" customHeight="1" x14ac:dyDescent="0.2">
      <c r="A1944" s="11" t="str">
        <f t="shared" si="33"/>
        <v>KING ISLAND1997</v>
      </c>
      <c r="B1944" s="3" t="s">
        <v>58</v>
      </c>
      <c r="C1944" s="12">
        <v>1997</v>
      </c>
      <c r="E1944" s="13">
        <v>17628</v>
      </c>
      <c r="F1944" s="13">
        <v>17751</v>
      </c>
      <c r="G1944" s="13">
        <v>35379</v>
      </c>
      <c r="H1944" s="13">
        <v>0</v>
      </c>
      <c r="I1944" s="13">
        <v>0</v>
      </c>
      <c r="J1944" s="13">
        <v>0</v>
      </c>
      <c r="K1944" s="15">
        <v>17628</v>
      </c>
      <c r="L1944" s="15">
        <v>17751</v>
      </c>
      <c r="M1944" s="15">
        <v>35379</v>
      </c>
      <c r="O1944" s="13"/>
      <c r="P1944" s="13"/>
    </row>
    <row r="1945" spans="1:16" ht="12.45" customHeight="1" x14ac:dyDescent="0.2">
      <c r="A1945" s="11" t="str">
        <f t="shared" si="33"/>
        <v>KING ISLAND1998</v>
      </c>
      <c r="B1945" s="3" t="s">
        <v>58</v>
      </c>
      <c r="C1945" s="12">
        <v>1998</v>
      </c>
      <c r="E1945" s="13">
        <v>20162</v>
      </c>
      <c r="F1945" s="13">
        <v>20142</v>
      </c>
      <c r="G1945" s="13">
        <v>40304</v>
      </c>
      <c r="H1945" s="13">
        <v>0</v>
      </c>
      <c r="I1945" s="13">
        <v>0</v>
      </c>
      <c r="J1945" s="13">
        <v>0</v>
      </c>
      <c r="K1945" s="15">
        <v>20162</v>
      </c>
      <c r="L1945" s="15">
        <v>20142</v>
      </c>
      <c r="M1945" s="15">
        <v>40304</v>
      </c>
      <c r="O1945" s="13"/>
      <c r="P1945" s="13"/>
    </row>
    <row r="1946" spans="1:16" ht="12.45" customHeight="1" x14ac:dyDescent="0.2">
      <c r="A1946" s="11" t="str">
        <f t="shared" si="33"/>
        <v>KING ISLAND1999</v>
      </c>
      <c r="B1946" s="91" t="s">
        <v>58</v>
      </c>
      <c r="C1946" s="16">
        <v>1999</v>
      </c>
      <c r="D1946" s="89"/>
      <c r="E1946" s="92">
        <v>17079</v>
      </c>
      <c r="F1946" s="92">
        <v>17202</v>
      </c>
      <c r="G1946" s="92">
        <v>34281</v>
      </c>
      <c r="H1946" s="92">
        <v>0</v>
      </c>
      <c r="I1946" s="92">
        <v>0</v>
      </c>
      <c r="J1946" s="92">
        <v>0</v>
      </c>
      <c r="K1946" s="15">
        <v>17079</v>
      </c>
      <c r="L1946" s="15">
        <v>17202</v>
      </c>
      <c r="M1946" s="15">
        <v>34281</v>
      </c>
      <c r="O1946" s="13"/>
      <c r="P1946" s="13"/>
    </row>
    <row r="1947" spans="1:16" ht="12.45" customHeight="1" x14ac:dyDescent="0.2">
      <c r="A1947" s="11" t="str">
        <f t="shared" si="33"/>
        <v>KING ISLAND2000</v>
      </c>
      <c r="B1947" s="95" t="s">
        <v>58</v>
      </c>
      <c r="C1947" s="88">
        <v>2000</v>
      </c>
      <c r="D1947" s="89"/>
      <c r="E1947" s="15">
        <v>13872</v>
      </c>
      <c r="F1947" s="15">
        <v>13873</v>
      </c>
      <c r="G1947" s="15">
        <v>27745</v>
      </c>
      <c r="H1947" s="90">
        <v>0</v>
      </c>
      <c r="I1947" s="90">
        <v>0</v>
      </c>
      <c r="J1947" s="15">
        <v>0</v>
      </c>
      <c r="K1947" s="15">
        <v>13872</v>
      </c>
      <c r="L1947" s="15">
        <v>13873</v>
      </c>
      <c r="M1947" s="15">
        <v>27745</v>
      </c>
      <c r="O1947" s="13"/>
      <c r="P1947" s="13"/>
    </row>
    <row r="1948" spans="1:16" ht="12.45" customHeight="1" x14ac:dyDescent="0.2">
      <c r="A1948" s="11" t="str">
        <f t="shared" si="33"/>
        <v>KING ISLAND2001</v>
      </c>
      <c r="B1948" s="3" t="s">
        <v>58</v>
      </c>
      <c r="C1948" s="12">
        <v>2001</v>
      </c>
      <c r="E1948" s="13">
        <v>13778</v>
      </c>
      <c r="F1948" s="13">
        <v>13781</v>
      </c>
      <c r="G1948" s="13">
        <v>27559</v>
      </c>
      <c r="H1948" s="13">
        <v>0</v>
      </c>
      <c r="I1948" s="13">
        <v>0</v>
      </c>
      <c r="J1948" s="13">
        <v>0</v>
      </c>
      <c r="K1948" s="15">
        <v>13778</v>
      </c>
      <c r="L1948" s="15">
        <v>13781</v>
      </c>
      <c r="M1948" s="15">
        <v>27559</v>
      </c>
      <c r="O1948" s="13"/>
      <c r="P1948" s="13"/>
    </row>
    <row r="1949" spans="1:16" ht="12.45" customHeight="1" x14ac:dyDescent="0.2">
      <c r="A1949" s="11" t="str">
        <f t="shared" si="33"/>
        <v>KING ISLAND2002</v>
      </c>
      <c r="B1949" s="3" t="s">
        <v>58</v>
      </c>
      <c r="C1949" s="12">
        <v>2002</v>
      </c>
      <c r="E1949" s="13">
        <v>8817</v>
      </c>
      <c r="F1949" s="13">
        <v>8664</v>
      </c>
      <c r="G1949" s="13">
        <v>17481</v>
      </c>
      <c r="H1949" s="13">
        <v>0</v>
      </c>
      <c r="I1949" s="13">
        <v>0</v>
      </c>
      <c r="J1949" s="13">
        <v>0</v>
      </c>
      <c r="K1949" s="15">
        <v>8817</v>
      </c>
      <c r="L1949" s="15">
        <v>8664</v>
      </c>
      <c r="M1949" s="15">
        <v>17481</v>
      </c>
      <c r="O1949" s="13"/>
      <c r="P1949" s="13"/>
    </row>
    <row r="1950" spans="1:16" ht="12.45" customHeight="1" x14ac:dyDescent="0.2">
      <c r="A1950" s="11" t="str">
        <f t="shared" si="33"/>
        <v>KING ISLAND2003</v>
      </c>
      <c r="B1950" s="3" t="s">
        <v>58</v>
      </c>
      <c r="C1950" s="12">
        <v>2003</v>
      </c>
      <c r="E1950" s="13">
        <v>9052</v>
      </c>
      <c r="F1950" s="13">
        <v>8857</v>
      </c>
      <c r="G1950" s="13">
        <v>17909</v>
      </c>
      <c r="H1950" s="13">
        <v>0</v>
      </c>
      <c r="I1950" s="13">
        <v>0</v>
      </c>
      <c r="J1950" s="13">
        <v>0</v>
      </c>
      <c r="K1950" s="15">
        <v>9052</v>
      </c>
      <c r="L1950" s="15">
        <v>8857</v>
      </c>
      <c r="M1950" s="15">
        <v>17909</v>
      </c>
      <c r="O1950" s="13"/>
      <c r="P1950" s="13"/>
    </row>
    <row r="1951" spans="1:16" ht="12.45" customHeight="1" x14ac:dyDescent="0.2">
      <c r="A1951" s="11" t="str">
        <f t="shared" si="33"/>
        <v>KING ISLAND2004</v>
      </c>
      <c r="B1951" s="91" t="s">
        <v>58</v>
      </c>
      <c r="C1951" s="12">
        <v>2004</v>
      </c>
      <c r="E1951" s="13">
        <v>14322</v>
      </c>
      <c r="F1951" s="13">
        <v>14158</v>
      </c>
      <c r="G1951" s="13">
        <v>28480</v>
      </c>
      <c r="H1951" s="13">
        <v>0</v>
      </c>
      <c r="I1951" s="13">
        <v>0</v>
      </c>
      <c r="J1951" s="13">
        <v>0</v>
      </c>
      <c r="K1951" s="15">
        <v>14322</v>
      </c>
      <c r="L1951" s="15">
        <v>14158</v>
      </c>
      <c r="M1951" s="15">
        <v>28480</v>
      </c>
      <c r="O1951" s="13"/>
      <c r="P1951" s="13"/>
    </row>
    <row r="1952" spans="1:16" ht="12.45" customHeight="1" x14ac:dyDescent="0.2">
      <c r="A1952" s="11" t="str">
        <f t="shared" si="33"/>
        <v>KING ISLAND2005</v>
      </c>
      <c r="B1952" s="95" t="s">
        <v>58</v>
      </c>
      <c r="C1952" s="88">
        <v>2005</v>
      </c>
      <c r="D1952" s="89"/>
      <c r="E1952" s="15">
        <v>13180</v>
      </c>
      <c r="F1952" s="15">
        <v>13165</v>
      </c>
      <c r="G1952" s="15">
        <v>26345</v>
      </c>
      <c r="H1952" s="90">
        <v>0</v>
      </c>
      <c r="I1952" s="90">
        <v>0</v>
      </c>
      <c r="J1952" s="15">
        <v>0</v>
      </c>
      <c r="K1952" s="15">
        <v>13180</v>
      </c>
      <c r="L1952" s="15">
        <v>13165</v>
      </c>
      <c r="M1952" s="15">
        <v>26345</v>
      </c>
      <c r="O1952" s="13"/>
      <c r="P1952" s="13"/>
    </row>
    <row r="1953" spans="1:16" ht="12.45" customHeight="1" x14ac:dyDescent="0.2">
      <c r="A1953" s="11" t="str">
        <f t="shared" si="33"/>
        <v>KING ISLAND2006</v>
      </c>
      <c r="B1953" s="95" t="s">
        <v>58</v>
      </c>
      <c r="C1953" s="88">
        <v>2006</v>
      </c>
      <c r="D1953" s="89"/>
      <c r="E1953" s="15">
        <v>14552</v>
      </c>
      <c r="F1953" s="15">
        <v>14485</v>
      </c>
      <c r="G1953" s="15">
        <v>29037</v>
      </c>
      <c r="H1953" s="90">
        <v>0</v>
      </c>
      <c r="I1953" s="90">
        <v>0</v>
      </c>
      <c r="J1953" s="15">
        <v>0</v>
      </c>
      <c r="K1953" s="15">
        <v>14552</v>
      </c>
      <c r="L1953" s="15">
        <v>14485</v>
      </c>
      <c r="M1953" s="15">
        <v>29037</v>
      </c>
      <c r="O1953" s="13"/>
      <c r="P1953" s="13"/>
    </row>
    <row r="1954" spans="1:16" ht="12.45" customHeight="1" x14ac:dyDescent="0.2">
      <c r="A1954" s="11" t="str">
        <f t="shared" si="33"/>
        <v>KING ISLAND2007</v>
      </c>
      <c r="B1954" s="93" t="s">
        <v>58</v>
      </c>
      <c r="C1954" s="88">
        <v>2007</v>
      </c>
      <c r="D1954" s="89"/>
      <c r="E1954" s="15">
        <v>15381</v>
      </c>
      <c r="F1954" s="15">
        <v>15376</v>
      </c>
      <c r="G1954" s="15">
        <v>30757</v>
      </c>
      <c r="H1954" s="15">
        <v>0</v>
      </c>
      <c r="I1954" s="15">
        <v>0</v>
      </c>
      <c r="J1954" s="15">
        <v>0</v>
      </c>
      <c r="K1954" s="15">
        <v>15381</v>
      </c>
      <c r="L1954" s="15">
        <v>15376</v>
      </c>
      <c r="M1954" s="15">
        <v>30757</v>
      </c>
      <c r="O1954" s="13"/>
      <c r="P1954" s="13"/>
    </row>
    <row r="1955" spans="1:16" ht="12.45" customHeight="1" x14ac:dyDescent="0.2">
      <c r="A1955" s="11" t="str">
        <f t="shared" si="33"/>
        <v>KING ISLAND2008</v>
      </c>
      <c r="B1955" s="3" t="s">
        <v>58</v>
      </c>
      <c r="C1955" s="12">
        <v>2008</v>
      </c>
      <c r="E1955" s="13">
        <v>16128</v>
      </c>
      <c r="F1955" s="13">
        <v>16079</v>
      </c>
      <c r="G1955" s="13">
        <v>32207</v>
      </c>
      <c r="H1955" s="13">
        <v>0</v>
      </c>
      <c r="I1955" s="13">
        <v>0</v>
      </c>
      <c r="J1955" s="13">
        <v>0</v>
      </c>
      <c r="K1955" s="15">
        <v>16128</v>
      </c>
      <c r="L1955" s="15">
        <v>16079</v>
      </c>
      <c r="M1955" s="15">
        <v>32207</v>
      </c>
      <c r="O1955" s="13"/>
      <c r="P1955" s="13"/>
    </row>
    <row r="1956" spans="1:16" ht="12.45" customHeight="1" x14ac:dyDescent="0.2">
      <c r="A1956" s="11" t="str">
        <f t="shared" si="33"/>
        <v>KING ISLAND2009</v>
      </c>
      <c r="B1956" s="3" t="s">
        <v>58</v>
      </c>
      <c r="C1956" s="12">
        <v>2009</v>
      </c>
      <c r="E1956" s="13">
        <v>16325</v>
      </c>
      <c r="F1956" s="13">
        <v>16275</v>
      </c>
      <c r="G1956" s="13">
        <v>32600</v>
      </c>
      <c r="H1956" s="13">
        <v>0</v>
      </c>
      <c r="I1956" s="13">
        <v>0</v>
      </c>
      <c r="J1956" s="13">
        <v>0</v>
      </c>
      <c r="K1956" s="15">
        <v>16325</v>
      </c>
      <c r="L1956" s="15">
        <v>16275</v>
      </c>
      <c r="M1956" s="15">
        <v>32600</v>
      </c>
      <c r="O1956" s="13"/>
      <c r="P1956" s="13"/>
    </row>
    <row r="1957" spans="1:16" ht="12.45" customHeight="1" x14ac:dyDescent="0.2">
      <c r="A1957" s="11" t="str">
        <f t="shared" si="33"/>
        <v>KING ISLAND2010</v>
      </c>
      <c r="B1957" s="93" t="s">
        <v>58</v>
      </c>
      <c r="C1957" s="88">
        <v>2010</v>
      </c>
      <c r="D1957" s="89"/>
      <c r="E1957" s="15">
        <v>15716</v>
      </c>
      <c r="F1957" s="15">
        <v>15546</v>
      </c>
      <c r="G1957" s="15">
        <v>31262</v>
      </c>
      <c r="H1957" s="15">
        <v>0</v>
      </c>
      <c r="I1957" s="15">
        <v>0</v>
      </c>
      <c r="J1957" s="15">
        <v>0</v>
      </c>
      <c r="K1957" s="15">
        <v>15716</v>
      </c>
      <c r="L1957" s="15">
        <v>15546</v>
      </c>
      <c r="M1957" s="15">
        <v>31262</v>
      </c>
      <c r="O1957" s="13"/>
      <c r="P1957" s="13"/>
    </row>
    <row r="1958" spans="1:16" ht="12.45" customHeight="1" x14ac:dyDescent="0.2">
      <c r="A1958" s="11" t="str">
        <f t="shared" si="33"/>
        <v>KING ISLAND2011</v>
      </c>
      <c r="B1958" s="95" t="s">
        <v>58</v>
      </c>
      <c r="C1958" s="88">
        <v>2011</v>
      </c>
      <c r="D1958" s="89"/>
      <c r="E1958" s="15">
        <v>15918</v>
      </c>
      <c r="F1958" s="15">
        <v>15790</v>
      </c>
      <c r="G1958" s="15">
        <v>31708</v>
      </c>
      <c r="H1958" s="90">
        <v>0</v>
      </c>
      <c r="I1958" s="90">
        <v>0</v>
      </c>
      <c r="J1958" s="15">
        <v>0</v>
      </c>
      <c r="K1958" s="15">
        <v>15918</v>
      </c>
      <c r="L1958" s="15">
        <v>15790</v>
      </c>
      <c r="M1958" s="15">
        <v>31708</v>
      </c>
      <c r="O1958" s="13"/>
      <c r="P1958" s="13"/>
    </row>
    <row r="1959" spans="1:16" ht="12.45" customHeight="1" x14ac:dyDescent="0.2">
      <c r="A1959" s="11" t="str">
        <f t="shared" si="33"/>
        <v>KING ISLAND2012</v>
      </c>
      <c r="B1959" s="91" t="s">
        <v>58</v>
      </c>
      <c r="C1959" s="16">
        <v>2012</v>
      </c>
      <c r="D1959" s="89"/>
      <c r="E1959" s="92">
        <v>17084</v>
      </c>
      <c r="F1959" s="92">
        <v>17089</v>
      </c>
      <c r="G1959" s="92">
        <v>34173</v>
      </c>
      <c r="H1959" s="92">
        <v>0</v>
      </c>
      <c r="I1959" s="92">
        <v>0</v>
      </c>
      <c r="J1959" s="92">
        <v>0</v>
      </c>
      <c r="K1959" s="15">
        <v>17084</v>
      </c>
      <c r="L1959" s="15">
        <v>17089</v>
      </c>
      <c r="M1959" s="15">
        <v>34173</v>
      </c>
      <c r="O1959" s="13"/>
      <c r="P1959" s="13"/>
    </row>
    <row r="1960" spans="1:16" ht="12.45" customHeight="1" x14ac:dyDescent="0.2">
      <c r="A1960" s="11" t="str">
        <f t="shared" si="33"/>
        <v>KING ISLAND2013</v>
      </c>
      <c r="B1960" s="3" t="s">
        <v>58</v>
      </c>
      <c r="C1960" s="12">
        <v>2013</v>
      </c>
      <c r="E1960" s="13">
        <v>16885</v>
      </c>
      <c r="F1960" s="13">
        <v>16704</v>
      </c>
      <c r="G1960" s="13">
        <v>33589</v>
      </c>
      <c r="H1960" s="13">
        <v>0</v>
      </c>
      <c r="I1960" s="13">
        <v>0</v>
      </c>
      <c r="J1960" s="13">
        <v>0</v>
      </c>
      <c r="K1960" s="15">
        <v>16885</v>
      </c>
      <c r="L1960" s="15">
        <v>16704</v>
      </c>
      <c r="M1960" s="15">
        <v>33589</v>
      </c>
      <c r="O1960" s="13"/>
      <c r="P1960" s="13"/>
    </row>
    <row r="1961" spans="1:16" ht="12.45" customHeight="1" x14ac:dyDescent="0.2">
      <c r="A1961" s="11" t="str">
        <f t="shared" ref="A1961:A2024" si="34">CONCATENATE(B1961,C1961)</f>
        <v>KING ISLAND2014</v>
      </c>
      <c r="B1961" s="3" t="s">
        <v>58</v>
      </c>
      <c r="C1961" s="12">
        <v>2014</v>
      </c>
      <c r="E1961" s="13">
        <v>16679</v>
      </c>
      <c r="F1961" s="13">
        <v>16711</v>
      </c>
      <c r="G1961" s="13">
        <v>33390</v>
      </c>
      <c r="H1961" s="13">
        <v>0</v>
      </c>
      <c r="I1961" s="13">
        <v>0</v>
      </c>
      <c r="J1961" s="13">
        <v>0</v>
      </c>
      <c r="K1961" s="15">
        <v>16679</v>
      </c>
      <c r="L1961" s="15">
        <v>16711</v>
      </c>
      <c r="M1961" s="15">
        <v>33390</v>
      </c>
      <c r="O1961" s="13"/>
      <c r="P1961" s="13"/>
    </row>
    <row r="1962" spans="1:16" ht="12.45" customHeight="1" x14ac:dyDescent="0.2">
      <c r="A1962" s="11" t="str">
        <f t="shared" si="34"/>
        <v>KING ISLAND2015</v>
      </c>
      <c r="B1962" s="95" t="s">
        <v>58</v>
      </c>
      <c r="C1962" s="88">
        <v>2015</v>
      </c>
      <c r="D1962" s="89"/>
      <c r="E1962" s="15">
        <v>17029</v>
      </c>
      <c r="F1962" s="15">
        <v>17015</v>
      </c>
      <c r="G1962" s="15">
        <v>34044</v>
      </c>
      <c r="H1962" s="90">
        <v>0</v>
      </c>
      <c r="I1962" s="90">
        <v>0</v>
      </c>
      <c r="J1962" s="15">
        <v>0</v>
      </c>
      <c r="K1962" s="15">
        <v>17029</v>
      </c>
      <c r="L1962" s="15">
        <v>17015</v>
      </c>
      <c r="M1962" s="15">
        <v>34044</v>
      </c>
      <c r="O1962" s="13"/>
      <c r="P1962" s="13"/>
    </row>
    <row r="1963" spans="1:16" ht="12.45" customHeight="1" x14ac:dyDescent="0.2">
      <c r="A1963" s="11" t="str">
        <f t="shared" si="34"/>
        <v>KING ISLAND2016</v>
      </c>
      <c r="B1963" s="3" t="s">
        <v>58</v>
      </c>
      <c r="C1963" s="12">
        <v>2016</v>
      </c>
      <c r="E1963" s="13">
        <v>18937</v>
      </c>
      <c r="F1963" s="13">
        <v>18873</v>
      </c>
      <c r="G1963" s="13">
        <v>37810</v>
      </c>
      <c r="H1963" s="13">
        <v>0</v>
      </c>
      <c r="I1963" s="13">
        <v>0</v>
      </c>
      <c r="J1963" s="13">
        <v>0</v>
      </c>
      <c r="K1963" s="15">
        <v>18937</v>
      </c>
      <c r="L1963" s="15">
        <v>18873</v>
      </c>
      <c r="M1963" s="15">
        <v>37810</v>
      </c>
      <c r="O1963" s="13"/>
      <c r="P1963" s="13"/>
    </row>
    <row r="1964" spans="1:16" ht="12.45" customHeight="1" x14ac:dyDescent="0.2">
      <c r="A1964" s="11" t="str">
        <f t="shared" si="34"/>
        <v>KING ISLAND2017</v>
      </c>
      <c r="B1964" s="3" t="s">
        <v>58</v>
      </c>
      <c r="C1964" s="12">
        <v>2017</v>
      </c>
      <c r="E1964" s="13">
        <v>21506</v>
      </c>
      <c r="F1964" s="13">
        <v>21539</v>
      </c>
      <c r="G1964" s="13">
        <v>43045</v>
      </c>
      <c r="H1964" s="13">
        <v>0</v>
      </c>
      <c r="I1964" s="13">
        <v>0</v>
      </c>
      <c r="J1964" s="13">
        <v>0</v>
      </c>
      <c r="K1964" s="15">
        <v>21506</v>
      </c>
      <c r="L1964" s="15">
        <v>21539</v>
      </c>
      <c r="M1964" s="15">
        <v>43045</v>
      </c>
      <c r="O1964" s="13"/>
      <c r="P1964" s="13"/>
    </row>
    <row r="1965" spans="1:16" ht="12.45" customHeight="1" x14ac:dyDescent="0.2">
      <c r="A1965" s="11" t="str">
        <f t="shared" si="34"/>
        <v>KING ISLAND2018</v>
      </c>
      <c r="B1965" s="93" t="s">
        <v>58</v>
      </c>
      <c r="C1965" s="88">
        <v>2018</v>
      </c>
      <c r="D1965" s="89"/>
      <c r="E1965" s="15">
        <v>22211</v>
      </c>
      <c r="F1965" s="15">
        <v>21836</v>
      </c>
      <c r="G1965" s="15">
        <v>44047</v>
      </c>
      <c r="H1965" s="15">
        <v>0</v>
      </c>
      <c r="I1965" s="15">
        <v>0</v>
      </c>
      <c r="J1965" s="15">
        <v>0</v>
      </c>
      <c r="K1965" s="15">
        <v>22211</v>
      </c>
      <c r="L1965" s="15">
        <v>21836</v>
      </c>
      <c r="M1965" s="15">
        <v>44047</v>
      </c>
      <c r="O1965" s="13"/>
      <c r="P1965" s="13"/>
    </row>
    <row r="1966" spans="1:16" ht="12.45" customHeight="1" x14ac:dyDescent="0.2">
      <c r="A1966" s="11" t="str">
        <f t="shared" si="34"/>
        <v>KING ISLAND2019</v>
      </c>
      <c r="B1966" s="93" t="s">
        <v>58</v>
      </c>
      <c r="C1966" s="12">
        <v>2019</v>
      </c>
      <c r="D1966" s="89"/>
      <c r="E1966" s="94">
        <v>23058</v>
      </c>
      <c r="F1966" s="94">
        <v>22878</v>
      </c>
      <c r="G1966" s="94">
        <v>45936</v>
      </c>
      <c r="H1966" s="94">
        <v>0</v>
      </c>
      <c r="I1966" s="94">
        <v>0</v>
      </c>
      <c r="J1966" s="94">
        <v>0</v>
      </c>
      <c r="K1966" s="15">
        <v>23058</v>
      </c>
      <c r="L1966" s="15">
        <v>22878</v>
      </c>
      <c r="M1966" s="15">
        <v>45936</v>
      </c>
      <c r="O1966" s="13"/>
      <c r="P1966" s="13"/>
    </row>
    <row r="1967" spans="1:16" ht="12.45" customHeight="1" x14ac:dyDescent="0.2">
      <c r="A1967" s="11" t="str">
        <f t="shared" si="34"/>
        <v>KING ISLAND2020</v>
      </c>
      <c r="B1967" s="3" t="s">
        <v>58</v>
      </c>
      <c r="C1967" s="12">
        <v>2020</v>
      </c>
      <c r="E1967" s="13">
        <v>13395</v>
      </c>
      <c r="F1967" s="13">
        <v>13348</v>
      </c>
      <c r="G1967" s="13">
        <v>26743</v>
      </c>
      <c r="H1967" s="13">
        <v>0</v>
      </c>
      <c r="I1967" s="13">
        <v>0</v>
      </c>
      <c r="J1967" s="13">
        <v>0</v>
      </c>
      <c r="K1967" s="15">
        <v>13395</v>
      </c>
      <c r="L1967" s="15">
        <v>13348</v>
      </c>
      <c r="M1967" s="15">
        <v>26743</v>
      </c>
      <c r="O1967" s="13"/>
      <c r="P1967" s="13"/>
    </row>
    <row r="1968" spans="1:16" ht="12.45" customHeight="1" x14ac:dyDescent="0.2">
      <c r="A1968" s="11" t="str">
        <f t="shared" si="34"/>
        <v>KING ISLAND2021</v>
      </c>
      <c r="B1968" s="3" t="s">
        <v>58</v>
      </c>
      <c r="C1968" s="12">
        <v>2021</v>
      </c>
      <c r="E1968" s="13">
        <v>18139</v>
      </c>
      <c r="F1968" s="13">
        <v>18207</v>
      </c>
      <c r="G1968" s="13">
        <v>36346</v>
      </c>
      <c r="H1968" s="13">
        <v>0</v>
      </c>
      <c r="I1968" s="13">
        <v>0</v>
      </c>
      <c r="J1968" s="13">
        <v>0</v>
      </c>
      <c r="K1968" s="15">
        <v>18139</v>
      </c>
      <c r="L1968" s="15">
        <v>18207</v>
      </c>
      <c r="M1968" s="15">
        <v>36346</v>
      </c>
      <c r="O1968" s="13"/>
      <c r="P1968" s="13"/>
    </row>
    <row r="1969" spans="1:16" ht="12.45" customHeight="1" x14ac:dyDescent="0.2">
      <c r="A1969" s="11" t="str">
        <f t="shared" si="34"/>
        <v>KING ISLAND2022</v>
      </c>
      <c r="B1969" s="3" t="s">
        <v>58</v>
      </c>
      <c r="C1969" s="12">
        <v>2022</v>
      </c>
      <c r="E1969" s="13">
        <v>23951</v>
      </c>
      <c r="F1969" s="13">
        <v>23743</v>
      </c>
      <c r="G1969" s="13">
        <v>47694</v>
      </c>
      <c r="H1969" s="13">
        <v>0</v>
      </c>
      <c r="I1969" s="13">
        <v>0</v>
      </c>
      <c r="J1969" s="13">
        <v>0</v>
      </c>
      <c r="K1969" s="15">
        <v>23951</v>
      </c>
      <c r="L1969" s="15">
        <v>23743</v>
      </c>
      <c r="M1969" s="15">
        <v>47694</v>
      </c>
      <c r="O1969" s="13"/>
      <c r="P1969" s="13"/>
    </row>
    <row r="1970" spans="1:16" ht="12.45" customHeight="1" x14ac:dyDescent="0.2">
      <c r="A1970" s="11" t="str">
        <f t="shared" si="34"/>
        <v>KING ISLAND2023</v>
      </c>
      <c r="B1970" s="3" t="s">
        <v>58</v>
      </c>
      <c r="C1970" s="12">
        <v>2023</v>
      </c>
      <c r="E1970" s="13">
        <v>24520</v>
      </c>
      <c r="F1970" s="13">
        <v>24235</v>
      </c>
      <c r="G1970" s="13">
        <v>48755</v>
      </c>
      <c r="H1970" s="13">
        <v>0</v>
      </c>
      <c r="I1970" s="13">
        <v>0</v>
      </c>
      <c r="J1970" s="13">
        <v>0</v>
      </c>
      <c r="K1970" s="15">
        <v>24520</v>
      </c>
      <c r="L1970" s="15">
        <v>24235</v>
      </c>
      <c r="M1970" s="15">
        <v>48755</v>
      </c>
      <c r="O1970" s="13"/>
      <c r="P1970" s="13"/>
    </row>
    <row r="1971" spans="1:16" ht="12.45" customHeight="1" x14ac:dyDescent="0.2">
      <c r="A1971" s="11" t="str">
        <f t="shared" si="34"/>
        <v>KING ISLAND2024</v>
      </c>
      <c r="B1971" s="3" t="s">
        <v>58</v>
      </c>
      <c r="C1971" s="12">
        <v>2024</v>
      </c>
      <c r="E1971" s="13">
        <v>23149</v>
      </c>
      <c r="F1971" s="13">
        <v>22959</v>
      </c>
      <c r="G1971" s="13">
        <v>46108</v>
      </c>
      <c r="H1971" s="13">
        <v>0</v>
      </c>
      <c r="I1971" s="13">
        <v>0</v>
      </c>
      <c r="J1971" s="13">
        <v>0</v>
      </c>
      <c r="K1971" s="15">
        <v>23149</v>
      </c>
      <c r="L1971" s="15">
        <v>22959</v>
      </c>
      <c r="M1971" s="15">
        <v>46108</v>
      </c>
      <c r="O1971" s="13"/>
      <c r="P1971" s="13"/>
    </row>
    <row r="1972" spans="1:16" ht="12.45" customHeight="1" x14ac:dyDescent="0.2">
      <c r="A1972" s="11" t="str">
        <f t="shared" si="34"/>
        <v>KINGSCOTE1985</v>
      </c>
      <c r="B1972" s="3" t="s">
        <v>57</v>
      </c>
      <c r="C1972" s="12">
        <v>1985</v>
      </c>
      <c r="E1972" s="13">
        <v>26913</v>
      </c>
      <c r="F1972" s="13">
        <v>27344</v>
      </c>
      <c r="G1972" s="13">
        <v>54257</v>
      </c>
      <c r="H1972" s="13">
        <v>0</v>
      </c>
      <c r="I1972" s="13">
        <v>0</v>
      </c>
      <c r="J1972" s="13">
        <v>0</v>
      </c>
      <c r="K1972" s="15">
        <v>26913</v>
      </c>
      <c r="L1972" s="15">
        <v>27344</v>
      </c>
      <c r="M1972" s="15">
        <v>54257</v>
      </c>
      <c r="O1972" s="13"/>
      <c r="P1972" s="13"/>
    </row>
    <row r="1973" spans="1:16" ht="12.45" customHeight="1" x14ac:dyDescent="0.2">
      <c r="A1973" s="11" t="str">
        <f t="shared" si="34"/>
        <v>KINGSCOTE1986</v>
      </c>
      <c r="B1973" s="3" t="s">
        <v>57</v>
      </c>
      <c r="C1973" s="12">
        <v>1986</v>
      </c>
      <c r="E1973" s="13">
        <v>23880</v>
      </c>
      <c r="F1973" s="13">
        <v>24393</v>
      </c>
      <c r="G1973" s="13">
        <v>48273</v>
      </c>
      <c r="H1973" s="13">
        <v>0</v>
      </c>
      <c r="I1973" s="13">
        <v>0</v>
      </c>
      <c r="J1973" s="13">
        <v>0</v>
      </c>
      <c r="K1973" s="15">
        <v>23880</v>
      </c>
      <c r="L1973" s="15">
        <v>24393</v>
      </c>
      <c r="M1973" s="15">
        <v>48273</v>
      </c>
      <c r="O1973" s="13"/>
      <c r="P1973" s="13"/>
    </row>
    <row r="1974" spans="1:16" ht="12.45" customHeight="1" x14ac:dyDescent="0.2">
      <c r="A1974" s="11" t="str">
        <f t="shared" si="34"/>
        <v>KINGSCOTE1987</v>
      </c>
      <c r="B1974" s="95" t="s">
        <v>57</v>
      </c>
      <c r="C1974" s="88">
        <v>1987</v>
      </c>
      <c r="D1974" s="89"/>
      <c r="E1974" s="15">
        <v>20531</v>
      </c>
      <c r="F1974" s="15">
        <v>21084</v>
      </c>
      <c r="G1974" s="15">
        <v>41615</v>
      </c>
      <c r="H1974" s="90">
        <v>0</v>
      </c>
      <c r="I1974" s="90">
        <v>0</v>
      </c>
      <c r="J1974" s="15">
        <v>0</v>
      </c>
      <c r="K1974" s="15">
        <v>20531</v>
      </c>
      <c r="L1974" s="15">
        <v>21084</v>
      </c>
      <c r="M1974" s="15">
        <v>41615</v>
      </c>
      <c r="O1974" s="13"/>
      <c r="P1974" s="13"/>
    </row>
    <row r="1975" spans="1:16" ht="12.45" customHeight="1" x14ac:dyDescent="0.2">
      <c r="A1975" s="11" t="str">
        <f t="shared" si="34"/>
        <v>KINGSCOTE1988</v>
      </c>
      <c r="B1975" s="3" t="s">
        <v>57</v>
      </c>
      <c r="C1975" s="12">
        <v>1988</v>
      </c>
      <c r="E1975" s="13">
        <v>20734</v>
      </c>
      <c r="F1975" s="13">
        <v>20760</v>
      </c>
      <c r="G1975" s="13">
        <v>41494</v>
      </c>
      <c r="H1975" s="13">
        <v>0</v>
      </c>
      <c r="I1975" s="13">
        <v>0</v>
      </c>
      <c r="J1975" s="13">
        <v>0</v>
      </c>
      <c r="K1975" s="15">
        <v>20734</v>
      </c>
      <c r="L1975" s="15">
        <v>20760</v>
      </c>
      <c r="M1975" s="15">
        <v>41494</v>
      </c>
      <c r="O1975" s="13"/>
      <c r="P1975" s="13"/>
    </row>
    <row r="1976" spans="1:16" ht="12.45" customHeight="1" x14ac:dyDescent="0.2">
      <c r="A1976" s="11" t="str">
        <f t="shared" si="34"/>
        <v>KINGSCOTE1989</v>
      </c>
      <c r="B1976" s="3" t="s">
        <v>57</v>
      </c>
      <c r="C1976" s="12">
        <v>1989</v>
      </c>
      <c r="E1976" s="13">
        <v>21393</v>
      </c>
      <c r="F1976" s="13">
        <v>22168</v>
      </c>
      <c r="G1976" s="13">
        <v>43561</v>
      </c>
      <c r="H1976" s="13">
        <v>0</v>
      </c>
      <c r="I1976" s="13">
        <v>0</v>
      </c>
      <c r="J1976" s="13">
        <v>0</v>
      </c>
      <c r="K1976" s="15">
        <v>21393</v>
      </c>
      <c r="L1976" s="15">
        <v>22168</v>
      </c>
      <c r="M1976" s="15">
        <v>43561</v>
      </c>
      <c r="O1976" s="13"/>
      <c r="P1976" s="13"/>
    </row>
    <row r="1977" spans="1:16" ht="12.45" customHeight="1" x14ac:dyDescent="0.2">
      <c r="A1977" s="11" t="str">
        <f t="shared" si="34"/>
        <v>KINGSCOTE1990</v>
      </c>
      <c r="B1977" s="95" t="s">
        <v>57</v>
      </c>
      <c r="C1977" s="88">
        <v>1990</v>
      </c>
      <c r="D1977" s="89"/>
      <c r="E1977" s="15">
        <v>10629</v>
      </c>
      <c r="F1977" s="15">
        <v>10032</v>
      </c>
      <c r="G1977" s="15">
        <v>20661</v>
      </c>
      <c r="H1977" s="90">
        <v>0</v>
      </c>
      <c r="I1977" s="90">
        <v>0</v>
      </c>
      <c r="J1977" s="15">
        <v>0</v>
      </c>
      <c r="K1977" s="15">
        <v>10629</v>
      </c>
      <c r="L1977" s="15">
        <v>10032</v>
      </c>
      <c r="M1977" s="15">
        <v>20661</v>
      </c>
      <c r="O1977" s="13"/>
      <c r="P1977" s="13"/>
    </row>
    <row r="1978" spans="1:16" ht="12.45" customHeight="1" x14ac:dyDescent="0.2">
      <c r="A1978" s="11" t="str">
        <f t="shared" si="34"/>
        <v>KINGSCOTE1991</v>
      </c>
      <c r="B1978" s="93" t="s">
        <v>57</v>
      </c>
      <c r="C1978" s="88">
        <v>1991</v>
      </c>
      <c r="D1978" s="89"/>
      <c r="E1978" s="15">
        <v>21928</v>
      </c>
      <c r="F1978" s="15">
        <v>21766</v>
      </c>
      <c r="G1978" s="15">
        <v>43694</v>
      </c>
      <c r="H1978" s="15">
        <v>0</v>
      </c>
      <c r="I1978" s="15">
        <v>0</v>
      </c>
      <c r="J1978" s="15">
        <v>0</v>
      </c>
      <c r="K1978" s="15">
        <v>21928</v>
      </c>
      <c r="L1978" s="15">
        <v>21766</v>
      </c>
      <c r="M1978" s="15">
        <v>43694</v>
      </c>
      <c r="O1978" s="13"/>
      <c r="P1978" s="13"/>
    </row>
    <row r="1979" spans="1:16" ht="12.45" customHeight="1" x14ac:dyDescent="0.2">
      <c r="A1979" s="11" t="str">
        <f t="shared" si="34"/>
        <v>KINGSCOTE1992</v>
      </c>
      <c r="B1979" s="3" t="s">
        <v>57</v>
      </c>
      <c r="C1979" s="12">
        <v>1992</v>
      </c>
      <c r="E1979" s="13">
        <v>22719</v>
      </c>
      <c r="F1979" s="13">
        <v>22534</v>
      </c>
      <c r="G1979" s="13">
        <v>45253</v>
      </c>
      <c r="H1979" s="13">
        <v>0</v>
      </c>
      <c r="I1979" s="13">
        <v>0</v>
      </c>
      <c r="J1979" s="13">
        <v>0</v>
      </c>
      <c r="K1979" s="15">
        <v>22719</v>
      </c>
      <c r="L1979" s="15">
        <v>22534</v>
      </c>
      <c r="M1979" s="15">
        <v>45253</v>
      </c>
      <c r="O1979" s="13"/>
      <c r="P1979" s="13"/>
    </row>
    <row r="1980" spans="1:16" ht="12.45" customHeight="1" x14ac:dyDescent="0.2">
      <c r="A1980" s="11" t="str">
        <f t="shared" si="34"/>
        <v>KINGSCOTE1993</v>
      </c>
      <c r="B1980" s="3" t="s">
        <v>57</v>
      </c>
      <c r="C1980" s="12">
        <v>1993</v>
      </c>
      <c r="E1980" s="13">
        <v>27142</v>
      </c>
      <c r="F1980" s="13">
        <v>27458</v>
      </c>
      <c r="G1980" s="13">
        <v>54600</v>
      </c>
      <c r="H1980" s="13">
        <v>0</v>
      </c>
      <c r="I1980" s="13">
        <v>0</v>
      </c>
      <c r="J1980" s="13">
        <v>0</v>
      </c>
      <c r="K1980" s="15">
        <v>27142</v>
      </c>
      <c r="L1980" s="15">
        <v>27458</v>
      </c>
      <c r="M1980" s="15">
        <v>54600</v>
      </c>
      <c r="O1980" s="13"/>
      <c r="P1980" s="13"/>
    </row>
    <row r="1981" spans="1:16" ht="12.45" customHeight="1" x14ac:dyDescent="0.2">
      <c r="A1981" s="11" t="str">
        <f t="shared" si="34"/>
        <v>KINGSCOTE1994</v>
      </c>
      <c r="B1981" s="3" t="s">
        <v>57</v>
      </c>
      <c r="C1981" s="12">
        <v>1994</v>
      </c>
      <c r="E1981" s="13">
        <v>31707</v>
      </c>
      <c r="F1981" s="13">
        <v>32690</v>
      </c>
      <c r="G1981" s="13">
        <v>64397</v>
      </c>
      <c r="H1981" s="13">
        <v>0</v>
      </c>
      <c r="I1981" s="13">
        <v>0</v>
      </c>
      <c r="J1981" s="13">
        <v>0</v>
      </c>
      <c r="K1981" s="15">
        <v>31707</v>
      </c>
      <c r="L1981" s="15">
        <v>32690</v>
      </c>
      <c r="M1981" s="15">
        <v>64397</v>
      </c>
      <c r="O1981" s="13"/>
      <c r="P1981" s="13"/>
    </row>
    <row r="1982" spans="1:16" ht="12.45" customHeight="1" x14ac:dyDescent="0.2">
      <c r="A1982" s="11" t="str">
        <f t="shared" si="34"/>
        <v>KINGSCOTE1995</v>
      </c>
      <c r="B1982" s="3" t="s">
        <v>57</v>
      </c>
      <c r="C1982" s="12">
        <v>1995</v>
      </c>
      <c r="E1982" s="13">
        <v>33376</v>
      </c>
      <c r="F1982" s="13">
        <v>33924</v>
      </c>
      <c r="G1982" s="13">
        <v>67300</v>
      </c>
      <c r="H1982" s="13">
        <v>0</v>
      </c>
      <c r="I1982" s="13">
        <v>0</v>
      </c>
      <c r="J1982" s="13">
        <v>0</v>
      </c>
      <c r="K1982" s="15">
        <v>33376</v>
      </c>
      <c r="L1982" s="15">
        <v>33924</v>
      </c>
      <c r="M1982" s="15">
        <v>67300</v>
      </c>
      <c r="O1982" s="13"/>
      <c r="P1982" s="13"/>
    </row>
    <row r="1983" spans="1:16" ht="12.45" customHeight="1" x14ac:dyDescent="0.2">
      <c r="A1983" s="11" t="str">
        <f t="shared" si="34"/>
        <v>KINGSCOTE1996</v>
      </c>
      <c r="B1983" s="95" t="s">
        <v>57</v>
      </c>
      <c r="C1983" s="88">
        <v>1996</v>
      </c>
      <c r="D1983" s="89"/>
      <c r="E1983" s="15">
        <v>36617</v>
      </c>
      <c r="F1983" s="15">
        <v>37490</v>
      </c>
      <c r="G1983" s="15">
        <v>74107</v>
      </c>
      <c r="H1983" s="15">
        <v>0</v>
      </c>
      <c r="I1983" s="15">
        <v>0</v>
      </c>
      <c r="J1983" s="15">
        <v>0</v>
      </c>
      <c r="K1983" s="15">
        <v>36617</v>
      </c>
      <c r="L1983" s="15">
        <v>37490</v>
      </c>
      <c r="M1983" s="15">
        <v>74107</v>
      </c>
      <c r="O1983" s="13"/>
      <c r="P1983" s="13"/>
    </row>
    <row r="1984" spans="1:16" ht="12.45" customHeight="1" x14ac:dyDescent="0.2">
      <c r="A1984" s="11" t="str">
        <f t="shared" si="34"/>
        <v>KINGSCOTE1997</v>
      </c>
      <c r="B1984" s="93" t="s">
        <v>57</v>
      </c>
      <c r="C1984" s="88">
        <v>1997</v>
      </c>
      <c r="D1984" s="89"/>
      <c r="E1984" s="15">
        <v>39266</v>
      </c>
      <c r="F1984" s="15">
        <v>40418</v>
      </c>
      <c r="G1984" s="15">
        <v>79684</v>
      </c>
      <c r="H1984" s="15">
        <v>0</v>
      </c>
      <c r="I1984" s="15">
        <v>0</v>
      </c>
      <c r="J1984" s="15">
        <v>0</v>
      </c>
      <c r="K1984" s="15">
        <v>39266</v>
      </c>
      <c r="L1984" s="15">
        <v>40418</v>
      </c>
      <c r="M1984" s="15">
        <v>79684</v>
      </c>
      <c r="O1984" s="13"/>
      <c r="P1984" s="13"/>
    </row>
    <row r="1985" spans="1:16" ht="12.45" customHeight="1" x14ac:dyDescent="0.2">
      <c r="A1985" s="11" t="str">
        <f t="shared" si="34"/>
        <v>KINGSCOTE1998</v>
      </c>
      <c r="B1985" s="95" t="s">
        <v>57</v>
      </c>
      <c r="C1985" s="88">
        <v>1998</v>
      </c>
      <c r="D1985" s="89"/>
      <c r="E1985" s="15">
        <v>45045</v>
      </c>
      <c r="F1985" s="15">
        <v>46917</v>
      </c>
      <c r="G1985" s="15">
        <v>91962</v>
      </c>
      <c r="H1985" s="15">
        <v>0</v>
      </c>
      <c r="I1985" s="15">
        <v>0</v>
      </c>
      <c r="J1985" s="15">
        <v>0</v>
      </c>
      <c r="K1985" s="15">
        <v>45045</v>
      </c>
      <c r="L1985" s="15">
        <v>46917</v>
      </c>
      <c r="M1985" s="15">
        <v>91962</v>
      </c>
      <c r="O1985" s="13"/>
      <c r="P1985" s="13"/>
    </row>
    <row r="1986" spans="1:16" ht="12.45" customHeight="1" x14ac:dyDescent="0.2">
      <c r="A1986" s="11" t="str">
        <f t="shared" si="34"/>
        <v>KINGSCOTE1999</v>
      </c>
      <c r="B1986" s="3" t="s">
        <v>57</v>
      </c>
      <c r="C1986" s="12">
        <v>1999</v>
      </c>
      <c r="E1986" s="13">
        <v>44420</v>
      </c>
      <c r="F1986" s="13">
        <v>46123</v>
      </c>
      <c r="G1986" s="13">
        <v>90543</v>
      </c>
      <c r="H1986" s="13">
        <v>0</v>
      </c>
      <c r="I1986" s="13">
        <v>0</v>
      </c>
      <c r="J1986" s="13">
        <v>0</v>
      </c>
      <c r="K1986" s="15">
        <v>44420</v>
      </c>
      <c r="L1986" s="15">
        <v>46123</v>
      </c>
      <c r="M1986" s="15">
        <v>90543</v>
      </c>
      <c r="O1986" s="13"/>
      <c r="P1986" s="13"/>
    </row>
    <row r="1987" spans="1:16" ht="12.45" customHeight="1" x14ac:dyDescent="0.2">
      <c r="A1987" s="11" t="str">
        <f t="shared" si="34"/>
        <v>KINGSCOTE2000</v>
      </c>
      <c r="B1987" s="3" t="s">
        <v>57</v>
      </c>
      <c r="C1987" s="12">
        <v>2000</v>
      </c>
      <c r="E1987" s="13">
        <v>40545</v>
      </c>
      <c r="F1987" s="13">
        <v>42230</v>
      </c>
      <c r="G1987" s="13">
        <v>82775</v>
      </c>
      <c r="H1987" s="13">
        <v>0</v>
      </c>
      <c r="I1987" s="13">
        <v>0</v>
      </c>
      <c r="J1987" s="13">
        <v>0</v>
      </c>
      <c r="K1987" s="15">
        <v>40545</v>
      </c>
      <c r="L1987" s="15">
        <v>42230</v>
      </c>
      <c r="M1987" s="15">
        <v>82775</v>
      </c>
      <c r="O1987" s="13"/>
      <c r="P1987" s="13"/>
    </row>
    <row r="1988" spans="1:16" ht="12.45" customHeight="1" x14ac:dyDescent="0.2">
      <c r="A1988" s="11" t="str">
        <f t="shared" si="34"/>
        <v>KINGSCOTE2001</v>
      </c>
      <c r="B1988" s="3" t="s">
        <v>57</v>
      </c>
      <c r="C1988" s="12">
        <v>2001</v>
      </c>
      <c r="E1988" s="13">
        <v>35316</v>
      </c>
      <c r="F1988" s="13">
        <v>36176</v>
      </c>
      <c r="G1988" s="13">
        <v>71492</v>
      </c>
      <c r="H1988" s="13">
        <v>0</v>
      </c>
      <c r="I1988" s="13">
        <v>0</v>
      </c>
      <c r="J1988" s="13">
        <v>0</v>
      </c>
      <c r="K1988" s="15">
        <v>35316</v>
      </c>
      <c r="L1988" s="15">
        <v>36176</v>
      </c>
      <c r="M1988" s="15">
        <v>71492</v>
      </c>
      <c r="O1988" s="13"/>
      <c r="P1988" s="13"/>
    </row>
    <row r="1989" spans="1:16" ht="12.45" customHeight="1" x14ac:dyDescent="0.2">
      <c r="A1989" s="11" t="str">
        <f t="shared" si="34"/>
        <v>KINGSCOTE2002</v>
      </c>
      <c r="B1989" s="3" t="s">
        <v>57</v>
      </c>
      <c r="C1989" s="12">
        <v>2002</v>
      </c>
      <c r="E1989" s="13">
        <v>32341</v>
      </c>
      <c r="F1989" s="13">
        <v>32221</v>
      </c>
      <c r="G1989" s="13">
        <v>64562</v>
      </c>
      <c r="H1989" s="13">
        <v>0</v>
      </c>
      <c r="I1989" s="13">
        <v>0</v>
      </c>
      <c r="J1989" s="13">
        <v>0</v>
      </c>
      <c r="K1989" s="15">
        <v>32341</v>
      </c>
      <c r="L1989" s="15">
        <v>32221</v>
      </c>
      <c r="M1989" s="15">
        <v>64562</v>
      </c>
      <c r="O1989" s="13"/>
      <c r="P1989" s="13"/>
    </row>
    <row r="1990" spans="1:16" ht="12.45" customHeight="1" x14ac:dyDescent="0.2">
      <c r="A1990" s="11" t="str">
        <f t="shared" si="34"/>
        <v>KINGSCOTE2003</v>
      </c>
      <c r="B1990" s="93" t="s">
        <v>57</v>
      </c>
      <c r="C1990" s="88">
        <v>2003</v>
      </c>
      <c r="D1990" s="89"/>
      <c r="E1990" s="15">
        <v>29382</v>
      </c>
      <c r="F1990" s="15">
        <v>31302</v>
      </c>
      <c r="G1990" s="15">
        <v>60684</v>
      </c>
      <c r="H1990" s="15">
        <v>0</v>
      </c>
      <c r="I1990" s="15">
        <v>0</v>
      </c>
      <c r="J1990" s="15">
        <v>0</v>
      </c>
      <c r="K1990" s="15">
        <v>29382</v>
      </c>
      <c r="L1990" s="15">
        <v>31302</v>
      </c>
      <c r="M1990" s="15">
        <v>60684</v>
      </c>
      <c r="O1990" s="13"/>
      <c r="P1990" s="13"/>
    </row>
    <row r="1991" spans="1:16" ht="12.45" customHeight="1" x14ac:dyDescent="0.2">
      <c r="A1991" s="11" t="str">
        <f t="shared" si="34"/>
        <v>KINGSCOTE2004</v>
      </c>
      <c r="B1991" s="95" t="s">
        <v>57</v>
      </c>
      <c r="C1991" s="88">
        <v>2004</v>
      </c>
      <c r="D1991" s="89"/>
      <c r="E1991" s="15">
        <v>32350</v>
      </c>
      <c r="F1991" s="15">
        <v>33774</v>
      </c>
      <c r="G1991" s="15">
        <v>66124</v>
      </c>
      <c r="H1991" s="90">
        <v>0</v>
      </c>
      <c r="I1991" s="90">
        <v>0</v>
      </c>
      <c r="J1991" s="15">
        <v>0</v>
      </c>
      <c r="K1991" s="15">
        <v>32350</v>
      </c>
      <c r="L1991" s="15">
        <v>33774</v>
      </c>
      <c r="M1991" s="15">
        <v>66124</v>
      </c>
      <c r="O1991" s="13"/>
      <c r="P1991" s="13"/>
    </row>
    <row r="1992" spans="1:16" ht="12.45" customHeight="1" x14ac:dyDescent="0.2">
      <c r="A1992" s="11" t="str">
        <f t="shared" si="34"/>
        <v>KINGSCOTE2005</v>
      </c>
      <c r="B1992" s="3" t="s">
        <v>57</v>
      </c>
      <c r="C1992" s="12">
        <v>2005</v>
      </c>
      <c r="E1992" s="13">
        <v>30270</v>
      </c>
      <c r="F1992" s="13">
        <v>31886</v>
      </c>
      <c r="G1992" s="13">
        <v>62156</v>
      </c>
      <c r="H1992" s="13">
        <v>0</v>
      </c>
      <c r="I1992" s="13">
        <v>0</v>
      </c>
      <c r="J1992" s="13">
        <v>0</v>
      </c>
      <c r="K1992" s="15">
        <v>30270</v>
      </c>
      <c r="L1992" s="15">
        <v>31886</v>
      </c>
      <c r="M1992" s="15">
        <v>62156</v>
      </c>
      <c r="O1992" s="13"/>
      <c r="P1992" s="13"/>
    </row>
    <row r="1993" spans="1:16" ht="12.45" customHeight="1" x14ac:dyDescent="0.2">
      <c r="A1993" s="11" t="str">
        <f t="shared" si="34"/>
        <v>KINGSCOTE2006</v>
      </c>
      <c r="B1993" s="95" t="s">
        <v>57</v>
      </c>
      <c r="C1993" s="88">
        <v>2006</v>
      </c>
      <c r="D1993" s="89"/>
      <c r="E1993" s="15">
        <v>27853</v>
      </c>
      <c r="F1993" s="15">
        <v>30246</v>
      </c>
      <c r="G1993" s="15">
        <v>58099</v>
      </c>
      <c r="H1993" s="90">
        <v>0</v>
      </c>
      <c r="I1993" s="90">
        <v>0</v>
      </c>
      <c r="J1993" s="15">
        <v>0</v>
      </c>
      <c r="K1993" s="15">
        <v>27853</v>
      </c>
      <c r="L1993" s="15">
        <v>30246</v>
      </c>
      <c r="M1993" s="15">
        <v>58099</v>
      </c>
      <c r="O1993" s="13"/>
      <c r="P1993" s="13"/>
    </row>
    <row r="1994" spans="1:16" ht="12.45" customHeight="1" x14ac:dyDescent="0.2">
      <c r="A1994" s="11" t="str">
        <f t="shared" si="34"/>
        <v>KINGSCOTE2007</v>
      </c>
      <c r="B1994" s="3" t="s">
        <v>57</v>
      </c>
      <c r="C1994" s="12">
        <v>2007</v>
      </c>
      <c r="E1994" s="13">
        <v>30283</v>
      </c>
      <c r="F1994" s="13">
        <v>33024</v>
      </c>
      <c r="G1994" s="13">
        <v>63307</v>
      </c>
      <c r="H1994" s="13">
        <v>0</v>
      </c>
      <c r="I1994" s="13">
        <v>0</v>
      </c>
      <c r="J1994" s="13">
        <v>0</v>
      </c>
      <c r="K1994" s="15">
        <v>30283</v>
      </c>
      <c r="L1994" s="15">
        <v>33024</v>
      </c>
      <c r="M1994" s="15">
        <v>63307</v>
      </c>
      <c r="O1994" s="13"/>
      <c r="P1994" s="13"/>
    </row>
    <row r="1995" spans="1:16" ht="12.45" customHeight="1" x14ac:dyDescent="0.2">
      <c r="A1995" s="11" t="str">
        <f t="shared" si="34"/>
        <v>KINGSCOTE2008</v>
      </c>
      <c r="B1995" s="95" t="s">
        <v>57</v>
      </c>
      <c r="C1995" s="88">
        <v>2008</v>
      </c>
      <c r="D1995" s="89"/>
      <c r="E1995" s="15">
        <v>29957</v>
      </c>
      <c r="F1995" s="15">
        <v>32065</v>
      </c>
      <c r="G1995" s="15">
        <v>62022</v>
      </c>
      <c r="H1995" s="90">
        <v>0</v>
      </c>
      <c r="I1995" s="90">
        <v>0</v>
      </c>
      <c r="J1995" s="15">
        <v>0</v>
      </c>
      <c r="K1995" s="15">
        <v>29957</v>
      </c>
      <c r="L1995" s="15">
        <v>32065</v>
      </c>
      <c r="M1995" s="15">
        <v>62022</v>
      </c>
      <c r="O1995" s="13"/>
      <c r="P1995" s="13"/>
    </row>
    <row r="1996" spans="1:16" ht="12.45" customHeight="1" x14ac:dyDescent="0.2">
      <c r="A1996" s="11" t="str">
        <f t="shared" si="34"/>
        <v>KINGSCOTE2009</v>
      </c>
      <c r="B1996" s="93" t="s">
        <v>57</v>
      </c>
      <c r="C1996" s="88">
        <v>2009</v>
      </c>
      <c r="D1996" s="89"/>
      <c r="E1996" s="15">
        <v>27489</v>
      </c>
      <c r="F1996" s="15">
        <v>29069</v>
      </c>
      <c r="G1996" s="15">
        <v>56558</v>
      </c>
      <c r="H1996" s="15">
        <v>0</v>
      </c>
      <c r="I1996" s="15">
        <v>0</v>
      </c>
      <c r="J1996" s="15">
        <v>0</v>
      </c>
      <c r="K1996" s="15">
        <v>27489</v>
      </c>
      <c r="L1996" s="15">
        <v>29069</v>
      </c>
      <c r="M1996" s="15">
        <v>56558</v>
      </c>
      <c r="O1996" s="13"/>
      <c r="P1996" s="13"/>
    </row>
    <row r="1997" spans="1:16" ht="12.45" customHeight="1" x14ac:dyDescent="0.2">
      <c r="A1997" s="11" t="str">
        <f t="shared" si="34"/>
        <v>KINGSCOTE2010</v>
      </c>
      <c r="B1997" s="3" t="s">
        <v>57</v>
      </c>
      <c r="C1997" s="12">
        <v>2010</v>
      </c>
      <c r="D1997" s="89"/>
      <c r="E1997" s="13">
        <v>25153</v>
      </c>
      <c r="F1997" s="13">
        <v>27399</v>
      </c>
      <c r="G1997" s="13">
        <v>52552</v>
      </c>
      <c r="H1997" s="13">
        <v>0</v>
      </c>
      <c r="I1997" s="13">
        <v>0</v>
      </c>
      <c r="J1997" s="13">
        <v>0</v>
      </c>
      <c r="K1997" s="15">
        <v>25153</v>
      </c>
      <c r="L1997" s="15">
        <v>27399</v>
      </c>
      <c r="M1997" s="15">
        <v>52552</v>
      </c>
      <c r="O1997" s="13"/>
      <c r="P1997" s="13"/>
    </row>
    <row r="1998" spans="1:16" ht="12.45" customHeight="1" x14ac:dyDescent="0.2">
      <c r="A1998" s="11" t="str">
        <f t="shared" si="34"/>
        <v>KINGSCOTE2011</v>
      </c>
      <c r="B1998" s="3" t="s">
        <v>57</v>
      </c>
      <c r="C1998" s="12">
        <v>2011</v>
      </c>
      <c r="E1998" s="13">
        <v>21628</v>
      </c>
      <c r="F1998" s="13">
        <v>23988</v>
      </c>
      <c r="G1998" s="13">
        <v>45616</v>
      </c>
      <c r="H1998" s="13">
        <v>0</v>
      </c>
      <c r="I1998" s="13">
        <v>0</v>
      </c>
      <c r="J1998" s="13">
        <v>0</v>
      </c>
      <c r="K1998" s="15">
        <v>21628</v>
      </c>
      <c r="L1998" s="15">
        <v>23988</v>
      </c>
      <c r="M1998" s="15">
        <v>45616</v>
      </c>
      <c r="O1998" s="13"/>
      <c r="P1998" s="13"/>
    </row>
    <row r="1999" spans="1:16" ht="12.45" customHeight="1" x14ac:dyDescent="0.2">
      <c r="A1999" s="11" t="str">
        <f t="shared" si="34"/>
        <v>KINGSCOTE2012</v>
      </c>
      <c r="B1999" s="95" t="s">
        <v>57</v>
      </c>
      <c r="C1999" s="88">
        <v>2012</v>
      </c>
      <c r="D1999" s="89"/>
      <c r="E1999" s="15">
        <v>19113</v>
      </c>
      <c r="F1999" s="15">
        <v>20389</v>
      </c>
      <c r="G1999" s="15">
        <v>39502</v>
      </c>
      <c r="H1999" s="90">
        <v>0</v>
      </c>
      <c r="I1999" s="90">
        <v>0</v>
      </c>
      <c r="J1999" s="15">
        <v>0</v>
      </c>
      <c r="K1999" s="15">
        <v>19113</v>
      </c>
      <c r="L1999" s="15">
        <v>20389</v>
      </c>
      <c r="M1999" s="15">
        <v>39502</v>
      </c>
      <c r="O1999" s="13"/>
      <c r="P1999" s="13"/>
    </row>
    <row r="2000" spans="1:16" ht="12.45" customHeight="1" x14ac:dyDescent="0.2">
      <c r="A2000" s="11" t="str">
        <f t="shared" si="34"/>
        <v>KINGSCOTE2013</v>
      </c>
      <c r="B2000" s="3" t="s">
        <v>57</v>
      </c>
      <c r="C2000" s="12">
        <v>2013</v>
      </c>
      <c r="E2000" s="13">
        <v>18126</v>
      </c>
      <c r="F2000" s="13">
        <v>20244</v>
      </c>
      <c r="G2000" s="13">
        <v>38370</v>
      </c>
      <c r="H2000" s="13">
        <v>0</v>
      </c>
      <c r="I2000" s="13">
        <v>0</v>
      </c>
      <c r="J2000" s="13">
        <v>0</v>
      </c>
      <c r="K2000" s="15">
        <v>18126</v>
      </c>
      <c r="L2000" s="15">
        <v>20244</v>
      </c>
      <c r="M2000" s="15">
        <v>38370</v>
      </c>
      <c r="O2000" s="13"/>
      <c r="P2000" s="13"/>
    </row>
    <row r="2001" spans="1:16" ht="12.45" customHeight="1" x14ac:dyDescent="0.2">
      <c r="A2001" s="11" t="str">
        <f t="shared" si="34"/>
        <v>KINGSCOTE2014</v>
      </c>
      <c r="B2001" s="95" t="s">
        <v>57</v>
      </c>
      <c r="C2001" s="88">
        <v>2014</v>
      </c>
      <c r="D2001" s="89"/>
      <c r="E2001" s="15">
        <v>17591</v>
      </c>
      <c r="F2001" s="15">
        <v>19262</v>
      </c>
      <c r="G2001" s="15">
        <v>36853</v>
      </c>
      <c r="H2001" s="90">
        <v>0</v>
      </c>
      <c r="I2001" s="90">
        <v>0</v>
      </c>
      <c r="J2001" s="15">
        <v>0</v>
      </c>
      <c r="K2001" s="15">
        <v>17591</v>
      </c>
      <c r="L2001" s="15">
        <v>19262</v>
      </c>
      <c r="M2001" s="15">
        <v>36853</v>
      </c>
      <c r="O2001" s="13"/>
      <c r="P2001" s="13"/>
    </row>
    <row r="2002" spans="1:16" ht="12.45" customHeight="1" x14ac:dyDescent="0.2">
      <c r="A2002" s="11" t="str">
        <f t="shared" si="34"/>
        <v>KINGSCOTE2015</v>
      </c>
      <c r="B2002" s="3" t="s">
        <v>57</v>
      </c>
      <c r="C2002" s="12">
        <v>2015</v>
      </c>
      <c r="E2002" s="13">
        <v>16705</v>
      </c>
      <c r="F2002" s="13">
        <v>18297</v>
      </c>
      <c r="G2002" s="13">
        <v>35002</v>
      </c>
      <c r="H2002" s="13">
        <v>0</v>
      </c>
      <c r="I2002" s="13">
        <v>0</v>
      </c>
      <c r="J2002" s="13">
        <v>0</v>
      </c>
      <c r="K2002" s="15">
        <v>16705</v>
      </c>
      <c r="L2002" s="15">
        <v>18297</v>
      </c>
      <c r="M2002" s="15">
        <v>35002</v>
      </c>
      <c r="O2002" s="13"/>
      <c r="P2002" s="13"/>
    </row>
    <row r="2003" spans="1:16" ht="12.45" customHeight="1" x14ac:dyDescent="0.2">
      <c r="A2003" s="11" t="str">
        <f t="shared" si="34"/>
        <v>KINGSCOTE2016</v>
      </c>
      <c r="B2003" s="93" t="s">
        <v>57</v>
      </c>
      <c r="C2003" s="88">
        <v>2016</v>
      </c>
      <c r="D2003" s="89"/>
      <c r="E2003" s="15">
        <v>18142</v>
      </c>
      <c r="F2003" s="15">
        <v>20043</v>
      </c>
      <c r="G2003" s="15">
        <v>38185</v>
      </c>
      <c r="H2003" s="15">
        <v>0</v>
      </c>
      <c r="I2003" s="15">
        <v>0</v>
      </c>
      <c r="J2003" s="15">
        <v>0</v>
      </c>
      <c r="K2003" s="15">
        <v>18142</v>
      </c>
      <c r="L2003" s="15">
        <v>20043</v>
      </c>
      <c r="M2003" s="15">
        <v>38185</v>
      </c>
      <c r="O2003" s="13"/>
      <c r="P2003" s="13"/>
    </row>
    <row r="2004" spans="1:16" ht="12.45" customHeight="1" x14ac:dyDescent="0.2">
      <c r="A2004" s="11" t="str">
        <f t="shared" si="34"/>
        <v>KINGSCOTE2017</v>
      </c>
      <c r="B2004" s="3" t="s">
        <v>57</v>
      </c>
      <c r="C2004" s="12">
        <v>2017</v>
      </c>
      <c r="E2004" s="13">
        <v>18292</v>
      </c>
      <c r="F2004" s="13">
        <v>20071</v>
      </c>
      <c r="G2004" s="13">
        <v>38363</v>
      </c>
      <c r="H2004" s="13">
        <v>0</v>
      </c>
      <c r="I2004" s="13">
        <v>0</v>
      </c>
      <c r="J2004" s="13">
        <v>0</v>
      </c>
      <c r="K2004" s="15">
        <v>18292</v>
      </c>
      <c r="L2004" s="15">
        <v>20071</v>
      </c>
      <c r="M2004" s="15">
        <v>38363</v>
      </c>
      <c r="O2004" s="13"/>
      <c r="P2004" s="13"/>
    </row>
    <row r="2005" spans="1:16" ht="12.45" customHeight="1" x14ac:dyDescent="0.2">
      <c r="A2005" s="11" t="str">
        <f t="shared" si="34"/>
        <v>KINGSCOTE2018</v>
      </c>
      <c r="B2005" s="3" t="s">
        <v>57</v>
      </c>
      <c r="C2005" s="12">
        <v>2018</v>
      </c>
      <c r="E2005" s="13">
        <v>21379</v>
      </c>
      <c r="F2005" s="13">
        <v>23444</v>
      </c>
      <c r="G2005" s="13">
        <v>44823</v>
      </c>
      <c r="H2005" s="13">
        <v>0</v>
      </c>
      <c r="I2005" s="13">
        <v>0</v>
      </c>
      <c r="J2005" s="13">
        <v>0</v>
      </c>
      <c r="K2005" s="15">
        <v>21379</v>
      </c>
      <c r="L2005" s="15">
        <v>23444</v>
      </c>
      <c r="M2005" s="15">
        <v>44823</v>
      </c>
      <c r="O2005" s="13"/>
      <c r="P2005" s="13"/>
    </row>
    <row r="2006" spans="1:16" ht="12.45" customHeight="1" x14ac:dyDescent="0.2">
      <c r="A2006" s="11" t="str">
        <f t="shared" si="34"/>
        <v>KINGSCOTE2019</v>
      </c>
      <c r="B2006" s="93" t="s">
        <v>57</v>
      </c>
      <c r="C2006" s="88">
        <v>2019</v>
      </c>
      <c r="D2006" s="89"/>
      <c r="E2006" s="15">
        <v>20661</v>
      </c>
      <c r="F2006" s="15">
        <v>22382</v>
      </c>
      <c r="G2006" s="15">
        <v>43043</v>
      </c>
      <c r="H2006" s="15">
        <v>0</v>
      </c>
      <c r="I2006" s="15">
        <v>0</v>
      </c>
      <c r="J2006" s="15">
        <v>0</v>
      </c>
      <c r="K2006" s="15">
        <v>20661</v>
      </c>
      <c r="L2006" s="15">
        <v>22382</v>
      </c>
      <c r="M2006" s="15">
        <v>43043</v>
      </c>
      <c r="O2006" s="13"/>
      <c r="P2006" s="13"/>
    </row>
    <row r="2007" spans="1:16" ht="12.45" customHeight="1" x14ac:dyDescent="0.2">
      <c r="A2007" s="11" t="str">
        <f t="shared" si="34"/>
        <v>KINGSCOTE2020</v>
      </c>
      <c r="B2007" s="3" t="s">
        <v>57</v>
      </c>
      <c r="C2007" s="12">
        <v>2020</v>
      </c>
      <c r="E2007" s="13">
        <v>6203</v>
      </c>
      <c r="F2007" s="13">
        <v>6762</v>
      </c>
      <c r="G2007" s="13">
        <v>12965</v>
      </c>
      <c r="H2007" s="13">
        <v>0</v>
      </c>
      <c r="I2007" s="13">
        <v>0</v>
      </c>
      <c r="J2007" s="13">
        <v>0</v>
      </c>
      <c r="K2007" s="15">
        <v>6203</v>
      </c>
      <c r="L2007" s="15">
        <v>6762</v>
      </c>
      <c r="M2007" s="15">
        <v>12965</v>
      </c>
      <c r="O2007" s="13"/>
      <c r="P2007" s="13"/>
    </row>
    <row r="2008" spans="1:16" ht="12.45" customHeight="1" x14ac:dyDescent="0.2">
      <c r="A2008" s="11" t="str">
        <f t="shared" si="34"/>
        <v>KINGSCOTE2021</v>
      </c>
      <c r="B2008" s="3" t="s">
        <v>57</v>
      </c>
      <c r="C2008" s="12">
        <v>2021</v>
      </c>
      <c r="E2008" s="13">
        <v>6338</v>
      </c>
      <c r="F2008" s="13">
        <v>6417</v>
      </c>
      <c r="G2008" s="13">
        <v>12755</v>
      </c>
      <c r="H2008" s="13">
        <v>0</v>
      </c>
      <c r="I2008" s="13">
        <v>0</v>
      </c>
      <c r="J2008" s="13">
        <v>0</v>
      </c>
      <c r="K2008" s="15">
        <v>6338</v>
      </c>
      <c r="L2008" s="15">
        <v>6417</v>
      </c>
      <c r="M2008" s="15">
        <v>12755</v>
      </c>
      <c r="O2008" s="13"/>
      <c r="P2008" s="13"/>
    </row>
    <row r="2009" spans="1:16" ht="12.45" customHeight="1" x14ac:dyDescent="0.2">
      <c r="A2009" s="11" t="str">
        <f t="shared" si="34"/>
        <v>KINGSCOTE2022</v>
      </c>
      <c r="B2009" s="3" t="s">
        <v>57</v>
      </c>
      <c r="C2009" s="12">
        <v>2022</v>
      </c>
      <c r="E2009" s="13">
        <v>7372</v>
      </c>
      <c r="F2009" s="13">
        <v>7864</v>
      </c>
      <c r="G2009" s="13">
        <v>15236</v>
      </c>
      <c r="H2009" s="13">
        <v>0</v>
      </c>
      <c r="I2009" s="13">
        <v>0</v>
      </c>
      <c r="J2009" s="13">
        <v>0</v>
      </c>
      <c r="K2009" s="15">
        <v>7372</v>
      </c>
      <c r="L2009" s="15">
        <v>7864</v>
      </c>
      <c r="M2009" s="15">
        <v>15236</v>
      </c>
      <c r="O2009" s="13"/>
      <c r="P2009" s="13"/>
    </row>
    <row r="2010" spans="1:16" ht="12.45" customHeight="1" x14ac:dyDescent="0.2">
      <c r="A2010" s="11" t="str">
        <f t="shared" si="34"/>
        <v>KINGSCOTE2023</v>
      </c>
      <c r="B2010" s="3" t="s">
        <v>57</v>
      </c>
      <c r="C2010" s="12">
        <v>2023</v>
      </c>
      <c r="E2010" s="13">
        <v>9930</v>
      </c>
      <c r="F2010" s="13">
        <v>10055</v>
      </c>
      <c r="G2010" s="13">
        <v>19985</v>
      </c>
      <c r="H2010" s="13">
        <v>0</v>
      </c>
      <c r="I2010" s="13">
        <v>0</v>
      </c>
      <c r="J2010" s="13">
        <v>0</v>
      </c>
      <c r="K2010" s="15">
        <v>9930</v>
      </c>
      <c r="L2010" s="15">
        <v>10055</v>
      </c>
      <c r="M2010" s="15">
        <v>19985</v>
      </c>
      <c r="O2010" s="13"/>
      <c r="P2010" s="13"/>
    </row>
    <row r="2011" spans="1:16" ht="12.45" customHeight="1" x14ac:dyDescent="0.2">
      <c r="A2011" s="11" t="str">
        <f t="shared" si="34"/>
        <v>KINGSCOTE2024</v>
      </c>
      <c r="B2011" s="3" t="s">
        <v>57</v>
      </c>
      <c r="C2011" s="12">
        <v>2024</v>
      </c>
      <c r="D2011" s="89"/>
      <c r="E2011" s="13">
        <v>14918</v>
      </c>
      <c r="F2011" s="13">
        <v>15407</v>
      </c>
      <c r="G2011" s="13">
        <v>30325</v>
      </c>
      <c r="H2011" s="13">
        <v>0</v>
      </c>
      <c r="I2011" s="13">
        <v>0</v>
      </c>
      <c r="J2011" s="13">
        <v>0</v>
      </c>
      <c r="K2011" s="15">
        <v>14918</v>
      </c>
      <c r="L2011" s="15">
        <v>15407</v>
      </c>
      <c r="M2011" s="15">
        <v>30325</v>
      </c>
      <c r="O2011" s="13"/>
      <c r="P2011" s="13"/>
    </row>
    <row r="2012" spans="1:16" ht="12.45" customHeight="1" x14ac:dyDescent="0.2">
      <c r="A2012" s="11" t="str">
        <f t="shared" si="34"/>
        <v>KOWANYAMA1985</v>
      </c>
      <c r="B2012" s="93" t="s">
        <v>142</v>
      </c>
      <c r="C2012" s="88">
        <v>1985</v>
      </c>
      <c r="D2012" s="89"/>
      <c r="E2012" s="15">
        <v>1346</v>
      </c>
      <c r="F2012" s="15">
        <v>1288</v>
      </c>
      <c r="G2012" s="15">
        <v>2634</v>
      </c>
      <c r="H2012" s="15">
        <v>0</v>
      </c>
      <c r="I2012" s="15">
        <v>0</v>
      </c>
      <c r="J2012" s="15">
        <v>0</v>
      </c>
      <c r="K2012" s="15">
        <v>1346</v>
      </c>
      <c r="L2012" s="15">
        <v>1288</v>
      </c>
      <c r="M2012" s="15">
        <v>2634</v>
      </c>
      <c r="O2012" s="13"/>
      <c r="P2012" s="13"/>
    </row>
    <row r="2013" spans="1:16" ht="12.45" customHeight="1" x14ac:dyDescent="0.2">
      <c r="A2013" s="11" t="str">
        <f t="shared" si="34"/>
        <v>KOWANYAMA1986</v>
      </c>
      <c r="B2013" s="93" t="s">
        <v>142</v>
      </c>
      <c r="C2013" s="88">
        <v>1986</v>
      </c>
      <c r="D2013" s="89"/>
      <c r="E2013" s="15">
        <v>1312</v>
      </c>
      <c r="F2013" s="15">
        <v>1274</v>
      </c>
      <c r="G2013" s="15">
        <v>2586</v>
      </c>
      <c r="H2013" s="15">
        <v>0</v>
      </c>
      <c r="I2013" s="15">
        <v>0</v>
      </c>
      <c r="J2013" s="15">
        <v>0</v>
      </c>
      <c r="K2013" s="15">
        <v>1312</v>
      </c>
      <c r="L2013" s="15">
        <v>1274</v>
      </c>
      <c r="M2013" s="15">
        <v>2586</v>
      </c>
      <c r="O2013" s="13"/>
      <c r="P2013" s="13"/>
    </row>
    <row r="2014" spans="1:16" ht="12.45" customHeight="1" x14ac:dyDescent="0.2">
      <c r="A2014" s="11" t="str">
        <f t="shared" si="34"/>
        <v>KOWANYAMA1987</v>
      </c>
      <c r="B2014" s="93" t="s">
        <v>142</v>
      </c>
      <c r="C2014" s="88">
        <v>1987</v>
      </c>
      <c r="D2014" s="89"/>
      <c r="E2014" s="15">
        <v>1126</v>
      </c>
      <c r="F2014" s="15">
        <v>1086</v>
      </c>
      <c r="G2014" s="15">
        <v>2212</v>
      </c>
      <c r="H2014" s="15">
        <v>0</v>
      </c>
      <c r="I2014" s="15">
        <v>0</v>
      </c>
      <c r="J2014" s="15">
        <v>0</v>
      </c>
      <c r="K2014" s="15">
        <v>1126</v>
      </c>
      <c r="L2014" s="15">
        <v>1086</v>
      </c>
      <c r="M2014" s="15">
        <v>2212</v>
      </c>
      <c r="O2014" s="13"/>
      <c r="P2014" s="13"/>
    </row>
    <row r="2015" spans="1:16" ht="12.45" customHeight="1" x14ac:dyDescent="0.2">
      <c r="A2015" s="11" t="str">
        <f t="shared" si="34"/>
        <v>KOWANYAMA1990</v>
      </c>
      <c r="B2015" s="91" t="s">
        <v>142</v>
      </c>
      <c r="C2015" s="16">
        <v>1990</v>
      </c>
      <c r="D2015" s="89"/>
      <c r="E2015" s="92">
        <v>144</v>
      </c>
      <c r="F2015" s="92">
        <v>219</v>
      </c>
      <c r="G2015" s="92">
        <v>363</v>
      </c>
      <c r="H2015" s="92">
        <v>0</v>
      </c>
      <c r="I2015" s="92">
        <v>0</v>
      </c>
      <c r="J2015" s="92">
        <v>0</v>
      </c>
      <c r="K2015" s="15">
        <v>144</v>
      </c>
      <c r="L2015" s="15">
        <v>219</v>
      </c>
      <c r="M2015" s="15">
        <v>363</v>
      </c>
      <c r="O2015" s="13"/>
      <c r="P2015" s="13"/>
    </row>
    <row r="2016" spans="1:16" ht="12.45" customHeight="1" x14ac:dyDescent="0.2">
      <c r="A2016" s="11" t="str">
        <f t="shared" si="34"/>
        <v>KOWANYAMA1991</v>
      </c>
      <c r="B2016" s="93" t="s">
        <v>142</v>
      </c>
      <c r="C2016" s="12">
        <v>1991</v>
      </c>
      <c r="E2016" s="94">
        <v>1214</v>
      </c>
      <c r="F2016" s="94">
        <v>1110</v>
      </c>
      <c r="G2016" s="94">
        <v>2324</v>
      </c>
      <c r="H2016" s="94">
        <v>0</v>
      </c>
      <c r="I2016" s="94">
        <v>0</v>
      </c>
      <c r="J2016" s="94">
        <v>0</v>
      </c>
      <c r="K2016" s="15">
        <v>1214</v>
      </c>
      <c r="L2016" s="15">
        <v>1110</v>
      </c>
      <c r="M2016" s="15">
        <v>2324</v>
      </c>
      <c r="O2016" s="13"/>
      <c r="P2016" s="13"/>
    </row>
    <row r="2017" spans="1:16" ht="12.45" customHeight="1" x14ac:dyDescent="0.2">
      <c r="A2017" s="11" t="str">
        <f t="shared" si="34"/>
        <v>KOWANYAMA1992</v>
      </c>
      <c r="B2017" s="95" t="s">
        <v>142</v>
      </c>
      <c r="C2017" s="88">
        <v>1992</v>
      </c>
      <c r="D2017" s="89"/>
      <c r="E2017" s="15">
        <v>1243</v>
      </c>
      <c r="F2017" s="15">
        <v>1018</v>
      </c>
      <c r="G2017" s="15">
        <v>2261</v>
      </c>
      <c r="H2017" s="90">
        <v>0</v>
      </c>
      <c r="I2017" s="90">
        <v>0</v>
      </c>
      <c r="J2017" s="15">
        <v>0</v>
      </c>
      <c r="K2017" s="15">
        <v>1243</v>
      </c>
      <c r="L2017" s="15">
        <v>1018</v>
      </c>
      <c r="M2017" s="15">
        <v>2261</v>
      </c>
      <c r="O2017" s="13"/>
      <c r="P2017" s="13"/>
    </row>
    <row r="2018" spans="1:16" ht="12.45" customHeight="1" x14ac:dyDescent="0.2">
      <c r="A2018" s="11" t="str">
        <f t="shared" si="34"/>
        <v>KOWANYAMA1993</v>
      </c>
      <c r="B2018" s="93" t="s">
        <v>142</v>
      </c>
      <c r="C2018" s="88">
        <v>1993</v>
      </c>
      <c r="D2018" s="89"/>
      <c r="E2018" s="15">
        <v>1361</v>
      </c>
      <c r="F2018" s="15">
        <v>1201</v>
      </c>
      <c r="G2018" s="15">
        <v>2562</v>
      </c>
      <c r="H2018" s="15">
        <v>0</v>
      </c>
      <c r="I2018" s="15">
        <v>0</v>
      </c>
      <c r="J2018" s="15">
        <v>0</v>
      </c>
      <c r="K2018" s="15">
        <v>1361</v>
      </c>
      <c r="L2018" s="15">
        <v>1201</v>
      </c>
      <c r="M2018" s="15">
        <v>2562</v>
      </c>
      <c r="O2018" s="13"/>
      <c r="P2018" s="13"/>
    </row>
    <row r="2019" spans="1:16" ht="12.45" customHeight="1" x14ac:dyDescent="0.2">
      <c r="A2019" s="11" t="str">
        <f t="shared" si="34"/>
        <v>KOWANYAMA1994</v>
      </c>
      <c r="B2019" s="3" t="s">
        <v>142</v>
      </c>
      <c r="C2019" s="12">
        <v>1994</v>
      </c>
      <c r="E2019" s="13">
        <v>1257</v>
      </c>
      <c r="F2019" s="13">
        <v>1231</v>
      </c>
      <c r="G2019" s="13">
        <v>2488</v>
      </c>
      <c r="H2019" s="13">
        <v>0</v>
      </c>
      <c r="I2019" s="13">
        <v>0</v>
      </c>
      <c r="J2019" s="13">
        <v>0</v>
      </c>
      <c r="K2019" s="15">
        <v>1257</v>
      </c>
      <c r="L2019" s="15">
        <v>1231</v>
      </c>
      <c r="M2019" s="15">
        <v>2488</v>
      </c>
      <c r="O2019" s="13"/>
      <c r="P2019" s="13"/>
    </row>
    <row r="2020" spans="1:16" ht="12.45" customHeight="1" x14ac:dyDescent="0.2">
      <c r="A2020" s="11" t="str">
        <f t="shared" si="34"/>
        <v>KOWANYAMA1995</v>
      </c>
      <c r="B2020" s="3" t="s">
        <v>142</v>
      </c>
      <c r="C2020" s="12">
        <v>1995</v>
      </c>
      <c r="E2020" s="13">
        <v>1388</v>
      </c>
      <c r="F2020" s="13">
        <v>1279</v>
      </c>
      <c r="G2020" s="13">
        <v>2667</v>
      </c>
      <c r="H2020" s="13">
        <v>0</v>
      </c>
      <c r="I2020" s="13">
        <v>0</v>
      </c>
      <c r="J2020" s="13">
        <v>0</v>
      </c>
      <c r="K2020" s="15">
        <v>1388</v>
      </c>
      <c r="L2020" s="15">
        <v>1279</v>
      </c>
      <c r="M2020" s="15">
        <v>2667</v>
      </c>
      <c r="O2020" s="13"/>
      <c r="P2020" s="13"/>
    </row>
    <row r="2021" spans="1:16" ht="12.45" customHeight="1" x14ac:dyDescent="0.2">
      <c r="A2021" s="11" t="str">
        <f t="shared" si="34"/>
        <v>KOWANYAMA1996</v>
      </c>
      <c r="B2021" s="95" t="s">
        <v>142</v>
      </c>
      <c r="C2021" s="88">
        <v>1996</v>
      </c>
      <c r="D2021" s="89"/>
      <c r="E2021" s="15">
        <v>1256</v>
      </c>
      <c r="F2021" s="15">
        <v>1197</v>
      </c>
      <c r="G2021" s="15">
        <v>2453</v>
      </c>
      <c r="H2021" s="90">
        <v>0</v>
      </c>
      <c r="I2021" s="90">
        <v>0</v>
      </c>
      <c r="J2021" s="15">
        <v>0</v>
      </c>
      <c r="K2021" s="15">
        <v>1256</v>
      </c>
      <c r="L2021" s="15">
        <v>1197</v>
      </c>
      <c r="M2021" s="15">
        <v>2453</v>
      </c>
      <c r="O2021" s="13"/>
      <c r="P2021" s="13"/>
    </row>
    <row r="2022" spans="1:16" ht="12.45" customHeight="1" x14ac:dyDescent="0.2">
      <c r="A2022" s="11" t="str">
        <f t="shared" si="34"/>
        <v>KOWANYAMA1997</v>
      </c>
      <c r="B2022" s="3" t="s">
        <v>142</v>
      </c>
      <c r="C2022" s="12">
        <v>1997</v>
      </c>
      <c r="E2022" s="13">
        <v>1332</v>
      </c>
      <c r="F2022" s="13">
        <v>1246</v>
      </c>
      <c r="G2022" s="13">
        <v>2578</v>
      </c>
      <c r="H2022" s="13">
        <v>0</v>
      </c>
      <c r="I2022" s="13">
        <v>0</v>
      </c>
      <c r="J2022" s="13">
        <v>0</v>
      </c>
      <c r="K2022" s="15">
        <v>1332</v>
      </c>
      <c r="L2022" s="15">
        <v>1246</v>
      </c>
      <c r="M2022" s="15">
        <v>2578</v>
      </c>
      <c r="O2022" s="13"/>
      <c r="P2022" s="13"/>
    </row>
    <row r="2023" spans="1:16" ht="12.45" customHeight="1" x14ac:dyDescent="0.2">
      <c r="A2023" s="11" t="str">
        <f t="shared" si="34"/>
        <v>KOWANYAMA1998</v>
      </c>
      <c r="B2023" s="3" t="s">
        <v>142</v>
      </c>
      <c r="C2023" s="12">
        <v>1998</v>
      </c>
      <c r="E2023" s="13">
        <v>1339</v>
      </c>
      <c r="F2023" s="13">
        <v>1263</v>
      </c>
      <c r="G2023" s="13">
        <v>2602</v>
      </c>
      <c r="H2023" s="13">
        <v>0</v>
      </c>
      <c r="I2023" s="13">
        <v>0</v>
      </c>
      <c r="J2023" s="13">
        <v>0</v>
      </c>
      <c r="K2023" s="15">
        <v>1339</v>
      </c>
      <c r="L2023" s="15">
        <v>1263</v>
      </c>
      <c r="M2023" s="15">
        <v>2602</v>
      </c>
      <c r="O2023" s="13"/>
      <c r="P2023" s="13"/>
    </row>
    <row r="2024" spans="1:16" ht="12.45" customHeight="1" x14ac:dyDescent="0.2">
      <c r="A2024" s="11" t="str">
        <f t="shared" si="34"/>
        <v>KOWANYAMA1999</v>
      </c>
      <c r="B2024" s="3" t="s">
        <v>142</v>
      </c>
      <c r="C2024" s="12">
        <v>1999</v>
      </c>
      <c r="E2024" s="13">
        <v>1377</v>
      </c>
      <c r="F2024" s="13">
        <v>1284</v>
      </c>
      <c r="G2024" s="13">
        <v>2661</v>
      </c>
      <c r="H2024" s="13">
        <v>0</v>
      </c>
      <c r="I2024" s="13">
        <v>0</v>
      </c>
      <c r="J2024" s="13">
        <v>0</v>
      </c>
      <c r="K2024" s="15">
        <v>1377</v>
      </c>
      <c r="L2024" s="15">
        <v>1284</v>
      </c>
      <c r="M2024" s="15">
        <v>2661</v>
      </c>
      <c r="O2024" s="13"/>
      <c r="P2024" s="13"/>
    </row>
    <row r="2025" spans="1:16" ht="12.45" customHeight="1" x14ac:dyDescent="0.2">
      <c r="A2025" s="11" t="str">
        <f t="shared" ref="A2025:A2059" si="35">CONCATENATE(B2025,C2025)</f>
        <v>KOWANYAMA2000</v>
      </c>
      <c r="B2025" s="3" t="s">
        <v>142</v>
      </c>
      <c r="C2025" s="12">
        <v>2000</v>
      </c>
      <c r="E2025" s="13">
        <v>1408</v>
      </c>
      <c r="F2025" s="13">
        <v>1293</v>
      </c>
      <c r="G2025" s="13">
        <v>2701</v>
      </c>
      <c r="H2025" s="13">
        <v>0</v>
      </c>
      <c r="I2025" s="13">
        <v>0</v>
      </c>
      <c r="J2025" s="13">
        <v>0</v>
      </c>
      <c r="K2025" s="15">
        <v>1408</v>
      </c>
      <c r="L2025" s="15">
        <v>1293</v>
      </c>
      <c r="M2025" s="15">
        <v>2701</v>
      </c>
      <c r="O2025" s="13"/>
      <c r="P2025" s="13"/>
    </row>
    <row r="2026" spans="1:16" ht="12.45" customHeight="1" x14ac:dyDescent="0.2">
      <c r="A2026" s="11" t="str">
        <f t="shared" si="35"/>
        <v>KOWANYAMA2001</v>
      </c>
      <c r="B2026" s="3" t="s">
        <v>142</v>
      </c>
      <c r="C2026" s="12">
        <v>2001</v>
      </c>
      <c r="E2026" s="13">
        <v>1407</v>
      </c>
      <c r="F2026" s="13">
        <v>1349</v>
      </c>
      <c r="G2026" s="13">
        <v>2756</v>
      </c>
      <c r="H2026" s="13">
        <v>0</v>
      </c>
      <c r="I2026" s="13">
        <v>0</v>
      </c>
      <c r="J2026" s="13">
        <v>0</v>
      </c>
      <c r="K2026" s="15">
        <v>1407</v>
      </c>
      <c r="L2026" s="15">
        <v>1349</v>
      </c>
      <c r="M2026" s="15">
        <v>2756</v>
      </c>
      <c r="O2026" s="13"/>
      <c r="P2026" s="13"/>
    </row>
    <row r="2027" spans="1:16" ht="12.45" customHeight="1" x14ac:dyDescent="0.2">
      <c r="A2027" s="11" t="str">
        <f t="shared" si="35"/>
        <v>KOWANYAMA2002</v>
      </c>
      <c r="B2027" s="3" t="s">
        <v>142</v>
      </c>
      <c r="C2027" s="12">
        <v>2002</v>
      </c>
      <c r="E2027" s="13">
        <v>1295</v>
      </c>
      <c r="F2027" s="13">
        <v>1408</v>
      </c>
      <c r="G2027" s="13">
        <v>2703</v>
      </c>
      <c r="H2027" s="13">
        <v>0</v>
      </c>
      <c r="I2027" s="13">
        <v>0</v>
      </c>
      <c r="J2027" s="13">
        <v>0</v>
      </c>
      <c r="K2027" s="15">
        <v>1295</v>
      </c>
      <c r="L2027" s="15">
        <v>1408</v>
      </c>
      <c r="M2027" s="15">
        <v>2703</v>
      </c>
      <c r="O2027" s="13"/>
      <c r="P2027" s="13"/>
    </row>
    <row r="2028" spans="1:16" ht="12.45" customHeight="1" x14ac:dyDescent="0.2">
      <c r="A2028" s="11" t="str">
        <f t="shared" si="35"/>
        <v>KOWANYAMA2003</v>
      </c>
      <c r="B2028" s="95" t="s">
        <v>142</v>
      </c>
      <c r="C2028" s="88">
        <v>2003</v>
      </c>
      <c r="D2028" s="89"/>
      <c r="E2028" s="15">
        <v>1489</v>
      </c>
      <c r="F2028" s="15">
        <v>1502</v>
      </c>
      <c r="G2028" s="15">
        <v>2991</v>
      </c>
      <c r="H2028" s="90">
        <v>0</v>
      </c>
      <c r="I2028" s="90">
        <v>0</v>
      </c>
      <c r="J2028" s="15">
        <v>0</v>
      </c>
      <c r="K2028" s="15">
        <v>1489</v>
      </c>
      <c r="L2028" s="15">
        <v>1502</v>
      </c>
      <c r="M2028" s="15">
        <v>2991</v>
      </c>
      <c r="O2028" s="13"/>
      <c r="P2028" s="13"/>
    </row>
    <row r="2029" spans="1:16" ht="12.45" customHeight="1" x14ac:dyDescent="0.2">
      <c r="A2029" s="11" t="str">
        <f t="shared" si="35"/>
        <v>KOWANYAMA2004</v>
      </c>
      <c r="B2029" s="95" t="s">
        <v>142</v>
      </c>
      <c r="C2029" s="88">
        <v>2004</v>
      </c>
      <c r="D2029" s="89"/>
      <c r="E2029" s="15">
        <v>1695</v>
      </c>
      <c r="F2029" s="15">
        <v>1697</v>
      </c>
      <c r="G2029" s="15">
        <v>3392</v>
      </c>
      <c r="H2029" s="90">
        <v>0</v>
      </c>
      <c r="I2029" s="90">
        <v>0</v>
      </c>
      <c r="J2029" s="15">
        <v>0</v>
      </c>
      <c r="K2029" s="15">
        <v>1695</v>
      </c>
      <c r="L2029" s="15">
        <v>1697</v>
      </c>
      <c r="M2029" s="15">
        <v>3392</v>
      </c>
      <c r="O2029" s="13"/>
      <c r="P2029" s="13"/>
    </row>
    <row r="2030" spans="1:16" ht="12.45" customHeight="1" x14ac:dyDescent="0.2">
      <c r="A2030" s="11" t="str">
        <f t="shared" si="35"/>
        <v>KOWANYAMA2005</v>
      </c>
      <c r="B2030" s="3" t="s">
        <v>142</v>
      </c>
      <c r="C2030" s="12">
        <v>2005</v>
      </c>
      <c r="E2030" s="13">
        <v>1765</v>
      </c>
      <c r="F2030" s="13">
        <v>1766</v>
      </c>
      <c r="G2030" s="13">
        <v>3531</v>
      </c>
      <c r="H2030" s="13">
        <v>0</v>
      </c>
      <c r="I2030" s="13">
        <v>0</v>
      </c>
      <c r="J2030" s="13">
        <v>0</v>
      </c>
      <c r="K2030" s="15">
        <v>1765</v>
      </c>
      <c r="L2030" s="15">
        <v>1766</v>
      </c>
      <c r="M2030" s="15">
        <v>3531</v>
      </c>
      <c r="O2030" s="13"/>
      <c r="P2030" s="13"/>
    </row>
    <row r="2031" spans="1:16" ht="12.45" customHeight="1" x14ac:dyDescent="0.2">
      <c r="A2031" s="11" t="str">
        <f t="shared" si="35"/>
        <v>KOWANYAMA2006</v>
      </c>
      <c r="B2031" s="95" t="s">
        <v>142</v>
      </c>
      <c r="C2031" s="88">
        <v>2006</v>
      </c>
      <c r="D2031" s="89"/>
      <c r="E2031" s="15">
        <v>1791</v>
      </c>
      <c r="F2031" s="15">
        <v>1793</v>
      </c>
      <c r="G2031" s="15">
        <v>3584</v>
      </c>
      <c r="H2031" s="90">
        <v>0</v>
      </c>
      <c r="I2031" s="90">
        <v>0</v>
      </c>
      <c r="J2031" s="15">
        <v>0</v>
      </c>
      <c r="K2031" s="15">
        <v>1791</v>
      </c>
      <c r="L2031" s="15">
        <v>1793</v>
      </c>
      <c r="M2031" s="15">
        <v>3584</v>
      </c>
      <c r="O2031" s="13"/>
      <c r="P2031" s="13"/>
    </row>
    <row r="2032" spans="1:16" ht="12.45" customHeight="1" x14ac:dyDescent="0.2">
      <c r="A2032" s="11" t="str">
        <f t="shared" si="35"/>
        <v>KOWANYAMA2007</v>
      </c>
      <c r="B2032" s="95" t="s">
        <v>142</v>
      </c>
      <c r="C2032" s="88">
        <v>2007</v>
      </c>
      <c r="D2032" s="89"/>
      <c r="E2032" s="15">
        <v>1936</v>
      </c>
      <c r="F2032" s="15">
        <v>1874</v>
      </c>
      <c r="G2032" s="15">
        <v>3810</v>
      </c>
      <c r="H2032" s="90">
        <v>0</v>
      </c>
      <c r="I2032" s="90">
        <v>0</v>
      </c>
      <c r="J2032" s="15">
        <v>0</v>
      </c>
      <c r="K2032" s="15">
        <v>1936</v>
      </c>
      <c r="L2032" s="15">
        <v>1874</v>
      </c>
      <c r="M2032" s="15">
        <v>3810</v>
      </c>
      <c r="O2032" s="13"/>
      <c r="P2032" s="13"/>
    </row>
    <row r="2033" spans="1:16" ht="12.45" customHeight="1" x14ac:dyDescent="0.2">
      <c r="A2033" s="11" t="str">
        <f t="shared" si="35"/>
        <v>KOWANYAMA2008</v>
      </c>
      <c r="B2033" s="95" t="s">
        <v>142</v>
      </c>
      <c r="C2033" s="88">
        <v>2008</v>
      </c>
      <c r="D2033" s="89"/>
      <c r="E2033" s="15">
        <v>2151</v>
      </c>
      <c r="F2033" s="15">
        <v>1978</v>
      </c>
      <c r="G2033" s="15">
        <v>4129</v>
      </c>
      <c r="H2033" s="90">
        <v>0</v>
      </c>
      <c r="I2033" s="90">
        <v>0</v>
      </c>
      <c r="J2033" s="15">
        <v>0</v>
      </c>
      <c r="K2033" s="15">
        <v>2151</v>
      </c>
      <c r="L2033" s="15">
        <v>1978</v>
      </c>
      <c r="M2033" s="15">
        <v>4129</v>
      </c>
      <c r="O2033" s="13"/>
      <c r="P2033" s="13"/>
    </row>
    <row r="2034" spans="1:16" ht="12.45" customHeight="1" x14ac:dyDescent="0.2">
      <c r="A2034" s="11" t="str">
        <f t="shared" si="35"/>
        <v>KOWANYAMA2009</v>
      </c>
      <c r="B2034" s="95" t="s">
        <v>142</v>
      </c>
      <c r="C2034" s="88">
        <v>2009</v>
      </c>
      <c r="D2034" s="89"/>
      <c r="E2034" s="15">
        <v>3660</v>
      </c>
      <c r="F2034" s="15">
        <v>3623</v>
      </c>
      <c r="G2034" s="15">
        <v>7283</v>
      </c>
      <c r="H2034" s="90">
        <v>0</v>
      </c>
      <c r="I2034" s="90">
        <v>0</v>
      </c>
      <c r="J2034" s="15">
        <v>0</v>
      </c>
      <c r="K2034" s="15">
        <v>3660</v>
      </c>
      <c r="L2034" s="15">
        <v>3623</v>
      </c>
      <c r="M2034" s="15">
        <v>7283</v>
      </c>
      <c r="O2034" s="13"/>
      <c r="P2034" s="13"/>
    </row>
    <row r="2035" spans="1:16" ht="12.45" customHeight="1" x14ac:dyDescent="0.2">
      <c r="A2035" s="11" t="str">
        <f t="shared" si="35"/>
        <v>KOWANYAMA2010</v>
      </c>
      <c r="B2035" s="95" t="s">
        <v>142</v>
      </c>
      <c r="C2035" s="88">
        <v>2010</v>
      </c>
      <c r="D2035" s="89"/>
      <c r="E2035" s="15">
        <v>3515</v>
      </c>
      <c r="F2035" s="15">
        <v>3888</v>
      </c>
      <c r="G2035" s="15">
        <v>7403</v>
      </c>
      <c r="H2035" s="90">
        <v>0</v>
      </c>
      <c r="I2035" s="90">
        <v>0</v>
      </c>
      <c r="J2035" s="15">
        <v>0</v>
      </c>
      <c r="K2035" s="15">
        <v>3515</v>
      </c>
      <c r="L2035" s="15">
        <v>3888</v>
      </c>
      <c r="M2035" s="15">
        <v>7403</v>
      </c>
      <c r="O2035" s="13"/>
      <c r="P2035" s="13"/>
    </row>
    <row r="2036" spans="1:16" ht="12.45" customHeight="1" x14ac:dyDescent="0.2">
      <c r="A2036" s="11" t="str">
        <f t="shared" si="35"/>
        <v>KOWANYAMA2011</v>
      </c>
      <c r="B2036" s="3" t="s">
        <v>142</v>
      </c>
      <c r="C2036" s="12">
        <v>2011</v>
      </c>
      <c r="E2036" s="13">
        <v>2673</v>
      </c>
      <c r="F2036" s="13">
        <v>2648</v>
      </c>
      <c r="G2036" s="13">
        <v>5321</v>
      </c>
      <c r="H2036" s="13">
        <v>0</v>
      </c>
      <c r="I2036" s="13">
        <v>0</v>
      </c>
      <c r="J2036" s="13">
        <v>0</v>
      </c>
      <c r="K2036" s="15">
        <v>2673</v>
      </c>
      <c r="L2036" s="15">
        <v>2648</v>
      </c>
      <c r="M2036" s="15">
        <v>5321</v>
      </c>
      <c r="O2036" s="13"/>
      <c r="P2036" s="13"/>
    </row>
    <row r="2037" spans="1:16" ht="12.45" customHeight="1" x14ac:dyDescent="0.2">
      <c r="A2037" s="11" t="str">
        <f t="shared" si="35"/>
        <v>KOWANYAMA2012</v>
      </c>
      <c r="B2037" s="93" t="s">
        <v>142</v>
      </c>
      <c r="C2037" s="88">
        <v>2012</v>
      </c>
      <c r="D2037" s="89"/>
      <c r="E2037" s="15">
        <v>2571</v>
      </c>
      <c r="F2037" s="15">
        <v>2486</v>
      </c>
      <c r="G2037" s="15">
        <v>5057</v>
      </c>
      <c r="H2037" s="15">
        <v>0</v>
      </c>
      <c r="I2037" s="15">
        <v>0</v>
      </c>
      <c r="J2037" s="15">
        <v>0</v>
      </c>
      <c r="K2037" s="15">
        <v>2571</v>
      </c>
      <c r="L2037" s="15">
        <v>2486</v>
      </c>
      <c r="M2037" s="15">
        <v>5057</v>
      </c>
      <c r="O2037" s="13"/>
      <c r="P2037" s="13"/>
    </row>
    <row r="2038" spans="1:16" ht="12.45" customHeight="1" x14ac:dyDescent="0.2">
      <c r="A2038" s="11" t="str">
        <f t="shared" si="35"/>
        <v>KOWANYAMA2013</v>
      </c>
      <c r="B2038" s="93" t="s">
        <v>142</v>
      </c>
      <c r="C2038" s="88">
        <v>2013</v>
      </c>
      <c r="D2038" s="89"/>
      <c r="E2038" s="15">
        <v>2349</v>
      </c>
      <c r="F2038" s="15">
        <v>2293</v>
      </c>
      <c r="G2038" s="15">
        <v>4642</v>
      </c>
      <c r="H2038" s="15">
        <v>0</v>
      </c>
      <c r="I2038" s="15">
        <v>0</v>
      </c>
      <c r="J2038" s="15">
        <v>0</v>
      </c>
      <c r="K2038" s="15">
        <v>2349</v>
      </c>
      <c r="L2038" s="15">
        <v>2293</v>
      </c>
      <c r="M2038" s="15">
        <v>4642</v>
      </c>
      <c r="O2038" s="13"/>
      <c r="P2038" s="13"/>
    </row>
    <row r="2039" spans="1:16" ht="12.45" customHeight="1" x14ac:dyDescent="0.2">
      <c r="A2039" s="11" t="str">
        <f t="shared" si="35"/>
        <v>KOWANYAMA2014</v>
      </c>
      <c r="B2039" s="3" t="s">
        <v>142</v>
      </c>
      <c r="C2039" s="12">
        <v>2014</v>
      </c>
      <c r="E2039" s="13">
        <v>2337</v>
      </c>
      <c r="F2039" s="13">
        <v>2256</v>
      </c>
      <c r="G2039" s="13">
        <v>4593</v>
      </c>
      <c r="H2039" s="13">
        <v>0</v>
      </c>
      <c r="I2039" s="13">
        <v>0</v>
      </c>
      <c r="J2039" s="13">
        <v>0</v>
      </c>
      <c r="K2039" s="15">
        <v>2337</v>
      </c>
      <c r="L2039" s="15">
        <v>2256</v>
      </c>
      <c r="M2039" s="15">
        <v>4593</v>
      </c>
      <c r="O2039" s="13"/>
      <c r="P2039" s="13"/>
    </row>
    <row r="2040" spans="1:16" ht="12.45" customHeight="1" x14ac:dyDescent="0.2">
      <c r="A2040" s="11" t="str">
        <f t="shared" si="35"/>
        <v>KOWANYAMA2015</v>
      </c>
      <c r="B2040" s="93" t="s">
        <v>142</v>
      </c>
      <c r="C2040" s="88">
        <v>2015</v>
      </c>
      <c r="D2040" s="89"/>
      <c r="E2040" s="15">
        <v>1866</v>
      </c>
      <c r="F2040" s="15">
        <v>2127</v>
      </c>
      <c r="G2040" s="15">
        <v>3993</v>
      </c>
      <c r="H2040" s="15">
        <v>0</v>
      </c>
      <c r="I2040" s="15">
        <v>0</v>
      </c>
      <c r="J2040" s="15">
        <v>0</v>
      </c>
      <c r="K2040" s="15">
        <v>1866</v>
      </c>
      <c r="L2040" s="15">
        <v>2127</v>
      </c>
      <c r="M2040" s="15">
        <v>3993</v>
      </c>
      <c r="O2040" s="13"/>
      <c r="P2040" s="13"/>
    </row>
    <row r="2041" spans="1:16" ht="12.45" customHeight="1" x14ac:dyDescent="0.2">
      <c r="A2041" s="11" t="str">
        <f t="shared" si="35"/>
        <v>KOWANYAMA2016</v>
      </c>
      <c r="B2041" s="3" t="s">
        <v>142</v>
      </c>
      <c r="C2041" s="12">
        <v>2016</v>
      </c>
      <c r="D2041" s="89"/>
      <c r="E2041" s="13">
        <v>2992</v>
      </c>
      <c r="F2041" s="13">
        <v>3203</v>
      </c>
      <c r="G2041" s="13">
        <v>6195</v>
      </c>
      <c r="H2041" s="13">
        <v>0</v>
      </c>
      <c r="I2041" s="13">
        <v>0</v>
      </c>
      <c r="J2041" s="13">
        <v>0</v>
      </c>
      <c r="K2041" s="15">
        <v>2992</v>
      </c>
      <c r="L2041" s="15">
        <v>3203</v>
      </c>
      <c r="M2041" s="15">
        <v>6195</v>
      </c>
      <c r="O2041" s="13"/>
      <c r="P2041" s="13"/>
    </row>
    <row r="2042" spans="1:16" ht="12.45" customHeight="1" x14ac:dyDescent="0.2">
      <c r="A2042" s="11" t="str">
        <f t="shared" si="35"/>
        <v>KOWANYAMA2017</v>
      </c>
      <c r="B2042" s="3" t="s">
        <v>142</v>
      </c>
      <c r="C2042" s="12">
        <v>2017</v>
      </c>
      <c r="E2042" s="13">
        <v>4620</v>
      </c>
      <c r="F2042" s="13">
        <v>4576</v>
      </c>
      <c r="G2042" s="13">
        <v>9196</v>
      </c>
      <c r="H2042" s="13">
        <v>0</v>
      </c>
      <c r="I2042" s="13">
        <v>0</v>
      </c>
      <c r="J2042" s="13">
        <v>0</v>
      </c>
      <c r="K2042" s="15">
        <v>4620</v>
      </c>
      <c r="L2042" s="15">
        <v>4576</v>
      </c>
      <c r="M2042" s="15">
        <v>9196</v>
      </c>
      <c r="O2042" s="13"/>
      <c r="P2042" s="13"/>
    </row>
    <row r="2043" spans="1:16" ht="12.45" customHeight="1" x14ac:dyDescent="0.2">
      <c r="A2043" s="11" t="str">
        <f t="shared" si="35"/>
        <v>KOWANYAMA2018</v>
      </c>
      <c r="B2043" s="95" t="s">
        <v>142</v>
      </c>
      <c r="C2043" s="88">
        <v>2018</v>
      </c>
      <c r="D2043" s="89"/>
      <c r="E2043" s="15">
        <v>6273</v>
      </c>
      <c r="F2043" s="15">
        <v>6130</v>
      </c>
      <c r="G2043" s="15">
        <v>12403</v>
      </c>
      <c r="H2043" s="15">
        <v>0</v>
      </c>
      <c r="I2043" s="15">
        <v>0</v>
      </c>
      <c r="J2043" s="15">
        <v>0</v>
      </c>
      <c r="K2043" s="15">
        <v>6273</v>
      </c>
      <c r="L2043" s="15">
        <v>6130</v>
      </c>
      <c r="M2043" s="15">
        <v>12403</v>
      </c>
      <c r="O2043" s="13"/>
      <c r="P2043" s="13"/>
    </row>
    <row r="2044" spans="1:16" ht="12.45" customHeight="1" x14ac:dyDescent="0.2">
      <c r="A2044" s="11" t="str">
        <f t="shared" si="35"/>
        <v>KOWANYAMA2019</v>
      </c>
      <c r="B2044" s="3" t="s">
        <v>142</v>
      </c>
      <c r="C2044" s="12">
        <v>2019</v>
      </c>
      <c r="E2044" s="13">
        <v>6367</v>
      </c>
      <c r="F2044" s="13">
        <v>6468</v>
      </c>
      <c r="G2044" s="13">
        <v>12835</v>
      </c>
      <c r="H2044" s="13">
        <v>0</v>
      </c>
      <c r="I2044" s="13">
        <v>0</v>
      </c>
      <c r="J2044" s="13">
        <v>0</v>
      </c>
      <c r="K2044" s="15">
        <v>6367</v>
      </c>
      <c r="L2044" s="15">
        <v>6468</v>
      </c>
      <c r="M2044" s="15">
        <v>12835</v>
      </c>
      <c r="O2044" s="13"/>
      <c r="P2044" s="13"/>
    </row>
    <row r="2045" spans="1:16" ht="12.45" customHeight="1" x14ac:dyDescent="0.2">
      <c r="A2045" s="11" t="str">
        <f t="shared" si="35"/>
        <v>KOWANYAMA2020</v>
      </c>
      <c r="B2045" s="95" t="s">
        <v>142</v>
      </c>
      <c r="C2045" s="88">
        <v>2020</v>
      </c>
      <c r="D2045" s="89"/>
      <c r="E2045" s="15">
        <v>5112</v>
      </c>
      <c r="F2045" s="15">
        <v>5242</v>
      </c>
      <c r="G2045" s="15">
        <v>10354</v>
      </c>
      <c r="H2045" s="90">
        <v>0</v>
      </c>
      <c r="I2045" s="90">
        <v>0</v>
      </c>
      <c r="J2045" s="15">
        <v>0</v>
      </c>
      <c r="K2045" s="15">
        <v>5112</v>
      </c>
      <c r="L2045" s="15">
        <v>5242</v>
      </c>
      <c r="M2045" s="15">
        <v>10354</v>
      </c>
      <c r="O2045" s="13"/>
      <c r="P2045" s="13"/>
    </row>
    <row r="2046" spans="1:16" ht="12.45" customHeight="1" x14ac:dyDescent="0.2">
      <c r="A2046" s="11" t="str">
        <f t="shared" si="35"/>
        <v>KOWANYAMA2021</v>
      </c>
      <c r="B2046" s="3" t="s">
        <v>142</v>
      </c>
      <c r="C2046" s="12">
        <v>2021</v>
      </c>
      <c r="E2046" s="13">
        <v>5452</v>
      </c>
      <c r="F2046" s="13">
        <v>5462</v>
      </c>
      <c r="G2046" s="13">
        <v>10914</v>
      </c>
      <c r="H2046" s="13">
        <v>0</v>
      </c>
      <c r="I2046" s="13">
        <v>0</v>
      </c>
      <c r="J2046" s="13">
        <v>0</v>
      </c>
      <c r="K2046" s="15">
        <v>5452</v>
      </c>
      <c r="L2046" s="15">
        <v>5462</v>
      </c>
      <c r="M2046" s="15">
        <v>10914</v>
      </c>
      <c r="O2046" s="13"/>
      <c r="P2046" s="13"/>
    </row>
    <row r="2047" spans="1:16" ht="12.45" customHeight="1" x14ac:dyDescent="0.2">
      <c r="A2047" s="11" t="str">
        <f t="shared" si="35"/>
        <v>KOWANYAMA2022</v>
      </c>
      <c r="B2047" s="3" t="s">
        <v>142</v>
      </c>
      <c r="C2047" s="12">
        <v>2022</v>
      </c>
      <c r="E2047" s="13">
        <v>5661</v>
      </c>
      <c r="F2047" s="13">
        <v>5941</v>
      </c>
      <c r="G2047" s="13">
        <v>11602</v>
      </c>
      <c r="H2047" s="13">
        <v>0</v>
      </c>
      <c r="I2047" s="13">
        <v>0</v>
      </c>
      <c r="J2047" s="13">
        <v>0</v>
      </c>
      <c r="K2047" s="15">
        <v>5661</v>
      </c>
      <c r="L2047" s="15">
        <v>5941</v>
      </c>
      <c r="M2047" s="15">
        <v>11602</v>
      </c>
      <c r="O2047" s="13"/>
      <c r="P2047" s="13"/>
    </row>
    <row r="2048" spans="1:16" ht="12.45" customHeight="1" x14ac:dyDescent="0.2">
      <c r="A2048" s="11" t="str">
        <f t="shared" si="35"/>
        <v>KOWANYAMA2023</v>
      </c>
      <c r="B2048" s="3" t="s">
        <v>142</v>
      </c>
      <c r="C2048" s="12">
        <v>2023</v>
      </c>
      <c r="E2048" s="13">
        <v>4859</v>
      </c>
      <c r="F2048" s="13">
        <v>5071</v>
      </c>
      <c r="G2048" s="13">
        <v>9930</v>
      </c>
      <c r="H2048" s="13">
        <v>0</v>
      </c>
      <c r="I2048" s="13">
        <v>0</v>
      </c>
      <c r="J2048" s="13">
        <v>0</v>
      </c>
      <c r="K2048" s="15">
        <v>4859</v>
      </c>
      <c r="L2048" s="15">
        <v>5071</v>
      </c>
      <c r="M2048" s="15">
        <v>9930</v>
      </c>
      <c r="O2048" s="13"/>
      <c r="P2048" s="13"/>
    </row>
    <row r="2049" spans="1:16" ht="12.45" customHeight="1" x14ac:dyDescent="0.2">
      <c r="A2049" s="11" t="str">
        <f t="shared" si="35"/>
        <v>KOWANYAMA2024</v>
      </c>
      <c r="B2049" s="95" t="s">
        <v>142</v>
      </c>
      <c r="C2049" s="88">
        <v>2024</v>
      </c>
      <c r="D2049" s="89"/>
      <c r="E2049" s="15">
        <v>6431</v>
      </c>
      <c r="F2049" s="15">
        <v>6003</v>
      </c>
      <c r="G2049" s="15">
        <v>12434</v>
      </c>
      <c r="H2049" s="90">
        <v>0</v>
      </c>
      <c r="I2049" s="90">
        <v>0</v>
      </c>
      <c r="J2049" s="15">
        <v>0</v>
      </c>
      <c r="K2049" s="15">
        <v>6431</v>
      </c>
      <c r="L2049" s="15">
        <v>6003</v>
      </c>
      <c r="M2049" s="15">
        <v>12434</v>
      </c>
      <c r="O2049" s="13"/>
      <c r="P2049" s="13"/>
    </row>
    <row r="2050" spans="1:16" ht="12.45" customHeight="1" x14ac:dyDescent="0.2">
      <c r="A2050" s="11" t="str">
        <f t="shared" si="35"/>
        <v>KUNUNURRA1985</v>
      </c>
      <c r="B2050" s="3" t="s">
        <v>56</v>
      </c>
      <c r="C2050" s="12">
        <v>1985</v>
      </c>
      <c r="E2050" s="13">
        <v>37929</v>
      </c>
      <c r="F2050" s="13">
        <v>38247</v>
      </c>
      <c r="G2050" s="13">
        <v>76176</v>
      </c>
      <c r="H2050" s="13">
        <v>0</v>
      </c>
      <c r="I2050" s="13">
        <v>0</v>
      </c>
      <c r="J2050" s="13">
        <v>0</v>
      </c>
      <c r="K2050" s="15">
        <v>37929</v>
      </c>
      <c r="L2050" s="15">
        <v>38247</v>
      </c>
      <c r="M2050" s="15">
        <v>76176</v>
      </c>
      <c r="O2050" s="13"/>
      <c r="P2050" s="13"/>
    </row>
    <row r="2051" spans="1:16" ht="12.45" customHeight="1" x14ac:dyDescent="0.2">
      <c r="A2051" s="11" t="str">
        <f t="shared" si="35"/>
        <v>KUNUNURRA1986</v>
      </c>
      <c r="B2051" s="95" t="s">
        <v>56</v>
      </c>
      <c r="C2051" s="88">
        <v>1986</v>
      </c>
      <c r="D2051" s="89"/>
      <c r="E2051" s="15">
        <v>35691</v>
      </c>
      <c r="F2051" s="15">
        <v>35622</v>
      </c>
      <c r="G2051" s="15">
        <v>71313</v>
      </c>
      <c r="H2051" s="90">
        <v>0</v>
      </c>
      <c r="I2051" s="90">
        <v>0</v>
      </c>
      <c r="J2051" s="15">
        <v>0</v>
      </c>
      <c r="K2051" s="15">
        <v>35691</v>
      </c>
      <c r="L2051" s="15">
        <v>35622</v>
      </c>
      <c r="M2051" s="15">
        <v>71313</v>
      </c>
      <c r="O2051" s="13"/>
      <c r="P2051" s="13"/>
    </row>
    <row r="2052" spans="1:16" ht="12.45" customHeight="1" x14ac:dyDescent="0.2">
      <c r="A2052" s="11" t="str">
        <f t="shared" si="35"/>
        <v>KUNUNURRA1987</v>
      </c>
      <c r="B2052" s="3" t="s">
        <v>56</v>
      </c>
      <c r="C2052" s="12">
        <v>1987</v>
      </c>
      <c r="E2052" s="13">
        <v>41031</v>
      </c>
      <c r="F2052" s="13">
        <v>41409</v>
      </c>
      <c r="G2052" s="13">
        <v>82440</v>
      </c>
      <c r="H2052" s="13">
        <v>0</v>
      </c>
      <c r="I2052" s="13">
        <v>0</v>
      </c>
      <c r="J2052" s="13">
        <v>0</v>
      </c>
      <c r="K2052" s="15">
        <v>41031</v>
      </c>
      <c r="L2052" s="15">
        <v>41409</v>
      </c>
      <c r="M2052" s="15">
        <v>82440</v>
      </c>
      <c r="O2052" s="13"/>
      <c r="P2052" s="13"/>
    </row>
    <row r="2053" spans="1:16" ht="12.45" customHeight="1" x14ac:dyDescent="0.2">
      <c r="A2053" s="11" t="str">
        <f t="shared" si="35"/>
        <v>KUNUNURRA1988</v>
      </c>
      <c r="B2053" s="3" t="s">
        <v>56</v>
      </c>
      <c r="C2053" s="12">
        <v>1988</v>
      </c>
      <c r="E2053" s="13">
        <v>45480</v>
      </c>
      <c r="F2053" s="13">
        <v>45632</v>
      </c>
      <c r="G2053" s="13">
        <v>91112</v>
      </c>
      <c r="H2053" s="13">
        <v>0</v>
      </c>
      <c r="I2053" s="13">
        <v>0</v>
      </c>
      <c r="J2053" s="13">
        <v>0</v>
      </c>
      <c r="K2053" s="15">
        <v>45480</v>
      </c>
      <c r="L2053" s="15">
        <v>45632</v>
      </c>
      <c r="M2053" s="15">
        <v>91112</v>
      </c>
      <c r="O2053" s="13"/>
      <c r="P2053" s="13"/>
    </row>
    <row r="2054" spans="1:16" ht="12.45" customHeight="1" x14ac:dyDescent="0.2">
      <c r="A2054" s="11" t="str">
        <f t="shared" si="35"/>
        <v>KUNUNURRA1989</v>
      </c>
      <c r="B2054" s="3" t="s">
        <v>56</v>
      </c>
      <c r="C2054" s="12">
        <v>1989</v>
      </c>
      <c r="E2054" s="13">
        <v>36647</v>
      </c>
      <c r="F2054" s="13">
        <v>36876</v>
      </c>
      <c r="G2054" s="13">
        <v>73523</v>
      </c>
      <c r="H2054" s="13">
        <v>0</v>
      </c>
      <c r="I2054" s="13">
        <v>0</v>
      </c>
      <c r="J2054" s="13">
        <v>0</v>
      </c>
      <c r="K2054" s="15">
        <v>36647</v>
      </c>
      <c r="L2054" s="15">
        <v>36876</v>
      </c>
      <c r="M2054" s="15">
        <v>73523</v>
      </c>
      <c r="O2054" s="13"/>
      <c r="P2054" s="13"/>
    </row>
    <row r="2055" spans="1:16" ht="12.45" customHeight="1" x14ac:dyDescent="0.2">
      <c r="A2055" s="11" t="str">
        <f t="shared" si="35"/>
        <v>KUNUNURRA1990</v>
      </c>
      <c r="B2055" s="3" t="s">
        <v>56</v>
      </c>
      <c r="C2055" s="12">
        <v>1990</v>
      </c>
      <c r="E2055" s="13">
        <v>47646</v>
      </c>
      <c r="F2055" s="13">
        <v>48184</v>
      </c>
      <c r="G2055" s="13">
        <v>95830</v>
      </c>
      <c r="H2055" s="13">
        <v>0</v>
      </c>
      <c r="I2055" s="13">
        <v>0</v>
      </c>
      <c r="J2055" s="13">
        <v>0</v>
      </c>
      <c r="K2055" s="15">
        <v>47646</v>
      </c>
      <c r="L2055" s="15">
        <v>48184</v>
      </c>
      <c r="M2055" s="15">
        <v>95830</v>
      </c>
      <c r="O2055" s="13"/>
      <c r="P2055" s="13"/>
    </row>
    <row r="2056" spans="1:16" ht="12.45" customHeight="1" x14ac:dyDescent="0.2">
      <c r="A2056" s="11" t="str">
        <f t="shared" si="35"/>
        <v>KUNUNURRA1991</v>
      </c>
      <c r="B2056" s="3" t="s">
        <v>56</v>
      </c>
      <c r="C2056" s="12">
        <v>1991</v>
      </c>
      <c r="E2056" s="13">
        <v>46878</v>
      </c>
      <c r="F2056" s="13">
        <v>47556</v>
      </c>
      <c r="G2056" s="13">
        <v>94434</v>
      </c>
      <c r="H2056" s="13">
        <v>0</v>
      </c>
      <c r="I2056" s="13">
        <v>0</v>
      </c>
      <c r="J2056" s="13">
        <v>0</v>
      </c>
      <c r="K2056" s="15">
        <v>46878</v>
      </c>
      <c r="L2056" s="15">
        <v>47556</v>
      </c>
      <c r="M2056" s="15">
        <v>94434</v>
      </c>
      <c r="O2056" s="13"/>
      <c r="P2056" s="13"/>
    </row>
    <row r="2057" spans="1:16" ht="12.45" customHeight="1" x14ac:dyDescent="0.2">
      <c r="A2057" s="11" t="str">
        <f t="shared" si="35"/>
        <v>KUNUNURRA1992</v>
      </c>
      <c r="B2057" s="3" t="s">
        <v>56</v>
      </c>
      <c r="C2057" s="12">
        <v>1992</v>
      </c>
      <c r="E2057" s="13">
        <v>50062</v>
      </c>
      <c r="F2057" s="13">
        <v>50543</v>
      </c>
      <c r="G2057" s="13">
        <v>100605</v>
      </c>
      <c r="H2057" s="13">
        <v>0</v>
      </c>
      <c r="I2057" s="13">
        <v>0</v>
      </c>
      <c r="J2057" s="13">
        <v>0</v>
      </c>
      <c r="K2057" s="15">
        <v>50062</v>
      </c>
      <c r="L2057" s="15">
        <v>50543</v>
      </c>
      <c r="M2057" s="15">
        <v>100605</v>
      </c>
      <c r="O2057" s="13"/>
      <c r="P2057" s="13"/>
    </row>
    <row r="2058" spans="1:16" ht="12.45" customHeight="1" x14ac:dyDescent="0.2">
      <c r="A2058" s="11" t="str">
        <f t="shared" si="35"/>
        <v>KUNUNURRA1993</v>
      </c>
      <c r="B2058" s="3" t="s">
        <v>56</v>
      </c>
      <c r="C2058" s="12">
        <v>1993</v>
      </c>
      <c r="E2058" s="13">
        <v>55924</v>
      </c>
      <c r="F2058" s="13">
        <v>56333</v>
      </c>
      <c r="G2058" s="13">
        <v>112257</v>
      </c>
      <c r="H2058" s="13">
        <v>0</v>
      </c>
      <c r="I2058" s="13">
        <v>0</v>
      </c>
      <c r="J2058" s="13">
        <v>0</v>
      </c>
      <c r="K2058" s="15">
        <v>55924</v>
      </c>
      <c r="L2058" s="15">
        <v>56333</v>
      </c>
      <c r="M2058" s="15">
        <v>112257</v>
      </c>
      <c r="O2058" s="13"/>
      <c r="P2058" s="13"/>
    </row>
    <row r="2059" spans="1:16" ht="12.45" customHeight="1" x14ac:dyDescent="0.2">
      <c r="A2059" s="11" t="str">
        <f t="shared" si="35"/>
        <v>KUNUNURRA1994</v>
      </c>
      <c r="B2059" s="93" t="s">
        <v>56</v>
      </c>
      <c r="C2059" s="12">
        <v>1994</v>
      </c>
      <c r="D2059" s="89"/>
      <c r="E2059" s="94">
        <v>65925</v>
      </c>
      <c r="F2059" s="94">
        <v>65186</v>
      </c>
      <c r="G2059" s="94">
        <v>131111</v>
      </c>
      <c r="H2059" s="94">
        <v>0</v>
      </c>
      <c r="I2059" s="94">
        <v>0</v>
      </c>
      <c r="J2059" s="94">
        <v>0</v>
      </c>
      <c r="K2059" s="15">
        <v>65925</v>
      </c>
      <c r="L2059" s="15">
        <v>65186</v>
      </c>
      <c r="M2059" s="15">
        <v>131111</v>
      </c>
      <c r="O2059" s="13"/>
      <c r="P2059" s="13"/>
    </row>
    <row r="2060" spans="1:16" ht="12.45" customHeight="1" x14ac:dyDescent="0.2">
      <c r="A2060" s="11" t="str">
        <f t="shared" ref="A2060:A2123" si="36">CONCATENATE(B2060,C2060)</f>
        <v>KUNUNURRA1995</v>
      </c>
      <c r="B2060" s="95" t="s">
        <v>56</v>
      </c>
      <c r="C2060" s="88">
        <v>1995</v>
      </c>
      <c r="D2060" s="89"/>
      <c r="E2060" s="15">
        <v>61435</v>
      </c>
      <c r="F2060" s="15">
        <v>61555</v>
      </c>
      <c r="G2060" s="15">
        <v>122990</v>
      </c>
      <c r="H2060" s="90">
        <v>0</v>
      </c>
      <c r="I2060" s="90">
        <v>0</v>
      </c>
      <c r="J2060" s="15">
        <v>0</v>
      </c>
      <c r="K2060" s="15">
        <v>61435</v>
      </c>
      <c r="L2060" s="15">
        <v>61555</v>
      </c>
      <c r="M2060" s="15">
        <v>122990</v>
      </c>
      <c r="O2060" s="13"/>
      <c r="P2060" s="13"/>
    </row>
    <row r="2061" spans="1:16" ht="12.45" customHeight="1" x14ac:dyDescent="0.2">
      <c r="A2061" s="11" t="str">
        <f t="shared" si="36"/>
        <v>KUNUNURRA1996</v>
      </c>
      <c r="B2061" s="95" t="s">
        <v>56</v>
      </c>
      <c r="C2061" s="88">
        <v>1996</v>
      </c>
      <c r="D2061" s="89"/>
      <c r="E2061" s="15">
        <v>53576</v>
      </c>
      <c r="F2061" s="15">
        <v>54323</v>
      </c>
      <c r="G2061" s="15">
        <v>107899</v>
      </c>
      <c r="H2061" s="90">
        <v>0</v>
      </c>
      <c r="I2061" s="90">
        <v>0</v>
      </c>
      <c r="J2061" s="15">
        <v>0</v>
      </c>
      <c r="K2061" s="15">
        <v>53576</v>
      </c>
      <c r="L2061" s="15">
        <v>54323</v>
      </c>
      <c r="M2061" s="15">
        <v>107899</v>
      </c>
      <c r="O2061" s="13"/>
      <c r="P2061" s="13"/>
    </row>
    <row r="2062" spans="1:16" ht="12.45" customHeight="1" x14ac:dyDescent="0.2">
      <c r="A2062" s="11" t="str">
        <f t="shared" si="36"/>
        <v>KUNUNURRA1997</v>
      </c>
      <c r="B2062" s="3" t="s">
        <v>56</v>
      </c>
      <c r="C2062" s="12">
        <v>1997</v>
      </c>
      <c r="E2062" s="13">
        <v>45305</v>
      </c>
      <c r="F2062" s="13">
        <v>45627</v>
      </c>
      <c r="G2062" s="13">
        <v>90932</v>
      </c>
      <c r="H2062" s="13">
        <v>0</v>
      </c>
      <c r="I2062" s="13">
        <v>0</v>
      </c>
      <c r="J2062" s="13">
        <v>0</v>
      </c>
      <c r="K2062" s="15">
        <v>45305</v>
      </c>
      <c r="L2062" s="15">
        <v>45627</v>
      </c>
      <c r="M2062" s="15">
        <v>90932</v>
      </c>
      <c r="O2062" s="13"/>
      <c r="P2062" s="13"/>
    </row>
    <row r="2063" spans="1:16" ht="12.45" customHeight="1" x14ac:dyDescent="0.2">
      <c r="A2063" s="11" t="str">
        <f t="shared" si="36"/>
        <v>KUNUNURRA1998</v>
      </c>
      <c r="B2063" s="95" t="s">
        <v>56</v>
      </c>
      <c r="C2063" s="88">
        <v>1998</v>
      </c>
      <c r="D2063" s="89"/>
      <c r="E2063" s="15">
        <v>43836</v>
      </c>
      <c r="F2063" s="15">
        <v>44010</v>
      </c>
      <c r="G2063" s="15">
        <v>87846</v>
      </c>
      <c r="H2063" s="90">
        <v>0</v>
      </c>
      <c r="I2063" s="90">
        <v>0</v>
      </c>
      <c r="J2063" s="15">
        <v>0</v>
      </c>
      <c r="K2063" s="15">
        <v>43836</v>
      </c>
      <c r="L2063" s="15">
        <v>44010</v>
      </c>
      <c r="M2063" s="15">
        <v>87846</v>
      </c>
      <c r="O2063" s="13"/>
      <c r="P2063" s="13"/>
    </row>
    <row r="2064" spans="1:16" ht="12.45" customHeight="1" x14ac:dyDescent="0.2">
      <c r="A2064" s="11" t="str">
        <f t="shared" si="36"/>
        <v>KUNUNURRA1999</v>
      </c>
      <c r="B2064" s="3" t="s">
        <v>56</v>
      </c>
      <c r="C2064" s="12">
        <v>1999</v>
      </c>
      <c r="E2064" s="13">
        <v>36970</v>
      </c>
      <c r="F2064" s="13">
        <v>37408</v>
      </c>
      <c r="G2064" s="13">
        <v>74378</v>
      </c>
      <c r="H2064" s="13">
        <v>0</v>
      </c>
      <c r="I2064" s="13">
        <v>0</v>
      </c>
      <c r="J2064" s="13">
        <v>0</v>
      </c>
      <c r="K2064" s="15">
        <v>36970</v>
      </c>
      <c r="L2064" s="15">
        <v>37408</v>
      </c>
      <c r="M2064" s="15">
        <v>74378</v>
      </c>
      <c r="O2064" s="13"/>
      <c r="P2064" s="13"/>
    </row>
    <row r="2065" spans="1:16" ht="12.45" customHeight="1" x14ac:dyDescent="0.2">
      <c r="A2065" s="11" t="str">
        <f t="shared" si="36"/>
        <v>KUNUNURRA2000</v>
      </c>
      <c r="B2065" s="3" t="s">
        <v>56</v>
      </c>
      <c r="C2065" s="12">
        <v>2000</v>
      </c>
      <c r="E2065" s="13">
        <v>29412</v>
      </c>
      <c r="F2065" s="13">
        <v>27901</v>
      </c>
      <c r="G2065" s="13">
        <v>57313</v>
      </c>
      <c r="H2065" s="13">
        <v>0</v>
      </c>
      <c r="I2065" s="13">
        <v>0</v>
      </c>
      <c r="J2065" s="13">
        <v>0</v>
      </c>
      <c r="K2065" s="15">
        <v>29412</v>
      </c>
      <c r="L2065" s="15">
        <v>27901</v>
      </c>
      <c r="M2065" s="15">
        <v>57313</v>
      </c>
      <c r="O2065" s="13"/>
      <c r="P2065" s="13"/>
    </row>
    <row r="2066" spans="1:16" ht="12.45" customHeight="1" x14ac:dyDescent="0.2">
      <c r="A2066" s="11" t="str">
        <f t="shared" si="36"/>
        <v>KUNUNURRA2001</v>
      </c>
      <c r="B2066" s="3" t="s">
        <v>56</v>
      </c>
      <c r="C2066" s="12">
        <v>2001</v>
      </c>
      <c r="E2066" s="13">
        <v>25322</v>
      </c>
      <c r="F2066" s="13">
        <v>25649</v>
      </c>
      <c r="G2066" s="13">
        <v>50971</v>
      </c>
      <c r="H2066" s="13">
        <v>0</v>
      </c>
      <c r="I2066" s="13">
        <v>0</v>
      </c>
      <c r="J2066" s="13">
        <v>0</v>
      </c>
      <c r="K2066" s="15">
        <v>25322</v>
      </c>
      <c r="L2066" s="15">
        <v>25649</v>
      </c>
      <c r="M2066" s="15">
        <v>50971</v>
      </c>
      <c r="O2066" s="13"/>
      <c r="P2066" s="13"/>
    </row>
    <row r="2067" spans="1:16" ht="12.45" customHeight="1" x14ac:dyDescent="0.2">
      <c r="A2067" s="11" t="str">
        <f t="shared" si="36"/>
        <v>KUNUNURRA2002</v>
      </c>
      <c r="B2067" s="93" t="s">
        <v>56</v>
      </c>
      <c r="C2067" s="88">
        <v>2002</v>
      </c>
      <c r="D2067" s="89"/>
      <c r="E2067" s="15">
        <v>17601</v>
      </c>
      <c r="F2067" s="15">
        <v>18316</v>
      </c>
      <c r="G2067" s="15">
        <v>35917</v>
      </c>
      <c r="H2067" s="15">
        <v>0</v>
      </c>
      <c r="I2067" s="15">
        <v>0</v>
      </c>
      <c r="J2067" s="15">
        <v>0</v>
      </c>
      <c r="K2067" s="15">
        <v>17601</v>
      </c>
      <c r="L2067" s="15">
        <v>18316</v>
      </c>
      <c r="M2067" s="15">
        <v>35917</v>
      </c>
      <c r="O2067" s="13"/>
      <c r="P2067" s="13"/>
    </row>
    <row r="2068" spans="1:16" ht="12.45" customHeight="1" x14ac:dyDescent="0.2">
      <c r="A2068" s="11" t="str">
        <f t="shared" si="36"/>
        <v>KUNUNURRA2003</v>
      </c>
      <c r="B2068" s="3" t="s">
        <v>56</v>
      </c>
      <c r="C2068" s="12">
        <v>2003</v>
      </c>
      <c r="E2068" s="13">
        <v>18173</v>
      </c>
      <c r="F2068" s="13">
        <v>18855</v>
      </c>
      <c r="G2068" s="13">
        <v>37028</v>
      </c>
      <c r="H2068" s="13">
        <v>0</v>
      </c>
      <c r="I2068" s="13">
        <v>0</v>
      </c>
      <c r="J2068" s="13">
        <v>0</v>
      </c>
      <c r="K2068" s="15">
        <v>18173</v>
      </c>
      <c r="L2068" s="15">
        <v>18855</v>
      </c>
      <c r="M2068" s="15">
        <v>37028</v>
      </c>
      <c r="O2068" s="13"/>
      <c r="P2068" s="13"/>
    </row>
    <row r="2069" spans="1:16" ht="12.45" customHeight="1" x14ac:dyDescent="0.2">
      <c r="A2069" s="11" t="str">
        <f t="shared" si="36"/>
        <v>KUNUNURRA2004</v>
      </c>
      <c r="B2069" s="3" t="s">
        <v>56</v>
      </c>
      <c r="C2069" s="12">
        <v>2004</v>
      </c>
      <c r="E2069" s="13">
        <v>22282</v>
      </c>
      <c r="F2069" s="13">
        <v>23567</v>
      </c>
      <c r="G2069" s="13">
        <v>45849</v>
      </c>
      <c r="H2069" s="13">
        <v>0</v>
      </c>
      <c r="I2069" s="13">
        <v>0</v>
      </c>
      <c r="J2069" s="13">
        <v>0</v>
      </c>
      <c r="K2069" s="15">
        <v>22282</v>
      </c>
      <c r="L2069" s="15">
        <v>23567</v>
      </c>
      <c r="M2069" s="15">
        <v>45849</v>
      </c>
      <c r="O2069" s="13"/>
      <c r="P2069" s="13"/>
    </row>
    <row r="2070" spans="1:16" ht="12.45" customHeight="1" x14ac:dyDescent="0.2">
      <c r="A2070" s="11" t="str">
        <f t="shared" si="36"/>
        <v>KUNUNURRA2005</v>
      </c>
      <c r="B2070" s="95" t="s">
        <v>56</v>
      </c>
      <c r="C2070" s="88">
        <v>2005</v>
      </c>
      <c r="D2070" s="89"/>
      <c r="E2070" s="15">
        <v>23362</v>
      </c>
      <c r="F2070" s="15">
        <v>23757</v>
      </c>
      <c r="G2070" s="15">
        <v>47119</v>
      </c>
      <c r="H2070" s="90">
        <v>0</v>
      </c>
      <c r="I2070" s="90">
        <v>0</v>
      </c>
      <c r="J2070" s="15">
        <v>0</v>
      </c>
      <c r="K2070" s="15">
        <v>23362</v>
      </c>
      <c r="L2070" s="15">
        <v>23757</v>
      </c>
      <c r="M2070" s="15">
        <v>47119</v>
      </c>
      <c r="O2070" s="13"/>
      <c r="P2070" s="13"/>
    </row>
    <row r="2071" spans="1:16" ht="12.45" customHeight="1" x14ac:dyDescent="0.2">
      <c r="A2071" s="11" t="str">
        <f t="shared" si="36"/>
        <v>KUNUNURRA2006</v>
      </c>
      <c r="B2071" s="3" t="s">
        <v>56</v>
      </c>
      <c r="C2071" s="12">
        <v>2006</v>
      </c>
      <c r="E2071" s="13">
        <v>28975</v>
      </c>
      <c r="F2071" s="13">
        <v>29962</v>
      </c>
      <c r="G2071" s="13">
        <v>58937</v>
      </c>
      <c r="H2071" s="13">
        <v>0</v>
      </c>
      <c r="I2071" s="13">
        <v>0</v>
      </c>
      <c r="J2071" s="13">
        <v>0</v>
      </c>
      <c r="K2071" s="15">
        <v>28975</v>
      </c>
      <c r="L2071" s="15">
        <v>29962</v>
      </c>
      <c r="M2071" s="15">
        <v>58937</v>
      </c>
      <c r="O2071" s="13"/>
      <c r="P2071" s="13"/>
    </row>
    <row r="2072" spans="1:16" ht="12.45" customHeight="1" x14ac:dyDescent="0.2">
      <c r="A2072" s="11" t="str">
        <f t="shared" si="36"/>
        <v>KUNUNURRA2007</v>
      </c>
      <c r="B2072" s="95" t="s">
        <v>56</v>
      </c>
      <c r="C2072" s="88">
        <v>2007</v>
      </c>
      <c r="D2072" s="89"/>
      <c r="E2072" s="15">
        <v>31503</v>
      </c>
      <c r="F2072" s="15">
        <v>32189</v>
      </c>
      <c r="G2072" s="15">
        <v>63692</v>
      </c>
      <c r="H2072" s="90">
        <v>0</v>
      </c>
      <c r="I2072" s="90">
        <v>0</v>
      </c>
      <c r="J2072" s="15">
        <v>0</v>
      </c>
      <c r="K2072" s="15">
        <v>31503</v>
      </c>
      <c r="L2072" s="15">
        <v>32189</v>
      </c>
      <c r="M2072" s="15">
        <v>63692</v>
      </c>
      <c r="O2072" s="13"/>
      <c r="P2072" s="13"/>
    </row>
    <row r="2073" spans="1:16" ht="12.45" customHeight="1" x14ac:dyDescent="0.2">
      <c r="A2073" s="11" t="str">
        <f t="shared" si="36"/>
        <v>KUNUNURRA2008</v>
      </c>
      <c r="B2073" s="95" t="s">
        <v>56</v>
      </c>
      <c r="C2073" s="88">
        <v>2008</v>
      </c>
      <c r="D2073" s="89"/>
      <c r="E2073" s="15">
        <v>35990</v>
      </c>
      <c r="F2073" s="15">
        <v>36559</v>
      </c>
      <c r="G2073" s="15">
        <v>72549</v>
      </c>
      <c r="H2073" s="90">
        <v>0</v>
      </c>
      <c r="I2073" s="90">
        <v>0</v>
      </c>
      <c r="J2073" s="15">
        <v>0</v>
      </c>
      <c r="K2073" s="15">
        <v>35990</v>
      </c>
      <c r="L2073" s="15">
        <v>36559</v>
      </c>
      <c r="M2073" s="15">
        <v>72549</v>
      </c>
      <c r="O2073" s="13"/>
      <c r="P2073" s="13"/>
    </row>
    <row r="2074" spans="1:16" ht="12.45" customHeight="1" x14ac:dyDescent="0.2">
      <c r="A2074" s="11" t="str">
        <f t="shared" si="36"/>
        <v>KUNUNURRA2009</v>
      </c>
      <c r="B2074" s="3" t="s">
        <v>56</v>
      </c>
      <c r="C2074" s="12">
        <v>2009</v>
      </c>
      <c r="E2074" s="13">
        <v>39119</v>
      </c>
      <c r="F2074" s="13">
        <v>40077</v>
      </c>
      <c r="G2074" s="13">
        <v>79196</v>
      </c>
      <c r="H2074" s="13">
        <v>0</v>
      </c>
      <c r="I2074" s="13">
        <v>0</v>
      </c>
      <c r="J2074" s="13">
        <v>0</v>
      </c>
      <c r="K2074" s="15">
        <v>39119</v>
      </c>
      <c r="L2074" s="15">
        <v>40077</v>
      </c>
      <c r="M2074" s="15">
        <v>79196</v>
      </c>
      <c r="O2074" s="13"/>
      <c r="P2074" s="13"/>
    </row>
    <row r="2075" spans="1:16" ht="12.45" customHeight="1" x14ac:dyDescent="0.2">
      <c r="A2075" s="11" t="str">
        <f t="shared" si="36"/>
        <v>KUNUNURRA2010</v>
      </c>
      <c r="B2075" s="3" t="s">
        <v>56</v>
      </c>
      <c r="C2075" s="12">
        <v>2010</v>
      </c>
      <c r="E2075" s="13">
        <v>42022</v>
      </c>
      <c r="F2075" s="13">
        <v>42873</v>
      </c>
      <c r="G2075" s="13">
        <v>84895</v>
      </c>
      <c r="H2075" s="13">
        <v>0</v>
      </c>
      <c r="I2075" s="13">
        <v>0</v>
      </c>
      <c r="J2075" s="13">
        <v>0</v>
      </c>
      <c r="K2075" s="15">
        <v>42022</v>
      </c>
      <c r="L2075" s="15">
        <v>42873</v>
      </c>
      <c r="M2075" s="15">
        <v>84895</v>
      </c>
      <c r="O2075" s="13"/>
      <c r="P2075" s="13"/>
    </row>
    <row r="2076" spans="1:16" ht="12.45" customHeight="1" x14ac:dyDescent="0.2">
      <c r="A2076" s="11" t="str">
        <f t="shared" si="36"/>
        <v>KUNUNURRA2011</v>
      </c>
      <c r="B2076" s="3" t="s">
        <v>56</v>
      </c>
      <c r="C2076" s="12">
        <v>2011</v>
      </c>
      <c r="E2076" s="13">
        <v>44086</v>
      </c>
      <c r="F2076" s="13">
        <v>45172</v>
      </c>
      <c r="G2076" s="13">
        <v>89258</v>
      </c>
      <c r="H2076" s="13">
        <v>0</v>
      </c>
      <c r="I2076" s="13">
        <v>0</v>
      </c>
      <c r="J2076" s="13">
        <v>0</v>
      </c>
      <c r="K2076" s="15">
        <v>44086</v>
      </c>
      <c r="L2076" s="15">
        <v>45172</v>
      </c>
      <c r="M2076" s="15">
        <v>89258</v>
      </c>
      <c r="O2076" s="13"/>
      <c r="P2076" s="13"/>
    </row>
    <row r="2077" spans="1:16" ht="12.45" customHeight="1" x14ac:dyDescent="0.2">
      <c r="A2077" s="11" t="str">
        <f t="shared" si="36"/>
        <v>KUNUNURRA2012</v>
      </c>
      <c r="B2077" s="3" t="s">
        <v>56</v>
      </c>
      <c r="C2077" s="12">
        <v>2012</v>
      </c>
      <c r="D2077" s="89"/>
      <c r="E2077" s="13">
        <v>46120</v>
      </c>
      <c r="F2077" s="13">
        <v>46123</v>
      </c>
      <c r="G2077" s="13">
        <v>92243</v>
      </c>
      <c r="H2077" s="13">
        <v>0</v>
      </c>
      <c r="I2077" s="13">
        <v>0</v>
      </c>
      <c r="J2077" s="13">
        <v>0</v>
      </c>
      <c r="K2077" s="15">
        <v>46120</v>
      </c>
      <c r="L2077" s="15">
        <v>46123</v>
      </c>
      <c r="M2077" s="15">
        <v>92243</v>
      </c>
      <c r="O2077" s="13"/>
      <c r="P2077" s="13"/>
    </row>
    <row r="2078" spans="1:16" ht="12.45" customHeight="1" x14ac:dyDescent="0.2">
      <c r="A2078" s="11" t="str">
        <f t="shared" si="36"/>
        <v>KUNUNURRA2013</v>
      </c>
      <c r="B2078" s="95" t="s">
        <v>56</v>
      </c>
      <c r="C2078" s="88">
        <v>2013</v>
      </c>
      <c r="D2078" s="89"/>
      <c r="E2078" s="15">
        <v>45230</v>
      </c>
      <c r="F2078" s="15">
        <v>45834</v>
      </c>
      <c r="G2078" s="15">
        <v>91064</v>
      </c>
      <c r="H2078" s="15">
        <v>0</v>
      </c>
      <c r="I2078" s="15">
        <v>0</v>
      </c>
      <c r="J2078" s="15">
        <v>0</v>
      </c>
      <c r="K2078" s="15">
        <v>45230</v>
      </c>
      <c r="L2078" s="15">
        <v>45834</v>
      </c>
      <c r="M2078" s="15">
        <v>91064</v>
      </c>
      <c r="O2078" s="13"/>
      <c r="P2078" s="13"/>
    </row>
    <row r="2079" spans="1:16" ht="12.45" customHeight="1" x14ac:dyDescent="0.2">
      <c r="A2079" s="11" t="str">
        <f t="shared" si="36"/>
        <v>KUNUNURRA2014</v>
      </c>
      <c r="B2079" s="95" t="s">
        <v>56</v>
      </c>
      <c r="C2079" s="88">
        <v>2014</v>
      </c>
      <c r="D2079" s="89"/>
      <c r="E2079" s="15">
        <v>39879</v>
      </c>
      <c r="F2079" s="15">
        <v>39971</v>
      </c>
      <c r="G2079" s="15">
        <v>79850</v>
      </c>
      <c r="H2079" s="90">
        <v>0</v>
      </c>
      <c r="I2079" s="90">
        <v>0</v>
      </c>
      <c r="J2079" s="15">
        <v>0</v>
      </c>
      <c r="K2079" s="15">
        <v>39879</v>
      </c>
      <c r="L2079" s="15">
        <v>39971</v>
      </c>
      <c r="M2079" s="15">
        <v>79850</v>
      </c>
      <c r="O2079" s="13"/>
      <c r="P2079" s="13"/>
    </row>
    <row r="2080" spans="1:16" ht="12.45" customHeight="1" x14ac:dyDescent="0.2">
      <c r="A2080" s="11" t="str">
        <f t="shared" si="36"/>
        <v>KUNUNURRA2015</v>
      </c>
      <c r="B2080" s="3" t="s">
        <v>56</v>
      </c>
      <c r="C2080" s="12">
        <v>2015</v>
      </c>
      <c r="E2080" s="13">
        <v>36840</v>
      </c>
      <c r="F2080" s="13">
        <v>37252</v>
      </c>
      <c r="G2080" s="13">
        <v>74092</v>
      </c>
      <c r="H2080" s="13">
        <v>0</v>
      </c>
      <c r="I2080" s="13">
        <v>0</v>
      </c>
      <c r="J2080" s="13">
        <v>0</v>
      </c>
      <c r="K2080" s="15">
        <v>36840</v>
      </c>
      <c r="L2080" s="15">
        <v>37252</v>
      </c>
      <c r="M2080" s="15">
        <v>74092</v>
      </c>
      <c r="O2080" s="13"/>
      <c r="P2080" s="13"/>
    </row>
    <row r="2081" spans="1:16" ht="12.45" customHeight="1" x14ac:dyDescent="0.2">
      <c r="A2081" s="11" t="str">
        <f t="shared" si="36"/>
        <v>KUNUNURRA2016</v>
      </c>
      <c r="B2081" s="91" t="s">
        <v>56</v>
      </c>
      <c r="C2081" s="16">
        <v>2016</v>
      </c>
      <c r="D2081" s="89"/>
      <c r="E2081" s="92">
        <v>36072</v>
      </c>
      <c r="F2081" s="92">
        <v>36871</v>
      </c>
      <c r="G2081" s="92">
        <v>72943</v>
      </c>
      <c r="H2081" s="92">
        <v>0</v>
      </c>
      <c r="I2081" s="92">
        <v>0</v>
      </c>
      <c r="J2081" s="92">
        <v>0</v>
      </c>
      <c r="K2081" s="15">
        <v>36072</v>
      </c>
      <c r="L2081" s="15">
        <v>36871</v>
      </c>
      <c r="M2081" s="15">
        <v>72943</v>
      </c>
      <c r="O2081" s="13"/>
      <c r="P2081" s="13"/>
    </row>
    <row r="2082" spans="1:16" ht="12.45" customHeight="1" x14ac:dyDescent="0.2">
      <c r="A2082" s="11" t="str">
        <f t="shared" si="36"/>
        <v>KUNUNURRA2017</v>
      </c>
      <c r="B2082" s="3" t="s">
        <v>56</v>
      </c>
      <c r="C2082" s="12">
        <v>2017</v>
      </c>
      <c r="E2082" s="13">
        <v>34612</v>
      </c>
      <c r="F2082" s="13">
        <v>35325</v>
      </c>
      <c r="G2082" s="13">
        <v>69937</v>
      </c>
      <c r="H2082" s="13">
        <v>0</v>
      </c>
      <c r="I2082" s="13">
        <v>0</v>
      </c>
      <c r="J2082" s="13">
        <v>0</v>
      </c>
      <c r="K2082" s="15">
        <v>34612</v>
      </c>
      <c r="L2082" s="15">
        <v>35325</v>
      </c>
      <c r="M2082" s="15">
        <v>69937</v>
      </c>
      <c r="O2082" s="13"/>
      <c r="P2082" s="13"/>
    </row>
    <row r="2083" spans="1:16" ht="12.45" customHeight="1" x14ac:dyDescent="0.2">
      <c r="A2083" s="11" t="str">
        <f t="shared" si="36"/>
        <v>KUNUNURRA2018</v>
      </c>
      <c r="B2083" s="93" t="s">
        <v>56</v>
      </c>
      <c r="C2083" s="88">
        <v>2018</v>
      </c>
      <c r="D2083" s="89"/>
      <c r="E2083" s="15">
        <v>36945</v>
      </c>
      <c r="F2083" s="15">
        <v>37278</v>
      </c>
      <c r="G2083" s="15">
        <v>74223</v>
      </c>
      <c r="H2083" s="15">
        <v>0</v>
      </c>
      <c r="I2083" s="15">
        <v>0</v>
      </c>
      <c r="J2083" s="15">
        <v>0</v>
      </c>
      <c r="K2083" s="15">
        <v>36945</v>
      </c>
      <c r="L2083" s="15">
        <v>37278</v>
      </c>
      <c r="M2083" s="15">
        <v>74223</v>
      </c>
      <c r="O2083" s="13"/>
      <c r="P2083" s="13"/>
    </row>
    <row r="2084" spans="1:16" ht="12.45" customHeight="1" x14ac:dyDescent="0.2">
      <c r="A2084" s="11" t="str">
        <f t="shared" si="36"/>
        <v>KUNUNURRA2019</v>
      </c>
      <c r="B2084" s="3" t="s">
        <v>56</v>
      </c>
      <c r="C2084" s="12">
        <v>2019</v>
      </c>
      <c r="E2084" s="13">
        <v>39710</v>
      </c>
      <c r="F2084" s="13">
        <v>40220</v>
      </c>
      <c r="G2084" s="13">
        <v>79930</v>
      </c>
      <c r="H2084" s="13">
        <v>0</v>
      </c>
      <c r="I2084" s="13">
        <v>0</v>
      </c>
      <c r="J2084" s="13">
        <v>0</v>
      </c>
      <c r="K2084" s="15">
        <v>39710</v>
      </c>
      <c r="L2084" s="15">
        <v>40220</v>
      </c>
      <c r="M2084" s="15">
        <v>79930</v>
      </c>
      <c r="O2084" s="13"/>
      <c r="P2084" s="13"/>
    </row>
    <row r="2085" spans="1:16" ht="12.45" customHeight="1" x14ac:dyDescent="0.2">
      <c r="A2085" s="11" t="str">
        <f t="shared" si="36"/>
        <v>KUNUNURRA2020</v>
      </c>
      <c r="B2085" s="93" t="s">
        <v>56</v>
      </c>
      <c r="C2085" s="88">
        <v>2020</v>
      </c>
      <c r="D2085" s="89"/>
      <c r="E2085" s="15">
        <v>22614</v>
      </c>
      <c r="F2085" s="15">
        <v>22827</v>
      </c>
      <c r="G2085" s="15">
        <v>45441</v>
      </c>
      <c r="H2085" s="15">
        <v>0</v>
      </c>
      <c r="I2085" s="15">
        <v>0</v>
      </c>
      <c r="J2085" s="15">
        <v>0</v>
      </c>
      <c r="K2085" s="15">
        <v>22614</v>
      </c>
      <c r="L2085" s="15">
        <v>22827</v>
      </c>
      <c r="M2085" s="15">
        <v>45441</v>
      </c>
      <c r="O2085" s="13"/>
      <c r="P2085" s="13"/>
    </row>
    <row r="2086" spans="1:16" ht="12.45" customHeight="1" x14ac:dyDescent="0.2">
      <c r="A2086" s="11" t="str">
        <f t="shared" si="36"/>
        <v>KUNUNURRA2021</v>
      </c>
      <c r="B2086" s="95" t="s">
        <v>56</v>
      </c>
      <c r="C2086" s="88">
        <v>2021</v>
      </c>
      <c r="D2086" s="89"/>
      <c r="E2086" s="15">
        <v>42937</v>
      </c>
      <c r="F2086" s="15">
        <v>44412</v>
      </c>
      <c r="G2086" s="15">
        <v>87349</v>
      </c>
      <c r="H2086" s="90">
        <v>0</v>
      </c>
      <c r="I2086" s="90">
        <v>0</v>
      </c>
      <c r="J2086" s="15">
        <v>0</v>
      </c>
      <c r="K2086" s="15">
        <v>42937</v>
      </c>
      <c r="L2086" s="15">
        <v>44412</v>
      </c>
      <c r="M2086" s="15">
        <v>87349</v>
      </c>
      <c r="O2086" s="13"/>
      <c r="P2086" s="13"/>
    </row>
    <row r="2087" spans="1:16" ht="12.45" customHeight="1" x14ac:dyDescent="0.2">
      <c r="A2087" s="11" t="str">
        <f t="shared" si="36"/>
        <v>KUNUNURRA2022</v>
      </c>
      <c r="B2087" s="3" t="s">
        <v>56</v>
      </c>
      <c r="C2087" s="12">
        <v>2022</v>
      </c>
      <c r="E2087" s="13">
        <v>45644</v>
      </c>
      <c r="F2087" s="13">
        <v>47038</v>
      </c>
      <c r="G2087" s="13">
        <v>92682</v>
      </c>
      <c r="H2087" s="13">
        <v>0</v>
      </c>
      <c r="I2087" s="13">
        <v>0</v>
      </c>
      <c r="J2087" s="13">
        <v>0</v>
      </c>
      <c r="K2087" s="15">
        <v>45644</v>
      </c>
      <c r="L2087" s="15">
        <v>47038</v>
      </c>
      <c r="M2087" s="15">
        <v>92682</v>
      </c>
      <c r="O2087" s="13"/>
      <c r="P2087" s="13"/>
    </row>
    <row r="2088" spans="1:16" ht="12.45" customHeight="1" x14ac:dyDescent="0.2">
      <c r="A2088" s="11" t="str">
        <f t="shared" si="36"/>
        <v>KUNUNURRA2023</v>
      </c>
      <c r="B2088" s="93" t="s">
        <v>56</v>
      </c>
      <c r="C2088" s="88">
        <v>2023</v>
      </c>
      <c r="D2088" s="89"/>
      <c r="E2088" s="15">
        <v>48726</v>
      </c>
      <c r="F2088" s="15">
        <v>50269</v>
      </c>
      <c r="G2088" s="15">
        <v>98995</v>
      </c>
      <c r="H2088" s="15">
        <v>0</v>
      </c>
      <c r="I2088" s="15">
        <v>0</v>
      </c>
      <c r="J2088" s="15">
        <v>0</v>
      </c>
      <c r="K2088" s="15">
        <v>48726</v>
      </c>
      <c r="L2088" s="15">
        <v>50269</v>
      </c>
      <c r="M2088" s="15">
        <v>98995</v>
      </c>
      <c r="O2088" s="13"/>
      <c r="P2088" s="13"/>
    </row>
    <row r="2089" spans="1:16" ht="12.45" customHeight="1" x14ac:dyDescent="0.2">
      <c r="A2089" s="11" t="str">
        <f t="shared" si="36"/>
        <v>KUNUNURRA2024</v>
      </c>
      <c r="B2089" s="95" t="s">
        <v>56</v>
      </c>
      <c r="C2089" s="88">
        <v>2024</v>
      </c>
      <c r="D2089" s="89"/>
      <c r="E2089" s="15">
        <v>48334</v>
      </c>
      <c r="F2089" s="15">
        <v>49883</v>
      </c>
      <c r="G2089" s="15">
        <v>98217</v>
      </c>
      <c r="H2089" s="90">
        <v>0</v>
      </c>
      <c r="I2089" s="90">
        <v>0</v>
      </c>
      <c r="J2089" s="15">
        <v>0</v>
      </c>
      <c r="K2089" s="15">
        <v>48334</v>
      </c>
      <c r="L2089" s="15">
        <v>49883</v>
      </c>
      <c r="M2089" s="15">
        <v>98217</v>
      </c>
      <c r="O2089" s="13"/>
      <c r="P2089" s="13"/>
    </row>
    <row r="2090" spans="1:16" ht="12.45" customHeight="1" x14ac:dyDescent="0.2">
      <c r="A2090" s="11" t="str">
        <f t="shared" si="36"/>
        <v>LAUNCESTON1985</v>
      </c>
      <c r="B2090" s="3" t="s">
        <v>46</v>
      </c>
      <c r="C2090" s="12">
        <v>1985</v>
      </c>
      <c r="E2090" s="13">
        <v>298602</v>
      </c>
      <c r="F2090" s="13">
        <v>298479</v>
      </c>
      <c r="G2090" s="13">
        <v>597081</v>
      </c>
      <c r="H2090" s="13">
        <v>0</v>
      </c>
      <c r="I2090" s="13">
        <v>0</v>
      </c>
      <c r="J2090" s="13">
        <v>0</v>
      </c>
      <c r="K2090" s="15">
        <v>298602</v>
      </c>
      <c r="L2090" s="15">
        <v>298479</v>
      </c>
      <c r="M2090" s="15">
        <v>597081</v>
      </c>
      <c r="O2090" s="13"/>
      <c r="P2090" s="13"/>
    </row>
    <row r="2091" spans="1:16" ht="12.45" customHeight="1" x14ac:dyDescent="0.2">
      <c r="A2091" s="11" t="str">
        <f t="shared" si="36"/>
        <v>LAUNCESTON1986</v>
      </c>
      <c r="B2091" s="93" t="s">
        <v>46</v>
      </c>
      <c r="C2091" s="88">
        <v>1986</v>
      </c>
      <c r="D2091" s="89"/>
      <c r="E2091" s="15">
        <v>291209</v>
      </c>
      <c r="F2091" s="15">
        <v>291361</v>
      </c>
      <c r="G2091" s="15">
        <v>582570</v>
      </c>
      <c r="H2091" s="15">
        <v>0</v>
      </c>
      <c r="I2091" s="15">
        <v>0</v>
      </c>
      <c r="J2091" s="15">
        <v>0</v>
      </c>
      <c r="K2091" s="15">
        <v>291209</v>
      </c>
      <c r="L2091" s="15">
        <v>291361</v>
      </c>
      <c r="M2091" s="15">
        <v>582570</v>
      </c>
      <c r="O2091" s="13"/>
      <c r="P2091" s="13"/>
    </row>
    <row r="2092" spans="1:16" ht="12.45" customHeight="1" x14ac:dyDescent="0.2">
      <c r="A2092" s="11" t="str">
        <f t="shared" si="36"/>
        <v>LAUNCESTON1987</v>
      </c>
      <c r="B2092" s="3" t="s">
        <v>46</v>
      </c>
      <c r="C2092" s="12">
        <v>1987</v>
      </c>
      <c r="E2092" s="13">
        <v>298724</v>
      </c>
      <c r="F2092" s="13">
        <v>301477</v>
      </c>
      <c r="G2092" s="13">
        <v>600201</v>
      </c>
      <c r="H2092" s="13">
        <v>0</v>
      </c>
      <c r="I2092" s="13">
        <v>0</v>
      </c>
      <c r="J2092" s="13">
        <v>0</v>
      </c>
      <c r="K2092" s="15">
        <v>298724</v>
      </c>
      <c r="L2092" s="15">
        <v>301477</v>
      </c>
      <c r="M2092" s="15">
        <v>600201</v>
      </c>
      <c r="O2092" s="13"/>
      <c r="P2092" s="13"/>
    </row>
    <row r="2093" spans="1:16" ht="12.45" customHeight="1" x14ac:dyDescent="0.2">
      <c r="A2093" s="11" t="str">
        <f t="shared" si="36"/>
        <v>LAUNCESTON1988</v>
      </c>
      <c r="B2093" s="3" t="s">
        <v>46</v>
      </c>
      <c r="C2093" s="12">
        <v>1988</v>
      </c>
      <c r="E2093" s="13">
        <v>310634</v>
      </c>
      <c r="F2093" s="13">
        <v>311595</v>
      </c>
      <c r="G2093" s="13">
        <v>622229</v>
      </c>
      <c r="H2093" s="13">
        <v>0</v>
      </c>
      <c r="I2093" s="13">
        <v>0</v>
      </c>
      <c r="J2093" s="13">
        <v>0</v>
      </c>
      <c r="K2093" s="15">
        <v>310634</v>
      </c>
      <c r="L2093" s="15">
        <v>311595</v>
      </c>
      <c r="M2093" s="15">
        <v>622229</v>
      </c>
      <c r="O2093" s="13"/>
      <c r="P2093" s="13"/>
    </row>
    <row r="2094" spans="1:16" ht="12.45" customHeight="1" x14ac:dyDescent="0.2">
      <c r="A2094" s="11" t="str">
        <f t="shared" si="36"/>
        <v>LAUNCESTON1989</v>
      </c>
      <c r="B2094" s="93" t="s">
        <v>46</v>
      </c>
      <c r="C2094" s="88">
        <v>1989</v>
      </c>
      <c r="D2094" s="89"/>
      <c r="E2094" s="15">
        <v>193195</v>
      </c>
      <c r="F2094" s="15">
        <v>197873</v>
      </c>
      <c r="G2094" s="15">
        <v>391068</v>
      </c>
      <c r="H2094" s="15">
        <v>0</v>
      </c>
      <c r="I2094" s="15">
        <v>0</v>
      </c>
      <c r="J2094" s="15">
        <v>0</v>
      </c>
      <c r="K2094" s="15">
        <v>193195</v>
      </c>
      <c r="L2094" s="15">
        <v>197873</v>
      </c>
      <c r="M2094" s="15">
        <v>391068</v>
      </c>
      <c r="O2094" s="13"/>
      <c r="P2094" s="13"/>
    </row>
    <row r="2095" spans="1:16" ht="12.45" customHeight="1" x14ac:dyDescent="0.2">
      <c r="A2095" s="11" t="str">
        <f t="shared" si="36"/>
        <v>LAUNCESTON1990</v>
      </c>
      <c r="B2095" s="3" t="s">
        <v>46</v>
      </c>
      <c r="C2095" s="12">
        <v>1990</v>
      </c>
      <c r="E2095" s="13">
        <v>195054</v>
      </c>
      <c r="F2095" s="13">
        <v>194801</v>
      </c>
      <c r="G2095" s="13">
        <v>389855</v>
      </c>
      <c r="H2095" s="13">
        <v>0</v>
      </c>
      <c r="I2095" s="13">
        <v>0</v>
      </c>
      <c r="J2095" s="13">
        <v>0</v>
      </c>
      <c r="K2095" s="15">
        <v>195054</v>
      </c>
      <c r="L2095" s="15">
        <v>194801</v>
      </c>
      <c r="M2095" s="15">
        <v>389855</v>
      </c>
      <c r="O2095" s="13"/>
      <c r="P2095" s="13"/>
    </row>
    <row r="2096" spans="1:16" ht="12.45" customHeight="1" x14ac:dyDescent="0.2">
      <c r="A2096" s="11" t="str">
        <f t="shared" si="36"/>
        <v>LAUNCESTON1991</v>
      </c>
      <c r="B2096" s="93" t="s">
        <v>46</v>
      </c>
      <c r="C2096" s="88">
        <v>1991</v>
      </c>
      <c r="D2096" s="89"/>
      <c r="E2096" s="15">
        <v>213836</v>
      </c>
      <c r="F2096" s="15">
        <v>217316</v>
      </c>
      <c r="G2096" s="15">
        <v>431152</v>
      </c>
      <c r="H2096" s="15">
        <v>0</v>
      </c>
      <c r="I2096" s="15">
        <v>0</v>
      </c>
      <c r="J2096" s="15">
        <v>0</v>
      </c>
      <c r="K2096" s="15">
        <v>213836</v>
      </c>
      <c r="L2096" s="15">
        <v>217316</v>
      </c>
      <c r="M2096" s="15">
        <v>431152</v>
      </c>
      <c r="O2096" s="13"/>
      <c r="P2096" s="13"/>
    </row>
    <row r="2097" spans="1:16" ht="12.45" customHeight="1" x14ac:dyDescent="0.2">
      <c r="A2097" s="11" t="str">
        <f t="shared" si="36"/>
        <v>LAUNCESTON1992</v>
      </c>
      <c r="B2097" s="93" t="s">
        <v>46</v>
      </c>
      <c r="C2097" s="88">
        <v>1992</v>
      </c>
      <c r="D2097" s="89"/>
      <c r="E2097" s="15">
        <v>227168</v>
      </c>
      <c r="F2097" s="15">
        <v>229515</v>
      </c>
      <c r="G2097" s="15">
        <v>456683</v>
      </c>
      <c r="H2097" s="15">
        <v>0</v>
      </c>
      <c r="I2097" s="15">
        <v>0</v>
      </c>
      <c r="J2097" s="15">
        <v>0</v>
      </c>
      <c r="K2097" s="15">
        <v>227168</v>
      </c>
      <c r="L2097" s="15">
        <v>229515</v>
      </c>
      <c r="M2097" s="15">
        <v>456683</v>
      </c>
      <c r="O2097" s="13"/>
      <c r="P2097" s="13"/>
    </row>
    <row r="2098" spans="1:16" ht="12.45" customHeight="1" x14ac:dyDescent="0.2">
      <c r="A2098" s="11" t="str">
        <f t="shared" si="36"/>
        <v>LAUNCESTON1993</v>
      </c>
      <c r="B2098" s="95" t="s">
        <v>46</v>
      </c>
      <c r="C2098" s="88">
        <v>1993</v>
      </c>
      <c r="D2098" s="89"/>
      <c r="E2098" s="15">
        <v>243562</v>
      </c>
      <c r="F2098" s="15">
        <v>243332</v>
      </c>
      <c r="G2098" s="15">
        <v>486894</v>
      </c>
      <c r="H2098" s="90">
        <v>0</v>
      </c>
      <c r="I2098" s="90">
        <v>0</v>
      </c>
      <c r="J2098" s="15">
        <v>0</v>
      </c>
      <c r="K2098" s="15">
        <v>243562</v>
      </c>
      <c r="L2098" s="15">
        <v>243332</v>
      </c>
      <c r="M2098" s="15">
        <v>486894</v>
      </c>
      <c r="O2098" s="13"/>
      <c r="P2098" s="13"/>
    </row>
    <row r="2099" spans="1:16" ht="12.45" customHeight="1" x14ac:dyDescent="0.2">
      <c r="A2099" s="11" t="str">
        <f t="shared" si="36"/>
        <v>LAUNCESTON1994</v>
      </c>
      <c r="B2099" s="93" t="s">
        <v>46</v>
      </c>
      <c r="C2099" s="88">
        <v>1994</v>
      </c>
      <c r="D2099" s="89"/>
      <c r="E2099" s="15">
        <v>268891</v>
      </c>
      <c r="F2099" s="15">
        <v>270489</v>
      </c>
      <c r="G2099" s="15">
        <v>539380</v>
      </c>
      <c r="H2099" s="15">
        <v>0</v>
      </c>
      <c r="I2099" s="15">
        <v>0</v>
      </c>
      <c r="J2099" s="15">
        <v>0</v>
      </c>
      <c r="K2099" s="15">
        <v>268891</v>
      </c>
      <c r="L2099" s="15">
        <v>270489</v>
      </c>
      <c r="M2099" s="15">
        <v>539380</v>
      </c>
      <c r="O2099" s="13"/>
      <c r="P2099" s="13"/>
    </row>
    <row r="2100" spans="1:16" ht="12.45" customHeight="1" x14ac:dyDescent="0.2">
      <c r="A2100" s="11" t="str">
        <f t="shared" si="36"/>
        <v>LAUNCESTON1995</v>
      </c>
      <c r="B2100" s="3" t="s">
        <v>46</v>
      </c>
      <c r="C2100" s="12">
        <v>1995</v>
      </c>
      <c r="E2100" s="13">
        <v>285723</v>
      </c>
      <c r="F2100" s="13">
        <v>287395</v>
      </c>
      <c r="G2100" s="13">
        <v>573118</v>
      </c>
      <c r="H2100" s="13">
        <v>0</v>
      </c>
      <c r="I2100" s="13">
        <v>0</v>
      </c>
      <c r="J2100" s="13">
        <v>0</v>
      </c>
      <c r="K2100" s="15">
        <v>285723</v>
      </c>
      <c r="L2100" s="15">
        <v>287395</v>
      </c>
      <c r="M2100" s="15">
        <v>573118</v>
      </c>
      <c r="O2100" s="13"/>
      <c r="P2100" s="13"/>
    </row>
    <row r="2101" spans="1:16" ht="12.45" customHeight="1" x14ac:dyDescent="0.2">
      <c r="A2101" s="11" t="str">
        <f t="shared" si="36"/>
        <v>LAUNCESTON1996</v>
      </c>
      <c r="B2101" s="3" t="s">
        <v>46</v>
      </c>
      <c r="C2101" s="12">
        <v>1996</v>
      </c>
      <c r="E2101" s="13">
        <v>294240</v>
      </c>
      <c r="F2101" s="13">
        <v>297377</v>
      </c>
      <c r="G2101" s="13">
        <v>591617</v>
      </c>
      <c r="H2101" s="13">
        <v>0</v>
      </c>
      <c r="I2101" s="13">
        <v>0</v>
      </c>
      <c r="J2101" s="13">
        <v>0</v>
      </c>
      <c r="K2101" s="15">
        <v>294240</v>
      </c>
      <c r="L2101" s="15">
        <v>297377</v>
      </c>
      <c r="M2101" s="15">
        <v>591617</v>
      </c>
      <c r="O2101" s="13"/>
      <c r="P2101" s="13"/>
    </row>
    <row r="2102" spans="1:16" ht="12.45" customHeight="1" x14ac:dyDescent="0.2">
      <c r="A2102" s="11" t="str">
        <f t="shared" si="36"/>
        <v>LAUNCESTON1997</v>
      </c>
      <c r="B2102" s="3" t="s">
        <v>46</v>
      </c>
      <c r="C2102" s="12">
        <v>1997</v>
      </c>
      <c r="E2102" s="13">
        <v>277665</v>
      </c>
      <c r="F2102" s="13">
        <v>281172</v>
      </c>
      <c r="G2102" s="13">
        <v>558837</v>
      </c>
      <c r="H2102" s="13">
        <v>0</v>
      </c>
      <c r="I2102" s="13">
        <v>0</v>
      </c>
      <c r="J2102" s="13">
        <v>0</v>
      </c>
      <c r="K2102" s="15">
        <v>277665</v>
      </c>
      <c r="L2102" s="15">
        <v>281172</v>
      </c>
      <c r="M2102" s="15">
        <v>558837</v>
      </c>
      <c r="O2102" s="13"/>
      <c r="P2102" s="13"/>
    </row>
    <row r="2103" spans="1:16" ht="12.45" customHeight="1" x14ac:dyDescent="0.2">
      <c r="A2103" s="11" t="str">
        <f t="shared" si="36"/>
        <v>LAUNCESTON1998</v>
      </c>
      <c r="B2103" s="3" t="s">
        <v>46</v>
      </c>
      <c r="C2103" s="12">
        <v>1998</v>
      </c>
      <c r="E2103" s="13">
        <v>266959</v>
      </c>
      <c r="F2103" s="13">
        <v>268985</v>
      </c>
      <c r="G2103" s="13">
        <v>535944</v>
      </c>
      <c r="H2103" s="13">
        <v>0</v>
      </c>
      <c r="I2103" s="13">
        <v>0</v>
      </c>
      <c r="J2103" s="13">
        <v>0</v>
      </c>
      <c r="K2103" s="15">
        <v>266959</v>
      </c>
      <c r="L2103" s="15">
        <v>268985</v>
      </c>
      <c r="M2103" s="15">
        <v>535944</v>
      </c>
      <c r="O2103" s="13"/>
      <c r="P2103" s="13"/>
    </row>
    <row r="2104" spans="1:16" ht="12.45" customHeight="1" x14ac:dyDescent="0.2">
      <c r="A2104" s="11" t="str">
        <f t="shared" si="36"/>
        <v>LAUNCESTON1999</v>
      </c>
      <c r="B2104" s="3" t="s">
        <v>46</v>
      </c>
      <c r="C2104" s="12">
        <v>1999</v>
      </c>
      <c r="E2104" s="13">
        <v>270833</v>
      </c>
      <c r="F2104" s="13">
        <v>273131</v>
      </c>
      <c r="G2104" s="13">
        <v>543964</v>
      </c>
      <c r="H2104" s="13">
        <v>0</v>
      </c>
      <c r="I2104" s="13">
        <v>0</v>
      </c>
      <c r="J2104" s="13">
        <v>0</v>
      </c>
      <c r="K2104" s="15">
        <v>270833</v>
      </c>
      <c r="L2104" s="15">
        <v>273131</v>
      </c>
      <c r="M2104" s="15">
        <v>543964</v>
      </c>
      <c r="O2104" s="13"/>
      <c r="P2104" s="13"/>
    </row>
    <row r="2105" spans="1:16" ht="12.45" customHeight="1" x14ac:dyDescent="0.2">
      <c r="A2105" s="11" t="str">
        <f t="shared" si="36"/>
        <v>LAUNCESTON2000</v>
      </c>
      <c r="B2105" s="3" t="s">
        <v>46</v>
      </c>
      <c r="C2105" s="12">
        <v>2000</v>
      </c>
      <c r="E2105" s="13">
        <v>263006</v>
      </c>
      <c r="F2105" s="13">
        <v>266852</v>
      </c>
      <c r="G2105" s="13">
        <v>529858</v>
      </c>
      <c r="H2105" s="13">
        <v>0</v>
      </c>
      <c r="I2105" s="13">
        <v>0</v>
      </c>
      <c r="J2105" s="13">
        <v>0</v>
      </c>
      <c r="K2105" s="15">
        <v>263006</v>
      </c>
      <c r="L2105" s="15">
        <v>266852</v>
      </c>
      <c r="M2105" s="15">
        <v>529858</v>
      </c>
      <c r="O2105" s="13"/>
      <c r="P2105" s="13"/>
    </row>
    <row r="2106" spans="1:16" ht="12.45" customHeight="1" x14ac:dyDescent="0.2">
      <c r="A2106" s="11" t="str">
        <f t="shared" si="36"/>
        <v>LAUNCESTON2001</v>
      </c>
      <c r="B2106" s="91" t="s">
        <v>46</v>
      </c>
      <c r="C2106" s="16">
        <v>2001</v>
      </c>
      <c r="D2106" s="89"/>
      <c r="E2106" s="92">
        <v>253621</v>
      </c>
      <c r="F2106" s="92">
        <v>255391</v>
      </c>
      <c r="G2106" s="92">
        <v>509012</v>
      </c>
      <c r="H2106" s="92">
        <v>0</v>
      </c>
      <c r="I2106" s="92">
        <v>0</v>
      </c>
      <c r="J2106" s="92">
        <v>0</v>
      </c>
      <c r="K2106" s="15">
        <v>253621</v>
      </c>
      <c r="L2106" s="15">
        <v>255391</v>
      </c>
      <c r="M2106" s="15">
        <v>509012</v>
      </c>
      <c r="O2106" s="13"/>
      <c r="P2106" s="13"/>
    </row>
    <row r="2107" spans="1:16" ht="12.45" customHeight="1" x14ac:dyDescent="0.2">
      <c r="A2107" s="11" t="str">
        <f t="shared" si="36"/>
        <v>LAUNCESTON2002</v>
      </c>
      <c r="B2107" s="95" t="s">
        <v>46</v>
      </c>
      <c r="C2107" s="88">
        <v>2002</v>
      </c>
      <c r="D2107" s="89"/>
      <c r="E2107" s="15">
        <v>283450</v>
      </c>
      <c r="F2107" s="15">
        <v>286958</v>
      </c>
      <c r="G2107" s="15">
        <v>570408</v>
      </c>
      <c r="H2107" s="90">
        <v>0</v>
      </c>
      <c r="I2107" s="90">
        <v>0</v>
      </c>
      <c r="J2107" s="15">
        <v>0</v>
      </c>
      <c r="K2107" s="15">
        <v>283450</v>
      </c>
      <c r="L2107" s="15">
        <v>286958</v>
      </c>
      <c r="M2107" s="15">
        <v>570408</v>
      </c>
      <c r="O2107" s="13"/>
      <c r="P2107" s="13"/>
    </row>
    <row r="2108" spans="1:16" ht="12.45" customHeight="1" x14ac:dyDescent="0.2">
      <c r="A2108" s="11" t="str">
        <f t="shared" si="36"/>
        <v>LAUNCESTON2003</v>
      </c>
      <c r="B2108" s="95" t="s">
        <v>46</v>
      </c>
      <c r="C2108" s="88">
        <v>2003</v>
      </c>
      <c r="D2108" s="89"/>
      <c r="E2108" s="15">
        <v>302799</v>
      </c>
      <c r="F2108" s="15">
        <v>305118</v>
      </c>
      <c r="G2108" s="15">
        <v>607917</v>
      </c>
      <c r="H2108" s="90">
        <v>0</v>
      </c>
      <c r="I2108" s="90">
        <v>0</v>
      </c>
      <c r="J2108" s="15">
        <v>0</v>
      </c>
      <c r="K2108" s="15">
        <v>302799</v>
      </c>
      <c r="L2108" s="15">
        <v>305118</v>
      </c>
      <c r="M2108" s="15">
        <v>607917</v>
      </c>
      <c r="O2108" s="13"/>
      <c r="P2108" s="13"/>
    </row>
    <row r="2109" spans="1:16" ht="12.45" customHeight="1" x14ac:dyDescent="0.2">
      <c r="A2109" s="11" t="str">
        <f t="shared" si="36"/>
        <v>LAUNCESTON2004</v>
      </c>
      <c r="B2109" s="3" t="s">
        <v>46</v>
      </c>
      <c r="C2109" s="12">
        <v>2004</v>
      </c>
      <c r="E2109" s="13">
        <v>374048</v>
      </c>
      <c r="F2109" s="13">
        <v>376414</v>
      </c>
      <c r="G2109" s="13">
        <v>750462</v>
      </c>
      <c r="H2109" s="13">
        <v>0</v>
      </c>
      <c r="I2109" s="13">
        <v>0</v>
      </c>
      <c r="J2109" s="13">
        <v>0</v>
      </c>
      <c r="K2109" s="15">
        <v>374048</v>
      </c>
      <c r="L2109" s="15">
        <v>376414</v>
      </c>
      <c r="M2109" s="15">
        <v>750462</v>
      </c>
      <c r="O2109" s="13"/>
      <c r="P2109" s="13"/>
    </row>
    <row r="2110" spans="1:16" ht="12.45" customHeight="1" x14ac:dyDescent="0.2">
      <c r="A2110" s="11" t="str">
        <f t="shared" si="36"/>
        <v>LAUNCESTON2005</v>
      </c>
      <c r="B2110" s="3" t="s">
        <v>46</v>
      </c>
      <c r="C2110" s="12">
        <v>2005</v>
      </c>
      <c r="E2110" s="13">
        <v>440829</v>
      </c>
      <c r="F2110" s="13">
        <v>446275</v>
      </c>
      <c r="G2110" s="13">
        <v>887104</v>
      </c>
      <c r="H2110" s="13">
        <v>0</v>
      </c>
      <c r="I2110" s="13">
        <v>0</v>
      </c>
      <c r="J2110" s="13">
        <v>0</v>
      </c>
      <c r="K2110" s="15">
        <v>440829</v>
      </c>
      <c r="L2110" s="15">
        <v>446275</v>
      </c>
      <c r="M2110" s="15">
        <v>887104</v>
      </c>
      <c r="O2110" s="13"/>
      <c r="P2110" s="13"/>
    </row>
    <row r="2111" spans="1:16" ht="12.45" customHeight="1" x14ac:dyDescent="0.2">
      <c r="A2111" s="11" t="str">
        <f t="shared" si="36"/>
        <v>LAUNCESTON2006</v>
      </c>
      <c r="B2111" s="3" t="s">
        <v>46</v>
      </c>
      <c r="C2111" s="12">
        <v>2006</v>
      </c>
      <c r="E2111" s="13">
        <v>479463</v>
      </c>
      <c r="F2111" s="13">
        <v>483870</v>
      </c>
      <c r="G2111" s="13">
        <v>963333</v>
      </c>
      <c r="H2111" s="13">
        <v>0</v>
      </c>
      <c r="I2111" s="13">
        <v>0</v>
      </c>
      <c r="J2111" s="13">
        <v>0</v>
      </c>
      <c r="K2111" s="15">
        <v>479463</v>
      </c>
      <c r="L2111" s="15">
        <v>483870</v>
      </c>
      <c r="M2111" s="15">
        <v>963333</v>
      </c>
      <c r="O2111" s="13"/>
      <c r="P2111" s="13"/>
    </row>
    <row r="2112" spans="1:16" ht="12.45" customHeight="1" x14ac:dyDescent="0.2">
      <c r="A2112" s="11" t="str">
        <f t="shared" si="36"/>
        <v>LAUNCESTON2007</v>
      </c>
      <c r="B2112" s="3" t="s">
        <v>46</v>
      </c>
      <c r="C2112" s="12">
        <v>2007</v>
      </c>
      <c r="D2112" s="89"/>
      <c r="E2112" s="13">
        <v>521353</v>
      </c>
      <c r="F2112" s="13">
        <v>518085</v>
      </c>
      <c r="G2112" s="13">
        <v>1039438</v>
      </c>
      <c r="H2112" s="13">
        <v>0</v>
      </c>
      <c r="I2112" s="13">
        <v>0</v>
      </c>
      <c r="J2112" s="13">
        <v>0</v>
      </c>
      <c r="K2112" s="15">
        <v>521353</v>
      </c>
      <c r="L2112" s="15">
        <v>518085</v>
      </c>
      <c r="M2112" s="15">
        <v>1039438</v>
      </c>
      <c r="O2112" s="13"/>
      <c r="P2112" s="13"/>
    </row>
    <row r="2113" spans="1:16" ht="12.45" customHeight="1" x14ac:dyDescent="0.2">
      <c r="A2113" s="11" t="str">
        <f t="shared" si="36"/>
        <v>LAUNCESTON2008</v>
      </c>
      <c r="B2113" s="3" t="s">
        <v>46</v>
      </c>
      <c r="C2113" s="12">
        <v>2008</v>
      </c>
      <c r="E2113" s="13">
        <v>565122</v>
      </c>
      <c r="F2113" s="13">
        <v>562365</v>
      </c>
      <c r="G2113" s="13">
        <v>1127487</v>
      </c>
      <c r="H2113" s="13">
        <v>0</v>
      </c>
      <c r="I2113" s="13">
        <v>0</v>
      </c>
      <c r="J2113" s="13">
        <v>0</v>
      </c>
      <c r="K2113" s="15">
        <v>565122</v>
      </c>
      <c r="L2113" s="15">
        <v>562365</v>
      </c>
      <c r="M2113" s="15">
        <v>1127487</v>
      </c>
      <c r="O2113" s="13"/>
      <c r="P2113" s="13"/>
    </row>
    <row r="2114" spans="1:16" ht="12.45" customHeight="1" x14ac:dyDescent="0.2">
      <c r="A2114" s="11" t="str">
        <f t="shared" si="36"/>
        <v>LAUNCESTON2009</v>
      </c>
      <c r="B2114" s="93" t="s">
        <v>46</v>
      </c>
      <c r="C2114" s="12">
        <v>2009</v>
      </c>
      <c r="D2114" s="89"/>
      <c r="E2114" s="94">
        <v>568639</v>
      </c>
      <c r="F2114" s="94">
        <v>567735</v>
      </c>
      <c r="G2114" s="94">
        <v>1136374</v>
      </c>
      <c r="H2114" s="94">
        <v>0</v>
      </c>
      <c r="I2114" s="94">
        <v>0</v>
      </c>
      <c r="J2114" s="94">
        <v>0</v>
      </c>
      <c r="K2114" s="15">
        <v>568639</v>
      </c>
      <c r="L2114" s="15">
        <v>567735</v>
      </c>
      <c r="M2114" s="15">
        <v>1136374</v>
      </c>
      <c r="O2114" s="13"/>
      <c r="P2114" s="13"/>
    </row>
    <row r="2115" spans="1:16" ht="12.45" customHeight="1" x14ac:dyDescent="0.2">
      <c r="A2115" s="11" t="str">
        <f t="shared" si="36"/>
        <v>LAUNCESTON2010</v>
      </c>
      <c r="B2115" s="3" t="s">
        <v>46</v>
      </c>
      <c r="C2115" s="12">
        <v>2010</v>
      </c>
      <c r="E2115" s="13">
        <v>579966</v>
      </c>
      <c r="F2115" s="13">
        <v>578001</v>
      </c>
      <c r="G2115" s="13">
        <v>1157967</v>
      </c>
      <c r="H2115" s="13">
        <v>0</v>
      </c>
      <c r="I2115" s="13">
        <v>0</v>
      </c>
      <c r="J2115" s="13">
        <v>0</v>
      </c>
      <c r="K2115" s="15">
        <v>579966</v>
      </c>
      <c r="L2115" s="15">
        <v>578001</v>
      </c>
      <c r="M2115" s="15">
        <v>1157967</v>
      </c>
      <c r="O2115" s="13"/>
      <c r="P2115" s="13"/>
    </row>
    <row r="2116" spans="1:16" ht="12.45" customHeight="1" x14ac:dyDescent="0.2">
      <c r="A2116" s="11" t="str">
        <f t="shared" si="36"/>
        <v>LAUNCESTON2011</v>
      </c>
      <c r="B2116" s="3" t="s">
        <v>46</v>
      </c>
      <c r="C2116" s="12">
        <v>2011</v>
      </c>
      <c r="E2116" s="13">
        <v>563246</v>
      </c>
      <c r="F2116" s="13">
        <v>562368</v>
      </c>
      <c r="G2116" s="13">
        <v>1125614</v>
      </c>
      <c r="H2116" s="13">
        <v>0</v>
      </c>
      <c r="I2116" s="13">
        <v>0</v>
      </c>
      <c r="J2116" s="13">
        <v>0</v>
      </c>
      <c r="K2116" s="15">
        <v>563246</v>
      </c>
      <c r="L2116" s="15">
        <v>562368</v>
      </c>
      <c r="M2116" s="15">
        <v>1125614</v>
      </c>
      <c r="O2116" s="13"/>
      <c r="P2116" s="13"/>
    </row>
    <row r="2117" spans="1:16" ht="12.45" customHeight="1" x14ac:dyDescent="0.2">
      <c r="A2117" s="11" t="str">
        <f t="shared" si="36"/>
        <v>LAUNCESTON2012</v>
      </c>
      <c r="B2117" s="3" t="s">
        <v>46</v>
      </c>
      <c r="C2117" s="12">
        <v>2012</v>
      </c>
      <c r="E2117" s="13">
        <v>585854</v>
      </c>
      <c r="F2117" s="13">
        <v>586419</v>
      </c>
      <c r="G2117" s="13">
        <v>1172273</v>
      </c>
      <c r="H2117" s="13">
        <v>0</v>
      </c>
      <c r="I2117" s="13">
        <v>0</v>
      </c>
      <c r="J2117" s="13">
        <v>0</v>
      </c>
      <c r="K2117" s="15">
        <v>585854</v>
      </c>
      <c r="L2117" s="15">
        <v>586419</v>
      </c>
      <c r="M2117" s="15">
        <v>1172273</v>
      </c>
      <c r="O2117" s="13"/>
      <c r="P2117" s="13"/>
    </row>
    <row r="2118" spans="1:16" ht="12.45" customHeight="1" x14ac:dyDescent="0.2">
      <c r="A2118" s="11" t="str">
        <f t="shared" si="36"/>
        <v>LAUNCESTON2013</v>
      </c>
      <c r="B2118" s="93" t="s">
        <v>46</v>
      </c>
      <c r="C2118" s="12">
        <v>2013</v>
      </c>
      <c r="D2118" s="89"/>
      <c r="E2118" s="94">
        <v>628995</v>
      </c>
      <c r="F2118" s="94">
        <v>628150</v>
      </c>
      <c r="G2118" s="94">
        <v>1257145</v>
      </c>
      <c r="H2118" s="94">
        <v>0</v>
      </c>
      <c r="I2118" s="94">
        <v>0</v>
      </c>
      <c r="J2118" s="94">
        <v>0</v>
      </c>
      <c r="K2118" s="15">
        <v>628995</v>
      </c>
      <c r="L2118" s="15">
        <v>628150</v>
      </c>
      <c r="M2118" s="15">
        <v>1257145</v>
      </c>
      <c r="O2118" s="13"/>
      <c r="P2118" s="13"/>
    </row>
    <row r="2119" spans="1:16" ht="12.45" customHeight="1" x14ac:dyDescent="0.2">
      <c r="A2119" s="11" t="str">
        <f t="shared" si="36"/>
        <v>LAUNCESTON2014</v>
      </c>
      <c r="B2119" s="91" t="s">
        <v>46</v>
      </c>
      <c r="C2119" s="16">
        <v>2014</v>
      </c>
      <c r="D2119" s="89"/>
      <c r="E2119" s="92">
        <v>644117</v>
      </c>
      <c r="F2119" s="92">
        <v>645065</v>
      </c>
      <c r="G2119" s="92">
        <v>1289182</v>
      </c>
      <c r="H2119" s="92">
        <v>0</v>
      </c>
      <c r="I2119" s="92">
        <v>0</v>
      </c>
      <c r="J2119" s="92">
        <v>0</v>
      </c>
      <c r="K2119" s="15">
        <v>644117</v>
      </c>
      <c r="L2119" s="15">
        <v>645065</v>
      </c>
      <c r="M2119" s="15">
        <v>1289182</v>
      </c>
      <c r="O2119" s="13"/>
      <c r="P2119" s="13"/>
    </row>
    <row r="2120" spans="1:16" ht="12.45" customHeight="1" x14ac:dyDescent="0.2">
      <c r="A2120" s="11" t="str">
        <f t="shared" si="36"/>
        <v>LAUNCESTON2015</v>
      </c>
      <c r="B2120" s="3" t="s">
        <v>46</v>
      </c>
      <c r="C2120" s="12">
        <v>2015</v>
      </c>
      <c r="E2120" s="13">
        <v>642642</v>
      </c>
      <c r="F2120" s="13">
        <v>643766</v>
      </c>
      <c r="G2120" s="13">
        <v>1286408</v>
      </c>
      <c r="H2120" s="13">
        <v>0</v>
      </c>
      <c r="I2120" s="13">
        <v>0</v>
      </c>
      <c r="J2120" s="13">
        <v>0</v>
      </c>
      <c r="K2120" s="15">
        <v>642642</v>
      </c>
      <c r="L2120" s="15">
        <v>643766</v>
      </c>
      <c r="M2120" s="15">
        <v>1286408</v>
      </c>
      <c r="O2120" s="13"/>
      <c r="P2120" s="13"/>
    </row>
    <row r="2121" spans="1:16" ht="12.45" customHeight="1" x14ac:dyDescent="0.2">
      <c r="A2121" s="11" t="str">
        <f t="shared" si="36"/>
        <v>LAUNCESTON2016</v>
      </c>
      <c r="B2121" s="93" t="s">
        <v>46</v>
      </c>
      <c r="C2121" s="88">
        <v>2016</v>
      </c>
      <c r="D2121" s="89"/>
      <c r="E2121" s="15">
        <v>665543</v>
      </c>
      <c r="F2121" s="15">
        <v>665482</v>
      </c>
      <c r="G2121" s="15">
        <v>1331025</v>
      </c>
      <c r="H2121" s="15">
        <v>0</v>
      </c>
      <c r="I2121" s="15">
        <v>0</v>
      </c>
      <c r="J2121" s="15">
        <v>0</v>
      </c>
      <c r="K2121" s="15">
        <v>665543</v>
      </c>
      <c r="L2121" s="15">
        <v>665482</v>
      </c>
      <c r="M2121" s="15">
        <v>1331025</v>
      </c>
      <c r="O2121" s="13"/>
      <c r="P2121" s="13"/>
    </row>
    <row r="2122" spans="1:16" ht="12.45" customHeight="1" x14ac:dyDescent="0.2">
      <c r="A2122" s="11" t="str">
        <f t="shared" si="36"/>
        <v>LAUNCESTON2017</v>
      </c>
      <c r="B2122" s="3" t="s">
        <v>46</v>
      </c>
      <c r="C2122" s="12">
        <v>2017</v>
      </c>
      <c r="E2122" s="13">
        <v>670236</v>
      </c>
      <c r="F2122" s="13">
        <v>670986</v>
      </c>
      <c r="G2122" s="13">
        <v>1341222</v>
      </c>
      <c r="H2122" s="13">
        <v>0</v>
      </c>
      <c r="I2122" s="13">
        <v>0</v>
      </c>
      <c r="J2122" s="13">
        <v>0</v>
      </c>
      <c r="K2122" s="15">
        <v>670236</v>
      </c>
      <c r="L2122" s="15">
        <v>670986</v>
      </c>
      <c r="M2122" s="15">
        <v>1341222</v>
      </c>
      <c r="O2122" s="13"/>
      <c r="P2122" s="13"/>
    </row>
    <row r="2123" spans="1:16" ht="12.45" customHeight="1" x14ac:dyDescent="0.2">
      <c r="A2123" s="11" t="str">
        <f t="shared" si="36"/>
        <v>LAUNCESTON2018</v>
      </c>
      <c r="B2123" s="93" t="s">
        <v>46</v>
      </c>
      <c r="C2123" s="88">
        <v>2018</v>
      </c>
      <c r="D2123" s="89"/>
      <c r="E2123" s="15">
        <v>689056</v>
      </c>
      <c r="F2123" s="15">
        <v>692685</v>
      </c>
      <c r="G2123" s="15">
        <v>1381741</v>
      </c>
      <c r="H2123" s="15">
        <v>0</v>
      </c>
      <c r="I2123" s="15">
        <v>0</v>
      </c>
      <c r="J2123" s="15">
        <v>0</v>
      </c>
      <c r="K2123" s="15">
        <v>689056</v>
      </c>
      <c r="L2123" s="15">
        <v>692685</v>
      </c>
      <c r="M2123" s="15">
        <v>1381741</v>
      </c>
      <c r="O2123" s="13"/>
      <c r="P2123" s="13"/>
    </row>
    <row r="2124" spans="1:16" ht="12.45" customHeight="1" x14ac:dyDescent="0.2">
      <c r="A2124" s="11" t="str">
        <f t="shared" ref="A2124:A2187" si="37">CONCATENATE(B2124,C2124)</f>
        <v>LAUNCESTON2019</v>
      </c>
      <c r="B2124" s="95" t="s">
        <v>46</v>
      </c>
      <c r="C2124" s="88">
        <v>2019</v>
      </c>
      <c r="D2124" s="89"/>
      <c r="E2124" s="15">
        <v>695915</v>
      </c>
      <c r="F2124" s="15">
        <v>699389</v>
      </c>
      <c r="G2124" s="15">
        <v>1395304</v>
      </c>
      <c r="H2124" s="15">
        <v>0</v>
      </c>
      <c r="I2124" s="15">
        <v>0</v>
      </c>
      <c r="J2124" s="15">
        <v>0</v>
      </c>
      <c r="K2124" s="15">
        <v>695915</v>
      </c>
      <c r="L2124" s="15">
        <v>699389</v>
      </c>
      <c r="M2124" s="15">
        <v>1395304</v>
      </c>
      <c r="O2124" s="13"/>
      <c r="P2124" s="13"/>
    </row>
    <row r="2125" spans="1:16" ht="12.45" customHeight="1" x14ac:dyDescent="0.2">
      <c r="A2125" s="11" t="str">
        <f t="shared" si="37"/>
        <v>LAUNCESTON2020</v>
      </c>
      <c r="B2125" s="93" t="s">
        <v>46</v>
      </c>
      <c r="C2125" s="88">
        <v>2020</v>
      </c>
      <c r="D2125" s="89"/>
      <c r="E2125" s="15">
        <v>224144</v>
      </c>
      <c r="F2125" s="15">
        <v>228293</v>
      </c>
      <c r="G2125" s="15">
        <v>452437</v>
      </c>
      <c r="H2125" s="15">
        <v>0</v>
      </c>
      <c r="I2125" s="15">
        <v>0</v>
      </c>
      <c r="J2125" s="15">
        <v>0</v>
      </c>
      <c r="K2125" s="15">
        <v>224144</v>
      </c>
      <c r="L2125" s="15">
        <v>228293</v>
      </c>
      <c r="M2125" s="15">
        <v>452437</v>
      </c>
      <c r="O2125" s="13"/>
      <c r="P2125" s="13"/>
    </row>
    <row r="2126" spans="1:16" ht="12.45" customHeight="1" x14ac:dyDescent="0.2">
      <c r="A2126" s="11" t="str">
        <f t="shared" si="37"/>
        <v>LAUNCESTON2021</v>
      </c>
      <c r="B2126" s="95" t="s">
        <v>46</v>
      </c>
      <c r="C2126" s="88">
        <v>2021</v>
      </c>
      <c r="D2126" s="89"/>
      <c r="E2126" s="15">
        <v>313975</v>
      </c>
      <c r="F2126" s="15">
        <v>308479</v>
      </c>
      <c r="G2126" s="15">
        <v>622454</v>
      </c>
      <c r="H2126" s="90">
        <v>0</v>
      </c>
      <c r="I2126" s="90">
        <v>0</v>
      </c>
      <c r="J2126" s="15">
        <v>0</v>
      </c>
      <c r="K2126" s="15">
        <v>313975</v>
      </c>
      <c r="L2126" s="15">
        <v>308479</v>
      </c>
      <c r="M2126" s="15">
        <v>622454</v>
      </c>
      <c r="O2126" s="13"/>
      <c r="P2126" s="13"/>
    </row>
    <row r="2127" spans="1:16" ht="12.45" customHeight="1" x14ac:dyDescent="0.2">
      <c r="A2127" s="11" t="str">
        <f t="shared" si="37"/>
        <v>LAUNCESTON2022</v>
      </c>
      <c r="B2127" s="91" t="s">
        <v>46</v>
      </c>
      <c r="C2127" s="88">
        <v>2022</v>
      </c>
      <c r="D2127" s="89"/>
      <c r="E2127" s="15">
        <v>583642</v>
      </c>
      <c r="F2127" s="15">
        <v>582172</v>
      </c>
      <c r="G2127" s="15">
        <v>1165814</v>
      </c>
      <c r="H2127" s="15">
        <v>0</v>
      </c>
      <c r="I2127" s="15">
        <v>0</v>
      </c>
      <c r="J2127" s="15">
        <v>0</v>
      </c>
      <c r="K2127" s="15">
        <v>583642</v>
      </c>
      <c r="L2127" s="15">
        <v>582172</v>
      </c>
      <c r="M2127" s="15">
        <v>1165814</v>
      </c>
      <c r="O2127" s="13"/>
      <c r="P2127" s="13"/>
    </row>
    <row r="2128" spans="1:16" ht="12.45" customHeight="1" x14ac:dyDescent="0.2">
      <c r="A2128" s="11" t="str">
        <f t="shared" si="37"/>
        <v>LAUNCESTON2023</v>
      </c>
      <c r="B2128" s="93" t="s">
        <v>46</v>
      </c>
      <c r="C2128" s="88">
        <v>2023</v>
      </c>
      <c r="D2128" s="89"/>
      <c r="E2128" s="15">
        <v>682080</v>
      </c>
      <c r="F2128" s="15">
        <v>683126</v>
      </c>
      <c r="G2128" s="15">
        <v>1365206</v>
      </c>
      <c r="H2128" s="15">
        <v>0</v>
      </c>
      <c r="I2128" s="15">
        <v>0</v>
      </c>
      <c r="J2128" s="15">
        <v>0</v>
      </c>
      <c r="K2128" s="15">
        <v>682080</v>
      </c>
      <c r="L2128" s="15">
        <v>683126</v>
      </c>
      <c r="M2128" s="15">
        <v>1365206</v>
      </c>
      <c r="O2128" s="13"/>
      <c r="P2128" s="13"/>
    </row>
    <row r="2129" spans="1:16" ht="12.45" customHeight="1" x14ac:dyDescent="0.2">
      <c r="A2129" s="11" t="str">
        <f t="shared" si="37"/>
        <v>LAUNCESTON2024</v>
      </c>
      <c r="B2129" s="3" t="s">
        <v>46</v>
      </c>
      <c r="C2129" s="12">
        <v>2024</v>
      </c>
      <c r="E2129" s="13">
        <v>706693</v>
      </c>
      <c r="F2129" s="13">
        <v>711817</v>
      </c>
      <c r="G2129" s="13">
        <v>1418510</v>
      </c>
      <c r="H2129" s="13">
        <v>0</v>
      </c>
      <c r="I2129" s="13">
        <v>0</v>
      </c>
      <c r="J2129" s="13">
        <v>0</v>
      </c>
      <c r="K2129" s="15">
        <v>706693</v>
      </c>
      <c r="L2129" s="15">
        <v>711817</v>
      </c>
      <c r="M2129" s="15">
        <v>1418510</v>
      </c>
      <c r="O2129" s="13"/>
      <c r="P2129" s="13"/>
    </row>
    <row r="2130" spans="1:16" ht="12.45" customHeight="1" x14ac:dyDescent="0.2">
      <c r="A2130" s="11" t="str">
        <f t="shared" si="37"/>
        <v>LEARMONTH1985</v>
      </c>
      <c r="B2130" s="93" t="s">
        <v>45</v>
      </c>
      <c r="C2130" s="88">
        <v>1985</v>
      </c>
      <c r="D2130" s="17"/>
      <c r="E2130" s="15">
        <v>11576</v>
      </c>
      <c r="F2130" s="15">
        <v>11559</v>
      </c>
      <c r="G2130" s="15">
        <v>23135</v>
      </c>
      <c r="H2130" s="15">
        <v>0</v>
      </c>
      <c r="I2130" s="15">
        <v>0</v>
      </c>
      <c r="J2130" s="15">
        <v>0</v>
      </c>
      <c r="K2130" s="15">
        <v>11576</v>
      </c>
      <c r="L2130" s="15">
        <v>11559</v>
      </c>
      <c r="M2130" s="15">
        <v>23135</v>
      </c>
      <c r="O2130" s="13"/>
      <c r="P2130" s="13"/>
    </row>
    <row r="2131" spans="1:16" ht="12.45" customHeight="1" x14ac:dyDescent="0.2">
      <c r="A2131" s="11" t="str">
        <f t="shared" si="37"/>
        <v>LEARMONTH1986</v>
      </c>
      <c r="B2131" s="91" t="s">
        <v>45</v>
      </c>
      <c r="C2131" s="88">
        <v>1986</v>
      </c>
      <c r="D2131" s="89"/>
      <c r="E2131" s="15">
        <v>12028</v>
      </c>
      <c r="F2131" s="15">
        <v>12104</v>
      </c>
      <c r="G2131" s="15">
        <v>24132</v>
      </c>
      <c r="H2131" s="15">
        <v>0</v>
      </c>
      <c r="I2131" s="15">
        <v>0</v>
      </c>
      <c r="J2131" s="15">
        <v>0</v>
      </c>
      <c r="K2131" s="15">
        <v>12028</v>
      </c>
      <c r="L2131" s="15">
        <v>12104</v>
      </c>
      <c r="M2131" s="15">
        <v>24132</v>
      </c>
      <c r="O2131" s="13"/>
      <c r="P2131" s="13"/>
    </row>
    <row r="2132" spans="1:16" ht="12.45" customHeight="1" x14ac:dyDescent="0.2">
      <c r="A2132" s="11" t="str">
        <f t="shared" si="37"/>
        <v>LEARMONTH1987</v>
      </c>
      <c r="B2132" s="95" t="s">
        <v>45</v>
      </c>
      <c r="C2132" s="88">
        <v>1987</v>
      </c>
      <c r="D2132" s="89"/>
      <c r="E2132" s="15">
        <v>11086</v>
      </c>
      <c r="F2132" s="15">
        <v>11155</v>
      </c>
      <c r="G2132" s="15">
        <v>22241</v>
      </c>
      <c r="H2132" s="90">
        <v>0</v>
      </c>
      <c r="I2132" s="90">
        <v>0</v>
      </c>
      <c r="J2132" s="15">
        <v>0</v>
      </c>
      <c r="K2132" s="15">
        <v>11086</v>
      </c>
      <c r="L2132" s="15">
        <v>11155</v>
      </c>
      <c r="M2132" s="15">
        <v>22241</v>
      </c>
      <c r="O2132" s="13"/>
      <c r="P2132" s="13"/>
    </row>
    <row r="2133" spans="1:16" ht="12.45" customHeight="1" x14ac:dyDescent="0.2">
      <c r="A2133" s="11" t="str">
        <f t="shared" si="37"/>
        <v>LEARMONTH1988</v>
      </c>
      <c r="B2133" s="93" t="s">
        <v>45</v>
      </c>
      <c r="C2133" s="88">
        <v>1988</v>
      </c>
      <c r="D2133" s="89"/>
      <c r="E2133" s="15">
        <v>10560</v>
      </c>
      <c r="F2133" s="15">
        <v>10609</v>
      </c>
      <c r="G2133" s="15">
        <v>21169</v>
      </c>
      <c r="H2133" s="15">
        <v>0</v>
      </c>
      <c r="I2133" s="15">
        <v>0</v>
      </c>
      <c r="J2133" s="15">
        <v>0</v>
      </c>
      <c r="K2133" s="15">
        <v>10560</v>
      </c>
      <c r="L2133" s="15">
        <v>10609</v>
      </c>
      <c r="M2133" s="15">
        <v>21169</v>
      </c>
      <c r="O2133" s="13"/>
      <c r="P2133" s="13"/>
    </row>
    <row r="2134" spans="1:16" ht="12.45" customHeight="1" x14ac:dyDescent="0.2">
      <c r="A2134" s="11" t="str">
        <f t="shared" si="37"/>
        <v>LEARMONTH1989</v>
      </c>
      <c r="B2134" s="3" t="s">
        <v>45</v>
      </c>
      <c r="C2134" s="12">
        <v>1989</v>
      </c>
      <c r="E2134" s="13">
        <v>8587</v>
      </c>
      <c r="F2134" s="13">
        <v>8607</v>
      </c>
      <c r="G2134" s="13">
        <v>17194</v>
      </c>
      <c r="H2134" s="13">
        <v>0</v>
      </c>
      <c r="I2134" s="13">
        <v>0</v>
      </c>
      <c r="J2134" s="13">
        <v>0</v>
      </c>
      <c r="K2134" s="15">
        <v>8587</v>
      </c>
      <c r="L2134" s="15">
        <v>8607</v>
      </c>
      <c r="M2134" s="15">
        <v>17194</v>
      </c>
      <c r="O2134" s="13"/>
      <c r="P2134" s="13"/>
    </row>
    <row r="2135" spans="1:16" ht="12.45" customHeight="1" x14ac:dyDescent="0.2">
      <c r="A2135" s="11" t="str">
        <f t="shared" si="37"/>
        <v>LEARMONTH1990</v>
      </c>
      <c r="B2135" s="3" t="s">
        <v>45</v>
      </c>
      <c r="C2135" s="12">
        <v>1990</v>
      </c>
      <c r="E2135" s="13">
        <v>10351</v>
      </c>
      <c r="F2135" s="13">
        <v>10361</v>
      </c>
      <c r="G2135" s="13">
        <v>20712</v>
      </c>
      <c r="H2135" s="13">
        <v>0</v>
      </c>
      <c r="I2135" s="13">
        <v>0</v>
      </c>
      <c r="J2135" s="13">
        <v>0</v>
      </c>
      <c r="K2135" s="15">
        <v>10351</v>
      </c>
      <c r="L2135" s="15">
        <v>10361</v>
      </c>
      <c r="M2135" s="15">
        <v>20712</v>
      </c>
      <c r="O2135" s="13"/>
      <c r="P2135" s="13"/>
    </row>
    <row r="2136" spans="1:16" ht="12.45" customHeight="1" x14ac:dyDescent="0.2">
      <c r="A2136" s="11" t="str">
        <f t="shared" si="37"/>
        <v>LEARMONTH1991</v>
      </c>
      <c r="B2136" s="3" t="s">
        <v>45</v>
      </c>
      <c r="C2136" s="12">
        <v>1991</v>
      </c>
      <c r="E2136" s="13">
        <v>9229</v>
      </c>
      <c r="F2136" s="13">
        <v>9458</v>
      </c>
      <c r="G2136" s="13">
        <v>18687</v>
      </c>
      <c r="H2136" s="13">
        <v>0</v>
      </c>
      <c r="I2136" s="13">
        <v>0</v>
      </c>
      <c r="J2136" s="13">
        <v>0</v>
      </c>
      <c r="K2136" s="15">
        <v>9229</v>
      </c>
      <c r="L2136" s="15">
        <v>9458</v>
      </c>
      <c r="M2136" s="15">
        <v>18687</v>
      </c>
      <c r="O2136" s="13"/>
      <c r="P2136" s="13"/>
    </row>
    <row r="2137" spans="1:16" ht="12.45" customHeight="1" x14ac:dyDescent="0.2">
      <c r="A2137" s="11" t="str">
        <f t="shared" si="37"/>
        <v>LEARMONTH1992</v>
      </c>
      <c r="B2137" s="95" t="s">
        <v>45</v>
      </c>
      <c r="C2137" s="88">
        <v>1992</v>
      </c>
      <c r="D2137" s="89"/>
      <c r="E2137" s="15">
        <v>10369</v>
      </c>
      <c r="F2137" s="15">
        <v>10843</v>
      </c>
      <c r="G2137" s="15">
        <v>21212</v>
      </c>
      <c r="H2137" s="90">
        <v>0</v>
      </c>
      <c r="I2137" s="90">
        <v>0</v>
      </c>
      <c r="J2137" s="15">
        <v>0</v>
      </c>
      <c r="K2137" s="15">
        <v>10369</v>
      </c>
      <c r="L2137" s="15">
        <v>10843</v>
      </c>
      <c r="M2137" s="15">
        <v>21212</v>
      </c>
      <c r="O2137" s="13"/>
      <c r="P2137" s="13"/>
    </row>
    <row r="2138" spans="1:16" ht="12.45" customHeight="1" x14ac:dyDescent="0.2">
      <c r="A2138" s="11" t="str">
        <f t="shared" si="37"/>
        <v>LEARMONTH1993</v>
      </c>
      <c r="B2138" s="3" t="s">
        <v>45</v>
      </c>
      <c r="C2138" s="12">
        <v>1993</v>
      </c>
      <c r="E2138" s="13">
        <v>13616</v>
      </c>
      <c r="F2138" s="13">
        <v>13841</v>
      </c>
      <c r="G2138" s="13">
        <v>27457</v>
      </c>
      <c r="H2138" s="13">
        <v>0</v>
      </c>
      <c r="I2138" s="13">
        <v>0</v>
      </c>
      <c r="J2138" s="13">
        <v>0</v>
      </c>
      <c r="K2138" s="15">
        <v>13616</v>
      </c>
      <c r="L2138" s="15">
        <v>13841</v>
      </c>
      <c r="M2138" s="15">
        <v>27457</v>
      </c>
      <c r="O2138" s="13"/>
      <c r="P2138" s="13"/>
    </row>
    <row r="2139" spans="1:16" ht="12.45" customHeight="1" x14ac:dyDescent="0.2">
      <c r="A2139" s="11" t="str">
        <f t="shared" si="37"/>
        <v>LEARMONTH1994</v>
      </c>
      <c r="B2139" s="95" t="s">
        <v>45</v>
      </c>
      <c r="C2139" s="88">
        <v>1994</v>
      </c>
      <c r="D2139" s="89"/>
      <c r="E2139" s="15">
        <v>18017</v>
      </c>
      <c r="F2139" s="15">
        <v>18336</v>
      </c>
      <c r="G2139" s="15">
        <v>36353</v>
      </c>
      <c r="H2139" s="90">
        <v>0</v>
      </c>
      <c r="I2139" s="90">
        <v>0</v>
      </c>
      <c r="J2139" s="15">
        <v>0</v>
      </c>
      <c r="K2139" s="15">
        <v>18017</v>
      </c>
      <c r="L2139" s="15">
        <v>18336</v>
      </c>
      <c r="M2139" s="15">
        <v>36353</v>
      </c>
      <c r="O2139" s="13"/>
      <c r="P2139" s="13"/>
    </row>
    <row r="2140" spans="1:16" ht="12.45" customHeight="1" x14ac:dyDescent="0.2">
      <c r="A2140" s="11" t="str">
        <f t="shared" si="37"/>
        <v>LEARMONTH1995</v>
      </c>
      <c r="B2140" s="3" t="s">
        <v>45</v>
      </c>
      <c r="C2140" s="12">
        <v>1995</v>
      </c>
      <c r="E2140" s="13">
        <v>13624</v>
      </c>
      <c r="F2140" s="13">
        <v>14102</v>
      </c>
      <c r="G2140" s="13">
        <v>27726</v>
      </c>
      <c r="H2140" s="13">
        <v>0</v>
      </c>
      <c r="I2140" s="13">
        <v>0</v>
      </c>
      <c r="J2140" s="13">
        <v>0</v>
      </c>
      <c r="K2140" s="15">
        <v>13624</v>
      </c>
      <c r="L2140" s="15">
        <v>14102</v>
      </c>
      <c r="M2140" s="15">
        <v>27726</v>
      </c>
      <c r="O2140" s="13"/>
      <c r="P2140" s="13"/>
    </row>
    <row r="2141" spans="1:16" ht="12.45" customHeight="1" x14ac:dyDescent="0.2">
      <c r="A2141" s="11" t="str">
        <f t="shared" si="37"/>
        <v>LEARMONTH1996</v>
      </c>
      <c r="B2141" s="3" t="s">
        <v>45</v>
      </c>
      <c r="C2141" s="12">
        <v>1996</v>
      </c>
      <c r="E2141" s="13">
        <v>14138</v>
      </c>
      <c r="F2141" s="13">
        <v>14062</v>
      </c>
      <c r="G2141" s="13">
        <v>28200</v>
      </c>
      <c r="H2141" s="13">
        <v>0</v>
      </c>
      <c r="I2141" s="13">
        <v>0</v>
      </c>
      <c r="J2141" s="13">
        <v>0</v>
      </c>
      <c r="K2141" s="15">
        <v>14138</v>
      </c>
      <c r="L2141" s="15">
        <v>14062</v>
      </c>
      <c r="M2141" s="15">
        <v>28200</v>
      </c>
      <c r="O2141" s="13"/>
      <c r="P2141" s="13"/>
    </row>
    <row r="2142" spans="1:16" ht="12.45" customHeight="1" x14ac:dyDescent="0.2">
      <c r="A2142" s="11" t="str">
        <f t="shared" si="37"/>
        <v>LEARMONTH1997</v>
      </c>
      <c r="B2142" s="3" t="s">
        <v>45</v>
      </c>
      <c r="C2142" s="12">
        <v>1997</v>
      </c>
      <c r="E2142" s="13">
        <v>14270</v>
      </c>
      <c r="F2142" s="13">
        <v>14472</v>
      </c>
      <c r="G2142" s="13">
        <v>28742</v>
      </c>
      <c r="H2142" s="13">
        <v>0</v>
      </c>
      <c r="I2142" s="13">
        <v>0</v>
      </c>
      <c r="J2142" s="13">
        <v>0</v>
      </c>
      <c r="K2142" s="15">
        <v>14270</v>
      </c>
      <c r="L2142" s="15">
        <v>14472</v>
      </c>
      <c r="M2142" s="15">
        <v>28742</v>
      </c>
      <c r="O2142" s="13"/>
      <c r="P2142" s="13"/>
    </row>
    <row r="2143" spans="1:16" ht="12.45" customHeight="1" x14ac:dyDescent="0.2">
      <c r="A2143" s="11" t="str">
        <f t="shared" si="37"/>
        <v>LEARMONTH1998</v>
      </c>
      <c r="B2143" s="3" t="s">
        <v>45</v>
      </c>
      <c r="C2143" s="12">
        <v>1998</v>
      </c>
      <c r="E2143" s="13">
        <v>9420</v>
      </c>
      <c r="F2143" s="13">
        <v>9742</v>
      </c>
      <c r="G2143" s="13">
        <v>19162</v>
      </c>
      <c r="H2143" s="13">
        <v>0</v>
      </c>
      <c r="I2143" s="13">
        <v>0</v>
      </c>
      <c r="J2143" s="13">
        <v>0</v>
      </c>
      <c r="K2143" s="15">
        <v>9420</v>
      </c>
      <c r="L2143" s="15">
        <v>9742</v>
      </c>
      <c r="M2143" s="15">
        <v>19162</v>
      </c>
      <c r="O2143" s="13"/>
      <c r="P2143" s="13"/>
    </row>
    <row r="2144" spans="1:16" ht="12.45" customHeight="1" x14ac:dyDescent="0.2">
      <c r="A2144" s="11" t="str">
        <f t="shared" si="37"/>
        <v>LEARMONTH1999</v>
      </c>
      <c r="B2144" s="3" t="s">
        <v>45</v>
      </c>
      <c r="C2144" s="12">
        <v>1999</v>
      </c>
      <c r="E2144" s="13">
        <v>9022</v>
      </c>
      <c r="F2144" s="13">
        <v>9400</v>
      </c>
      <c r="G2144" s="13">
        <v>18422</v>
      </c>
      <c r="H2144" s="13">
        <v>0</v>
      </c>
      <c r="I2144" s="13">
        <v>0</v>
      </c>
      <c r="J2144" s="13">
        <v>0</v>
      </c>
      <c r="K2144" s="15">
        <v>9022</v>
      </c>
      <c r="L2144" s="15">
        <v>9400</v>
      </c>
      <c r="M2144" s="15">
        <v>18422</v>
      </c>
      <c r="O2144" s="13"/>
      <c r="P2144" s="13"/>
    </row>
    <row r="2145" spans="1:16" ht="12.45" customHeight="1" x14ac:dyDescent="0.2">
      <c r="A2145" s="11" t="str">
        <f t="shared" si="37"/>
        <v>LEARMONTH2000</v>
      </c>
      <c r="B2145" s="93" t="s">
        <v>45</v>
      </c>
      <c r="C2145" s="88">
        <v>2000</v>
      </c>
      <c r="D2145" s="89"/>
      <c r="E2145" s="15">
        <v>8393</v>
      </c>
      <c r="F2145" s="15">
        <v>8624</v>
      </c>
      <c r="G2145" s="15">
        <v>17017</v>
      </c>
      <c r="H2145" s="15">
        <v>0</v>
      </c>
      <c r="I2145" s="15">
        <v>0</v>
      </c>
      <c r="J2145" s="15">
        <v>0</v>
      </c>
      <c r="K2145" s="15">
        <v>8393</v>
      </c>
      <c r="L2145" s="15">
        <v>8624</v>
      </c>
      <c r="M2145" s="15">
        <v>17017</v>
      </c>
      <c r="O2145" s="13"/>
      <c r="P2145" s="13"/>
    </row>
    <row r="2146" spans="1:16" ht="12.45" customHeight="1" x14ac:dyDescent="0.2">
      <c r="A2146" s="11" t="str">
        <f t="shared" si="37"/>
        <v>LEARMONTH2001</v>
      </c>
      <c r="B2146" s="3" t="s">
        <v>45</v>
      </c>
      <c r="C2146" s="12">
        <v>2001</v>
      </c>
      <c r="E2146" s="13">
        <v>6722</v>
      </c>
      <c r="F2146" s="13">
        <v>7040</v>
      </c>
      <c r="G2146" s="13">
        <v>13762</v>
      </c>
      <c r="H2146" s="13">
        <v>0</v>
      </c>
      <c r="I2146" s="13">
        <v>0</v>
      </c>
      <c r="J2146" s="13">
        <v>0</v>
      </c>
      <c r="K2146" s="15">
        <v>6722</v>
      </c>
      <c r="L2146" s="15">
        <v>7040</v>
      </c>
      <c r="M2146" s="15">
        <v>13762</v>
      </c>
      <c r="O2146" s="13"/>
      <c r="P2146" s="13"/>
    </row>
    <row r="2147" spans="1:16" ht="12.45" customHeight="1" x14ac:dyDescent="0.2">
      <c r="A2147" s="11" t="str">
        <f t="shared" si="37"/>
        <v>LEARMONTH2002</v>
      </c>
      <c r="B2147" s="93" t="s">
        <v>45</v>
      </c>
      <c r="C2147" s="88">
        <v>2002</v>
      </c>
      <c r="D2147" s="89"/>
      <c r="E2147" s="15">
        <v>8020</v>
      </c>
      <c r="F2147" s="15">
        <v>8160</v>
      </c>
      <c r="G2147" s="15">
        <v>16180</v>
      </c>
      <c r="H2147" s="15">
        <v>0</v>
      </c>
      <c r="I2147" s="15">
        <v>0</v>
      </c>
      <c r="J2147" s="15">
        <v>0</v>
      </c>
      <c r="K2147" s="15">
        <v>8020</v>
      </c>
      <c r="L2147" s="15">
        <v>8160</v>
      </c>
      <c r="M2147" s="15">
        <v>16180</v>
      </c>
      <c r="O2147" s="13"/>
      <c r="P2147" s="13"/>
    </row>
    <row r="2148" spans="1:16" ht="12.45" customHeight="1" x14ac:dyDescent="0.2">
      <c r="A2148" s="11" t="str">
        <f t="shared" si="37"/>
        <v>LEARMONTH2003</v>
      </c>
      <c r="B2148" s="91" t="s">
        <v>45</v>
      </c>
      <c r="C2148" s="88">
        <v>2003</v>
      </c>
      <c r="D2148" s="17"/>
      <c r="E2148" s="15">
        <v>8417</v>
      </c>
      <c r="F2148" s="15">
        <v>8587</v>
      </c>
      <c r="G2148" s="15">
        <v>17004</v>
      </c>
      <c r="H2148" s="15">
        <v>0</v>
      </c>
      <c r="I2148" s="15">
        <v>0</v>
      </c>
      <c r="J2148" s="15">
        <v>0</v>
      </c>
      <c r="K2148" s="15">
        <v>8417</v>
      </c>
      <c r="L2148" s="15">
        <v>8587</v>
      </c>
      <c r="M2148" s="15">
        <v>17004</v>
      </c>
      <c r="O2148" s="13"/>
      <c r="P2148" s="13"/>
    </row>
    <row r="2149" spans="1:16" ht="12.45" customHeight="1" x14ac:dyDescent="0.2">
      <c r="A2149" s="11" t="str">
        <f t="shared" si="37"/>
        <v>LEARMONTH2004</v>
      </c>
      <c r="B2149" s="93" t="s">
        <v>45</v>
      </c>
      <c r="C2149" s="88">
        <v>2004</v>
      </c>
      <c r="D2149" s="89"/>
      <c r="E2149" s="15">
        <v>10718</v>
      </c>
      <c r="F2149" s="15">
        <v>11181</v>
      </c>
      <c r="G2149" s="15">
        <v>21899</v>
      </c>
      <c r="H2149" s="15">
        <v>0</v>
      </c>
      <c r="I2149" s="15">
        <v>0</v>
      </c>
      <c r="J2149" s="15">
        <v>0</v>
      </c>
      <c r="K2149" s="15">
        <v>10718</v>
      </c>
      <c r="L2149" s="15">
        <v>11181</v>
      </c>
      <c r="M2149" s="15">
        <v>21899</v>
      </c>
      <c r="O2149" s="13"/>
      <c r="P2149" s="13"/>
    </row>
    <row r="2150" spans="1:16" ht="12.45" customHeight="1" x14ac:dyDescent="0.2">
      <c r="A2150" s="11" t="str">
        <f t="shared" si="37"/>
        <v>LEARMONTH2005</v>
      </c>
      <c r="B2150" s="3" t="s">
        <v>45</v>
      </c>
      <c r="C2150" s="12">
        <v>2005</v>
      </c>
      <c r="E2150" s="13">
        <v>13956</v>
      </c>
      <c r="F2150" s="13">
        <v>14502</v>
      </c>
      <c r="G2150" s="13">
        <v>28458</v>
      </c>
      <c r="H2150" s="13">
        <v>0</v>
      </c>
      <c r="I2150" s="13">
        <v>0</v>
      </c>
      <c r="J2150" s="13">
        <v>0</v>
      </c>
      <c r="K2150" s="15">
        <v>13956</v>
      </c>
      <c r="L2150" s="15">
        <v>14502</v>
      </c>
      <c r="M2150" s="15">
        <v>28458</v>
      </c>
      <c r="O2150" s="13"/>
      <c r="P2150" s="13"/>
    </row>
    <row r="2151" spans="1:16" ht="12.45" customHeight="1" x14ac:dyDescent="0.2">
      <c r="A2151" s="11" t="str">
        <f t="shared" si="37"/>
        <v>LEARMONTH2006</v>
      </c>
      <c r="B2151" s="3" t="s">
        <v>45</v>
      </c>
      <c r="C2151" s="12">
        <v>2006</v>
      </c>
      <c r="E2151" s="13">
        <v>16238</v>
      </c>
      <c r="F2151" s="13">
        <v>16869</v>
      </c>
      <c r="G2151" s="13">
        <v>33107</v>
      </c>
      <c r="H2151" s="13">
        <v>0</v>
      </c>
      <c r="I2151" s="13">
        <v>0</v>
      </c>
      <c r="J2151" s="13">
        <v>0</v>
      </c>
      <c r="K2151" s="15">
        <v>16238</v>
      </c>
      <c r="L2151" s="15">
        <v>16869</v>
      </c>
      <c r="M2151" s="15">
        <v>33107</v>
      </c>
      <c r="O2151" s="13"/>
      <c r="P2151" s="13"/>
    </row>
    <row r="2152" spans="1:16" ht="12.45" customHeight="1" x14ac:dyDescent="0.2">
      <c r="A2152" s="11" t="str">
        <f t="shared" si="37"/>
        <v>LEARMONTH2007</v>
      </c>
      <c r="B2152" s="3" t="s">
        <v>45</v>
      </c>
      <c r="C2152" s="12">
        <v>2007</v>
      </c>
      <c r="E2152" s="13">
        <v>19832</v>
      </c>
      <c r="F2152" s="13">
        <v>20935</v>
      </c>
      <c r="G2152" s="13">
        <v>40767</v>
      </c>
      <c r="H2152" s="13">
        <v>0</v>
      </c>
      <c r="I2152" s="13">
        <v>0</v>
      </c>
      <c r="J2152" s="13">
        <v>0</v>
      </c>
      <c r="K2152" s="15">
        <v>19832</v>
      </c>
      <c r="L2152" s="15">
        <v>20935</v>
      </c>
      <c r="M2152" s="15">
        <v>40767</v>
      </c>
      <c r="O2152" s="13"/>
      <c r="P2152" s="13"/>
    </row>
    <row r="2153" spans="1:16" ht="12.45" customHeight="1" x14ac:dyDescent="0.2">
      <c r="A2153" s="11" t="str">
        <f t="shared" si="37"/>
        <v>LEARMONTH2008</v>
      </c>
      <c r="B2153" s="93" t="s">
        <v>45</v>
      </c>
      <c r="C2153" s="88">
        <v>2008</v>
      </c>
      <c r="D2153" s="89"/>
      <c r="E2153" s="15">
        <v>22457</v>
      </c>
      <c r="F2153" s="15">
        <v>23119</v>
      </c>
      <c r="G2153" s="15">
        <v>45576</v>
      </c>
      <c r="H2153" s="15">
        <v>0</v>
      </c>
      <c r="I2153" s="15">
        <v>0</v>
      </c>
      <c r="J2153" s="15">
        <v>0</v>
      </c>
      <c r="K2153" s="15">
        <v>22457</v>
      </c>
      <c r="L2153" s="15">
        <v>23119</v>
      </c>
      <c r="M2153" s="15">
        <v>45576</v>
      </c>
      <c r="O2153" s="13"/>
      <c r="P2153" s="13"/>
    </row>
    <row r="2154" spans="1:16" ht="12.45" customHeight="1" x14ac:dyDescent="0.2">
      <c r="A2154" s="11" t="str">
        <f t="shared" si="37"/>
        <v>LEARMONTH2009</v>
      </c>
      <c r="B2154" s="91" t="s">
        <v>45</v>
      </c>
      <c r="C2154" s="16">
        <v>2009</v>
      </c>
      <c r="D2154" s="89"/>
      <c r="E2154" s="92">
        <v>20727</v>
      </c>
      <c r="F2154" s="92">
        <v>21687</v>
      </c>
      <c r="G2154" s="92">
        <v>42414</v>
      </c>
      <c r="H2154" s="92">
        <v>0</v>
      </c>
      <c r="I2154" s="92">
        <v>0</v>
      </c>
      <c r="J2154" s="92">
        <v>0</v>
      </c>
      <c r="K2154" s="15">
        <v>20727</v>
      </c>
      <c r="L2154" s="15">
        <v>21687</v>
      </c>
      <c r="M2154" s="15">
        <v>42414</v>
      </c>
      <c r="O2154" s="13"/>
      <c r="P2154" s="13"/>
    </row>
    <row r="2155" spans="1:16" ht="12.45" customHeight="1" x14ac:dyDescent="0.2">
      <c r="A2155" s="11" t="str">
        <f t="shared" si="37"/>
        <v>LEARMONTH2010</v>
      </c>
      <c r="B2155" s="93" t="s">
        <v>45</v>
      </c>
      <c r="C2155" s="88">
        <v>2010</v>
      </c>
      <c r="D2155" s="89"/>
      <c r="E2155" s="15">
        <v>24562</v>
      </c>
      <c r="F2155" s="15">
        <v>25804</v>
      </c>
      <c r="G2155" s="15">
        <v>50366</v>
      </c>
      <c r="H2155" s="15">
        <v>0</v>
      </c>
      <c r="I2155" s="15">
        <v>0</v>
      </c>
      <c r="J2155" s="15">
        <v>0</v>
      </c>
      <c r="K2155" s="15">
        <v>24562</v>
      </c>
      <c r="L2155" s="15">
        <v>25804</v>
      </c>
      <c r="M2155" s="15">
        <v>50366</v>
      </c>
      <c r="O2155" s="13"/>
      <c r="P2155" s="13"/>
    </row>
    <row r="2156" spans="1:16" ht="12.45" customHeight="1" x14ac:dyDescent="0.2">
      <c r="A2156" s="11" t="str">
        <f t="shared" si="37"/>
        <v>LEARMONTH2011</v>
      </c>
      <c r="B2156" s="95" t="s">
        <v>45</v>
      </c>
      <c r="C2156" s="88">
        <v>2011</v>
      </c>
      <c r="D2156" s="89"/>
      <c r="E2156" s="15">
        <v>33803</v>
      </c>
      <c r="F2156" s="15">
        <v>34867</v>
      </c>
      <c r="G2156" s="15">
        <v>68670</v>
      </c>
      <c r="H2156" s="90">
        <v>0</v>
      </c>
      <c r="I2156" s="90">
        <v>0</v>
      </c>
      <c r="J2156" s="15">
        <v>0</v>
      </c>
      <c r="K2156" s="15">
        <v>33803</v>
      </c>
      <c r="L2156" s="15">
        <v>34867</v>
      </c>
      <c r="M2156" s="15">
        <v>68670</v>
      </c>
      <c r="O2156" s="13"/>
      <c r="P2156" s="13"/>
    </row>
    <row r="2157" spans="1:16" ht="12.45" customHeight="1" x14ac:dyDescent="0.2">
      <c r="A2157" s="11" t="str">
        <f t="shared" si="37"/>
        <v>LEARMONTH2012</v>
      </c>
      <c r="B2157" s="95" t="s">
        <v>45</v>
      </c>
      <c r="C2157" s="88">
        <v>2012</v>
      </c>
      <c r="D2157" s="89"/>
      <c r="E2157" s="15">
        <v>45474</v>
      </c>
      <c r="F2157" s="15">
        <v>46930</v>
      </c>
      <c r="G2157" s="15">
        <v>92404</v>
      </c>
      <c r="H2157" s="15">
        <v>0</v>
      </c>
      <c r="I2157" s="15">
        <v>0</v>
      </c>
      <c r="J2157" s="15">
        <v>0</v>
      </c>
      <c r="K2157" s="15">
        <v>45474</v>
      </c>
      <c r="L2157" s="15">
        <v>46930</v>
      </c>
      <c r="M2157" s="15">
        <v>92404</v>
      </c>
      <c r="O2157" s="13"/>
      <c r="P2157" s="13"/>
    </row>
    <row r="2158" spans="1:16" ht="12.45" customHeight="1" x14ac:dyDescent="0.2">
      <c r="A2158" s="11" t="str">
        <f t="shared" si="37"/>
        <v>LEARMONTH2013</v>
      </c>
      <c r="B2158" s="91" t="s">
        <v>45</v>
      </c>
      <c r="C2158" s="16">
        <v>2013</v>
      </c>
      <c r="D2158" s="89"/>
      <c r="E2158" s="92">
        <v>44876</v>
      </c>
      <c r="F2158" s="92">
        <v>46867</v>
      </c>
      <c r="G2158" s="92">
        <v>91743</v>
      </c>
      <c r="H2158" s="92">
        <v>0</v>
      </c>
      <c r="I2158" s="92">
        <v>0</v>
      </c>
      <c r="J2158" s="92">
        <v>0</v>
      </c>
      <c r="K2158" s="15">
        <v>44876</v>
      </c>
      <c r="L2158" s="15">
        <v>46867</v>
      </c>
      <c r="M2158" s="15">
        <v>91743</v>
      </c>
      <c r="O2158" s="13"/>
      <c r="P2158" s="13"/>
    </row>
    <row r="2159" spans="1:16" ht="12.45" customHeight="1" x14ac:dyDescent="0.2">
      <c r="A2159" s="11" t="str">
        <f t="shared" si="37"/>
        <v>LEARMONTH2014</v>
      </c>
      <c r="B2159" s="95" t="s">
        <v>45</v>
      </c>
      <c r="C2159" s="88">
        <v>2014</v>
      </c>
      <c r="D2159" s="89"/>
      <c r="E2159" s="15">
        <v>43788</v>
      </c>
      <c r="F2159" s="15">
        <v>44394</v>
      </c>
      <c r="G2159" s="15">
        <v>88182</v>
      </c>
      <c r="H2159" s="90">
        <v>0</v>
      </c>
      <c r="I2159" s="90">
        <v>0</v>
      </c>
      <c r="J2159" s="15">
        <v>0</v>
      </c>
      <c r="K2159" s="15">
        <v>43788</v>
      </c>
      <c r="L2159" s="15">
        <v>44394</v>
      </c>
      <c r="M2159" s="15">
        <v>88182</v>
      </c>
      <c r="O2159" s="13"/>
      <c r="P2159" s="13"/>
    </row>
    <row r="2160" spans="1:16" ht="12.45" customHeight="1" x14ac:dyDescent="0.2">
      <c r="A2160" s="11" t="str">
        <f t="shared" si="37"/>
        <v>LEARMONTH2015</v>
      </c>
      <c r="B2160" s="3" t="s">
        <v>45</v>
      </c>
      <c r="C2160" s="12">
        <v>2015</v>
      </c>
      <c r="E2160" s="13">
        <v>42055</v>
      </c>
      <c r="F2160" s="13">
        <v>43362</v>
      </c>
      <c r="G2160" s="13">
        <v>85417</v>
      </c>
      <c r="H2160" s="13">
        <v>0</v>
      </c>
      <c r="I2160" s="13">
        <v>0</v>
      </c>
      <c r="J2160" s="13">
        <v>0</v>
      </c>
      <c r="K2160" s="15">
        <v>42055</v>
      </c>
      <c r="L2160" s="15">
        <v>43362</v>
      </c>
      <c r="M2160" s="15">
        <v>85417</v>
      </c>
      <c r="O2160" s="13"/>
      <c r="P2160" s="13"/>
    </row>
    <row r="2161" spans="1:16" ht="12.45" customHeight="1" x14ac:dyDescent="0.2">
      <c r="A2161" s="11" t="str">
        <f t="shared" si="37"/>
        <v>LEARMONTH2016</v>
      </c>
      <c r="B2161" s="93" t="s">
        <v>45</v>
      </c>
      <c r="C2161" s="88">
        <v>2016</v>
      </c>
      <c r="D2161" s="89"/>
      <c r="E2161" s="15">
        <v>41716</v>
      </c>
      <c r="F2161" s="15">
        <v>42922</v>
      </c>
      <c r="G2161" s="15">
        <v>84638</v>
      </c>
      <c r="H2161" s="15">
        <v>0</v>
      </c>
      <c r="I2161" s="15">
        <v>0</v>
      </c>
      <c r="J2161" s="15">
        <v>0</v>
      </c>
      <c r="K2161" s="15">
        <v>41716</v>
      </c>
      <c r="L2161" s="15">
        <v>42922</v>
      </c>
      <c r="M2161" s="15">
        <v>84638</v>
      </c>
      <c r="O2161" s="13"/>
      <c r="P2161" s="13"/>
    </row>
    <row r="2162" spans="1:16" ht="12.45" customHeight="1" x14ac:dyDescent="0.2">
      <c r="A2162" s="11" t="str">
        <f t="shared" si="37"/>
        <v>LEARMONTH2017</v>
      </c>
      <c r="B2162" s="3" t="s">
        <v>45</v>
      </c>
      <c r="C2162" s="12">
        <v>2017</v>
      </c>
      <c r="E2162" s="13">
        <v>40598</v>
      </c>
      <c r="F2162" s="13">
        <v>41988</v>
      </c>
      <c r="G2162" s="13">
        <v>82586</v>
      </c>
      <c r="H2162" s="13">
        <v>0</v>
      </c>
      <c r="I2162" s="13">
        <v>0</v>
      </c>
      <c r="J2162" s="13">
        <v>0</v>
      </c>
      <c r="K2162" s="15">
        <v>40598</v>
      </c>
      <c r="L2162" s="15">
        <v>41988</v>
      </c>
      <c r="M2162" s="15">
        <v>82586</v>
      </c>
      <c r="O2162" s="13"/>
      <c r="P2162" s="13"/>
    </row>
    <row r="2163" spans="1:16" ht="12.45" customHeight="1" x14ac:dyDescent="0.2">
      <c r="A2163" s="11" t="str">
        <f t="shared" si="37"/>
        <v>LEARMONTH2018</v>
      </c>
      <c r="B2163" s="3" t="s">
        <v>45</v>
      </c>
      <c r="C2163" s="12">
        <v>2018</v>
      </c>
      <c r="E2163" s="13">
        <v>43477</v>
      </c>
      <c r="F2163" s="13">
        <v>44832</v>
      </c>
      <c r="G2163" s="13">
        <v>88309</v>
      </c>
      <c r="H2163" s="13">
        <v>0</v>
      </c>
      <c r="I2163" s="13">
        <v>0</v>
      </c>
      <c r="J2163" s="13">
        <v>0</v>
      </c>
      <c r="K2163" s="15">
        <v>43477</v>
      </c>
      <c r="L2163" s="15">
        <v>44832</v>
      </c>
      <c r="M2163" s="15">
        <v>88309</v>
      </c>
      <c r="O2163" s="13"/>
      <c r="P2163" s="13"/>
    </row>
    <row r="2164" spans="1:16" ht="12.45" customHeight="1" x14ac:dyDescent="0.2">
      <c r="A2164" s="11" t="str">
        <f t="shared" si="37"/>
        <v>LEARMONTH2019</v>
      </c>
      <c r="B2164" s="95" t="s">
        <v>45</v>
      </c>
      <c r="C2164" s="88">
        <v>2019</v>
      </c>
      <c r="D2164" s="89"/>
      <c r="E2164" s="15">
        <v>41571</v>
      </c>
      <c r="F2164" s="15">
        <v>43114</v>
      </c>
      <c r="G2164" s="15">
        <v>84685</v>
      </c>
      <c r="H2164" s="15">
        <v>0</v>
      </c>
      <c r="I2164" s="15">
        <v>0</v>
      </c>
      <c r="J2164" s="15">
        <v>0</v>
      </c>
      <c r="K2164" s="15">
        <v>41571</v>
      </c>
      <c r="L2164" s="15">
        <v>43114</v>
      </c>
      <c r="M2164" s="15">
        <v>84685</v>
      </c>
      <c r="O2164" s="13"/>
      <c r="P2164" s="13"/>
    </row>
    <row r="2165" spans="1:16" ht="12.45" customHeight="1" x14ac:dyDescent="0.2">
      <c r="A2165" s="11" t="str">
        <f t="shared" si="37"/>
        <v>LEARMONTH2020</v>
      </c>
      <c r="B2165" s="3" t="s">
        <v>45</v>
      </c>
      <c r="C2165" s="12">
        <v>2020</v>
      </c>
      <c r="E2165" s="13">
        <v>28035</v>
      </c>
      <c r="F2165" s="13">
        <v>29326</v>
      </c>
      <c r="G2165" s="13">
        <v>57361</v>
      </c>
      <c r="H2165" s="13">
        <v>0</v>
      </c>
      <c r="I2165" s="13">
        <v>0</v>
      </c>
      <c r="J2165" s="13">
        <v>0</v>
      </c>
      <c r="K2165" s="15">
        <v>28035</v>
      </c>
      <c r="L2165" s="15">
        <v>29326</v>
      </c>
      <c r="M2165" s="15">
        <v>57361</v>
      </c>
      <c r="O2165" s="13"/>
      <c r="P2165" s="13"/>
    </row>
    <row r="2166" spans="1:16" ht="12.45" customHeight="1" x14ac:dyDescent="0.2">
      <c r="A2166" s="11" t="str">
        <f t="shared" si="37"/>
        <v>LEARMONTH2021</v>
      </c>
      <c r="B2166" s="95" t="s">
        <v>45</v>
      </c>
      <c r="C2166" s="88">
        <v>2021</v>
      </c>
      <c r="D2166" s="89"/>
      <c r="E2166" s="15">
        <v>46135</v>
      </c>
      <c r="F2166" s="15">
        <v>47615</v>
      </c>
      <c r="G2166" s="15">
        <v>93750</v>
      </c>
      <c r="H2166" s="90">
        <v>0</v>
      </c>
      <c r="I2166" s="90">
        <v>0</v>
      </c>
      <c r="J2166" s="15">
        <v>0</v>
      </c>
      <c r="K2166" s="15">
        <v>46135</v>
      </c>
      <c r="L2166" s="15">
        <v>47615</v>
      </c>
      <c r="M2166" s="15">
        <v>93750</v>
      </c>
      <c r="O2166" s="13"/>
      <c r="P2166" s="13"/>
    </row>
    <row r="2167" spans="1:16" ht="12.45" customHeight="1" x14ac:dyDescent="0.2">
      <c r="A2167" s="11" t="str">
        <f t="shared" si="37"/>
        <v>LEARMONTH2022</v>
      </c>
      <c r="B2167" s="93" t="s">
        <v>45</v>
      </c>
      <c r="C2167" s="88">
        <v>2022</v>
      </c>
      <c r="D2167" s="89"/>
      <c r="E2167" s="15">
        <v>47695</v>
      </c>
      <c r="F2167" s="15">
        <v>49259</v>
      </c>
      <c r="G2167" s="15">
        <v>96954</v>
      </c>
      <c r="H2167" s="15">
        <v>0</v>
      </c>
      <c r="I2167" s="15">
        <v>0</v>
      </c>
      <c r="J2167" s="15">
        <v>0</v>
      </c>
      <c r="K2167" s="15">
        <v>47695</v>
      </c>
      <c r="L2167" s="15">
        <v>49259</v>
      </c>
      <c r="M2167" s="15">
        <v>96954</v>
      </c>
      <c r="O2167" s="13"/>
      <c r="P2167" s="13"/>
    </row>
    <row r="2168" spans="1:16" ht="12.45" customHeight="1" x14ac:dyDescent="0.2">
      <c r="A2168" s="11" t="str">
        <f t="shared" si="37"/>
        <v>LEARMONTH2023</v>
      </c>
      <c r="B2168" s="3" t="s">
        <v>45</v>
      </c>
      <c r="C2168" s="12">
        <v>2023</v>
      </c>
      <c r="E2168" s="13">
        <v>51507</v>
      </c>
      <c r="F2168" s="13">
        <v>52623</v>
      </c>
      <c r="G2168" s="13">
        <v>104130</v>
      </c>
      <c r="H2168" s="13">
        <v>0</v>
      </c>
      <c r="I2168" s="13">
        <v>0</v>
      </c>
      <c r="J2168" s="13">
        <v>0</v>
      </c>
      <c r="K2168" s="15">
        <v>51507</v>
      </c>
      <c r="L2168" s="15">
        <v>52623</v>
      </c>
      <c r="M2168" s="15">
        <v>104130</v>
      </c>
      <c r="O2168" s="13"/>
      <c r="P2168" s="13"/>
    </row>
    <row r="2169" spans="1:16" ht="12.45" customHeight="1" x14ac:dyDescent="0.2">
      <c r="A2169" s="11" t="str">
        <f t="shared" si="37"/>
        <v>LEARMONTH2024</v>
      </c>
      <c r="B2169" s="95" t="s">
        <v>45</v>
      </c>
      <c r="C2169" s="88">
        <v>2024</v>
      </c>
      <c r="D2169" s="89"/>
      <c r="E2169" s="15">
        <v>52930</v>
      </c>
      <c r="F2169" s="15">
        <v>53917</v>
      </c>
      <c r="G2169" s="15">
        <v>106847</v>
      </c>
      <c r="H2169" s="90">
        <v>0</v>
      </c>
      <c r="I2169" s="90">
        <v>0</v>
      </c>
      <c r="J2169" s="15">
        <v>0</v>
      </c>
      <c r="K2169" s="15">
        <v>52930</v>
      </c>
      <c r="L2169" s="15">
        <v>53917</v>
      </c>
      <c r="M2169" s="15">
        <v>106847</v>
      </c>
      <c r="O2169" s="13"/>
      <c r="P2169" s="13"/>
    </row>
    <row r="2170" spans="1:16" ht="12.45" customHeight="1" x14ac:dyDescent="0.2">
      <c r="A2170" s="11" t="str">
        <f t="shared" si="37"/>
        <v>LOCKHART RIVER1985</v>
      </c>
      <c r="B2170" s="3" t="s">
        <v>145</v>
      </c>
      <c r="C2170" s="12">
        <v>1985</v>
      </c>
      <c r="E2170" s="13">
        <v>1076</v>
      </c>
      <c r="F2170" s="13">
        <v>920</v>
      </c>
      <c r="G2170" s="13">
        <v>1996</v>
      </c>
      <c r="H2170" s="13">
        <v>0</v>
      </c>
      <c r="I2170" s="13">
        <v>0</v>
      </c>
      <c r="J2170" s="13">
        <v>0</v>
      </c>
      <c r="K2170" s="15">
        <v>1076</v>
      </c>
      <c r="L2170" s="15">
        <v>920</v>
      </c>
      <c r="M2170" s="15">
        <v>1996</v>
      </c>
      <c r="O2170" s="13"/>
      <c r="P2170" s="13"/>
    </row>
    <row r="2171" spans="1:16" ht="12.45" customHeight="1" x14ac:dyDescent="0.2">
      <c r="A2171" s="11" t="str">
        <f t="shared" si="37"/>
        <v>LOCKHART RIVER1986</v>
      </c>
      <c r="B2171" s="93" t="s">
        <v>145</v>
      </c>
      <c r="C2171" s="88">
        <v>1986</v>
      </c>
      <c r="D2171" s="89"/>
      <c r="E2171" s="15">
        <v>2159</v>
      </c>
      <c r="F2171" s="15">
        <v>2232</v>
      </c>
      <c r="G2171" s="15">
        <v>4391</v>
      </c>
      <c r="H2171" s="15">
        <v>0</v>
      </c>
      <c r="I2171" s="15">
        <v>0</v>
      </c>
      <c r="J2171" s="15">
        <v>0</v>
      </c>
      <c r="K2171" s="15">
        <v>2159</v>
      </c>
      <c r="L2171" s="15">
        <v>2232</v>
      </c>
      <c r="M2171" s="15">
        <v>4391</v>
      </c>
      <c r="O2171" s="13"/>
      <c r="P2171" s="13"/>
    </row>
    <row r="2172" spans="1:16" ht="12.45" customHeight="1" x14ac:dyDescent="0.2">
      <c r="A2172" s="11" t="str">
        <f t="shared" si="37"/>
        <v>LOCKHART RIVER1987</v>
      </c>
      <c r="B2172" s="91" t="s">
        <v>145</v>
      </c>
      <c r="C2172" s="16">
        <v>1987</v>
      </c>
      <c r="D2172" s="89"/>
      <c r="E2172" s="92">
        <v>6369</v>
      </c>
      <c r="F2172" s="92">
        <v>6500</v>
      </c>
      <c r="G2172" s="92">
        <v>12869</v>
      </c>
      <c r="H2172" s="92">
        <v>0</v>
      </c>
      <c r="I2172" s="92">
        <v>0</v>
      </c>
      <c r="J2172" s="92">
        <v>0</v>
      </c>
      <c r="K2172" s="15">
        <v>6369</v>
      </c>
      <c r="L2172" s="15">
        <v>6500</v>
      </c>
      <c r="M2172" s="15">
        <v>12869</v>
      </c>
      <c r="O2172" s="13"/>
      <c r="P2172" s="13"/>
    </row>
    <row r="2173" spans="1:16" ht="12.45" customHeight="1" x14ac:dyDescent="0.2">
      <c r="A2173" s="11" t="str">
        <f t="shared" si="37"/>
        <v>LOCKHART RIVER1988</v>
      </c>
      <c r="B2173" s="93" t="s">
        <v>145</v>
      </c>
      <c r="C2173" s="88">
        <v>1988</v>
      </c>
      <c r="D2173" s="89"/>
      <c r="E2173" s="15">
        <v>1850</v>
      </c>
      <c r="F2173" s="15">
        <v>1852</v>
      </c>
      <c r="G2173" s="15">
        <v>3702</v>
      </c>
      <c r="H2173" s="15">
        <v>0</v>
      </c>
      <c r="I2173" s="15">
        <v>0</v>
      </c>
      <c r="J2173" s="15">
        <v>0</v>
      </c>
      <c r="K2173" s="15">
        <v>1850</v>
      </c>
      <c r="L2173" s="15">
        <v>1852</v>
      </c>
      <c r="M2173" s="15">
        <v>3702</v>
      </c>
      <c r="O2173" s="13"/>
      <c r="P2173" s="13"/>
    </row>
    <row r="2174" spans="1:16" ht="12.45" customHeight="1" x14ac:dyDescent="0.2">
      <c r="A2174" s="11" t="str">
        <f t="shared" si="37"/>
        <v>LOCKHART RIVER1989</v>
      </c>
      <c r="B2174" s="3" t="s">
        <v>145</v>
      </c>
      <c r="C2174" s="12">
        <v>1989</v>
      </c>
      <c r="E2174" s="13">
        <v>250</v>
      </c>
      <c r="F2174" s="13">
        <v>305</v>
      </c>
      <c r="G2174" s="13">
        <v>555</v>
      </c>
      <c r="H2174" s="13">
        <v>0</v>
      </c>
      <c r="I2174" s="13">
        <v>0</v>
      </c>
      <c r="J2174" s="13">
        <v>0</v>
      </c>
      <c r="K2174" s="15">
        <v>250</v>
      </c>
      <c r="L2174" s="15">
        <v>305</v>
      </c>
      <c r="M2174" s="15">
        <v>555</v>
      </c>
      <c r="O2174" s="13"/>
      <c r="P2174" s="13"/>
    </row>
    <row r="2175" spans="1:16" ht="12.45" customHeight="1" x14ac:dyDescent="0.2">
      <c r="A2175" s="11" t="str">
        <f t="shared" si="37"/>
        <v>LOCKHART RIVER1990</v>
      </c>
      <c r="B2175" s="3" t="s">
        <v>145</v>
      </c>
      <c r="C2175" s="12">
        <v>1990</v>
      </c>
      <c r="E2175" s="13">
        <v>487</v>
      </c>
      <c r="F2175" s="13">
        <v>539</v>
      </c>
      <c r="G2175" s="13">
        <v>1026</v>
      </c>
      <c r="H2175" s="13">
        <v>0</v>
      </c>
      <c r="I2175" s="13">
        <v>0</v>
      </c>
      <c r="J2175" s="13">
        <v>0</v>
      </c>
      <c r="K2175" s="15">
        <v>487</v>
      </c>
      <c r="L2175" s="15">
        <v>539</v>
      </c>
      <c r="M2175" s="15">
        <v>1026</v>
      </c>
      <c r="O2175" s="13"/>
      <c r="P2175" s="13"/>
    </row>
    <row r="2176" spans="1:16" ht="12.45" customHeight="1" x14ac:dyDescent="0.2">
      <c r="A2176" s="11" t="str">
        <f t="shared" si="37"/>
        <v>LOCKHART RIVER1991</v>
      </c>
      <c r="B2176" s="95" t="s">
        <v>145</v>
      </c>
      <c r="C2176" s="88">
        <v>1991</v>
      </c>
      <c r="D2176" s="89"/>
      <c r="E2176" s="15">
        <v>1282</v>
      </c>
      <c r="F2176" s="15">
        <v>1340</v>
      </c>
      <c r="G2176" s="15">
        <v>2622</v>
      </c>
      <c r="H2176" s="90">
        <v>0</v>
      </c>
      <c r="I2176" s="90">
        <v>0</v>
      </c>
      <c r="J2176" s="15">
        <v>0</v>
      </c>
      <c r="K2176" s="15">
        <v>1282</v>
      </c>
      <c r="L2176" s="15">
        <v>1340</v>
      </c>
      <c r="M2176" s="15">
        <v>2622</v>
      </c>
      <c r="O2176" s="13"/>
      <c r="P2176" s="13"/>
    </row>
    <row r="2177" spans="1:16" ht="12.45" customHeight="1" x14ac:dyDescent="0.2">
      <c r="A2177" s="11" t="str">
        <f t="shared" si="37"/>
        <v>LOCKHART RIVER1992</v>
      </c>
      <c r="B2177" s="3" t="s">
        <v>145</v>
      </c>
      <c r="C2177" s="12">
        <v>1992</v>
      </c>
      <c r="E2177" s="13">
        <v>1742</v>
      </c>
      <c r="F2177" s="13">
        <v>1888</v>
      </c>
      <c r="G2177" s="13">
        <v>3630</v>
      </c>
      <c r="H2177" s="13">
        <v>0</v>
      </c>
      <c r="I2177" s="13">
        <v>0</v>
      </c>
      <c r="J2177" s="13">
        <v>0</v>
      </c>
      <c r="K2177" s="15">
        <v>1742</v>
      </c>
      <c r="L2177" s="15">
        <v>1888</v>
      </c>
      <c r="M2177" s="15">
        <v>3630</v>
      </c>
      <c r="O2177" s="13"/>
      <c r="P2177" s="13"/>
    </row>
    <row r="2178" spans="1:16" ht="12.45" customHeight="1" x14ac:dyDescent="0.2">
      <c r="A2178" s="11" t="str">
        <f t="shared" si="37"/>
        <v>LOCKHART RIVER1993</v>
      </c>
      <c r="B2178" s="3" t="s">
        <v>145</v>
      </c>
      <c r="C2178" s="12">
        <v>1993</v>
      </c>
      <c r="E2178" s="13">
        <v>1951</v>
      </c>
      <c r="F2178" s="13">
        <v>2048</v>
      </c>
      <c r="G2178" s="13">
        <v>3999</v>
      </c>
      <c r="H2178" s="13">
        <v>0</v>
      </c>
      <c r="I2178" s="13">
        <v>0</v>
      </c>
      <c r="J2178" s="13">
        <v>0</v>
      </c>
      <c r="K2178" s="15">
        <v>1951</v>
      </c>
      <c r="L2178" s="15">
        <v>2048</v>
      </c>
      <c r="M2178" s="15">
        <v>3999</v>
      </c>
      <c r="O2178" s="13"/>
      <c r="P2178" s="13"/>
    </row>
    <row r="2179" spans="1:16" ht="12.45" customHeight="1" x14ac:dyDescent="0.2">
      <c r="A2179" s="11" t="str">
        <f t="shared" si="37"/>
        <v>LOCKHART RIVER1994</v>
      </c>
      <c r="B2179" s="3" t="s">
        <v>145</v>
      </c>
      <c r="C2179" s="12">
        <v>1994</v>
      </c>
      <c r="E2179" s="13">
        <v>1041</v>
      </c>
      <c r="F2179" s="13">
        <v>1156</v>
      </c>
      <c r="G2179" s="13">
        <v>2197</v>
      </c>
      <c r="H2179" s="13">
        <v>0</v>
      </c>
      <c r="I2179" s="13">
        <v>0</v>
      </c>
      <c r="J2179" s="13">
        <v>0</v>
      </c>
      <c r="K2179" s="15">
        <v>1041</v>
      </c>
      <c r="L2179" s="15">
        <v>1156</v>
      </c>
      <c r="M2179" s="15">
        <v>2197</v>
      </c>
      <c r="O2179" s="13"/>
      <c r="P2179" s="13"/>
    </row>
    <row r="2180" spans="1:16" ht="12.45" customHeight="1" x14ac:dyDescent="0.2">
      <c r="A2180" s="11" t="str">
        <f t="shared" si="37"/>
        <v>LOCKHART RIVER1996</v>
      </c>
      <c r="B2180" s="3" t="s">
        <v>145</v>
      </c>
      <c r="C2180" s="12">
        <v>1996</v>
      </c>
      <c r="E2180" s="13">
        <v>545</v>
      </c>
      <c r="F2180" s="13">
        <v>545</v>
      </c>
      <c r="G2180" s="13">
        <v>1090</v>
      </c>
      <c r="H2180" s="13">
        <v>0</v>
      </c>
      <c r="I2180" s="13">
        <v>0</v>
      </c>
      <c r="J2180" s="13">
        <v>0</v>
      </c>
      <c r="K2180" s="15">
        <v>545</v>
      </c>
      <c r="L2180" s="15">
        <v>545</v>
      </c>
      <c r="M2180" s="15">
        <v>1090</v>
      </c>
      <c r="O2180" s="13"/>
      <c r="P2180" s="13"/>
    </row>
    <row r="2181" spans="1:16" ht="12.45" customHeight="1" x14ac:dyDescent="0.2">
      <c r="A2181" s="11" t="str">
        <f t="shared" si="37"/>
        <v>LOCKHART RIVER1997</v>
      </c>
      <c r="B2181" s="3" t="s">
        <v>145</v>
      </c>
      <c r="C2181" s="12">
        <v>1997</v>
      </c>
      <c r="E2181" s="13">
        <v>1466</v>
      </c>
      <c r="F2181" s="13">
        <v>1293</v>
      </c>
      <c r="G2181" s="13">
        <v>2759</v>
      </c>
      <c r="H2181" s="13">
        <v>0</v>
      </c>
      <c r="I2181" s="13">
        <v>0</v>
      </c>
      <c r="J2181" s="13">
        <v>0</v>
      </c>
      <c r="K2181" s="15">
        <v>1466</v>
      </c>
      <c r="L2181" s="15">
        <v>1293</v>
      </c>
      <c r="M2181" s="15">
        <v>2759</v>
      </c>
      <c r="O2181" s="13"/>
      <c r="P2181" s="13"/>
    </row>
    <row r="2182" spans="1:16" ht="12.45" customHeight="1" x14ac:dyDescent="0.2">
      <c r="A2182" s="11" t="str">
        <f t="shared" si="37"/>
        <v>LOCKHART RIVER1998</v>
      </c>
      <c r="B2182" s="3" t="s">
        <v>145</v>
      </c>
      <c r="C2182" s="12">
        <v>1998</v>
      </c>
      <c r="E2182" s="13">
        <v>1732</v>
      </c>
      <c r="F2182" s="13">
        <v>1411</v>
      </c>
      <c r="G2182" s="13">
        <v>3143</v>
      </c>
      <c r="H2182" s="13">
        <v>0</v>
      </c>
      <c r="I2182" s="13">
        <v>0</v>
      </c>
      <c r="J2182" s="13">
        <v>0</v>
      </c>
      <c r="K2182" s="15">
        <v>1732</v>
      </c>
      <c r="L2182" s="15">
        <v>1411</v>
      </c>
      <c r="M2182" s="15">
        <v>3143</v>
      </c>
      <c r="O2182" s="13"/>
      <c r="P2182" s="13"/>
    </row>
    <row r="2183" spans="1:16" ht="12.45" customHeight="1" x14ac:dyDescent="0.2">
      <c r="A2183" s="11" t="str">
        <f t="shared" si="37"/>
        <v>LOCKHART RIVER1999</v>
      </c>
      <c r="B2183" s="3" t="s">
        <v>145</v>
      </c>
      <c r="C2183" s="12">
        <v>1999</v>
      </c>
      <c r="E2183" s="13">
        <v>1923</v>
      </c>
      <c r="F2183" s="13">
        <v>1719</v>
      </c>
      <c r="G2183" s="13">
        <v>3642</v>
      </c>
      <c r="H2183" s="13">
        <v>0</v>
      </c>
      <c r="I2183" s="13">
        <v>0</v>
      </c>
      <c r="J2183" s="13">
        <v>0</v>
      </c>
      <c r="K2183" s="15">
        <v>1923</v>
      </c>
      <c r="L2183" s="15">
        <v>1719</v>
      </c>
      <c r="M2183" s="15">
        <v>3642</v>
      </c>
      <c r="O2183" s="13"/>
      <c r="P2183" s="13"/>
    </row>
    <row r="2184" spans="1:16" ht="12.45" customHeight="1" x14ac:dyDescent="0.2">
      <c r="A2184" s="11" t="str">
        <f t="shared" si="37"/>
        <v>LOCKHART RIVER2000</v>
      </c>
      <c r="B2184" s="93" t="s">
        <v>145</v>
      </c>
      <c r="C2184" s="88">
        <v>2000</v>
      </c>
      <c r="D2184" s="89"/>
      <c r="E2184" s="15">
        <v>1564</v>
      </c>
      <c r="F2184" s="15">
        <v>1623</v>
      </c>
      <c r="G2184" s="15">
        <v>3187</v>
      </c>
      <c r="H2184" s="15">
        <v>0</v>
      </c>
      <c r="I2184" s="15">
        <v>0</v>
      </c>
      <c r="J2184" s="15">
        <v>0</v>
      </c>
      <c r="K2184" s="15">
        <v>1564</v>
      </c>
      <c r="L2184" s="15">
        <v>1623</v>
      </c>
      <c r="M2184" s="15">
        <v>3187</v>
      </c>
      <c r="O2184" s="13"/>
      <c r="P2184" s="13"/>
    </row>
    <row r="2185" spans="1:16" ht="12.45" customHeight="1" x14ac:dyDescent="0.2">
      <c r="A2185" s="11" t="str">
        <f t="shared" si="37"/>
        <v>LOCKHART RIVER2001</v>
      </c>
      <c r="B2185" s="3" t="s">
        <v>145</v>
      </c>
      <c r="C2185" s="12">
        <v>2001</v>
      </c>
      <c r="E2185" s="13">
        <v>1462</v>
      </c>
      <c r="F2185" s="13">
        <v>1533</v>
      </c>
      <c r="G2185" s="13">
        <v>2995</v>
      </c>
      <c r="H2185" s="13">
        <v>0</v>
      </c>
      <c r="I2185" s="13">
        <v>0</v>
      </c>
      <c r="J2185" s="13">
        <v>0</v>
      </c>
      <c r="K2185" s="15">
        <v>1462</v>
      </c>
      <c r="L2185" s="15">
        <v>1533</v>
      </c>
      <c r="M2185" s="15">
        <v>2995</v>
      </c>
      <c r="O2185" s="13"/>
      <c r="P2185" s="13"/>
    </row>
    <row r="2186" spans="1:16" ht="12.45" customHeight="1" x14ac:dyDescent="0.2">
      <c r="A2186" s="11" t="str">
        <f t="shared" si="37"/>
        <v>LOCKHART RIVER2002</v>
      </c>
      <c r="B2186" s="3" t="s">
        <v>145</v>
      </c>
      <c r="C2186" s="12">
        <v>2002</v>
      </c>
      <c r="E2186" s="13">
        <v>1510</v>
      </c>
      <c r="F2186" s="13">
        <v>1599</v>
      </c>
      <c r="G2186" s="13">
        <v>3109</v>
      </c>
      <c r="H2186" s="13">
        <v>0</v>
      </c>
      <c r="I2186" s="13">
        <v>0</v>
      </c>
      <c r="J2186" s="13">
        <v>0</v>
      </c>
      <c r="K2186" s="15">
        <v>1510</v>
      </c>
      <c r="L2186" s="15">
        <v>1599</v>
      </c>
      <c r="M2186" s="15">
        <v>3109</v>
      </c>
      <c r="O2186" s="13"/>
      <c r="P2186" s="13"/>
    </row>
    <row r="2187" spans="1:16" ht="12.45" customHeight="1" x14ac:dyDescent="0.2">
      <c r="A2187" s="11" t="str">
        <f t="shared" si="37"/>
        <v>LOCKHART RIVER2003</v>
      </c>
      <c r="B2187" s="3" t="s">
        <v>145</v>
      </c>
      <c r="C2187" s="12">
        <v>2003</v>
      </c>
      <c r="E2187" s="13">
        <v>1540</v>
      </c>
      <c r="F2187" s="13">
        <v>1461</v>
      </c>
      <c r="G2187" s="13">
        <v>3001</v>
      </c>
      <c r="H2187" s="13">
        <v>0</v>
      </c>
      <c r="I2187" s="13">
        <v>0</v>
      </c>
      <c r="J2187" s="13">
        <v>0</v>
      </c>
      <c r="K2187" s="15">
        <v>1540</v>
      </c>
      <c r="L2187" s="15">
        <v>1461</v>
      </c>
      <c r="M2187" s="15">
        <v>3001</v>
      </c>
      <c r="O2187" s="13"/>
      <c r="P2187" s="13"/>
    </row>
    <row r="2188" spans="1:16" ht="12.45" customHeight="1" x14ac:dyDescent="0.2">
      <c r="A2188" s="11" t="str">
        <f t="shared" ref="A2188:A2251" si="38">CONCATENATE(B2188,C2188)</f>
        <v>LOCKHART RIVER2004</v>
      </c>
      <c r="B2188" s="95" t="s">
        <v>145</v>
      </c>
      <c r="C2188" s="88">
        <v>2004</v>
      </c>
      <c r="D2188" s="89"/>
      <c r="E2188" s="15">
        <v>1722</v>
      </c>
      <c r="F2188" s="15">
        <v>1740</v>
      </c>
      <c r="G2188" s="15">
        <v>3462</v>
      </c>
      <c r="H2188" s="90">
        <v>0</v>
      </c>
      <c r="I2188" s="90">
        <v>0</v>
      </c>
      <c r="J2188" s="15">
        <v>0</v>
      </c>
      <c r="K2188" s="15">
        <v>1722</v>
      </c>
      <c r="L2188" s="15">
        <v>1740</v>
      </c>
      <c r="M2188" s="15">
        <v>3462</v>
      </c>
      <c r="O2188" s="13"/>
      <c r="P2188" s="13"/>
    </row>
    <row r="2189" spans="1:16" ht="12.45" customHeight="1" x14ac:dyDescent="0.2">
      <c r="A2189" s="11" t="str">
        <f t="shared" si="38"/>
        <v>LOCKHART RIVER2005</v>
      </c>
      <c r="B2189" s="95" t="s">
        <v>145</v>
      </c>
      <c r="C2189" s="88">
        <v>2005</v>
      </c>
      <c r="D2189" s="89"/>
      <c r="E2189" s="15">
        <v>1658</v>
      </c>
      <c r="F2189" s="15">
        <v>1664</v>
      </c>
      <c r="G2189" s="15">
        <v>3322</v>
      </c>
      <c r="H2189" s="90">
        <v>0</v>
      </c>
      <c r="I2189" s="90">
        <v>0</v>
      </c>
      <c r="J2189" s="15">
        <v>0</v>
      </c>
      <c r="K2189" s="15">
        <v>1658</v>
      </c>
      <c r="L2189" s="15">
        <v>1664</v>
      </c>
      <c r="M2189" s="15">
        <v>3322</v>
      </c>
      <c r="O2189" s="13"/>
      <c r="P2189" s="13"/>
    </row>
    <row r="2190" spans="1:16" ht="12.45" customHeight="1" x14ac:dyDescent="0.2">
      <c r="A2190" s="11" t="str">
        <f t="shared" si="38"/>
        <v>LOCKHART RIVER2006</v>
      </c>
      <c r="B2190" s="93" t="s">
        <v>145</v>
      </c>
      <c r="C2190" s="88">
        <v>2006</v>
      </c>
      <c r="D2190" s="89"/>
      <c r="E2190" s="15">
        <v>1923</v>
      </c>
      <c r="F2190" s="15">
        <v>1850</v>
      </c>
      <c r="G2190" s="15">
        <v>3773</v>
      </c>
      <c r="H2190" s="15">
        <v>0</v>
      </c>
      <c r="I2190" s="15">
        <v>0</v>
      </c>
      <c r="J2190" s="15">
        <v>0</v>
      </c>
      <c r="K2190" s="15">
        <v>1923</v>
      </c>
      <c r="L2190" s="15">
        <v>1850</v>
      </c>
      <c r="M2190" s="15">
        <v>3773</v>
      </c>
      <c r="O2190" s="13"/>
      <c r="P2190" s="13"/>
    </row>
    <row r="2191" spans="1:16" ht="12.45" customHeight="1" x14ac:dyDescent="0.2">
      <c r="A2191" s="11" t="str">
        <f t="shared" si="38"/>
        <v>LOCKHART RIVER2007</v>
      </c>
      <c r="B2191" s="3" t="s">
        <v>145</v>
      </c>
      <c r="C2191" s="12">
        <v>2007</v>
      </c>
      <c r="E2191" s="13">
        <v>1710</v>
      </c>
      <c r="F2191" s="13">
        <v>1749</v>
      </c>
      <c r="G2191" s="13">
        <v>3459</v>
      </c>
      <c r="H2191" s="13">
        <v>0</v>
      </c>
      <c r="I2191" s="13">
        <v>0</v>
      </c>
      <c r="J2191" s="13">
        <v>0</v>
      </c>
      <c r="K2191" s="15">
        <v>1710</v>
      </c>
      <c r="L2191" s="15">
        <v>1749</v>
      </c>
      <c r="M2191" s="15">
        <v>3459</v>
      </c>
      <c r="O2191" s="13"/>
      <c r="P2191" s="13"/>
    </row>
    <row r="2192" spans="1:16" ht="12.45" customHeight="1" x14ac:dyDescent="0.2">
      <c r="A2192" s="11" t="str">
        <f t="shared" si="38"/>
        <v>LOCKHART RIVER2008</v>
      </c>
      <c r="B2192" s="93" t="s">
        <v>145</v>
      </c>
      <c r="C2192" s="88">
        <v>2008</v>
      </c>
      <c r="D2192" s="17"/>
      <c r="E2192" s="15">
        <v>3251</v>
      </c>
      <c r="F2192" s="15">
        <v>3210</v>
      </c>
      <c r="G2192" s="15">
        <v>6461</v>
      </c>
      <c r="H2192" s="15">
        <v>0</v>
      </c>
      <c r="I2192" s="15">
        <v>0</v>
      </c>
      <c r="J2192" s="15">
        <v>0</v>
      </c>
      <c r="K2192" s="15">
        <v>3251</v>
      </c>
      <c r="L2192" s="15">
        <v>3210</v>
      </c>
      <c r="M2192" s="15">
        <v>6461</v>
      </c>
      <c r="O2192" s="13"/>
      <c r="P2192" s="13"/>
    </row>
    <row r="2193" spans="1:16" ht="12.45" customHeight="1" x14ac:dyDescent="0.2">
      <c r="A2193" s="11" t="str">
        <f t="shared" si="38"/>
        <v>LOCKHART RIVER2009</v>
      </c>
      <c r="B2193" s="3" t="s">
        <v>145</v>
      </c>
      <c r="C2193" s="12">
        <v>2009</v>
      </c>
      <c r="E2193" s="13">
        <v>4095</v>
      </c>
      <c r="F2193" s="13">
        <v>3996</v>
      </c>
      <c r="G2193" s="13">
        <v>8091</v>
      </c>
      <c r="H2193" s="13">
        <v>0</v>
      </c>
      <c r="I2193" s="13">
        <v>0</v>
      </c>
      <c r="J2193" s="13">
        <v>0</v>
      </c>
      <c r="K2193" s="15">
        <v>4095</v>
      </c>
      <c r="L2193" s="15">
        <v>3996</v>
      </c>
      <c r="M2193" s="15">
        <v>8091</v>
      </c>
      <c r="O2193" s="13"/>
      <c r="P2193" s="13"/>
    </row>
    <row r="2194" spans="1:16" ht="12.45" customHeight="1" x14ac:dyDescent="0.2">
      <c r="A2194" s="11" t="str">
        <f t="shared" si="38"/>
        <v>LOCKHART RIVER2010</v>
      </c>
      <c r="B2194" s="3" t="s">
        <v>145</v>
      </c>
      <c r="C2194" s="12">
        <v>2010</v>
      </c>
      <c r="E2194" s="13">
        <v>4003</v>
      </c>
      <c r="F2194" s="13">
        <v>3890</v>
      </c>
      <c r="G2194" s="13">
        <v>7893</v>
      </c>
      <c r="H2194" s="13">
        <v>0</v>
      </c>
      <c r="I2194" s="13">
        <v>0</v>
      </c>
      <c r="J2194" s="13">
        <v>0</v>
      </c>
      <c r="K2194" s="15">
        <v>4003</v>
      </c>
      <c r="L2194" s="15">
        <v>3890</v>
      </c>
      <c r="M2194" s="15">
        <v>7893</v>
      </c>
      <c r="O2194" s="13"/>
      <c r="P2194" s="13"/>
    </row>
    <row r="2195" spans="1:16" ht="12.45" customHeight="1" x14ac:dyDescent="0.2">
      <c r="A2195" s="11" t="str">
        <f t="shared" si="38"/>
        <v>LOCKHART RIVER2011</v>
      </c>
      <c r="B2195" s="93" t="s">
        <v>145</v>
      </c>
      <c r="C2195" s="88">
        <v>2011</v>
      </c>
      <c r="D2195" s="89"/>
      <c r="E2195" s="15">
        <v>2648</v>
      </c>
      <c r="F2195" s="15">
        <v>2649</v>
      </c>
      <c r="G2195" s="15">
        <v>5297</v>
      </c>
      <c r="H2195" s="15">
        <v>0</v>
      </c>
      <c r="I2195" s="15">
        <v>0</v>
      </c>
      <c r="J2195" s="15">
        <v>0</v>
      </c>
      <c r="K2195" s="15">
        <v>2648</v>
      </c>
      <c r="L2195" s="15">
        <v>2649</v>
      </c>
      <c r="M2195" s="15">
        <v>5297</v>
      </c>
      <c r="O2195" s="13"/>
      <c r="P2195" s="13"/>
    </row>
    <row r="2196" spans="1:16" ht="12.45" customHeight="1" x14ac:dyDescent="0.2">
      <c r="A2196" s="11" t="str">
        <f t="shared" si="38"/>
        <v>LOCKHART RIVER2012</v>
      </c>
      <c r="B2196" s="3" t="s">
        <v>145</v>
      </c>
      <c r="C2196" s="12">
        <v>2012</v>
      </c>
      <c r="E2196" s="13">
        <v>2538</v>
      </c>
      <c r="F2196" s="13">
        <v>2586</v>
      </c>
      <c r="G2196" s="13">
        <v>5124</v>
      </c>
      <c r="H2196" s="13">
        <v>0</v>
      </c>
      <c r="I2196" s="13">
        <v>0</v>
      </c>
      <c r="J2196" s="13">
        <v>0</v>
      </c>
      <c r="K2196" s="15">
        <v>2538</v>
      </c>
      <c r="L2196" s="15">
        <v>2586</v>
      </c>
      <c r="M2196" s="15">
        <v>5124</v>
      </c>
      <c r="O2196" s="13"/>
      <c r="P2196" s="13"/>
    </row>
    <row r="2197" spans="1:16" ht="12.45" customHeight="1" x14ac:dyDescent="0.2">
      <c r="A2197" s="11" t="str">
        <f t="shared" si="38"/>
        <v>LOCKHART RIVER2013</v>
      </c>
      <c r="B2197" s="95" t="s">
        <v>145</v>
      </c>
      <c r="C2197" s="88">
        <v>2013</v>
      </c>
      <c r="D2197" s="89"/>
      <c r="E2197" s="15">
        <v>2280</v>
      </c>
      <c r="F2197" s="15">
        <v>2319</v>
      </c>
      <c r="G2197" s="15">
        <v>4599</v>
      </c>
      <c r="H2197" s="15">
        <v>0</v>
      </c>
      <c r="I2197" s="15">
        <v>0</v>
      </c>
      <c r="J2197" s="15">
        <v>0</v>
      </c>
      <c r="K2197" s="15">
        <v>2280</v>
      </c>
      <c r="L2197" s="15">
        <v>2319</v>
      </c>
      <c r="M2197" s="15">
        <v>4599</v>
      </c>
      <c r="O2197" s="13"/>
      <c r="P2197" s="13"/>
    </row>
    <row r="2198" spans="1:16" ht="12.45" customHeight="1" x14ac:dyDescent="0.2">
      <c r="A2198" s="11" t="str">
        <f t="shared" si="38"/>
        <v>LOCKHART RIVER2014</v>
      </c>
      <c r="B2198" s="95" t="s">
        <v>145</v>
      </c>
      <c r="C2198" s="88">
        <v>2014</v>
      </c>
      <c r="D2198" s="89"/>
      <c r="E2198" s="15">
        <v>2204</v>
      </c>
      <c r="F2198" s="15">
        <v>2265</v>
      </c>
      <c r="G2198" s="15">
        <v>4469</v>
      </c>
      <c r="H2198" s="90">
        <v>0</v>
      </c>
      <c r="I2198" s="90">
        <v>0</v>
      </c>
      <c r="J2198" s="15">
        <v>0</v>
      </c>
      <c r="K2198" s="15">
        <v>2204</v>
      </c>
      <c r="L2198" s="15">
        <v>2265</v>
      </c>
      <c r="M2198" s="15">
        <v>4469</v>
      </c>
      <c r="O2198" s="13"/>
      <c r="P2198" s="13"/>
    </row>
    <row r="2199" spans="1:16" ht="12.45" customHeight="1" x14ac:dyDescent="0.2">
      <c r="A2199" s="11" t="str">
        <f t="shared" si="38"/>
        <v>LOCKHART RIVER2015</v>
      </c>
      <c r="B2199" s="3" t="s">
        <v>145</v>
      </c>
      <c r="C2199" s="12">
        <v>2015</v>
      </c>
      <c r="E2199" s="13">
        <v>1339</v>
      </c>
      <c r="F2199" s="13">
        <v>1370</v>
      </c>
      <c r="G2199" s="13">
        <v>2709</v>
      </c>
      <c r="H2199" s="13">
        <v>0</v>
      </c>
      <c r="I2199" s="13">
        <v>0</v>
      </c>
      <c r="J2199" s="13">
        <v>0</v>
      </c>
      <c r="K2199" s="15">
        <v>1339</v>
      </c>
      <c r="L2199" s="15">
        <v>1370</v>
      </c>
      <c r="M2199" s="15">
        <v>2709</v>
      </c>
      <c r="O2199" s="13"/>
      <c r="P2199" s="13"/>
    </row>
    <row r="2200" spans="1:16" ht="12.45" customHeight="1" x14ac:dyDescent="0.2">
      <c r="A2200" s="11" t="str">
        <f t="shared" si="38"/>
        <v>LOCKHART RIVER2016</v>
      </c>
      <c r="B2200" s="3" t="s">
        <v>145</v>
      </c>
      <c r="C2200" s="12">
        <v>2016</v>
      </c>
      <c r="E2200" s="13">
        <v>1812</v>
      </c>
      <c r="F2200" s="13">
        <v>1799</v>
      </c>
      <c r="G2200" s="13">
        <v>3611</v>
      </c>
      <c r="H2200" s="13">
        <v>0</v>
      </c>
      <c r="I2200" s="13">
        <v>0</v>
      </c>
      <c r="J2200" s="13">
        <v>0</v>
      </c>
      <c r="K2200" s="15">
        <v>1812</v>
      </c>
      <c r="L2200" s="15">
        <v>1799</v>
      </c>
      <c r="M2200" s="15">
        <v>3611</v>
      </c>
      <c r="O2200" s="13"/>
      <c r="P2200" s="13"/>
    </row>
    <row r="2201" spans="1:16" ht="12.45" customHeight="1" x14ac:dyDescent="0.2">
      <c r="A2201" s="11" t="str">
        <f t="shared" si="38"/>
        <v>LOCKHART RIVER2017</v>
      </c>
      <c r="B2201" s="3" t="s">
        <v>145</v>
      </c>
      <c r="C2201" s="12">
        <v>2017</v>
      </c>
      <c r="E2201" s="13">
        <v>5151</v>
      </c>
      <c r="F2201" s="13">
        <v>5246</v>
      </c>
      <c r="G2201" s="13">
        <v>10397</v>
      </c>
      <c r="H2201" s="13">
        <v>0</v>
      </c>
      <c r="I2201" s="13">
        <v>0</v>
      </c>
      <c r="J2201" s="13">
        <v>0</v>
      </c>
      <c r="K2201" s="15">
        <v>5151</v>
      </c>
      <c r="L2201" s="15">
        <v>5246</v>
      </c>
      <c r="M2201" s="15">
        <v>10397</v>
      </c>
      <c r="O2201" s="13"/>
      <c r="P2201" s="13"/>
    </row>
    <row r="2202" spans="1:16" ht="12.45" customHeight="1" x14ac:dyDescent="0.2">
      <c r="A2202" s="11" t="str">
        <f t="shared" si="38"/>
        <v>LOCKHART RIVER2018</v>
      </c>
      <c r="B2202" s="93" t="s">
        <v>145</v>
      </c>
      <c r="C2202" s="88">
        <v>2018</v>
      </c>
      <c r="D2202" s="89"/>
      <c r="E2202" s="15">
        <v>7164</v>
      </c>
      <c r="F2202" s="15">
        <v>7144</v>
      </c>
      <c r="G2202" s="15">
        <v>14308</v>
      </c>
      <c r="H2202" s="15">
        <v>0</v>
      </c>
      <c r="I2202" s="15">
        <v>0</v>
      </c>
      <c r="J2202" s="15">
        <v>0</v>
      </c>
      <c r="K2202" s="15">
        <v>7164</v>
      </c>
      <c r="L2202" s="15">
        <v>7144</v>
      </c>
      <c r="M2202" s="15">
        <v>14308</v>
      </c>
      <c r="O2202" s="13"/>
      <c r="P2202" s="13"/>
    </row>
    <row r="2203" spans="1:16" ht="12.45" customHeight="1" x14ac:dyDescent="0.2">
      <c r="A2203" s="11" t="str">
        <f t="shared" si="38"/>
        <v>LOCKHART RIVER2019</v>
      </c>
      <c r="B2203" s="3" t="s">
        <v>145</v>
      </c>
      <c r="C2203" s="12">
        <v>2019</v>
      </c>
      <c r="E2203" s="13">
        <v>6527</v>
      </c>
      <c r="F2203" s="13">
        <v>6593</v>
      </c>
      <c r="G2203" s="13">
        <v>13120</v>
      </c>
      <c r="H2203" s="13">
        <v>0</v>
      </c>
      <c r="I2203" s="13">
        <v>0</v>
      </c>
      <c r="J2203" s="13">
        <v>0</v>
      </c>
      <c r="K2203" s="15">
        <v>6527</v>
      </c>
      <c r="L2203" s="15">
        <v>6593</v>
      </c>
      <c r="M2203" s="15">
        <v>13120</v>
      </c>
      <c r="O2203" s="13"/>
      <c r="P2203" s="13"/>
    </row>
    <row r="2204" spans="1:16" ht="12.45" customHeight="1" x14ac:dyDescent="0.2">
      <c r="A2204" s="11" t="str">
        <f t="shared" si="38"/>
        <v>LOCKHART RIVER2020</v>
      </c>
      <c r="B2204" s="3" t="s">
        <v>145</v>
      </c>
      <c r="C2204" s="12">
        <v>2020</v>
      </c>
      <c r="E2204" s="13">
        <v>4288</v>
      </c>
      <c r="F2204" s="13">
        <v>4411</v>
      </c>
      <c r="G2204" s="13">
        <v>8699</v>
      </c>
      <c r="H2204" s="13">
        <v>0</v>
      </c>
      <c r="I2204" s="13">
        <v>0</v>
      </c>
      <c r="J2204" s="13">
        <v>0</v>
      </c>
      <c r="K2204" s="15">
        <v>4288</v>
      </c>
      <c r="L2204" s="15">
        <v>4411</v>
      </c>
      <c r="M2204" s="15">
        <v>8699</v>
      </c>
      <c r="O2204" s="13"/>
      <c r="P2204" s="13"/>
    </row>
    <row r="2205" spans="1:16" ht="12.45" customHeight="1" x14ac:dyDescent="0.2">
      <c r="A2205" s="11" t="str">
        <f t="shared" si="38"/>
        <v>LOCKHART RIVER2021</v>
      </c>
      <c r="B2205" s="95" t="s">
        <v>145</v>
      </c>
      <c r="C2205" s="88">
        <v>2021</v>
      </c>
      <c r="D2205" s="89"/>
      <c r="E2205" s="15">
        <v>4858</v>
      </c>
      <c r="F2205" s="15">
        <v>4962</v>
      </c>
      <c r="G2205" s="15">
        <v>9820</v>
      </c>
      <c r="H2205" s="90">
        <v>0</v>
      </c>
      <c r="I2205" s="90">
        <v>0</v>
      </c>
      <c r="J2205" s="15">
        <v>0</v>
      </c>
      <c r="K2205" s="15">
        <v>4858</v>
      </c>
      <c r="L2205" s="15">
        <v>4962</v>
      </c>
      <c r="M2205" s="15">
        <v>9820</v>
      </c>
      <c r="O2205" s="13"/>
      <c r="P2205" s="13"/>
    </row>
    <row r="2206" spans="1:16" ht="12.45" customHeight="1" x14ac:dyDescent="0.2">
      <c r="A2206" s="11" t="str">
        <f t="shared" si="38"/>
        <v>LOCKHART RIVER2022</v>
      </c>
      <c r="B2206" s="93" t="s">
        <v>145</v>
      </c>
      <c r="C2206" s="88">
        <v>2022</v>
      </c>
      <c r="E2206" s="15">
        <v>5477</v>
      </c>
      <c r="F2206" s="15">
        <v>5577</v>
      </c>
      <c r="G2206" s="15">
        <v>11054</v>
      </c>
      <c r="H2206" s="15">
        <v>0</v>
      </c>
      <c r="I2206" s="15">
        <v>0</v>
      </c>
      <c r="J2206" s="15">
        <v>0</v>
      </c>
      <c r="K2206" s="15">
        <v>5477</v>
      </c>
      <c r="L2206" s="15">
        <v>5577</v>
      </c>
      <c r="M2206" s="15">
        <v>11054</v>
      </c>
      <c r="O2206" s="13"/>
      <c r="P2206" s="13"/>
    </row>
    <row r="2207" spans="1:16" ht="12.45" customHeight="1" x14ac:dyDescent="0.2">
      <c r="A2207" s="11" t="str">
        <f t="shared" si="38"/>
        <v>LOCKHART RIVER2023</v>
      </c>
      <c r="B2207" s="3" t="s">
        <v>145</v>
      </c>
      <c r="C2207" s="12">
        <v>2023</v>
      </c>
      <c r="E2207" s="13">
        <v>5586</v>
      </c>
      <c r="F2207" s="13">
        <v>5695</v>
      </c>
      <c r="G2207" s="13">
        <v>11281</v>
      </c>
      <c r="H2207" s="13">
        <v>0</v>
      </c>
      <c r="I2207" s="13">
        <v>0</v>
      </c>
      <c r="J2207" s="13">
        <v>0</v>
      </c>
      <c r="K2207" s="15">
        <v>5586</v>
      </c>
      <c r="L2207" s="15">
        <v>5695</v>
      </c>
      <c r="M2207" s="15">
        <v>11281</v>
      </c>
      <c r="O2207" s="13"/>
      <c r="P2207" s="13"/>
    </row>
    <row r="2208" spans="1:16" ht="12.45" customHeight="1" x14ac:dyDescent="0.2">
      <c r="A2208" s="11" t="str">
        <f t="shared" si="38"/>
        <v>LOCKHART RIVER2024</v>
      </c>
      <c r="B2208" s="91" t="s">
        <v>145</v>
      </c>
      <c r="C2208" s="16">
        <v>2024</v>
      </c>
      <c r="D2208" s="89"/>
      <c r="E2208" s="92">
        <v>5913</v>
      </c>
      <c r="F2208" s="92">
        <v>6074</v>
      </c>
      <c r="G2208" s="92">
        <v>11987</v>
      </c>
      <c r="H2208" s="92">
        <v>0</v>
      </c>
      <c r="I2208" s="92">
        <v>0</v>
      </c>
      <c r="J2208" s="92">
        <v>0</v>
      </c>
      <c r="K2208" s="15">
        <v>5913</v>
      </c>
      <c r="L2208" s="15">
        <v>6074</v>
      </c>
      <c r="M2208" s="15">
        <v>11987</v>
      </c>
      <c r="O2208" s="13"/>
      <c r="P2208" s="13"/>
    </row>
    <row r="2209" spans="1:16" ht="12.45" customHeight="1" x14ac:dyDescent="0.2">
      <c r="A2209" s="11" t="str">
        <f t="shared" si="38"/>
        <v>LONGREACH1985</v>
      </c>
      <c r="B2209" s="3" t="s">
        <v>44</v>
      </c>
      <c r="C2209" s="12">
        <v>1985</v>
      </c>
      <c r="E2209" s="13">
        <v>3051</v>
      </c>
      <c r="F2209" s="13">
        <v>3058</v>
      </c>
      <c r="G2209" s="13">
        <v>6109</v>
      </c>
      <c r="H2209" s="13">
        <v>0</v>
      </c>
      <c r="I2209" s="13">
        <v>0</v>
      </c>
      <c r="J2209" s="13">
        <v>0</v>
      </c>
      <c r="K2209" s="15">
        <v>3051</v>
      </c>
      <c r="L2209" s="15">
        <v>3058</v>
      </c>
      <c r="M2209" s="15">
        <v>6109</v>
      </c>
      <c r="O2209" s="13"/>
      <c r="P2209" s="13"/>
    </row>
    <row r="2210" spans="1:16" ht="12.45" customHeight="1" x14ac:dyDescent="0.2">
      <c r="A2210" s="11" t="str">
        <f t="shared" si="38"/>
        <v>LONGREACH1986</v>
      </c>
      <c r="B2210" s="3" t="s">
        <v>44</v>
      </c>
      <c r="C2210" s="12">
        <v>1986</v>
      </c>
      <c r="E2210" s="13">
        <v>3116</v>
      </c>
      <c r="F2210" s="13">
        <v>3067</v>
      </c>
      <c r="G2210" s="13">
        <v>6183</v>
      </c>
      <c r="H2210" s="13">
        <v>0</v>
      </c>
      <c r="I2210" s="13">
        <v>0</v>
      </c>
      <c r="J2210" s="13">
        <v>0</v>
      </c>
      <c r="K2210" s="15">
        <v>3116</v>
      </c>
      <c r="L2210" s="15">
        <v>3067</v>
      </c>
      <c r="M2210" s="15">
        <v>6183</v>
      </c>
      <c r="O2210" s="13"/>
      <c r="P2210" s="13"/>
    </row>
    <row r="2211" spans="1:16" ht="12.45" customHeight="1" x14ac:dyDescent="0.2">
      <c r="A2211" s="11" t="str">
        <f t="shared" si="38"/>
        <v>LONGREACH1987</v>
      </c>
      <c r="B2211" s="95" t="s">
        <v>44</v>
      </c>
      <c r="C2211" s="88">
        <v>1987</v>
      </c>
      <c r="D2211" s="89"/>
      <c r="E2211" s="15">
        <v>1218</v>
      </c>
      <c r="F2211" s="15">
        <v>1115</v>
      </c>
      <c r="G2211" s="15">
        <v>2333</v>
      </c>
      <c r="H2211" s="90">
        <v>0</v>
      </c>
      <c r="I2211" s="90">
        <v>0</v>
      </c>
      <c r="J2211" s="15">
        <v>0</v>
      </c>
      <c r="K2211" s="15">
        <v>1218</v>
      </c>
      <c r="L2211" s="15">
        <v>1115</v>
      </c>
      <c r="M2211" s="15">
        <v>2333</v>
      </c>
      <c r="O2211" s="13"/>
      <c r="P2211" s="13"/>
    </row>
    <row r="2212" spans="1:16" ht="12.45" customHeight="1" x14ac:dyDescent="0.2">
      <c r="A2212" s="11" t="str">
        <f t="shared" si="38"/>
        <v>LONGREACH1991</v>
      </c>
      <c r="B2212" s="3" t="s">
        <v>44</v>
      </c>
      <c r="C2212" s="12">
        <v>1991</v>
      </c>
      <c r="E2212" s="13">
        <v>3618</v>
      </c>
      <c r="F2212" s="13">
        <v>3546</v>
      </c>
      <c r="G2212" s="13">
        <v>7164</v>
      </c>
      <c r="H2212" s="13">
        <v>0</v>
      </c>
      <c r="I2212" s="13">
        <v>0</v>
      </c>
      <c r="J2212" s="13">
        <v>0</v>
      </c>
      <c r="K2212" s="15">
        <v>3618</v>
      </c>
      <c r="L2212" s="15">
        <v>3546</v>
      </c>
      <c r="M2212" s="15">
        <v>7164</v>
      </c>
      <c r="O2212" s="13"/>
      <c r="P2212" s="13"/>
    </row>
    <row r="2213" spans="1:16" ht="12.45" customHeight="1" x14ac:dyDescent="0.2">
      <c r="A2213" s="11" t="str">
        <f t="shared" si="38"/>
        <v>LONGREACH1992</v>
      </c>
      <c r="B2213" s="3" t="s">
        <v>44</v>
      </c>
      <c r="C2213" s="12">
        <v>1992</v>
      </c>
      <c r="E2213" s="13">
        <v>3877</v>
      </c>
      <c r="F2213" s="13">
        <v>4067</v>
      </c>
      <c r="G2213" s="13">
        <v>7944</v>
      </c>
      <c r="H2213" s="13">
        <v>0</v>
      </c>
      <c r="I2213" s="13">
        <v>0</v>
      </c>
      <c r="J2213" s="13">
        <v>0</v>
      </c>
      <c r="K2213" s="15">
        <v>3877</v>
      </c>
      <c r="L2213" s="15">
        <v>4067</v>
      </c>
      <c r="M2213" s="15">
        <v>7944</v>
      </c>
      <c r="O2213" s="13"/>
      <c r="P2213" s="13"/>
    </row>
    <row r="2214" spans="1:16" ht="12.45" customHeight="1" x14ac:dyDescent="0.2">
      <c r="A2214" s="11" t="str">
        <f t="shared" si="38"/>
        <v>LONGREACH1993</v>
      </c>
      <c r="B2214" s="95" t="s">
        <v>44</v>
      </c>
      <c r="C2214" s="88">
        <v>1993</v>
      </c>
      <c r="D2214" s="89"/>
      <c r="E2214" s="15">
        <v>3485</v>
      </c>
      <c r="F2214" s="15">
        <v>3549</v>
      </c>
      <c r="G2214" s="15">
        <v>7034</v>
      </c>
      <c r="H2214" s="15">
        <v>0</v>
      </c>
      <c r="I2214" s="15">
        <v>0</v>
      </c>
      <c r="J2214" s="15">
        <v>0</v>
      </c>
      <c r="K2214" s="15">
        <v>3485</v>
      </c>
      <c r="L2214" s="15">
        <v>3549</v>
      </c>
      <c r="M2214" s="15">
        <v>7034</v>
      </c>
      <c r="O2214" s="13"/>
      <c r="P2214" s="13"/>
    </row>
    <row r="2215" spans="1:16" ht="12.45" customHeight="1" x14ac:dyDescent="0.2">
      <c r="A2215" s="11" t="str">
        <f t="shared" si="38"/>
        <v>LONGREACH1994</v>
      </c>
      <c r="B2215" s="3" t="s">
        <v>44</v>
      </c>
      <c r="C2215" s="12">
        <v>1994</v>
      </c>
      <c r="E2215" s="13">
        <v>4757</v>
      </c>
      <c r="F2215" s="13">
        <v>5003</v>
      </c>
      <c r="G2215" s="13">
        <v>9760</v>
      </c>
      <c r="H2215" s="13">
        <v>0</v>
      </c>
      <c r="I2215" s="13">
        <v>0</v>
      </c>
      <c r="J2215" s="13">
        <v>0</v>
      </c>
      <c r="K2215" s="15">
        <v>4757</v>
      </c>
      <c r="L2215" s="15">
        <v>5003</v>
      </c>
      <c r="M2215" s="15">
        <v>9760</v>
      </c>
      <c r="O2215" s="13"/>
      <c r="P2215" s="13"/>
    </row>
    <row r="2216" spans="1:16" ht="12.45" customHeight="1" x14ac:dyDescent="0.2">
      <c r="A2216" s="11" t="str">
        <f t="shared" si="38"/>
        <v>LONGREACH1995</v>
      </c>
      <c r="B2216" s="95" t="s">
        <v>44</v>
      </c>
      <c r="C2216" s="88">
        <v>1995</v>
      </c>
      <c r="D2216" s="89"/>
      <c r="E2216" s="15">
        <v>5574</v>
      </c>
      <c r="F2216" s="15">
        <v>5763</v>
      </c>
      <c r="G2216" s="15">
        <v>11337</v>
      </c>
      <c r="H2216" s="90">
        <v>0</v>
      </c>
      <c r="I2216" s="90">
        <v>0</v>
      </c>
      <c r="J2216" s="15">
        <v>0</v>
      </c>
      <c r="K2216" s="15">
        <v>5574</v>
      </c>
      <c r="L2216" s="15">
        <v>5763</v>
      </c>
      <c r="M2216" s="15">
        <v>11337</v>
      </c>
      <c r="O2216" s="13"/>
      <c r="P2216" s="13"/>
    </row>
    <row r="2217" spans="1:16" ht="12.45" customHeight="1" x14ac:dyDescent="0.2">
      <c r="A2217" s="11" t="str">
        <f t="shared" si="38"/>
        <v>LONGREACH1996</v>
      </c>
      <c r="B2217" s="3" t="s">
        <v>44</v>
      </c>
      <c r="C2217" s="12">
        <v>1996</v>
      </c>
      <c r="E2217" s="13">
        <v>5662</v>
      </c>
      <c r="F2217" s="13">
        <v>5883</v>
      </c>
      <c r="G2217" s="13">
        <v>11545</v>
      </c>
      <c r="H2217" s="13">
        <v>0</v>
      </c>
      <c r="I2217" s="13">
        <v>0</v>
      </c>
      <c r="J2217" s="13">
        <v>0</v>
      </c>
      <c r="K2217" s="15">
        <v>5662</v>
      </c>
      <c r="L2217" s="15">
        <v>5883</v>
      </c>
      <c r="M2217" s="15">
        <v>11545</v>
      </c>
      <c r="O2217" s="13"/>
      <c r="P2217" s="13"/>
    </row>
    <row r="2218" spans="1:16" ht="12.45" customHeight="1" x14ac:dyDescent="0.2">
      <c r="A2218" s="11" t="str">
        <f t="shared" si="38"/>
        <v>LONGREACH1997</v>
      </c>
      <c r="B2218" s="95" t="s">
        <v>44</v>
      </c>
      <c r="C2218" s="88">
        <v>1997</v>
      </c>
      <c r="D2218" s="89"/>
      <c r="E2218" s="15">
        <v>5687</v>
      </c>
      <c r="F2218" s="15">
        <v>6387</v>
      </c>
      <c r="G2218" s="15">
        <v>12074</v>
      </c>
      <c r="H2218" s="90">
        <v>0</v>
      </c>
      <c r="I2218" s="90">
        <v>0</v>
      </c>
      <c r="J2218" s="15">
        <v>0</v>
      </c>
      <c r="K2218" s="15">
        <v>5687</v>
      </c>
      <c r="L2218" s="15">
        <v>6387</v>
      </c>
      <c r="M2218" s="15">
        <v>12074</v>
      </c>
      <c r="O2218" s="13"/>
      <c r="P2218" s="13"/>
    </row>
    <row r="2219" spans="1:16" ht="12.45" customHeight="1" x14ac:dyDescent="0.2">
      <c r="A2219" s="11" t="str">
        <f t="shared" si="38"/>
        <v>LONGREACH1998</v>
      </c>
      <c r="B2219" s="3" t="s">
        <v>44</v>
      </c>
      <c r="C2219" s="12">
        <v>1998</v>
      </c>
      <c r="E2219" s="13">
        <v>7272</v>
      </c>
      <c r="F2219" s="13">
        <v>8126</v>
      </c>
      <c r="G2219" s="13">
        <v>15398</v>
      </c>
      <c r="H2219" s="13">
        <v>0</v>
      </c>
      <c r="I2219" s="13">
        <v>0</v>
      </c>
      <c r="J2219" s="13">
        <v>0</v>
      </c>
      <c r="K2219" s="15">
        <v>7272</v>
      </c>
      <c r="L2219" s="15">
        <v>8126</v>
      </c>
      <c r="M2219" s="15">
        <v>15398</v>
      </c>
      <c r="O2219" s="13"/>
      <c r="P2219" s="13"/>
    </row>
    <row r="2220" spans="1:16" ht="12.45" customHeight="1" x14ac:dyDescent="0.2">
      <c r="A2220" s="11" t="str">
        <f t="shared" si="38"/>
        <v>LONGREACH1999</v>
      </c>
      <c r="B2220" s="3" t="s">
        <v>44</v>
      </c>
      <c r="C2220" s="12">
        <v>1999</v>
      </c>
      <c r="E2220" s="13">
        <v>9651</v>
      </c>
      <c r="F2220" s="13">
        <v>9884</v>
      </c>
      <c r="G2220" s="13">
        <v>19535</v>
      </c>
      <c r="H2220" s="13">
        <v>0</v>
      </c>
      <c r="I2220" s="13">
        <v>0</v>
      </c>
      <c r="J2220" s="13">
        <v>0</v>
      </c>
      <c r="K2220" s="15">
        <v>9651</v>
      </c>
      <c r="L2220" s="15">
        <v>9884</v>
      </c>
      <c r="M2220" s="15">
        <v>19535</v>
      </c>
      <c r="O2220" s="13"/>
      <c r="P2220" s="13"/>
    </row>
    <row r="2221" spans="1:16" ht="12.45" customHeight="1" x14ac:dyDescent="0.2">
      <c r="A2221" s="11" t="str">
        <f t="shared" si="38"/>
        <v>LONGREACH2000</v>
      </c>
      <c r="B2221" s="3" t="s">
        <v>44</v>
      </c>
      <c r="C2221" s="12">
        <v>2000</v>
      </c>
      <c r="E2221" s="13">
        <v>9524</v>
      </c>
      <c r="F2221" s="13">
        <v>9746</v>
      </c>
      <c r="G2221" s="13">
        <v>19270</v>
      </c>
      <c r="H2221" s="13">
        <v>0</v>
      </c>
      <c r="I2221" s="13">
        <v>0</v>
      </c>
      <c r="J2221" s="13">
        <v>0</v>
      </c>
      <c r="K2221" s="15">
        <v>9524</v>
      </c>
      <c r="L2221" s="15">
        <v>9746</v>
      </c>
      <c r="M2221" s="15">
        <v>19270</v>
      </c>
      <c r="O2221" s="13"/>
      <c r="P2221" s="13"/>
    </row>
    <row r="2222" spans="1:16" ht="12.45" customHeight="1" x14ac:dyDescent="0.2">
      <c r="A2222" s="11" t="str">
        <f t="shared" si="38"/>
        <v>LONGREACH2001</v>
      </c>
      <c r="B2222" s="3" t="s">
        <v>44</v>
      </c>
      <c r="C2222" s="12">
        <v>2001</v>
      </c>
      <c r="E2222" s="13">
        <v>8806</v>
      </c>
      <c r="F2222" s="13">
        <v>8718</v>
      </c>
      <c r="G2222" s="13">
        <v>17524</v>
      </c>
      <c r="H2222" s="13">
        <v>0</v>
      </c>
      <c r="I2222" s="13">
        <v>0</v>
      </c>
      <c r="J2222" s="13">
        <v>0</v>
      </c>
      <c r="K2222" s="15">
        <v>8806</v>
      </c>
      <c r="L2222" s="15">
        <v>8718</v>
      </c>
      <c r="M2222" s="15">
        <v>17524</v>
      </c>
      <c r="O2222" s="13"/>
      <c r="P2222" s="13"/>
    </row>
    <row r="2223" spans="1:16" ht="12.45" customHeight="1" x14ac:dyDescent="0.2">
      <c r="A2223" s="11" t="str">
        <f t="shared" si="38"/>
        <v>LONGREACH2002</v>
      </c>
      <c r="B2223" s="93" t="s">
        <v>44</v>
      </c>
      <c r="C2223" s="12">
        <v>2002</v>
      </c>
      <c r="D2223" s="89"/>
      <c r="E2223" s="94">
        <v>10400</v>
      </c>
      <c r="F2223" s="94">
        <v>10734</v>
      </c>
      <c r="G2223" s="94">
        <v>21134</v>
      </c>
      <c r="H2223" s="94">
        <v>0</v>
      </c>
      <c r="I2223" s="94">
        <v>0</v>
      </c>
      <c r="J2223" s="94">
        <v>0</v>
      </c>
      <c r="K2223" s="15">
        <v>10400</v>
      </c>
      <c r="L2223" s="15">
        <v>10734</v>
      </c>
      <c r="M2223" s="15">
        <v>21134</v>
      </c>
      <c r="O2223" s="13"/>
      <c r="P2223" s="13"/>
    </row>
    <row r="2224" spans="1:16" ht="12.45" customHeight="1" x14ac:dyDescent="0.2">
      <c r="A2224" s="11" t="str">
        <f t="shared" si="38"/>
        <v>LONGREACH2003</v>
      </c>
      <c r="B2224" s="3" t="s">
        <v>44</v>
      </c>
      <c r="C2224" s="12">
        <v>2003</v>
      </c>
      <c r="E2224" s="13">
        <v>8998</v>
      </c>
      <c r="F2224" s="13">
        <v>9494</v>
      </c>
      <c r="G2224" s="13">
        <v>18492</v>
      </c>
      <c r="H2224" s="13">
        <v>0</v>
      </c>
      <c r="I2224" s="13">
        <v>0</v>
      </c>
      <c r="J2224" s="13">
        <v>0</v>
      </c>
      <c r="K2224" s="15">
        <v>8998</v>
      </c>
      <c r="L2224" s="15">
        <v>9494</v>
      </c>
      <c r="M2224" s="15">
        <v>18492</v>
      </c>
      <c r="O2224" s="13"/>
      <c r="P2224" s="13"/>
    </row>
    <row r="2225" spans="1:16" ht="12.45" customHeight="1" x14ac:dyDescent="0.2">
      <c r="A2225" s="11" t="str">
        <f t="shared" si="38"/>
        <v>LONGREACH2004</v>
      </c>
      <c r="B2225" s="95" t="s">
        <v>44</v>
      </c>
      <c r="C2225" s="88">
        <v>2004</v>
      </c>
      <c r="D2225" s="17"/>
      <c r="E2225" s="15">
        <v>8373</v>
      </c>
      <c r="F2225" s="15">
        <v>8992</v>
      </c>
      <c r="G2225" s="15">
        <v>17365</v>
      </c>
      <c r="H2225" s="15">
        <v>0</v>
      </c>
      <c r="I2225" s="15">
        <v>0</v>
      </c>
      <c r="J2225" s="15">
        <v>0</v>
      </c>
      <c r="K2225" s="15">
        <v>8373</v>
      </c>
      <c r="L2225" s="15">
        <v>8992</v>
      </c>
      <c r="M2225" s="15">
        <v>17365</v>
      </c>
      <c r="O2225" s="13"/>
      <c r="P2225" s="13"/>
    </row>
    <row r="2226" spans="1:16" ht="12.45" customHeight="1" x14ac:dyDescent="0.2">
      <c r="A2226" s="11" t="str">
        <f t="shared" si="38"/>
        <v>LONGREACH2005</v>
      </c>
      <c r="B2226" s="93" t="s">
        <v>44</v>
      </c>
      <c r="C2226" s="88">
        <v>2005</v>
      </c>
      <c r="D2226" s="89"/>
      <c r="E2226" s="15">
        <v>8335</v>
      </c>
      <c r="F2226" s="15">
        <v>8916</v>
      </c>
      <c r="G2226" s="15">
        <v>17251</v>
      </c>
      <c r="H2226" s="15">
        <v>0</v>
      </c>
      <c r="I2226" s="15">
        <v>0</v>
      </c>
      <c r="J2226" s="15">
        <v>0</v>
      </c>
      <c r="K2226" s="15">
        <v>8335</v>
      </c>
      <c r="L2226" s="15">
        <v>8916</v>
      </c>
      <c r="M2226" s="15">
        <v>17251</v>
      </c>
      <c r="O2226" s="13"/>
      <c r="P2226" s="13"/>
    </row>
    <row r="2227" spans="1:16" ht="12.45" customHeight="1" x14ac:dyDescent="0.2">
      <c r="A2227" s="11" t="str">
        <f t="shared" si="38"/>
        <v>LONGREACH2006</v>
      </c>
      <c r="B2227" s="93" t="s">
        <v>44</v>
      </c>
      <c r="C2227" s="88">
        <v>2006</v>
      </c>
      <c r="D2227" s="89"/>
      <c r="E2227" s="15">
        <v>9332</v>
      </c>
      <c r="F2227" s="15">
        <v>9915</v>
      </c>
      <c r="G2227" s="15">
        <v>19247</v>
      </c>
      <c r="H2227" s="15">
        <v>0</v>
      </c>
      <c r="I2227" s="15">
        <v>0</v>
      </c>
      <c r="J2227" s="15">
        <v>0</v>
      </c>
      <c r="K2227" s="15">
        <v>9332</v>
      </c>
      <c r="L2227" s="15">
        <v>9915</v>
      </c>
      <c r="M2227" s="15">
        <v>19247</v>
      </c>
      <c r="O2227" s="13"/>
      <c r="P2227" s="13"/>
    </row>
    <row r="2228" spans="1:16" ht="12.45" customHeight="1" x14ac:dyDescent="0.2">
      <c r="A2228" s="11" t="str">
        <f t="shared" si="38"/>
        <v>LONGREACH2007</v>
      </c>
      <c r="B2228" s="93" t="s">
        <v>44</v>
      </c>
      <c r="C2228" s="88">
        <v>2007</v>
      </c>
      <c r="D2228" s="89"/>
      <c r="E2228" s="15">
        <v>11499</v>
      </c>
      <c r="F2228" s="15">
        <v>12401</v>
      </c>
      <c r="G2228" s="15">
        <v>23900</v>
      </c>
      <c r="H2228" s="15">
        <v>0</v>
      </c>
      <c r="I2228" s="15">
        <v>0</v>
      </c>
      <c r="J2228" s="15">
        <v>0</v>
      </c>
      <c r="K2228" s="15">
        <v>11499</v>
      </c>
      <c r="L2228" s="15">
        <v>12401</v>
      </c>
      <c r="M2228" s="15">
        <v>23900</v>
      </c>
      <c r="O2228" s="13"/>
      <c r="P2228" s="13"/>
    </row>
    <row r="2229" spans="1:16" ht="12.45" customHeight="1" x14ac:dyDescent="0.2">
      <c r="A2229" s="11" t="str">
        <f t="shared" si="38"/>
        <v>LONGREACH2008</v>
      </c>
      <c r="B2229" s="3" t="s">
        <v>44</v>
      </c>
      <c r="C2229" s="12">
        <v>2008</v>
      </c>
      <c r="E2229" s="13">
        <v>14062</v>
      </c>
      <c r="F2229" s="13">
        <v>15223</v>
      </c>
      <c r="G2229" s="13">
        <v>29285</v>
      </c>
      <c r="H2229" s="13">
        <v>0</v>
      </c>
      <c r="I2229" s="13">
        <v>0</v>
      </c>
      <c r="J2229" s="13">
        <v>0</v>
      </c>
      <c r="K2229" s="15">
        <v>14062</v>
      </c>
      <c r="L2229" s="15">
        <v>15223</v>
      </c>
      <c r="M2229" s="15">
        <v>29285</v>
      </c>
      <c r="O2229" s="13"/>
      <c r="P2229" s="13"/>
    </row>
    <row r="2230" spans="1:16" ht="12.45" customHeight="1" x14ac:dyDescent="0.2">
      <c r="A2230" s="11" t="str">
        <f t="shared" si="38"/>
        <v>LONGREACH2009</v>
      </c>
      <c r="B2230" s="93" t="s">
        <v>44</v>
      </c>
      <c r="C2230" s="88">
        <v>2009</v>
      </c>
      <c r="D2230" s="89"/>
      <c r="E2230" s="15">
        <v>13859</v>
      </c>
      <c r="F2230" s="15">
        <v>14976</v>
      </c>
      <c r="G2230" s="15">
        <v>28835</v>
      </c>
      <c r="H2230" s="15">
        <v>0</v>
      </c>
      <c r="I2230" s="15">
        <v>0</v>
      </c>
      <c r="J2230" s="15">
        <v>0</v>
      </c>
      <c r="K2230" s="15">
        <v>13859</v>
      </c>
      <c r="L2230" s="15">
        <v>14976</v>
      </c>
      <c r="M2230" s="15">
        <v>28835</v>
      </c>
      <c r="O2230" s="13"/>
      <c r="P2230" s="13"/>
    </row>
    <row r="2231" spans="1:16" ht="12.45" customHeight="1" x14ac:dyDescent="0.2">
      <c r="A2231" s="11" t="str">
        <f t="shared" si="38"/>
        <v>LONGREACH2010</v>
      </c>
      <c r="B2231" s="3" t="s">
        <v>44</v>
      </c>
      <c r="C2231" s="12">
        <v>2010</v>
      </c>
      <c r="E2231" s="13">
        <v>15133</v>
      </c>
      <c r="F2231" s="13">
        <v>16052</v>
      </c>
      <c r="G2231" s="13">
        <v>31185</v>
      </c>
      <c r="H2231" s="13">
        <v>0</v>
      </c>
      <c r="I2231" s="13">
        <v>0</v>
      </c>
      <c r="J2231" s="13">
        <v>0</v>
      </c>
      <c r="K2231" s="15">
        <v>15133</v>
      </c>
      <c r="L2231" s="15">
        <v>16052</v>
      </c>
      <c r="M2231" s="15">
        <v>31185</v>
      </c>
      <c r="O2231" s="13"/>
      <c r="P2231" s="13"/>
    </row>
    <row r="2232" spans="1:16" ht="12.45" customHeight="1" x14ac:dyDescent="0.2">
      <c r="A2232" s="11" t="str">
        <f t="shared" si="38"/>
        <v>LONGREACH2011</v>
      </c>
      <c r="B2232" s="3" t="s">
        <v>44</v>
      </c>
      <c r="C2232" s="12">
        <v>2011</v>
      </c>
      <c r="E2232" s="13">
        <v>15374</v>
      </c>
      <c r="F2232" s="13">
        <v>19572</v>
      </c>
      <c r="G2232" s="13">
        <v>34946</v>
      </c>
      <c r="H2232" s="13">
        <v>0</v>
      </c>
      <c r="I2232" s="13">
        <v>0</v>
      </c>
      <c r="J2232" s="13">
        <v>0</v>
      </c>
      <c r="K2232" s="15">
        <v>15374</v>
      </c>
      <c r="L2232" s="15">
        <v>19572</v>
      </c>
      <c r="M2232" s="15">
        <v>34946</v>
      </c>
      <c r="O2232" s="13"/>
      <c r="P2232" s="13"/>
    </row>
    <row r="2233" spans="1:16" ht="12.45" customHeight="1" x14ac:dyDescent="0.2">
      <c r="A2233" s="11" t="str">
        <f t="shared" si="38"/>
        <v>LONGREACH2012</v>
      </c>
      <c r="B2233" s="91" t="s">
        <v>44</v>
      </c>
      <c r="C2233" s="16">
        <v>2012</v>
      </c>
      <c r="D2233" s="17"/>
      <c r="E2233" s="92">
        <v>14760</v>
      </c>
      <c r="F2233" s="92">
        <v>15721</v>
      </c>
      <c r="G2233" s="92">
        <v>30481</v>
      </c>
      <c r="H2233" s="92">
        <v>0</v>
      </c>
      <c r="I2233" s="92">
        <v>0</v>
      </c>
      <c r="J2233" s="92">
        <v>0</v>
      </c>
      <c r="K2233" s="15">
        <v>14760</v>
      </c>
      <c r="L2233" s="15">
        <v>15721</v>
      </c>
      <c r="M2233" s="15">
        <v>30481</v>
      </c>
      <c r="O2233" s="13"/>
      <c r="P2233" s="13"/>
    </row>
    <row r="2234" spans="1:16" ht="12.45" customHeight="1" x14ac:dyDescent="0.2">
      <c r="A2234" s="11" t="str">
        <f t="shared" si="38"/>
        <v>LONGREACH2013</v>
      </c>
      <c r="B2234" s="3" t="s">
        <v>44</v>
      </c>
      <c r="C2234" s="12">
        <v>2013</v>
      </c>
      <c r="E2234" s="13">
        <v>15027</v>
      </c>
      <c r="F2234" s="13">
        <v>15996</v>
      </c>
      <c r="G2234" s="13">
        <v>31023</v>
      </c>
      <c r="H2234" s="13">
        <v>0</v>
      </c>
      <c r="I2234" s="13">
        <v>0</v>
      </c>
      <c r="J2234" s="13">
        <v>0</v>
      </c>
      <c r="K2234" s="15">
        <v>15027</v>
      </c>
      <c r="L2234" s="15">
        <v>15996</v>
      </c>
      <c r="M2234" s="15">
        <v>31023</v>
      </c>
      <c r="O2234" s="13"/>
      <c r="P2234" s="13"/>
    </row>
    <row r="2235" spans="1:16" ht="12.45" customHeight="1" x14ac:dyDescent="0.2">
      <c r="A2235" s="11" t="str">
        <f t="shared" si="38"/>
        <v>LONGREACH2014</v>
      </c>
      <c r="B2235" s="3" t="s">
        <v>44</v>
      </c>
      <c r="C2235" s="12">
        <v>2014</v>
      </c>
      <c r="E2235" s="13">
        <v>15258</v>
      </c>
      <c r="F2235" s="13">
        <v>16209</v>
      </c>
      <c r="G2235" s="13">
        <v>31467</v>
      </c>
      <c r="H2235" s="13">
        <v>0</v>
      </c>
      <c r="I2235" s="13">
        <v>0</v>
      </c>
      <c r="J2235" s="13">
        <v>0</v>
      </c>
      <c r="K2235" s="15">
        <v>15258</v>
      </c>
      <c r="L2235" s="15">
        <v>16209</v>
      </c>
      <c r="M2235" s="15">
        <v>31467</v>
      </c>
      <c r="O2235" s="13"/>
      <c r="P2235" s="13"/>
    </row>
    <row r="2236" spans="1:16" ht="12.45" customHeight="1" x14ac:dyDescent="0.2">
      <c r="A2236" s="11" t="str">
        <f t="shared" si="38"/>
        <v>LONGREACH2015</v>
      </c>
      <c r="B2236" s="93" t="s">
        <v>44</v>
      </c>
      <c r="C2236" s="88">
        <v>2015</v>
      </c>
      <c r="D2236" s="89"/>
      <c r="E2236" s="15">
        <v>14928</v>
      </c>
      <c r="F2236" s="15">
        <v>15731</v>
      </c>
      <c r="G2236" s="15">
        <v>30659</v>
      </c>
      <c r="H2236" s="15">
        <v>0</v>
      </c>
      <c r="I2236" s="15">
        <v>0</v>
      </c>
      <c r="J2236" s="15">
        <v>0</v>
      </c>
      <c r="K2236" s="15">
        <v>14928</v>
      </c>
      <c r="L2236" s="15">
        <v>15731</v>
      </c>
      <c r="M2236" s="15">
        <v>30659</v>
      </c>
      <c r="O2236" s="13"/>
      <c r="P2236" s="13"/>
    </row>
    <row r="2237" spans="1:16" ht="12.45" customHeight="1" x14ac:dyDescent="0.2">
      <c r="A2237" s="11" t="str">
        <f t="shared" si="38"/>
        <v>LONGREACH2016</v>
      </c>
      <c r="B2237" s="3" t="s">
        <v>44</v>
      </c>
      <c r="C2237" s="12">
        <v>2016</v>
      </c>
      <c r="E2237" s="13">
        <v>15071</v>
      </c>
      <c r="F2237" s="13">
        <v>15905</v>
      </c>
      <c r="G2237" s="13">
        <v>30976</v>
      </c>
      <c r="H2237" s="13">
        <v>0</v>
      </c>
      <c r="I2237" s="13">
        <v>0</v>
      </c>
      <c r="J2237" s="13">
        <v>0</v>
      </c>
      <c r="K2237" s="15">
        <v>15071</v>
      </c>
      <c r="L2237" s="15">
        <v>15905</v>
      </c>
      <c r="M2237" s="15">
        <v>30976</v>
      </c>
      <c r="O2237" s="13"/>
      <c r="P2237" s="13"/>
    </row>
    <row r="2238" spans="1:16" ht="12.45" customHeight="1" x14ac:dyDescent="0.2">
      <c r="A2238" s="11" t="str">
        <f t="shared" si="38"/>
        <v>LONGREACH2017</v>
      </c>
      <c r="B2238" s="3" t="s">
        <v>44</v>
      </c>
      <c r="C2238" s="12">
        <v>2017</v>
      </c>
      <c r="E2238" s="13">
        <v>15620</v>
      </c>
      <c r="F2238" s="13">
        <v>16666</v>
      </c>
      <c r="G2238" s="13">
        <v>32286</v>
      </c>
      <c r="H2238" s="13">
        <v>0</v>
      </c>
      <c r="I2238" s="13">
        <v>0</v>
      </c>
      <c r="J2238" s="13">
        <v>0</v>
      </c>
      <c r="K2238" s="15">
        <v>15620</v>
      </c>
      <c r="L2238" s="15">
        <v>16666</v>
      </c>
      <c r="M2238" s="15">
        <v>32286</v>
      </c>
      <c r="O2238" s="13"/>
      <c r="P2238" s="13"/>
    </row>
    <row r="2239" spans="1:16" ht="12.45" customHeight="1" x14ac:dyDescent="0.2">
      <c r="A2239" s="11" t="str">
        <f t="shared" si="38"/>
        <v>LONGREACH2018</v>
      </c>
      <c r="B2239" s="91" t="s">
        <v>44</v>
      </c>
      <c r="C2239" s="16">
        <v>2018</v>
      </c>
      <c r="E2239" s="92">
        <v>16543</v>
      </c>
      <c r="F2239" s="92">
        <v>17380</v>
      </c>
      <c r="G2239" s="92">
        <v>33923</v>
      </c>
      <c r="H2239" s="92">
        <v>0</v>
      </c>
      <c r="I2239" s="92">
        <v>0</v>
      </c>
      <c r="J2239" s="92">
        <v>0</v>
      </c>
      <c r="K2239" s="15">
        <v>16543</v>
      </c>
      <c r="L2239" s="15">
        <v>17380</v>
      </c>
      <c r="M2239" s="15">
        <v>33923</v>
      </c>
      <c r="O2239" s="13"/>
      <c r="P2239" s="13"/>
    </row>
    <row r="2240" spans="1:16" ht="12.45" customHeight="1" x14ac:dyDescent="0.2">
      <c r="A2240" s="11" t="str">
        <f t="shared" si="38"/>
        <v>LONGREACH2019</v>
      </c>
      <c r="B2240" s="93" t="s">
        <v>44</v>
      </c>
      <c r="C2240" s="88">
        <v>2019</v>
      </c>
      <c r="D2240" s="89"/>
      <c r="E2240" s="15">
        <v>16529</v>
      </c>
      <c r="F2240" s="15">
        <v>17439</v>
      </c>
      <c r="G2240" s="15">
        <v>33968</v>
      </c>
      <c r="H2240" s="15">
        <v>0</v>
      </c>
      <c r="I2240" s="15">
        <v>0</v>
      </c>
      <c r="J2240" s="15">
        <v>0</v>
      </c>
      <c r="K2240" s="15">
        <v>16529</v>
      </c>
      <c r="L2240" s="15">
        <v>17439</v>
      </c>
      <c r="M2240" s="15">
        <v>33968</v>
      </c>
      <c r="O2240" s="13"/>
      <c r="P2240" s="13"/>
    </row>
    <row r="2241" spans="1:16" ht="12.45" customHeight="1" x14ac:dyDescent="0.2">
      <c r="A2241" s="11" t="str">
        <f t="shared" si="38"/>
        <v>LONGREACH2020</v>
      </c>
      <c r="B2241" s="3" t="s">
        <v>44</v>
      </c>
      <c r="C2241" s="12">
        <v>2020</v>
      </c>
      <c r="E2241" s="13">
        <v>10656</v>
      </c>
      <c r="F2241" s="13">
        <v>10921</v>
      </c>
      <c r="G2241" s="13">
        <v>21577</v>
      </c>
      <c r="H2241" s="13">
        <v>0</v>
      </c>
      <c r="I2241" s="13">
        <v>0</v>
      </c>
      <c r="J2241" s="13">
        <v>0</v>
      </c>
      <c r="K2241" s="15">
        <v>10656</v>
      </c>
      <c r="L2241" s="15">
        <v>10921</v>
      </c>
      <c r="M2241" s="15">
        <v>21577</v>
      </c>
      <c r="O2241" s="13"/>
      <c r="P2241" s="13"/>
    </row>
    <row r="2242" spans="1:16" ht="12.45" customHeight="1" x14ac:dyDescent="0.2">
      <c r="A2242" s="11" t="str">
        <f t="shared" si="38"/>
        <v>LONGREACH2021</v>
      </c>
      <c r="B2242" s="93" t="s">
        <v>44</v>
      </c>
      <c r="C2242" s="88">
        <v>2021</v>
      </c>
      <c r="D2242" s="89"/>
      <c r="E2242" s="15">
        <v>16254</v>
      </c>
      <c r="F2242" s="15">
        <v>16921</v>
      </c>
      <c r="G2242" s="15">
        <v>33175</v>
      </c>
      <c r="H2242" s="15">
        <v>0</v>
      </c>
      <c r="I2242" s="15">
        <v>0</v>
      </c>
      <c r="J2242" s="15">
        <v>0</v>
      </c>
      <c r="K2242" s="15">
        <v>16254</v>
      </c>
      <c r="L2242" s="15">
        <v>16921</v>
      </c>
      <c r="M2242" s="15">
        <v>33175</v>
      </c>
      <c r="O2242" s="13"/>
      <c r="P2242" s="13"/>
    </row>
    <row r="2243" spans="1:16" ht="12.45" customHeight="1" x14ac:dyDescent="0.2">
      <c r="A2243" s="11" t="str">
        <f t="shared" si="38"/>
        <v>LONGREACH2022</v>
      </c>
      <c r="B2243" s="3" t="s">
        <v>44</v>
      </c>
      <c r="C2243" s="12">
        <v>2022</v>
      </c>
      <c r="D2243" s="89"/>
      <c r="E2243" s="13">
        <v>18874</v>
      </c>
      <c r="F2243" s="13">
        <v>19745</v>
      </c>
      <c r="G2243" s="13">
        <v>38619</v>
      </c>
      <c r="H2243" s="13">
        <v>0</v>
      </c>
      <c r="I2243" s="13">
        <v>0</v>
      </c>
      <c r="J2243" s="13">
        <v>0</v>
      </c>
      <c r="K2243" s="15">
        <v>18874</v>
      </c>
      <c r="L2243" s="15">
        <v>19745</v>
      </c>
      <c r="M2243" s="15">
        <v>38619</v>
      </c>
      <c r="O2243" s="13"/>
      <c r="P2243" s="13"/>
    </row>
    <row r="2244" spans="1:16" ht="12.45" customHeight="1" x14ac:dyDescent="0.2">
      <c r="A2244" s="11" t="str">
        <f t="shared" si="38"/>
        <v>LONGREACH2023</v>
      </c>
      <c r="B2244" s="93" t="s">
        <v>44</v>
      </c>
      <c r="C2244" s="88">
        <v>2023</v>
      </c>
      <c r="D2244" s="89"/>
      <c r="E2244" s="15">
        <v>19479</v>
      </c>
      <c r="F2244" s="15">
        <v>20172</v>
      </c>
      <c r="G2244" s="15">
        <v>39651</v>
      </c>
      <c r="H2244" s="15">
        <v>0</v>
      </c>
      <c r="I2244" s="15">
        <v>0</v>
      </c>
      <c r="J2244" s="15">
        <v>0</v>
      </c>
      <c r="K2244" s="15">
        <v>19479</v>
      </c>
      <c r="L2244" s="15">
        <v>20172</v>
      </c>
      <c r="M2244" s="15">
        <v>39651</v>
      </c>
      <c r="O2244" s="13"/>
      <c r="P2244" s="13"/>
    </row>
    <row r="2245" spans="1:16" ht="12.45" customHeight="1" x14ac:dyDescent="0.2">
      <c r="A2245" s="11" t="str">
        <f t="shared" si="38"/>
        <v>LONGREACH2024</v>
      </c>
      <c r="B2245" s="3" t="s">
        <v>44</v>
      </c>
      <c r="C2245" s="12">
        <v>2024</v>
      </c>
      <c r="E2245" s="13">
        <v>19354</v>
      </c>
      <c r="F2245" s="13">
        <v>20443</v>
      </c>
      <c r="G2245" s="13">
        <v>39797</v>
      </c>
      <c r="H2245" s="13">
        <v>0</v>
      </c>
      <c r="I2245" s="13">
        <v>0</v>
      </c>
      <c r="J2245" s="13">
        <v>0</v>
      </c>
      <c r="K2245" s="15">
        <v>19354</v>
      </c>
      <c r="L2245" s="15">
        <v>20443</v>
      </c>
      <c r="M2245" s="15">
        <v>39797</v>
      </c>
      <c r="O2245" s="13"/>
      <c r="P2245" s="13"/>
    </row>
    <row r="2246" spans="1:16" ht="12.45" customHeight="1" x14ac:dyDescent="0.2">
      <c r="A2246" s="11" t="str">
        <f t="shared" si="38"/>
        <v>LORD HOWE ISLAND1985</v>
      </c>
      <c r="B2246" s="95" t="s">
        <v>43</v>
      </c>
      <c r="C2246" s="88">
        <v>1985</v>
      </c>
      <c r="D2246" s="89"/>
      <c r="E2246" s="15">
        <v>8976</v>
      </c>
      <c r="F2246" s="15">
        <v>8029</v>
      </c>
      <c r="G2246" s="15">
        <v>17005</v>
      </c>
      <c r="H2246" s="90">
        <v>0</v>
      </c>
      <c r="I2246" s="90">
        <v>0</v>
      </c>
      <c r="J2246" s="15">
        <v>0</v>
      </c>
      <c r="K2246" s="15">
        <v>8976</v>
      </c>
      <c r="L2246" s="15">
        <v>8029</v>
      </c>
      <c r="M2246" s="15">
        <v>17005</v>
      </c>
      <c r="O2246" s="13"/>
      <c r="P2246" s="13"/>
    </row>
    <row r="2247" spans="1:16" ht="12.45" customHeight="1" x14ac:dyDescent="0.2">
      <c r="A2247" s="11" t="str">
        <f t="shared" si="38"/>
        <v>LORD HOWE ISLAND1986</v>
      </c>
      <c r="B2247" s="3" t="s">
        <v>43</v>
      </c>
      <c r="C2247" s="12">
        <v>1986</v>
      </c>
      <c r="E2247" s="13">
        <v>9562</v>
      </c>
      <c r="F2247" s="13">
        <v>9212</v>
      </c>
      <c r="G2247" s="13">
        <v>18774</v>
      </c>
      <c r="H2247" s="13">
        <v>0</v>
      </c>
      <c r="I2247" s="13">
        <v>0</v>
      </c>
      <c r="J2247" s="13">
        <v>0</v>
      </c>
      <c r="K2247" s="15">
        <v>9562</v>
      </c>
      <c r="L2247" s="15">
        <v>9212</v>
      </c>
      <c r="M2247" s="15">
        <v>18774</v>
      </c>
      <c r="O2247" s="13"/>
      <c r="P2247" s="13"/>
    </row>
    <row r="2248" spans="1:16" ht="12.45" customHeight="1" x14ac:dyDescent="0.2">
      <c r="A2248" s="11" t="str">
        <f t="shared" si="38"/>
        <v>LORD HOWE ISLAND1987</v>
      </c>
      <c r="B2248" s="93" t="s">
        <v>43</v>
      </c>
      <c r="C2248" s="12">
        <v>1987</v>
      </c>
      <c r="D2248" s="89"/>
      <c r="E2248" s="94">
        <v>9615</v>
      </c>
      <c r="F2248" s="94">
        <v>9675</v>
      </c>
      <c r="G2248" s="94">
        <v>19290</v>
      </c>
      <c r="H2248" s="94">
        <v>0</v>
      </c>
      <c r="I2248" s="94">
        <v>0</v>
      </c>
      <c r="J2248" s="94">
        <v>0</v>
      </c>
      <c r="K2248" s="15">
        <v>9615</v>
      </c>
      <c r="L2248" s="15">
        <v>9675</v>
      </c>
      <c r="M2248" s="15">
        <v>19290</v>
      </c>
      <c r="O2248" s="13"/>
      <c r="P2248" s="13"/>
    </row>
    <row r="2249" spans="1:16" ht="12.45" customHeight="1" x14ac:dyDescent="0.2">
      <c r="A2249" s="11" t="str">
        <f t="shared" si="38"/>
        <v>LORD HOWE ISLAND1988</v>
      </c>
      <c r="B2249" s="3" t="s">
        <v>43</v>
      </c>
      <c r="C2249" s="12">
        <v>1988</v>
      </c>
      <c r="E2249" s="13">
        <v>10440</v>
      </c>
      <c r="F2249" s="13">
        <v>9975</v>
      </c>
      <c r="G2249" s="13">
        <v>20415</v>
      </c>
      <c r="H2249" s="13">
        <v>0</v>
      </c>
      <c r="I2249" s="13">
        <v>0</v>
      </c>
      <c r="J2249" s="13">
        <v>0</v>
      </c>
      <c r="K2249" s="15">
        <v>10440</v>
      </c>
      <c r="L2249" s="15">
        <v>9975</v>
      </c>
      <c r="M2249" s="15">
        <v>20415</v>
      </c>
      <c r="O2249" s="13"/>
      <c r="P2249" s="13"/>
    </row>
    <row r="2250" spans="1:16" ht="12.45" customHeight="1" x14ac:dyDescent="0.2">
      <c r="A2250" s="11" t="str">
        <f t="shared" si="38"/>
        <v>LORD HOWE ISLAND1989</v>
      </c>
      <c r="B2250" s="95" t="s">
        <v>43</v>
      </c>
      <c r="C2250" s="88">
        <v>1989</v>
      </c>
      <c r="D2250" s="89"/>
      <c r="E2250" s="15">
        <v>10213</v>
      </c>
      <c r="F2250" s="15">
        <v>9660</v>
      </c>
      <c r="G2250" s="15">
        <v>19873</v>
      </c>
      <c r="H2250" s="90">
        <v>0</v>
      </c>
      <c r="I2250" s="90">
        <v>0</v>
      </c>
      <c r="J2250" s="15">
        <v>0</v>
      </c>
      <c r="K2250" s="15">
        <v>10213</v>
      </c>
      <c r="L2250" s="15">
        <v>9660</v>
      </c>
      <c r="M2250" s="15">
        <v>19873</v>
      </c>
      <c r="O2250" s="13"/>
      <c r="P2250" s="13"/>
    </row>
    <row r="2251" spans="1:16" ht="12.45" customHeight="1" x14ac:dyDescent="0.2">
      <c r="A2251" s="11" t="str">
        <f t="shared" si="38"/>
        <v>LORD HOWE ISLAND1990</v>
      </c>
      <c r="B2251" s="3" t="s">
        <v>43</v>
      </c>
      <c r="C2251" s="12">
        <v>1990</v>
      </c>
      <c r="E2251" s="13">
        <v>8333</v>
      </c>
      <c r="F2251" s="13">
        <v>8752</v>
      </c>
      <c r="G2251" s="13">
        <v>17085</v>
      </c>
      <c r="H2251" s="13">
        <v>0</v>
      </c>
      <c r="I2251" s="13">
        <v>0</v>
      </c>
      <c r="J2251" s="13">
        <v>0</v>
      </c>
      <c r="K2251" s="15">
        <v>8333</v>
      </c>
      <c r="L2251" s="15">
        <v>8752</v>
      </c>
      <c r="M2251" s="15">
        <v>17085</v>
      </c>
      <c r="O2251" s="13"/>
      <c r="P2251" s="13"/>
    </row>
    <row r="2252" spans="1:16" ht="12.45" customHeight="1" x14ac:dyDescent="0.2">
      <c r="A2252" s="11" t="str">
        <f t="shared" ref="A2252:A2315" si="39">CONCATENATE(B2252,C2252)</f>
        <v>LORD HOWE ISLAND1991</v>
      </c>
      <c r="B2252" s="3" t="s">
        <v>43</v>
      </c>
      <c r="C2252" s="12">
        <v>1991</v>
      </c>
      <c r="E2252" s="13">
        <v>6972</v>
      </c>
      <c r="F2252" s="13">
        <v>7075</v>
      </c>
      <c r="G2252" s="13">
        <v>14047</v>
      </c>
      <c r="H2252" s="13">
        <v>0</v>
      </c>
      <c r="I2252" s="13">
        <v>0</v>
      </c>
      <c r="J2252" s="13">
        <v>0</v>
      </c>
      <c r="K2252" s="15">
        <v>6972</v>
      </c>
      <c r="L2252" s="15">
        <v>7075</v>
      </c>
      <c r="M2252" s="15">
        <v>14047</v>
      </c>
      <c r="O2252" s="13"/>
      <c r="P2252" s="13"/>
    </row>
    <row r="2253" spans="1:16" ht="12.45" customHeight="1" x14ac:dyDescent="0.2">
      <c r="A2253" s="11" t="str">
        <f t="shared" si="39"/>
        <v>LORD HOWE ISLAND1992</v>
      </c>
      <c r="B2253" s="93" t="s">
        <v>43</v>
      </c>
      <c r="C2253" s="12">
        <v>1992</v>
      </c>
      <c r="D2253" s="89"/>
      <c r="E2253" s="94">
        <v>11502</v>
      </c>
      <c r="F2253" s="94">
        <v>11747</v>
      </c>
      <c r="G2253" s="94">
        <v>23249</v>
      </c>
      <c r="H2253" s="94">
        <v>0</v>
      </c>
      <c r="I2253" s="94">
        <v>0</v>
      </c>
      <c r="J2253" s="94">
        <v>0</v>
      </c>
      <c r="K2253" s="15">
        <v>11502</v>
      </c>
      <c r="L2253" s="15">
        <v>11747</v>
      </c>
      <c r="M2253" s="15">
        <v>23249</v>
      </c>
      <c r="O2253" s="13"/>
      <c r="P2253" s="13"/>
    </row>
    <row r="2254" spans="1:16" ht="12.45" customHeight="1" x14ac:dyDescent="0.2">
      <c r="A2254" s="11" t="str">
        <f t="shared" si="39"/>
        <v>LORD HOWE ISLAND1993</v>
      </c>
      <c r="B2254" s="91" t="s">
        <v>43</v>
      </c>
      <c r="C2254" s="12">
        <v>1993</v>
      </c>
      <c r="E2254" s="13">
        <v>9054</v>
      </c>
      <c r="F2254" s="13">
        <v>8674</v>
      </c>
      <c r="G2254" s="13">
        <v>17728</v>
      </c>
      <c r="H2254" s="13">
        <v>0</v>
      </c>
      <c r="I2254" s="13">
        <v>0</v>
      </c>
      <c r="J2254" s="13">
        <v>0</v>
      </c>
      <c r="K2254" s="15">
        <v>9054</v>
      </c>
      <c r="L2254" s="15">
        <v>8674</v>
      </c>
      <c r="M2254" s="15">
        <v>17728</v>
      </c>
      <c r="O2254" s="13"/>
      <c r="P2254" s="13"/>
    </row>
    <row r="2255" spans="1:16" ht="12.45" customHeight="1" x14ac:dyDescent="0.2">
      <c r="A2255" s="11" t="str">
        <f t="shared" si="39"/>
        <v>LORD HOWE ISLAND1994</v>
      </c>
      <c r="B2255" s="3" t="s">
        <v>43</v>
      </c>
      <c r="C2255" s="12">
        <v>1994</v>
      </c>
      <c r="E2255" s="13">
        <v>8829</v>
      </c>
      <c r="F2255" s="13">
        <v>8562</v>
      </c>
      <c r="G2255" s="13">
        <v>17391</v>
      </c>
      <c r="H2255" s="13">
        <v>0</v>
      </c>
      <c r="I2255" s="13">
        <v>0</v>
      </c>
      <c r="J2255" s="13">
        <v>0</v>
      </c>
      <c r="K2255" s="15">
        <v>8829</v>
      </c>
      <c r="L2255" s="15">
        <v>8562</v>
      </c>
      <c r="M2255" s="15">
        <v>17391</v>
      </c>
      <c r="O2255" s="13"/>
      <c r="P2255" s="13"/>
    </row>
    <row r="2256" spans="1:16" ht="12.45" customHeight="1" x14ac:dyDescent="0.2">
      <c r="A2256" s="11" t="str">
        <f t="shared" si="39"/>
        <v>LORD HOWE ISLAND1995</v>
      </c>
      <c r="B2256" s="3" t="s">
        <v>43</v>
      </c>
      <c r="C2256" s="12">
        <v>1995</v>
      </c>
      <c r="E2256" s="13">
        <v>10095</v>
      </c>
      <c r="F2256" s="13">
        <v>10038</v>
      </c>
      <c r="G2256" s="13">
        <v>20133</v>
      </c>
      <c r="H2256" s="13">
        <v>0</v>
      </c>
      <c r="I2256" s="13">
        <v>0</v>
      </c>
      <c r="J2256" s="13">
        <v>0</v>
      </c>
      <c r="K2256" s="15">
        <v>10095</v>
      </c>
      <c r="L2256" s="15">
        <v>10038</v>
      </c>
      <c r="M2256" s="15">
        <v>20133</v>
      </c>
      <c r="O2256" s="13"/>
      <c r="P2256" s="13"/>
    </row>
    <row r="2257" spans="1:16" ht="12.45" customHeight="1" x14ac:dyDescent="0.2">
      <c r="A2257" s="11" t="str">
        <f t="shared" si="39"/>
        <v>LORD HOWE ISLAND1996</v>
      </c>
      <c r="B2257" s="3" t="s">
        <v>43</v>
      </c>
      <c r="C2257" s="12">
        <v>1996</v>
      </c>
      <c r="E2257" s="13">
        <v>10808</v>
      </c>
      <c r="F2257" s="13">
        <v>10802</v>
      </c>
      <c r="G2257" s="13">
        <v>21610</v>
      </c>
      <c r="H2257" s="13">
        <v>0</v>
      </c>
      <c r="I2257" s="13">
        <v>0</v>
      </c>
      <c r="J2257" s="13">
        <v>0</v>
      </c>
      <c r="K2257" s="15">
        <v>10808</v>
      </c>
      <c r="L2257" s="15">
        <v>10802</v>
      </c>
      <c r="M2257" s="15">
        <v>21610</v>
      </c>
      <c r="O2257" s="13"/>
      <c r="P2257" s="13"/>
    </row>
    <row r="2258" spans="1:16" ht="12.45" customHeight="1" x14ac:dyDescent="0.2">
      <c r="A2258" s="11" t="str">
        <f t="shared" si="39"/>
        <v>LORD HOWE ISLAND1997</v>
      </c>
      <c r="B2258" s="3" t="s">
        <v>43</v>
      </c>
      <c r="C2258" s="12">
        <v>1997</v>
      </c>
      <c r="E2258" s="13">
        <v>12334</v>
      </c>
      <c r="F2258" s="13">
        <v>12347</v>
      </c>
      <c r="G2258" s="13">
        <v>24681</v>
      </c>
      <c r="H2258" s="13">
        <v>0</v>
      </c>
      <c r="I2258" s="13">
        <v>0</v>
      </c>
      <c r="J2258" s="13">
        <v>0</v>
      </c>
      <c r="K2258" s="15">
        <v>12334</v>
      </c>
      <c r="L2258" s="15">
        <v>12347</v>
      </c>
      <c r="M2258" s="15">
        <v>24681</v>
      </c>
      <c r="O2258" s="13"/>
      <c r="P2258" s="13"/>
    </row>
    <row r="2259" spans="1:16" ht="12.45" customHeight="1" x14ac:dyDescent="0.2">
      <c r="A2259" s="11" t="str">
        <f t="shared" si="39"/>
        <v>LORD HOWE ISLAND1998</v>
      </c>
      <c r="B2259" s="3" t="s">
        <v>43</v>
      </c>
      <c r="C2259" s="12">
        <v>1998</v>
      </c>
      <c r="E2259" s="13">
        <v>13258</v>
      </c>
      <c r="F2259" s="13">
        <v>13416</v>
      </c>
      <c r="G2259" s="13">
        <v>26674</v>
      </c>
      <c r="H2259" s="13">
        <v>0</v>
      </c>
      <c r="I2259" s="13">
        <v>0</v>
      </c>
      <c r="J2259" s="13">
        <v>0</v>
      </c>
      <c r="K2259" s="15">
        <v>13258</v>
      </c>
      <c r="L2259" s="15">
        <v>13416</v>
      </c>
      <c r="M2259" s="15">
        <v>26674</v>
      </c>
      <c r="O2259" s="13"/>
      <c r="P2259" s="13"/>
    </row>
    <row r="2260" spans="1:16" ht="12.45" customHeight="1" x14ac:dyDescent="0.2">
      <c r="A2260" s="11" t="str">
        <f t="shared" si="39"/>
        <v>LORD HOWE ISLAND1999</v>
      </c>
      <c r="B2260" s="3" t="s">
        <v>43</v>
      </c>
      <c r="C2260" s="12">
        <v>1999</v>
      </c>
      <c r="E2260" s="13">
        <v>13921</v>
      </c>
      <c r="F2260" s="13">
        <v>13943</v>
      </c>
      <c r="G2260" s="13">
        <v>27864</v>
      </c>
      <c r="H2260" s="13">
        <v>0</v>
      </c>
      <c r="I2260" s="13">
        <v>0</v>
      </c>
      <c r="J2260" s="13">
        <v>0</v>
      </c>
      <c r="K2260" s="15">
        <v>13921</v>
      </c>
      <c r="L2260" s="15">
        <v>13943</v>
      </c>
      <c r="M2260" s="15">
        <v>27864</v>
      </c>
      <c r="O2260" s="13"/>
      <c r="P2260" s="13"/>
    </row>
    <row r="2261" spans="1:16" ht="12.45" customHeight="1" x14ac:dyDescent="0.2">
      <c r="A2261" s="11" t="str">
        <f t="shared" si="39"/>
        <v>LORD HOWE ISLAND2000</v>
      </c>
      <c r="B2261" s="91" t="s">
        <v>43</v>
      </c>
      <c r="C2261" s="16">
        <v>2000</v>
      </c>
      <c r="D2261" s="89"/>
      <c r="E2261" s="92">
        <v>12500</v>
      </c>
      <c r="F2261" s="92">
        <v>12596</v>
      </c>
      <c r="G2261" s="92">
        <v>25096</v>
      </c>
      <c r="H2261" s="92">
        <v>0</v>
      </c>
      <c r="I2261" s="92">
        <v>0</v>
      </c>
      <c r="J2261" s="92">
        <v>0</v>
      </c>
      <c r="K2261" s="15">
        <v>12500</v>
      </c>
      <c r="L2261" s="15">
        <v>12596</v>
      </c>
      <c r="M2261" s="15">
        <v>25096</v>
      </c>
      <c r="O2261" s="13"/>
      <c r="P2261" s="13"/>
    </row>
    <row r="2262" spans="1:16" ht="12.45" customHeight="1" x14ac:dyDescent="0.2">
      <c r="A2262" s="11" t="str">
        <f t="shared" si="39"/>
        <v>LORD HOWE ISLAND2001</v>
      </c>
      <c r="B2262" s="3" t="s">
        <v>43</v>
      </c>
      <c r="C2262" s="12">
        <v>2001</v>
      </c>
      <c r="E2262" s="13">
        <v>12517</v>
      </c>
      <c r="F2262" s="13">
        <v>12542</v>
      </c>
      <c r="G2262" s="13">
        <v>25059</v>
      </c>
      <c r="H2262" s="13">
        <v>0</v>
      </c>
      <c r="I2262" s="13">
        <v>0</v>
      </c>
      <c r="J2262" s="13">
        <v>0</v>
      </c>
      <c r="K2262" s="15">
        <v>12517</v>
      </c>
      <c r="L2262" s="15">
        <v>12542</v>
      </c>
      <c r="M2262" s="15">
        <v>25059</v>
      </c>
      <c r="O2262" s="13"/>
      <c r="P2262" s="13"/>
    </row>
    <row r="2263" spans="1:16" ht="12.45" customHeight="1" x14ac:dyDescent="0.2">
      <c r="A2263" s="11" t="str">
        <f t="shared" si="39"/>
        <v>LORD HOWE ISLAND2002</v>
      </c>
      <c r="B2263" s="93" t="s">
        <v>43</v>
      </c>
      <c r="C2263" s="88">
        <v>2002</v>
      </c>
      <c r="D2263" s="89"/>
      <c r="E2263" s="15">
        <v>12580</v>
      </c>
      <c r="F2263" s="15">
        <v>12565</v>
      </c>
      <c r="G2263" s="15">
        <v>25145</v>
      </c>
      <c r="H2263" s="15">
        <v>0</v>
      </c>
      <c r="I2263" s="15">
        <v>0</v>
      </c>
      <c r="J2263" s="15">
        <v>0</v>
      </c>
      <c r="K2263" s="15">
        <v>12580</v>
      </c>
      <c r="L2263" s="15">
        <v>12565</v>
      </c>
      <c r="M2263" s="15">
        <v>25145</v>
      </c>
      <c r="O2263" s="13"/>
      <c r="P2263" s="13"/>
    </row>
    <row r="2264" spans="1:16" ht="12.45" customHeight="1" x14ac:dyDescent="0.2">
      <c r="A2264" s="11" t="str">
        <f t="shared" si="39"/>
        <v>LORD HOWE ISLAND2003</v>
      </c>
      <c r="B2264" s="93" t="s">
        <v>43</v>
      </c>
      <c r="C2264" s="88">
        <v>2003</v>
      </c>
      <c r="D2264" s="89"/>
      <c r="E2264" s="15">
        <v>13130</v>
      </c>
      <c r="F2264" s="15">
        <v>12985</v>
      </c>
      <c r="G2264" s="15">
        <v>26115</v>
      </c>
      <c r="H2264" s="15">
        <v>0</v>
      </c>
      <c r="I2264" s="15">
        <v>0</v>
      </c>
      <c r="J2264" s="15">
        <v>0</v>
      </c>
      <c r="K2264" s="15">
        <v>13130</v>
      </c>
      <c r="L2264" s="15">
        <v>12985</v>
      </c>
      <c r="M2264" s="15">
        <v>26115</v>
      </c>
      <c r="O2264" s="13"/>
      <c r="P2264" s="13"/>
    </row>
    <row r="2265" spans="1:16" ht="12.45" customHeight="1" x14ac:dyDescent="0.2">
      <c r="A2265" s="11" t="str">
        <f t="shared" si="39"/>
        <v>LORD HOWE ISLAND2004</v>
      </c>
      <c r="B2265" s="93" t="s">
        <v>43</v>
      </c>
      <c r="C2265" s="88">
        <v>2004</v>
      </c>
      <c r="D2265" s="89"/>
      <c r="E2265" s="15">
        <v>13233</v>
      </c>
      <c r="F2265" s="15">
        <v>13218</v>
      </c>
      <c r="G2265" s="15">
        <v>26451</v>
      </c>
      <c r="H2265" s="15">
        <v>0</v>
      </c>
      <c r="I2265" s="15">
        <v>0</v>
      </c>
      <c r="J2265" s="15">
        <v>0</v>
      </c>
      <c r="K2265" s="15">
        <v>13233</v>
      </c>
      <c r="L2265" s="15">
        <v>13218</v>
      </c>
      <c r="M2265" s="15">
        <v>26451</v>
      </c>
      <c r="O2265" s="13"/>
      <c r="P2265" s="13"/>
    </row>
    <row r="2266" spans="1:16" ht="12.45" customHeight="1" x14ac:dyDescent="0.2">
      <c r="A2266" s="11" t="str">
        <f t="shared" si="39"/>
        <v>LORD HOWE ISLAND2005</v>
      </c>
      <c r="B2266" s="93" t="s">
        <v>43</v>
      </c>
      <c r="C2266" s="12">
        <v>2005</v>
      </c>
      <c r="E2266" s="94">
        <v>14356</v>
      </c>
      <c r="F2266" s="94">
        <v>14253</v>
      </c>
      <c r="G2266" s="94">
        <v>28609</v>
      </c>
      <c r="H2266" s="100">
        <v>0</v>
      </c>
      <c r="I2266" s="100">
        <v>0</v>
      </c>
      <c r="J2266" s="94">
        <v>0</v>
      </c>
      <c r="K2266" s="15">
        <v>14356</v>
      </c>
      <c r="L2266" s="15">
        <v>14253</v>
      </c>
      <c r="M2266" s="15">
        <v>28609</v>
      </c>
      <c r="O2266" s="13"/>
      <c r="P2266" s="13"/>
    </row>
    <row r="2267" spans="1:16" ht="12.45" customHeight="1" x14ac:dyDescent="0.2">
      <c r="A2267" s="11" t="str">
        <f t="shared" si="39"/>
        <v>LORD HOWE ISLAND2006</v>
      </c>
      <c r="B2267" s="3" t="s">
        <v>43</v>
      </c>
      <c r="C2267" s="12">
        <v>2006</v>
      </c>
      <c r="E2267" s="13">
        <v>16004</v>
      </c>
      <c r="F2267" s="13">
        <v>16095</v>
      </c>
      <c r="G2267" s="13">
        <v>32099</v>
      </c>
      <c r="H2267" s="13">
        <v>0</v>
      </c>
      <c r="I2267" s="13">
        <v>0</v>
      </c>
      <c r="J2267" s="13">
        <v>0</v>
      </c>
      <c r="K2267" s="15">
        <v>16004</v>
      </c>
      <c r="L2267" s="15">
        <v>16095</v>
      </c>
      <c r="M2267" s="15">
        <v>32099</v>
      </c>
      <c r="O2267" s="13"/>
      <c r="P2267" s="13"/>
    </row>
    <row r="2268" spans="1:16" ht="12.45" customHeight="1" x14ac:dyDescent="0.2">
      <c r="A2268" s="11" t="str">
        <f t="shared" si="39"/>
        <v>LORD HOWE ISLAND2007</v>
      </c>
      <c r="B2268" s="95" t="s">
        <v>43</v>
      </c>
      <c r="C2268" s="88">
        <v>2007</v>
      </c>
      <c r="D2268" s="89"/>
      <c r="E2268" s="15">
        <v>16653</v>
      </c>
      <c r="F2268" s="15">
        <v>16872</v>
      </c>
      <c r="G2268" s="15">
        <v>33525</v>
      </c>
      <c r="H2268" s="90">
        <v>0</v>
      </c>
      <c r="I2268" s="90">
        <v>0</v>
      </c>
      <c r="J2268" s="15">
        <v>0</v>
      </c>
      <c r="K2268" s="15">
        <v>16653</v>
      </c>
      <c r="L2268" s="15">
        <v>16872</v>
      </c>
      <c r="M2268" s="15">
        <v>33525</v>
      </c>
      <c r="O2268" s="13"/>
      <c r="P2268" s="13"/>
    </row>
    <row r="2269" spans="1:16" ht="12.45" customHeight="1" x14ac:dyDescent="0.2">
      <c r="A2269" s="11" t="str">
        <f t="shared" si="39"/>
        <v>LORD HOWE ISLAND2008</v>
      </c>
      <c r="B2269" s="3" t="s">
        <v>43</v>
      </c>
      <c r="C2269" s="12">
        <v>2008</v>
      </c>
      <c r="E2269" s="13">
        <v>17329</v>
      </c>
      <c r="F2269" s="13">
        <v>17244</v>
      </c>
      <c r="G2269" s="13">
        <v>34573</v>
      </c>
      <c r="H2269" s="13">
        <v>0</v>
      </c>
      <c r="I2269" s="13">
        <v>0</v>
      </c>
      <c r="J2269" s="13">
        <v>0</v>
      </c>
      <c r="K2269" s="15">
        <v>17329</v>
      </c>
      <c r="L2269" s="15">
        <v>17244</v>
      </c>
      <c r="M2269" s="15">
        <v>34573</v>
      </c>
      <c r="O2269" s="13"/>
      <c r="P2269" s="13"/>
    </row>
    <row r="2270" spans="1:16" ht="12.45" customHeight="1" x14ac:dyDescent="0.2">
      <c r="A2270" s="11" t="str">
        <f t="shared" si="39"/>
        <v>LORD HOWE ISLAND2009</v>
      </c>
      <c r="B2270" s="3" t="s">
        <v>43</v>
      </c>
      <c r="C2270" s="12">
        <v>2009</v>
      </c>
      <c r="E2270" s="13">
        <v>16558</v>
      </c>
      <c r="F2270" s="13">
        <v>16520</v>
      </c>
      <c r="G2270" s="13">
        <v>33078</v>
      </c>
      <c r="H2270" s="13">
        <v>0</v>
      </c>
      <c r="I2270" s="13">
        <v>0</v>
      </c>
      <c r="J2270" s="13">
        <v>0</v>
      </c>
      <c r="K2270" s="15">
        <v>16558</v>
      </c>
      <c r="L2270" s="15">
        <v>16520</v>
      </c>
      <c r="M2270" s="15">
        <v>33078</v>
      </c>
      <c r="O2270" s="13"/>
      <c r="P2270" s="13"/>
    </row>
    <row r="2271" spans="1:16" ht="12.45" customHeight="1" x14ac:dyDescent="0.2">
      <c r="A2271" s="11" t="str">
        <f t="shared" si="39"/>
        <v>LORD HOWE ISLAND2010</v>
      </c>
      <c r="B2271" s="3" t="s">
        <v>43</v>
      </c>
      <c r="C2271" s="12">
        <v>2010</v>
      </c>
      <c r="E2271" s="13">
        <v>16401</v>
      </c>
      <c r="F2271" s="13">
        <v>16433</v>
      </c>
      <c r="G2271" s="13">
        <v>32834</v>
      </c>
      <c r="H2271" s="13">
        <v>0</v>
      </c>
      <c r="I2271" s="13">
        <v>0</v>
      </c>
      <c r="J2271" s="13">
        <v>0</v>
      </c>
      <c r="K2271" s="15">
        <v>16401</v>
      </c>
      <c r="L2271" s="15">
        <v>16433</v>
      </c>
      <c r="M2271" s="15">
        <v>32834</v>
      </c>
      <c r="O2271" s="13"/>
      <c r="P2271" s="13"/>
    </row>
    <row r="2272" spans="1:16" ht="12.45" customHeight="1" x14ac:dyDescent="0.2">
      <c r="A2272" s="11" t="str">
        <f t="shared" si="39"/>
        <v>LORD HOWE ISLAND2011</v>
      </c>
      <c r="B2272" s="93" t="s">
        <v>43</v>
      </c>
      <c r="C2272" s="88">
        <v>2011</v>
      </c>
      <c r="D2272" s="89"/>
      <c r="E2272" s="15">
        <v>15571</v>
      </c>
      <c r="F2272" s="15">
        <v>15554</v>
      </c>
      <c r="G2272" s="15">
        <v>31125</v>
      </c>
      <c r="H2272" s="15">
        <v>0</v>
      </c>
      <c r="I2272" s="15">
        <v>0</v>
      </c>
      <c r="J2272" s="15">
        <v>0</v>
      </c>
      <c r="K2272" s="15">
        <v>15571</v>
      </c>
      <c r="L2272" s="15">
        <v>15554</v>
      </c>
      <c r="M2272" s="15">
        <v>31125</v>
      </c>
      <c r="O2272" s="13"/>
      <c r="P2272" s="13"/>
    </row>
    <row r="2273" spans="1:16" ht="12.45" customHeight="1" x14ac:dyDescent="0.2">
      <c r="A2273" s="11" t="str">
        <f t="shared" si="39"/>
        <v>LORD HOWE ISLAND2012</v>
      </c>
      <c r="B2273" s="3" t="s">
        <v>43</v>
      </c>
      <c r="C2273" s="12">
        <v>2012</v>
      </c>
      <c r="E2273" s="13">
        <v>16006</v>
      </c>
      <c r="F2273" s="13">
        <v>15871</v>
      </c>
      <c r="G2273" s="13">
        <v>31877</v>
      </c>
      <c r="H2273" s="13">
        <v>0</v>
      </c>
      <c r="I2273" s="13">
        <v>0</v>
      </c>
      <c r="J2273" s="13">
        <v>0</v>
      </c>
      <c r="K2273" s="15">
        <v>16006</v>
      </c>
      <c r="L2273" s="15">
        <v>15871</v>
      </c>
      <c r="M2273" s="15">
        <v>31877</v>
      </c>
      <c r="O2273" s="13"/>
      <c r="P2273" s="13"/>
    </row>
    <row r="2274" spans="1:16" ht="12.45" customHeight="1" x14ac:dyDescent="0.2">
      <c r="A2274" s="11" t="str">
        <f t="shared" si="39"/>
        <v>LORD HOWE ISLAND2013</v>
      </c>
      <c r="B2274" s="95" t="s">
        <v>43</v>
      </c>
      <c r="C2274" s="88">
        <v>2013</v>
      </c>
      <c r="D2274" s="89"/>
      <c r="E2274" s="15">
        <v>16969</v>
      </c>
      <c r="F2274" s="15">
        <v>16989</v>
      </c>
      <c r="G2274" s="15">
        <v>33958</v>
      </c>
      <c r="H2274" s="90">
        <v>0</v>
      </c>
      <c r="I2274" s="90">
        <v>0</v>
      </c>
      <c r="J2274" s="15">
        <v>0</v>
      </c>
      <c r="K2274" s="15">
        <v>16969</v>
      </c>
      <c r="L2274" s="15">
        <v>16989</v>
      </c>
      <c r="M2274" s="15">
        <v>33958</v>
      </c>
      <c r="O2274" s="13"/>
      <c r="P2274" s="13"/>
    </row>
    <row r="2275" spans="1:16" ht="12.45" customHeight="1" x14ac:dyDescent="0.2">
      <c r="A2275" s="11" t="str">
        <f t="shared" si="39"/>
        <v>LORD HOWE ISLAND2014</v>
      </c>
      <c r="B2275" s="95" t="s">
        <v>43</v>
      </c>
      <c r="C2275" s="88">
        <v>2014</v>
      </c>
      <c r="D2275" s="89"/>
      <c r="E2275" s="15">
        <v>16764</v>
      </c>
      <c r="F2275" s="15">
        <v>16716</v>
      </c>
      <c r="G2275" s="15">
        <v>33480</v>
      </c>
      <c r="H2275" s="15">
        <v>0</v>
      </c>
      <c r="I2275" s="15">
        <v>0</v>
      </c>
      <c r="J2275" s="15">
        <v>0</v>
      </c>
      <c r="K2275" s="15">
        <v>16764</v>
      </c>
      <c r="L2275" s="15">
        <v>16716</v>
      </c>
      <c r="M2275" s="15">
        <v>33480</v>
      </c>
      <c r="O2275" s="13"/>
      <c r="P2275" s="13"/>
    </row>
    <row r="2276" spans="1:16" ht="12.45" customHeight="1" x14ac:dyDescent="0.2">
      <c r="A2276" s="11" t="str">
        <f t="shared" si="39"/>
        <v>LORD HOWE ISLAND2015</v>
      </c>
      <c r="B2276" s="91" t="s">
        <v>43</v>
      </c>
      <c r="C2276" s="16">
        <v>2015</v>
      </c>
      <c r="D2276" s="89"/>
      <c r="E2276" s="92">
        <v>16495</v>
      </c>
      <c r="F2276" s="92">
        <v>16448</v>
      </c>
      <c r="G2276" s="92">
        <v>32943</v>
      </c>
      <c r="H2276" s="92">
        <v>0</v>
      </c>
      <c r="I2276" s="92">
        <v>0</v>
      </c>
      <c r="J2276" s="92">
        <v>0</v>
      </c>
      <c r="K2276" s="15">
        <v>16495</v>
      </c>
      <c r="L2276" s="15">
        <v>16448</v>
      </c>
      <c r="M2276" s="15">
        <v>32943</v>
      </c>
      <c r="O2276" s="13"/>
      <c r="P2276" s="13"/>
    </row>
    <row r="2277" spans="1:16" ht="12.45" customHeight="1" x14ac:dyDescent="0.2">
      <c r="A2277" s="11" t="str">
        <f t="shared" si="39"/>
        <v>LORD HOWE ISLAND2016</v>
      </c>
      <c r="B2277" s="3" t="s">
        <v>43</v>
      </c>
      <c r="C2277" s="12">
        <v>2016</v>
      </c>
      <c r="E2277" s="13">
        <v>17653</v>
      </c>
      <c r="F2277" s="13">
        <v>17819</v>
      </c>
      <c r="G2277" s="13">
        <v>35472</v>
      </c>
      <c r="H2277" s="13">
        <v>0</v>
      </c>
      <c r="I2277" s="13">
        <v>0</v>
      </c>
      <c r="J2277" s="13">
        <v>0</v>
      </c>
      <c r="K2277" s="15">
        <v>17653</v>
      </c>
      <c r="L2277" s="15">
        <v>17819</v>
      </c>
      <c r="M2277" s="15">
        <v>35472</v>
      </c>
      <c r="O2277" s="13"/>
      <c r="P2277" s="13"/>
    </row>
    <row r="2278" spans="1:16" ht="12.45" customHeight="1" x14ac:dyDescent="0.2">
      <c r="A2278" s="11" t="str">
        <f t="shared" si="39"/>
        <v>LORD HOWE ISLAND2017</v>
      </c>
      <c r="B2278" s="3" t="s">
        <v>43</v>
      </c>
      <c r="C2278" s="12">
        <v>2017</v>
      </c>
      <c r="E2278" s="13">
        <v>17257</v>
      </c>
      <c r="F2278" s="13">
        <v>17300</v>
      </c>
      <c r="G2278" s="13">
        <v>34557</v>
      </c>
      <c r="H2278" s="13">
        <v>0</v>
      </c>
      <c r="I2278" s="13">
        <v>0</v>
      </c>
      <c r="J2278" s="13">
        <v>0</v>
      </c>
      <c r="K2278" s="15">
        <v>17257</v>
      </c>
      <c r="L2278" s="15">
        <v>17300</v>
      </c>
      <c r="M2278" s="15">
        <v>34557</v>
      </c>
      <c r="O2278" s="13"/>
      <c r="P2278" s="13"/>
    </row>
    <row r="2279" spans="1:16" ht="12.45" customHeight="1" x14ac:dyDescent="0.2">
      <c r="A2279" s="11" t="str">
        <f t="shared" si="39"/>
        <v>LORD HOWE ISLAND2018</v>
      </c>
      <c r="B2279" s="95" t="s">
        <v>43</v>
      </c>
      <c r="C2279" s="88">
        <v>2018</v>
      </c>
      <c r="D2279" s="89"/>
      <c r="E2279" s="15">
        <v>17327</v>
      </c>
      <c r="F2279" s="15">
        <v>17180</v>
      </c>
      <c r="G2279" s="15">
        <v>34507</v>
      </c>
      <c r="H2279" s="90">
        <v>0</v>
      </c>
      <c r="I2279" s="90">
        <v>0</v>
      </c>
      <c r="J2279" s="15">
        <v>0</v>
      </c>
      <c r="K2279" s="15">
        <v>17327</v>
      </c>
      <c r="L2279" s="15">
        <v>17180</v>
      </c>
      <c r="M2279" s="15">
        <v>34507</v>
      </c>
      <c r="O2279" s="13"/>
      <c r="P2279" s="13"/>
    </row>
    <row r="2280" spans="1:16" ht="12.45" customHeight="1" x14ac:dyDescent="0.2">
      <c r="A2280" s="11" t="str">
        <f t="shared" si="39"/>
        <v>LORD HOWE ISLAND2019</v>
      </c>
      <c r="B2280" s="91" t="s">
        <v>43</v>
      </c>
      <c r="C2280" s="16">
        <v>2019</v>
      </c>
      <c r="D2280" s="89"/>
      <c r="E2280" s="92">
        <v>16656</v>
      </c>
      <c r="F2280" s="92">
        <v>16824</v>
      </c>
      <c r="G2280" s="92">
        <v>33480</v>
      </c>
      <c r="H2280" s="92">
        <v>0</v>
      </c>
      <c r="I2280" s="92">
        <v>0</v>
      </c>
      <c r="J2280" s="92">
        <v>0</v>
      </c>
      <c r="K2280" s="15">
        <v>16656</v>
      </c>
      <c r="L2280" s="15">
        <v>16824</v>
      </c>
      <c r="M2280" s="15">
        <v>33480</v>
      </c>
      <c r="O2280" s="13"/>
      <c r="P2280" s="13"/>
    </row>
    <row r="2281" spans="1:16" ht="12.45" customHeight="1" x14ac:dyDescent="0.2">
      <c r="A2281" s="11" t="str">
        <f t="shared" si="39"/>
        <v>LORD HOWE ISLAND2020</v>
      </c>
      <c r="B2281" s="3" t="s">
        <v>43</v>
      </c>
      <c r="C2281" s="12">
        <v>2020</v>
      </c>
      <c r="E2281" s="13">
        <v>8774</v>
      </c>
      <c r="F2281" s="13">
        <v>8787</v>
      </c>
      <c r="G2281" s="13">
        <v>17561</v>
      </c>
      <c r="H2281" s="13">
        <v>0</v>
      </c>
      <c r="I2281" s="13">
        <v>0</v>
      </c>
      <c r="J2281" s="13">
        <v>0</v>
      </c>
      <c r="K2281" s="15">
        <v>8774</v>
      </c>
      <c r="L2281" s="15">
        <v>8787</v>
      </c>
      <c r="M2281" s="15">
        <v>17561</v>
      </c>
      <c r="O2281" s="13"/>
      <c r="P2281" s="13"/>
    </row>
    <row r="2282" spans="1:16" ht="12.45" customHeight="1" x14ac:dyDescent="0.2">
      <c r="A2282" s="11" t="str">
        <f t="shared" si="39"/>
        <v>LORD HOWE ISLAND2021</v>
      </c>
      <c r="B2282" s="93" t="s">
        <v>43</v>
      </c>
      <c r="C2282" s="88">
        <v>2021</v>
      </c>
      <c r="D2282" s="89"/>
      <c r="E2282" s="15">
        <v>12387</v>
      </c>
      <c r="F2282" s="15">
        <v>12329</v>
      </c>
      <c r="G2282" s="15">
        <v>24716</v>
      </c>
      <c r="H2282" s="15">
        <v>0</v>
      </c>
      <c r="I2282" s="15">
        <v>0</v>
      </c>
      <c r="J2282" s="15">
        <v>0</v>
      </c>
      <c r="K2282" s="15">
        <v>12387</v>
      </c>
      <c r="L2282" s="15">
        <v>12329</v>
      </c>
      <c r="M2282" s="15">
        <v>24716</v>
      </c>
      <c r="O2282" s="13"/>
      <c r="P2282" s="13"/>
    </row>
    <row r="2283" spans="1:16" ht="12.45" customHeight="1" x14ac:dyDescent="0.2">
      <c r="A2283" s="11" t="str">
        <f t="shared" si="39"/>
        <v>LORD HOWE ISLAND2022</v>
      </c>
      <c r="B2283" s="3" t="s">
        <v>43</v>
      </c>
      <c r="C2283" s="12">
        <v>2022</v>
      </c>
      <c r="E2283" s="13">
        <v>15609</v>
      </c>
      <c r="F2283" s="13">
        <v>15524</v>
      </c>
      <c r="G2283" s="13">
        <v>31133</v>
      </c>
      <c r="H2283" s="13">
        <v>0</v>
      </c>
      <c r="I2283" s="13">
        <v>0</v>
      </c>
      <c r="J2283" s="13">
        <v>0</v>
      </c>
      <c r="K2283" s="15">
        <v>15609</v>
      </c>
      <c r="L2283" s="15">
        <v>15524</v>
      </c>
      <c r="M2283" s="15">
        <v>31133</v>
      </c>
      <c r="O2283" s="13"/>
      <c r="P2283" s="13"/>
    </row>
    <row r="2284" spans="1:16" ht="12.45" customHeight="1" x14ac:dyDescent="0.2">
      <c r="A2284" s="11" t="str">
        <f t="shared" si="39"/>
        <v>LORD HOWE ISLAND2023</v>
      </c>
      <c r="B2284" s="3" t="s">
        <v>43</v>
      </c>
      <c r="C2284" s="12">
        <v>2023</v>
      </c>
      <c r="E2284" s="13">
        <v>14777</v>
      </c>
      <c r="F2284" s="13">
        <v>14771</v>
      </c>
      <c r="G2284" s="13">
        <v>29548</v>
      </c>
      <c r="H2284" s="13">
        <v>0</v>
      </c>
      <c r="I2284" s="13">
        <v>0</v>
      </c>
      <c r="J2284" s="13">
        <v>0</v>
      </c>
      <c r="K2284" s="15">
        <v>14777</v>
      </c>
      <c r="L2284" s="15">
        <v>14771</v>
      </c>
      <c r="M2284" s="15">
        <v>29548</v>
      </c>
      <c r="O2284" s="13"/>
      <c r="P2284" s="13"/>
    </row>
    <row r="2285" spans="1:16" ht="12.45" customHeight="1" x14ac:dyDescent="0.2">
      <c r="A2285" s="11" t="str">
        <f t="shared" si="39"/>
        <v>LORD HOWE ISLAND2024</v>
      </c>
      <c r="B2285" s="95" t="s">
        <v>43</v>
      </c>
      <c r="C2285" s="88">
        <v>2024</v>
      </c>
      <c r="D2285" s="89"/>
      <c r="E2285" s="15">
        <v>14701</v>
      </c>
      <c r="F2285" s="15">
        <v>14654</v>
      </c>
      <c r="G2285" s="15">
        <v>29355</v>
      </c>
      <c r="H2285" s="90">
        <v>0</v>
      </c>
      <c r="I2285" s="90">
        <v>0</v>
      </c>
      <c r="J2285" s="15">
        <v>0</v>
      </c>
      <c r="K2285" s="15">
        <v>14701</v>
      </c>
      <c r="L2285" s="15">
        <v>14654</v>
      </c>
      <c r="M2285" s="15">
        <v>29355</v>
      </c>
      <c r="O2285" s="13"/>
      <c r="P2285" s="13"/>
    </row>
    <row r="2286" spans="1:16" ht="12.45" customHeight="1" x14ac:dyDescent="0.2">
      <c r="A2286" s="11" t="str">
        <f t="shared" si="39"/>
        <v>MACKAY1985</v>
      </c>
      <c r="B2286" s="95" t="s">
        <v>42</v>
      </c>
      <c r="C2286" s="88">
        <v>1985</v>
      </c>
      <c r="D2286" s="89"/>
      <c r="E2286" s="15">
        <v>98746</v>
      </c>
      <c r="F2286" s="15">
        <v>99604</v>
      </c>
      <c r="G2286" s="15">
        <v>198350</v>
      </c>
      <c r="H2286" s="90">
        <v>0</v>
      </c>
      <c r="I2286" s="90">
        <v>0</v>
      </c>
      <c r="J2286" s="15">
        <v>0</v>
      </c>
      <c r="K2286" s="15">
        <v>98746</v>
      </c>
      <c r="L2286" s="15">
        <v>99604</v>
      </c>
      <c r="M2286" s="15">
        <v>198350</v>
      </c>
      <c r="O2286" s="13"/>
      <c r="P2286" s="13"/>
    </row>
    <row r="2287" spans="1:16" ht="12.45" customHeight="1" x14ac:dyDescent="0.2">
      <c r="A2287" s="11" t="str">
        <f t="shared" si="39"/>
        <v>MACKAY1986</v>
      </c>
      <c r="B2287" s="93" t="s">
        <v>42</v>
      </c>
      <c r="C2287" s="88">
        <v>1986</v>
      </c>
      <c r="D2287" s="89"/>
      <c r="E2287" s="15">
        <v>110224</v>
      </c>
      <c r="F2287" s="15">
        <v>110812</v>
      </c>
      <c r="G2287" s="15">
        <v>221036</v>
      </c>
      <c r="H2287" s="15">
        <v>0</v>
      </c>
      <c r="I2287" s="15">
        <v>0</v>
      </c>
      <c r="J2287" s="15">
        <v>0</v>
      </c>
      <c r="K2287" s="15">
        <v>110224</v>
      </c>
      <c r="L2287" s="15">
        <v>110812</v>
      </c>
      <c r="M2287" s="15">
        <v>221036</v>
      </c>
      <c r="O2287" s="13"/>
      <c r="P2287" s="13"/>
    </row>
    <row r="2288" spans="1:16" ht="12.45" customHeight="1" x14ac:dyDescent="0.2">
      <c r="A2288" s="11" t="str">
        <f t="shared" si="39"/>
        <v>MACKAY1987</v>
      </c>
      <c r="B2288" s="91" t="s">
        <v>42</v>
      </c>
      <c r="C2288" s="16">
        <v>1987</v>
      </c>
      <c r="E2288" s="92">
        <v>100409</v>
      </c>
      <c r="F2288" s="92">
        <v>101239</v>
      </c>
      <c r="G2288" s="92">
        <v>201648</v>
      </c>
      <c r="H2288" s="92">
        <v>0</v>
      </c>
      <c r="I2288" s="92">
        <v>0</v>
      </c>
      <c r="J2288" s="92">
        <v>0</v>
      </c>
      <c r="K2288" s="15">
        <v>100409</v>
      </c>
      <c r="L2288" s="15">
        <v>101239</v>
      </c>
      <c r="M2288" s="15">
        <v>201648</v>
      </c>
      <c r="O2288" s="13"/>
      <c r="P2288" s="13"/>
    </row>
    <row r="2289" spans="1:16" ht="12.45" customHeight="1" x14ac:dyDescent="0.2">
      <c r="A2289" s="11" t="str">
        <f t="shared" si="39"/>
        <v>MACKAY1988</v>
      </c>
      <c r="B2289" s="95" t="s">
        <v>42</v>
      </c>
      <c r="C2289" s="88">
        <v>1988</v>
      </c>
      <c r="D2289" s="89"/>
      <c r="E2289" s="15">
        <v>99925</v>
      </c>
      <c r="F2289" s="15">
        <v>100977</v>
      </c>
      <c r="G2289" s="15">
        <v>200902</v>
      </c>
      <c r="H2289" s="15">
        <v>0</v>
      </c>
      <c r="I2289" s="15">
        <v>0</v>
      </c>
      <c r="J2289" s="15">
        <v>0</v>
      </c>
      <c r="K2289" s="15">
        <v>99925</v>
      </c>
      <c r="L2289" s="15">
        <v>100977</v>
      </c>
      <c r="M2289" s="15">
        <v>200902</v>
      </c>
      <c r="O2289" s="13"/>
      <c r="P2289" s="13"/>
    </row>
    <row r="2290" spans="1:16" ht="12.45" customHeight="1" x14ac:dyDescent="0.2">
      <c r="A2290" s="11" t="str">
        <f t="shared" si="39"/>
        <v>MACKAY1989</v>
      </c>
      <c r="B2290" s="95" t="s">
        <v>42</v>
      </c>
      <c r="C2290" s="88">
        <v>1989</v>
      </c>
      <c r="D2290" s="89"/>
      <c r="E2290" s="15">
        <v>69542</v>
      </c>
      <c r="F2290" s="15">
        <v>71676</v>
      </c>
      <c r="G2290" s="15">
        <v>141218</v>
      </c>
      <c r="H2290" s="90">
        <v>0</v>
      </c>
      <c r="I2290" s="90">
        <v>0</v>
      </c>
      <c r="J2290" s="15">
        <v>0</v>
      </c>
      <c r="K2290" s="15">
        <v>69542</v>
      </c>
      <c r="L2290" s="15">
        <v>71676</v>
      </c>
      <c r="M2290" s="15">
        <v>141218</v>
      </c>
      <c r="O2290" s="13"/>
      <c r="P2290" s="13"/>
    </row>
    <row r="2291" spans="1:16" ht="12.45" customHeight="1" x14ac:dyDescent="0.2">
      <c r="A2291" s="11" t="str">
        <f t="shared" si="39"/>
        <v>MACKAY1990</v>
      </c>
      <c r="B2291" s="95" t="s">
        <v>42</v>
      </c>
      <c r="C2291" s="88">
        <v>1990</v>
      </c>
      <c r="D2291" s="89"/>
      <c r="E2291" s="15">
        <v>83087</v>
      </c>
      <c r="F2291" s="15">
        <v>85060</v>
      </c>
      <c r="G2291" s="15">
        <v>168147</v>
      </c>
      <c r="H2291" s="90">
        <v>0</v>
      </c>
      <c r="I2291" s="90">
        <v>0</v>
      </c>
      <c r="J2291" s="15">
        <v>0</v>
      </c>
      <c r="K2291" s="15">
        <v>83087</v>
      </c>
      <c r="L2291" s="15">
        <v>85060</v>
      </c>
      <c r="M2291" s="15">
        <v>168147</v>
      </c>
      <c r="O2291" s="13"/>
      <c r="P2291" s="13"/>
    </row>
    <row r="2292" spans="1:16" ht="12.45" customHeight="1" x14ac:dyDescent="0.2">
      <c r="A2292" s="11" t="str">
        <f t="shared" si="39"/>
        <v>MACKAY1991</v>
      </c>
      <c r="B2292" s="93" t="s">
        <v>42</v>
      </c>
      <c r="C2292" s="88">
        <v>1991</v>
      </c>
      <c r="D2292" s="89"/>
      <c r="E2292" s="15">
        <v>93939</v>
      </c>
      <c r="F2292" s="15">
        <v>96508</v>
      </c>
      <c r="G2292" s="15">
        <v>190447</v>
      </c>
      <c r="H2292" s="15">
        <v>0</v>
      </c>
      <c r="I2292" s="15">
        <v>0</v>
      </c>
      <c r="J2292" s="15">
        <v>0</v>
      </c>
      <c r="K2292" s="15">
        <v>93939</v>
      </c>
      <c r="L2292" s="15">
        <v>96508</v>
      </c>
      <c r="M2292" s="15">
        <v>190447</v>
      </c>
      <c r="O2292" s="13"/>
      <c r="P2292" s="13"/>
    </row>
    <row r="2293" spans="1:16" ht="12.45" customHeight="1" x14ac:dyDescent="0.2">
      <c r="A2293" s="11" t="str">
        <f t="shared" si="39"/>
        <v>MACKAY1992</v>
      </c>
      <c r="B2293" s="93" t="s">
        <v>42</v>
      </c>
      <c r="C2293" s="88">
        <v>1992</v>
      </c>
      <c r="D2293" s="89"/>
      <c r="E2293" s="15">
        <v>105353</v>
      </c>
      <c r="F2293" s="15">
        <v>107378</v>
      </c>
      <c r="G2293" s="15">
        <v>212731</v>
      </c>
      <c r="H2293" s="15">
        <v>0</v>
      </c>
      <c r="I2293" s="15">
        <v>0</v>
      </c>
      <c r="J2293" s="15">
        <v>0</v>
      </c>
      <c r="K2293" s="15">
        <v>105353</v>
      </c>
      <c r="L2293" s="15">
        <v>107378</v>
      </c>
      <c r="M2293" s="15">
        <v>212731</v>
      </c>
      <c r="O2293" s="13"/>
      <c r="P2293" s="13"/>
    </row>
    <row r="2294" spans="1:16" ht="12.45" customHeight="1" x14ac:dyDescent="0.2">
      <c r="A2294" s="11" t="str">
        <f t="shared" si="39"/>
        <v>MACKAY1993</v>
      </c>
      <c r="B2294" s="95" t="s">
        <v>42</v>
      </c>
      <c r="C2294" s="88">
        <v>1993</v>
      </c>
      <c r="D2294" s="89"/>
      <c r="E2294" s="15">
        <v>116331</v>
      </c>
      <c r="F2294" s="15">
        <v>118188</v>
      </c>
      <c r="G2294" s="15">
        <v>234519</v>
      </c>
      <c r="H2294" s="90">
        <v>0</v>
      </c>
      <c r="I2294" s="90">
        <v>0</v>
      </c>
      <c r="J2294" s="15">
        <v>0</v>
      </c>
      <c r="K2294" s="15">
        <v>116331</v>
      </c>
      <c r="L2294" s="15">
        <v>118188</v>
      </c>
      <c r="M2294" s="15">
        <v>234519</v>
      </c>
      <c r="O2294" s="13"/>
      <c r="P2294" s="13"/>
    </row>
    <row r="2295" spans="1:16" ht="12.45" customHeight="1" x14ac:dyDescent="0.2">
      <c r="A2295" s="11" t="str">
        <f t="shared" si="39"/>
        <v>MACKAY1994</v>
      </c>
      <c r="B2295" s="95" t="s">
        <v>42</v>
      </c>
      <c r="C2295" s="88">
        <v>1994</v>
      </c>
      <c r="D2295" s="89"/>
      <c r="E2295" s="15">
        <v>127259</v>
      </c>
      <c r="F2295" s="15">
        <v>129256</v>
      </c>
      <c r="G2295" s="15">
        <v>256515</v>
      </c>
      <c r="H2295" s="90">
        <v>0</v>
      </c>
      <c r="I2295" s="90">
        <v>0</v>
      </c>
      <c r="J2295" s="15">
        <v>0</v>
      </c>
      <c r="K2295" s="15">
        <v>127259</v>
      </c>
      <c r="L2295" s="15">
        <v>129256</v>
      </c>
      <c r="M2295" s="15">
        <v>256515</v>
      </c>
      <c r="O2295" s="13"/>
      <c r="P2295" s="13"/>
    </row>
    <row r="2296" spans="1:16" ht="12.45" customHeight="1" x14ac:dyDescent="0.2">
      <c r="A2296" s="11" t="str">
        <f t="shared" si="39"/>
        <v>MACKAY1995</v>
      </c>
      <c r="B2296" s="93" t="s">
        <v>42</v>
      </c>
      <c r="C2296" s="12">
        <v>1995</v>
      </c>
      <c r="E2296" s="94">
        <v>140163</v>
      </c>
      <c r="F2296" s="94">
        <v>142005</v>
      </c>
      <c r="G2296" s="94">
        <v>282168</v>
      </c>
      <c r="H2296" s="94">
        <v>0</v>
      </c>
      <c r="I2296" s="94">
        <v>0</v>
      </c>
      <c r="J2296" s="94">
        <v>0</v>
      </c>
      <c r="K2296" s="15">
        <v>140163</v>
      </c>
      <c r="L2296" s="15">
        <v>142005</v>
      </c>
      <c r="M2296" s="15">
        <v>282168</v>
      </c>
      <c r="O2296" s="13"/>
      <c r="P2296" s="13"/>
    </row>
    <row r="2297" spans="1:16" ht="12.45" customHeight="1" x14ac:dyDescent="0.2">
      <c r="A2297" s="11" t="str">
        <f t="shared" si="39"/>
        <v>MACKAY1996</v>
      </c>
      <c r="B2297" s="3" t="s">
        <v>42</v>
      </c>
      <c r="C2297" s="12">
        <v>1996</v>
      </c>
      <c r="E2297" s="13">
        <v>146107</v>
      </c>
      <c r="F2297" s="13">
        <v>147315</v>
      </c>
      <c r="G2297" s="13">
        <v>293422</v>
      </c>
      <c r="H2297" s="13">
        <v>0</v>
      </c>
      <c r="I2297" s="13">
        <v>0</v>
      </c>
      <c r="J2297" s="13">
        <v>0</v>
      </c>
      <c r="K2297" s="15">
        <v>146107</v>
      </c>
      <c r="L2297" s="15">
        <v>147315</v>
      </c>
      <c r="M2297" s="15">
        <v>293422</v>
      </c>
      <c r="O2297" s="13"/>
      <c r="P2297" s="13"/>
    </row>
    <row r="2298" spans="1:16" ht="12.45" customHeight="1" x14ac:dyDescent="0.2">
      <c r="A2298" s="11" t="str">
        <f t="shared" si="39"/>
        <v>MACKAY1997</v>
      </c>
      <c r="B2298" s="3" t="s">
        <v>42</v>
      </c>
      <c r="C2298" s="12">
        <v>1997</v>
      </c>
      <c r="E2298" s="13">
        <v>149566</v>
      </c>
      <c r="F2298" s="13">
        <v>150388</v>
      </c>
      <c r="G2298" s="13">
        <v>299954</v>
      </c>
      <c r="H2298" s="13">
        <v>0</v>
      </c>
      <c r="I2298" s="13">
        <v>0</v>
      </c>
      <c r="J2298" s="13">
        <v>0</v>
      </c>
      <c r="K2298" s="15">
        <v>149566</v>
      </c>
      <c r="L2298" s="15">
        <v>150388</v>
      </c>
      <c r="M2298" s="15">
        <v>299954</v>
      </c>
      <c r="O2298" s="13"/>
      <c r="P2298" s="13"/>
    </row>
    <row r="2299" spans="1:16" ht="12.45" customHeight="1" x14ac:dyDescent="0.2">
      <c r="A2299" s="11" t="str">
        <f t="shared" si="39"/>
        <v>MACKAY1998</v>
      </c>
      <c r="B2299" s="3" t="s">
        <v>42</v>
      </c>
      <c r="C2299" s="12">
        <v>1998</v>
      </c>
      <c r="E2299" s="13">
        <v>140755</v>
      </c>
      <c r="F2299" s="13">
        <v>142619</v>
      </c>
      <c r="G2299" s="13">
        <v>283374</v>
      </c>
      <c r="H2299" s="13">
        <v>0</v>
      </c>
      <c r="I2299" s="13">
        <v>0</v>
      </c>
      <c r="J2299" s="13">
        <v>0</v>
      </c>
      <c r="K2299" s="15">
        <v>140755</v>
      </c>
      <c r="L2299" s="15">
        <v>142619</v>
      </c>
      <c r="M2299" s="15">
        <v>283374</v>
      </c>
      <c r="O2299" s="13"/>
      <c r="P2299" s="13"/>
    </row>
    <row r="2300" spans="1:16" ht="12.45" customHeight="1" x14ac:dyDescent="0.2">
      <c r="A2300" s="11" t="str">
        <f t="shared" si="39"/>
        <v>MACKAY1999</v>
      </c>
      <c r="B2300" s="3" t="s">
        <v>42</v>
      </c>
      <c r="C2300" s="12">
        <v>1999</v>
      </c>
      <c r="E2300" s="13">
        <v>138081</v>
      </c>
      <c r="F2300" s="13">
        <v>139380</v>
      </c>
      <c r="G2300" s="13">
        <v>277461</v>
      </c>
      <c r="H2300" s="13">
        <v>0</v>
      </c>
      <c r="I2300" s="13">
        <v>0</v>
      </c>
      <c r="J2300" s="13">
        <v>0</v>
      </c>
      <c r="K2300" s="15">
        <v>138081</v>
      </c>
      <c r="L2300" s="15">
        <v>139380</v>
      </c>
      <c r="M2300" s="15">
        <v>277461</v>
      </c>
      <c r="O2300" s="13"/>
      <c r="P2300" s="13"/>
    </row>
    <row r="2301" spans="1:16" ht="12.45" customHeight="1" x14ac:dyDescent="0.2">
      <c r="A2301" s="11" t="str">
        <f t="shared" si="39"/>
        <v>MACKAY2000</v>
      </c>
      <c r="B2301" s="3" t="s">
        <v>42</v>
      </c>
      <c r="C2301" s="12">
        <v>2000</v>
      </c>
      <c r="E2301" s="13">
        <v>138589</v>
      </c>
      <c r="F2301" s="13">
        <v>139771</v>
      </c>
      <c r="G2301" s="13">
        <v>278360</v>
      </c>
      <c r="H2301" s="13">
        <v>0</v>
      </c>
      <c r="I2301" s="13">
        <v>0</v>
      </c>
      <c r="J2301" s="13">
        <v>0</v>
      </c>
      <c r="K2301" s="15">
        <v>138589</v>
      </c>
      <c r="L2301" s="15">
        <v>139771</v>
      </c>
      <c r="M2301" s="15">
        <v>278360</v>
      </c>
      <c r="O2301" s="13"/>
      <c r="P2301" s="13"/>
    </row>
    <row r="2302" spans="1:16" ht="12.45" customHeight="1" x14ac:dyDescent="0.2">
      <c r="A2302" s="11" t="str">
        <f t="shared" si="39"/>
        <v>MACKAY2001</v>
      </c>
      <c r="B2302" s="3" t="s">
        <v>42</v>
      </c>
      <c r="C2302" s="12">
        <v>2001</v>
      </c>
      <c r="E2302" s="13">
        <v>138053</v>
      </c>
      <c r="F2302" s="13">
        <v>139358</v>
      </c>
      <c r="G2302" s="13">
        <v>277411</v>
      </c>
      <c r="H2302" s="13">
        <v>0</v>
      </c>
      <c r="I2302" s="13">
        <v>0</v>
      </c>
      <c r="J2302" s="13">
        <v>0</v>
      </c>
      <c r="K2302" s="15">
        <v>138053</v>
      </c>
      <c r="L2302" s="15">
        <v>139358</v>
      </c>
      <c r="M2302" s="15">
        <v>277411</v>
      </c>
      <c r="O2302" s="13"/>
      <c r="P2302" s="13"/>
    </row>
    <row r="2303" spans="1:16" ht="12.45" customHeight="1" x14ac:dyDescent="0.2">
      <c r="A2303" s="11" t="str">
        <f t="shared" si="39"/>
        <v>MACKAY2002</v>
      </c>
      <c r="B2303" s="95" t="s">
        <v>42</v>
      </c>
      <c r="C2303" s="88">
        <v>2002</v>
      </c>
      <c r="D2303" s="89"/>
      <c r="E2303" s="15">
        <v>168615</v>
      </c>
      <c r="F2303" s="15">
        <v>169616</v>
      </c>
      <c r="G2303" s="15">
        <v>338231</v>
      </c>
      <c r="H2303" s="90">
        <v>0</v>
      </c>
      <c r="I2303" s="90">
        <v>0</v>
      </c>
      <c r="J2303" s="15">
        <v>0</v>
      </c>
      <c r="K2303" s="15">
        <v>168615</v>
      </c>
      <c r="L2303" s="15">
        <v>169616</v>
      </c>
      <c r="M2303" s="15">
        <v>338231</v>
      </c>
      <c r="O2303" s="13"/>
      <c r="P2303" s="13"/>
    </row>
    <row r="2304" spans="1:16" ht="12.45" customHeight="1" x14ac:dyDescent="0.2">
      <c r="A2304" s="11" t="str">
        <f t="shared" si="39"/>
        <v>MACKAY2003</v>
      </c>
      <c r="B2304" s="3" t="s">
        <v>42</v>
      </c>
      <c r="C2304" s="12">
        <v>2003</v>
      </c>
      <c r="E2304" s="13">
        <v>203705</v>
      </c>
      <c r="F2304" s="13">
        <v>202754</v>
      </c>
      <c r="G2304" s="13">
        <v>406459</v>
      </c>
      <c r="H2304" s="13">
        <v>0</v>
      </c>
      <c r="I2304" s="13">
        <v>0</v>
      </c>
      <c r="J2304" s="13">
        <v>0</v>
      </c>
      <c r="K2304" s="15">
        <v>203705</v>
      </c>
      <c r="L2304" s="15">
        <v>202754</v>
      </c>
      <c r="M2304" s="15">
        <v>406459</v>
      </c>
      <c r="O2304" s="13"/>
      <c r="P2304" s="13"/>
    </row>
    <row r="2305" spans="1:16" ht="12.45" customHeight="1" x14ac:dyDescent="0.2">
      <c r="A2305" s="11" t="str">
        <f t="shared" si="39"/>
        <v>MACKAY2004</v>
      </c>
      <c r="B2305" s="93" t="s">
        <v>42</v>
      </c>
      <c r="C2305" s="88">
        <v>2004</v>
      </c>
      <c r="D2305" s="89"/>
      <c r="E2305" s="15">
        <v>255126</v>
      </c>
      <c r="F2305" s="15">
        <v>255870</v>
      </c>
      <c r="G2305" s="15">
        <v>510996</v>
      </c>
      <c r="H2305" s="15">
        <v>0</v>
      </c>
      <c r="I2305" s="15">
        <v>0</v>
      </c>
      <c r="J2305" s="15">
        <v>0</v>
      </c>
      <c r="K2305" s="15">
        <v>255126</v>
      </c>
      <c r="L2305" s="15">
        <v>255870</v>
      </c>
      <c r="M2305" s="15">
        <v>510996</v>
      </c>
      <c r="O2305" s="13"/>
      <c r="P2305" s="13"/>
    </row>
    <row r="2306" spans="1:16" ht="12.45" customHeight="1" x14ac:dyDescent="0.2">
      <c r="A2306" s="11" t="str">
        <f t="shared" si="39"/>
        <v>MACKAY2005</v>
      </c>
      <c r="B2306" s="3" t="s">
        <v>42</v>
      </c>
      <c r="C2306" s="12">
        <v>2005</v>
      </c>
      <c r="E2306" s="13">
        <v>313443</v>
      </c>
      <c r="F2306" s="13">
        <v>314899</v>
      </c>
      <c r="G2306" s="13">
        <v>628342</v>
      </c>
      <c r="H2306" s="13">
        <v>0</v>
      </c>
      <c r="I2306" s="13">
        <v>0</v>
      </c>
      <c r="J2306" s="13">
        <v>0</v>
      </c>
      <c r="K2306" s="15">
        <v>313443</v>
      </c>
      <c r="L2306" s="15">
        <v>314899</v>
      </c>
      <c r="M2306" s="15">
        <v>628342</v>
      </c>
      <c r="O2306" s="13"/>
      <c r="P2306" s="13"/>
    </row>
    <row r="2307" spans="1:16" ht="12.45" customHeight="1" x14ac:dyDescent="0.2">
      <c r="A2307" s="11" t="str">
        <f t="shared" si="39"/>
        <v>MACKAY2006</v>
      </c>
      <c r="B2307" s="3" t="s">
        <v>42</v>
      </c>
      <c r="C2307" s="12">
        <v>2006</v>
      </c>
      <c r="E2307" s="13">
        <v>353623</v>
      </c>
      <c r="F2307" s="13">
        <v>355154</v>
      </c>
      <c r="G2307" s="13">
        <v>708777</v>
      </c>
      <c r="H2307" s="13">
        <v>0</v>
      </c>
      <c r="I2307" s="13">
        <v>0</v>
      </c>
      <c r="J2307" s="13">
        <v>0</v>
      </c>
      <c r="K2307" s="15">
        <v>353623</v>
      </c>
      <c r="L2307" s="15">
        <v>355154</v>
      </c>
      <c r="M2307" s="15">
        <v>708777</v>
      </c>
      <c r="O2307" s="13"/>
      <c r="P2307" s="13"/>
    </row>
    <row r="2308" spans="1:16" ht="12.45" customHeight="1" x14ac:dyDescent="0.2">
      <c r="A2308" s="11" t="str">
        <f t="shared" si="39"/>
        <v>MACKAY2007</v>
      </c>
      <c r="B2308" s="3" t="s">
        <v>42</v>
      </c>
      <c r="C2308" s="12">
        <v>2007</v>
      </c>
      <c r="E2308" s="13">
        <v>387788</v>
      </c>
      <c r="F2308" s="13">
        <v>389136</v>
      </c>
      <c r="G2308" s="13">
        <v>776924</v>
      </c>
      <c r="H2308" s="13">
        <v>0</v>
      </c>
      <c r="I2308" s="13">
        <v>0</v>
      </c>
      <c r="J2308" s="13">
        <v>0</v>
      </c>
      <c r="K2308" s="15">
        <v>387788</v>
      </c>
      <c r="L2308" s="15">
        <v>389136</v>
      </c>
      <c r="M2308" s="15">
        <v>776924</v>
      </c>
      <c r="O2308" s="13"/>
      <c r="P2308" s="13"/>
    </row>
    <row r="2309" spans="1:16" ht="12.45" customHeight="1" x14ac:dyDescent="0.2">
      <c r="A2309" s="11" t="str">
        <f t="shared" si="39"/>
        <v>MACKAY2008</v>
      </c>
      <c r="B2309" s="91" t="s">
        <v>42</v>
      </c>
      <c r="C2309" s="16">
        <v>2008</v>
      </c>
      <c r="D2309" s="89"/>
      <c r="E2309" s="92">
        <v>459624</v>
      </c>
      <c r="F2309" s="92">
        <v>459772</v>
      </c>
      <c r="G2309" s="92">
        <v>919396</v>
      </c>
      <c r="H2309" s="92">
        <v>0</v>
      </c>
      <c r="I2309" s="92">
        <v>0</v>
      </c>
      <c r="J2309" s="92">
        <v>0</v>
      </c>
      <c r="K2309" s="15">
        <v>459624</v>
      </c>
      <c r="L2309" s="15">
        <v>459772</v>
      </c>
      <c r="M2309" s="15">
        <v>919396</v>
      </c>
      <c r="O2309" s="13"/>
      <c r="P2309" s="13"/>
    </row>
    <row r="2310" spans="1:16" ht="12.45" customHeight="1" x14ac:dyDescent="0.2">
      <c r="A2310" s="11" t="str">
        <f t="shared" si="39"/>
        <v>MACKAY2009</v>
      </c>
      <c r="B2310" s="93" t="s">
        <v>42</v>
      </c>
      <c r="C2310" s="88">
        <v>2009</v>
      </c>
      <c r="D2310" s="89"/>
      <c r="E2310" s="15">
        <v>462851</v>
      </c>
      <c r="F2310" s="15">
        <v>462838</v>
      </c>
      <c r="G2310" s="15">
        <v>925689</v>
      </c>
      <c r="H2310" s="15">
        <v>0</v>
      </c>
      <c r="I2310" s="15">
        <v>0</v>
      </c>
      <c r="J2310" s="15">
        <v>0</v>
      </c>
      <c r="K2310" s="15">
        <v>462851</v>
      </c>
      <c r="L2310" s="15">
        <v>462838</v>
      </c>
      <c r="M2310" s="15">
        <v>925689</v>
      </c>
      <c r="O2310" s="13"/>
      <c r="P2310" s="13"/>
    </row>
    <row r="2311" spans="1:16" ht="12.45" customHeight="1" x14ac:dyDescent="0.2">
      <c r="A2311" s="11" t="str">
        <f t="shared" si="39"/>
        <v>MACKAY2010</v>
      </c>
      <c r="B2311" s="95" t="s">
        <v>42</v>
      </c>
      <c r="C2311" s="88">
        <v>2010</v>
      </c>
      <c r="D2311" s="89"/>
      <c r="E2311" s="15">
        <v>489573</v>
      </c>
      <c r="F2311" s="15">
        <v>493494</v>
      </c>
      <c r="G2311" s="15">
        <v>983067</v>
      </c>
      <c r="H2311" s="90">
        <v>0</v>
      </c>
      <c r="I2311" s="90">
        <v>0</v>
      </c>
      <c r="J2311" s="15">
        <v>0</v>
      </c>
      <c r="K2311" s="15">
        <v>489573</v>
      </c>
      <c r="L2311" s="15">
        <v>493494</v>
      </c>
      <c r="M2311" s="15">
        <v>983067</v>
      </c>
      <c r="O2311" s="13"/>
      <c r="P2311" s="13"/>
    </row>
    <row r="2312" spans="1:16" ht="12.45" customHeight="1" x14ac:dyDescent="0.2">
      <c r="A2312" s="11" t="str">
        <f t="shared" si="39"/>
        <v>MACKAY2011</v>
      </c>
      <c r="B2312" s="93" t="s">
        <v>42</v>
      </c>
      <c r="C2312" s="88">
        <v>2011</v>
      </c>
      <c r="D2312" s="89"/>
      <c r="E2312" s="15">
        <v>540522</v>
      </c>
      <c r="F2312" s="15">
        <v>542079</v>
      </c>
      <c r="G2312" s="15">
        <v>1082601</v>
      </c>
      <c r="H2312" s="15">
        <v>0</v>
      </c>
      <c r="I2312" s="15">
        <v>0</v>
      </c>
      <c r="J2312" s="15">
        <v>0</v>
      </c>
      <c r="K2312" s="15">
        <v>540522</v>
      </c>
      <c r="L2312" s="15">
        <v>542079</v>
      </c>
      <c r="M2312" s="15">
        <v>1082601</v>
      </c>
      <c r="O2312" s="13"/>
      <c r="P2312" s="13"/>
    </row>
    <row r="2313" spans="1:16" ht="12.45" customHeight="1" x14ac:dyDescent="0.2">
      <c r="A2313" s="11" t="str">
        <f t="shared" si="39"/>
        <v>MACKAY2012</v>
      </c>
      <c r="B2313" s="93" t="s">
        <v>42</v>
      </c>
      <c r="C2313" s="88">
        <v>2012</v>
      </c>
      <c r="D2313" s="89"/>
      <c r="E2313" s="15">
        <v>561837</v>
      </c>
      <c r="F2313" s="15">
        <v>564406</v>
      </c>
      <c r="G2313" s="15">
        <v>1126243</v>
      </c>
      <c r="H2313" s="15">
        <v>0</v>
      </c>
      <c r="I2313" s="15">
        <v>0</v>
      </c>
      <c r="J2313" s="15">
        <v>0</v>
      </c>
      <c r="K2313" s="15">
        <v>561837</v>
      </c>
      <c r="L2313" s="15">
        <v>564406</v>
      </c>
      <c r="M2313" s="15">
        <v>1126243</v>
      </c>
      <c r="O2313" s="13"/>
      <c r="P2313" s="13"/>
    </row>
    <row r="2314" spans="1:16" ht="12.45" customHeight="1" x14ac:dyDescent="0.2">
      <c r="A2314" s="11" t="str">
        <f t="shared" si="39"/>
        <v>MACKAY2013</v>
      </c>
      <c r="B2314" s="3" t="s">
        <v>42</v>
      </c>
      <c r="C2314" s="12">
        <v>2013</v>
      </c>
      <c r="E2314" s="13">
        <v>550711</v>
      </c>
      <c r="F2314" s="13">
        <v>551883</v>
      </c>
      <c r="G2314" s="13">
        <v>1102594</v>
      </c>
      <c r="H2314" s="13">
        <v>0</v>
      </c>
      <c r="I2314" s="13">
        <v>0</v>
      </c>
      <c r="J2314" s="13">
        <v>0</v>
      </c>
      <c r="K2314" s="15">
        <v>550711</v>
      </c>
      <c r="L2314" s="15">
        <v>551883</v>
      </c>
      <c r="M2314" s="15">
        <v>1102594</v>
      </c>
      <c r="O2314" s="13"/>
      <c r="P2314" s="13"/>
    </row>
    <row r="2315" spans="1:16" ht="12.45" customHeight="1" x14ac:dyDescent="0.2">
      <c r="A2315" s="11" t="str">
        <f t="shared" si="39"/>
        <v>MACKAY2014</v>
      </c>
      <c r="B2315" s="95" t="s">
        <v>42</v>
      </c>
      <c r="C2315" s="88">
        <v>2014</v>
      </c>
      <c r="D2315" s="89"/>
      <c r="E2315" s="15">
        <v>484502</v>
      </c>
      <c r="F2315" s="15">
        <v>485461</v>
      </c>
      <c r="G2315" s="15">
        <v>969963</v>
      </c>
      <c r="H2315" s="90">
        <v>0</v>
      </c>
      <c r="I2315" s="90">
        <v>0</v>
      </c>
      <c r="J2315" s="15">
        <v>0</v>
      </c>
      <c r="K2315" s="15">
        <v>484502</v>
      </c>
      <c r="L2315" s="15">
        <v>485461</v>
      </c>
      <c r="M2315" s="15">
        <v>969963</v>
      </c>
      <c r="O2315" s="13"/>
      <c r="P2315" s="13"/>
    </row>
    <row r="2316" spans="1:16" ht="12.45" customHeight="1" x14ac:dyDescent="0.2">
      <c r="A2316" s="11" t="str">
        <f t="shared" ref="A2316:A2379" si="40">CONCATENATE(B2316,C2316)</f>
        <v>MACKAY2015</v>
      </c>
      <c r="B2316" s="93" t="s">
        <v>42</v>
      </c>
      <c r="C2316" s="88">
        <v>2015</v>
      </c>
      <c r="D2316" s="89"/>
      <c r="E2316" s="15">
        <v>434538</v>
      </c>
      <c r="F2316" s="15">
        <v>434394</v>
      </c>
      <c r="G2316" s="15">
        <v>868932</v>
      </c>
      <c r="H2316" s="15">
        <v>0</v>
      </c>
      <c r="I2316" s="15">
        <v>0</v>
      </c>
      <c r="J2316" s="15">
        <v>0</v>
      </c>
      <c r="K2316" s="15">
        <v>434538</v>
      </c>
      <c r="L2316" s="15">
        <v>434394</v>
      </c>
      <c r="M2316" s="15">
        <v>868932</v>
      </c>
      <c r="O2316" s="13"/>
      <c r="P2316" s="13"/>
    </row>
    <row r="2317" spans="1:16" ht="12.45" customHeight="1" x14ac:dyDescent="0.2">
      <c r="A2317" s="11" t="str">
        <f t="shared" si="40"/>
        <v>MACKAY2016</v>
      </c>
      <c r="B2317" s="95" t="s">
        <v>42</v>
      </c>
      <c r="C2317" s="88">
        <v>2016</v>
      </c>
      <c r="D2317" s="89"/>
      <c r="E2317" s="15">
        <v>383172</v>
      </c>
      <c r="F2317" s="15">
        <v>384481</v>
      </c>
      <c r="G2317" s="15">
        <v>767653</v>
      </c>
      <c r="H2317" s="90">
        <v>0</v>
      </c>
      <c r="I2317" s="90">
        <v>0</v>
      </c>
      <c r="J2317" s="15">
        <v>0</v>
      </c>
      <c r="K2317" s="15">
        <v>383172</v>
      </c>
      <c r="L2317" s="15">
        <v>384481</v>
      </c>
      <c r="M2317" s="15">
        <v>767653</v>
      </c>
      <c r="O2317" s="13"/>
      <c r="P2317" s="13"/>
    </row>
    <row r="2318" spans="1:16" ht="12.45" customHeight="1" x14ac:dyDescent="0.2">
      <c r="A2318" s="11" t="str">
        <f t="shared" si="40"/>
        <v>MACKAY2017</v>
      </c>
      <c r="B2318" s="95" t="s">
        <v>42</v>
      </c>
      <c r="C2318" s="88">
        <v>2017</v>
      </c>
      <c r="D2318" s="89"/>
      <c r="E2318" s="15">
        <v>379464</v>
      </c>
      <c r="F2318" s="15">
        <v>383539</v>
      </c>
      <c r="G2318" s="15">
        <v>763003</v>
      </c>
      <c r="H2318" s="90">
        <v>0</v>
      </c>
      <c r="I2318" s="90">
        <v>0</v>
      </c>
      <c r="J2318" s="15">
        <v>0</v>
      </c>
      <c r="K2318" s="15">
        <v>379464</v>
      </c>
      <c r="L2318" s="15">
        <v>383539</v>
      </c>
      <c r="M2318" s="15">
        <v>763003</v>
      </c>
      <c r="O2318" s="13"/>
      <c r="P2318" s="13"/>
    </row>
    <row r="2319" spans="1:16" ht="12.45" customHeight="1" x14ac:dyDescent="0.2">
      <c r="A2319" s="11" t="str">
        <f t="shared" si="40"/>
        <v>MACKAY2018</v>
      </c>
      <c r="B2319" s="3" t="s">
        <v>42</v>
      </c>
      <c r="C2319" s="12">
        <v>2018</v>
      </c>
      <c r="E2319" s="13">
        <v>403304</v>
      </c>
      <c r="F2319" s="13">
        <v>404662</v>
      </c>
      <c r="G2319" s="13">
        <v>807966</v>
      </c>
      <c r="H2319" s="13">
        <v>0</v>
      </c>
      <c r="I2319" s="13">
        <v>0</v>
      </c>
      <c r="J2319" s="13">
        <v>0</v>
      </c>
      <c r="K2319" s="15">
        <v>403304</v>
      </c>
      <c r="L2319" s="15">
        <v>404662</v>
      </c>
      <c r="M2319" s="15">
        <v>807966</v>
      </c>
      <c r="O2319" s="13"/>
      <c r="P2319" s="13"/>
    </row>
    <row r="2320" spans="1:16" ht="12.45" customHeight="1" x14ac:dyDescent="0.2">
      <c r="A2320" s="11" t="str">
        <f t="shared" si="40"/>
        <v>MACKAY2019</v>
      </c>
      <c r="B2320" s="95" t="s">
        <v>42</v>
      </c>
      <c r="C2320" s="88">
        <v>2019</v>
      </c>
      <c r="D2320" s="89"/>
      <c r="E2320" s="15">
        <v>419147</v>
      </c>
      <c r="F2320" s="15">
        <v>421503</v>
      </c>
      <c r="G2320" s="15">
        <v>840650</v>
      </c>
      <c r="H2320" s="90">
        <v>0</v>
      </c>
      <c r="I2320" s="90">
        <v>0</v>
      </c>
      <c r="J2320" s="15">
        <v>0</v>
      </c>
      <c r="K2320" s="15">
        <v>419147</v>
      </c>
      <c r="L2320" s="15">
        <v>421503</v>
      </c>
      <c r="M2320" s="15">
        <v>840650</v>
      </c>
      <c r="O2320" s="13"/>
      <c r="P2320" s="13"/>
    </row>
    <row r="2321" spans="1:16" ht="12.45" customHeight="1" x14ac:dyDescent="0.2">
      <c r="A2321" s="11" t="str">
        <f t="shared" si="40"/>
        <v>MACKAY2020</v>
      </c>
      <c r="B2321" s="3" t="s">
        <v>42</v>
      </c>
      <c r="C2321" s="12">
        <v>2020</v>
      </c>
      <c r="E2321" s="13">
        <v>225612</v>
      </c>
      <c r="F2321" s="13">
        <v>225632</v>
      </c>
      <c r="G2321" s="13">
        <v>451244</v>
      </c>
      <c r="H2321" s="13">
        <v>0</v>
      </c>
      <c r="I2321" s="13">
        <v>0</v>
      </c>
      <c r="J2321" s="13">
        <v>0</v>
      </c>
      <c r="K2321" s="15">
        <v>225612</v>
      </c>
      <c r="L2321" s="15">
        <v>225632</v>
      </c>
      <c r="M2321" s="15">
        <v>451244</v>
      </c>
      <c r="O2321" s="13"/>
      <c r="P2321" s="13"/>
    </row>
    <row r="2322" spans="1:16" ht="12.45" customHeight="1" x14ac:dyDescent="0.2">
      <c r="A2322" s="11" t="str">
        <f t="shared" si="40"/>
        <v>MACKAY2021</v>
      </c>
      <c r="B2322" s="95" t="s">
        <v>42</v>
      </c>
      <c r="C2322" s="88">
        <v>2021</v>
      </c>
      <c r="D2322" s="89"/>
      <c r="E2322" s="15">
        <v>323921</v>
      </c>
      <c r="F2322" s="15">
        <v>323566</v>
      </c>
      <c r="G2322" s="15">
        <v>647487</v>
      </c>
      <c r="H2322" s="90">
        <v>0</v>
      </c>
      <c r="I2322" s="90">
        <v>0</v>
      </c>
      <c r="J2322" s="15">
        <v>0</v>
      </c>
      <c r="K2322" s="15">
        <v>323921</v>
      </c>
      <c r="L2322" s="15">
        <v>323566</v>
      </c>
      <c r="M2322" s="15">
        <v>647487</v>
      </c>
      <c r="O2322" s="13"/>
      <c r="P2322" s="13"/>
    </row>
    <row r="2323" spans="1:16" ht="12.45" customHeight="1" x14ac:dyDescent="0.2">
      <c r="A2323" s="11" t="str">
        <f t="shared" si="40"/>
        <v>MACKAY2022</v>
      </c>
      <c r="B2323" s="95" t="s">
        <v>42</v>
      </c>
      <c r="C2323" s="88">
        <v>2022</v>
      </c>
      <c r="D2323" s="89"/>
      <c r="E2323" s="15">
        <v>410491</v>
      </c>
      <c r="F2323" s="15">
        <v>414213</v>
      </c>
      <c r="G2323" s="15">
        <v>824704</v>
      </c>
      <c r="H2323" s="90">
        <v>0</v>
      </c>
      <c r="I2323" s="90">
        <v>0</v>
      </c>
      <c r="J2323" s="15">
        <v>0</v>
      </c>
      <c r="K2323" s="15">
        <v>410491</v>
      </c>
      <c r="L2323" s="15">
        <v>414213</v>
      </c>
      <c r="M2323" s="15">
        <v>824704</v>
      </c>
      <c r="O2323" s="13"/>
      <c r="P2323" s="13"/>
    </row>
    <row r="2324" spans="1:16" ht="12.45" customHeight="1" x14ac:dyDescent="0.2">
      <c r="A2324" s="11" t="str">
        <f t="shared" si="40"/>
        <v>MACKAY2023</v>
      </c>
      <c r="B2324" s="3" t="s">
        <v>42</v>
      </c>
      <c r="C2324" s="12">
        <v>2023</v>
      </c>
      <c r="E2324" s="13">
        <v>452665</v>
      </c>
      <c r="F2324" s="13">
        <v>456719</v>
      </c>
      <c r="G2324" s="13">
        <v>909384</v>
      </c>
      <c r="H2324" s="13">
        <v>0</v>
      </c>
      <c r="I2324" s="13">
        <v>0</v>
      </c>
      <c r="J2324" s="13">
        <v>0</v>
      </c>
      <c r="K2324" s="15">
        <v>452665</v>
      </c>
      <c r="L2324" s="15">
        <v>456719</v>
      </c>
      <c r="M2324" s="15">
        <v>909384</v>
      </c>
      <c r="O2324" s="13"/>
      <c r="P2324" s="13"/>
    </row>
    <row r="2325" spans="1:16" ht="12.45" customHeight="1" x14ac:dyDescent="0.2">
      <c r="A2325" s="11" t="str">
        <f t="shared" si="40"/>
        <v>MACKAY2024</v>
      </c>
      <c r="B2325" s="95" t="s">
        <v>42</v>
      </c>
      <c r="C2325" s="88">
        <v>2024</v>
      </c>
      <c r="D2325" s="89"/>
      <c r="E2325" s="15">
        <v>448461</v>
      </c>
      <c r="F2325" s="15">
        <v>451849</v>
      </c>
      <c r="G2325" s="15">
        <v>900310</v>
      </c>
      <c r="H2325" s="90">
        <v>0</v>
      </c>
      <c r="I2325" s="90">
        <v>0</v>
      </c>
      <c r="J2325" s="15">
        <v>0</v>
      </c>
      <c r="K2325" s="15">
        <v>448461</v>
      </c>
      <c r="L2325" s="15">
        <v>451849</v>
      </c>
      <c r="M2325" s="15">
        <v>900310</v>
      </c>
      <c r="O2325" s="13"/>
      <c r="P2325" s="13"/>
    </row>
    <row r="2326" spans="1:16" ht="12.45" customHeight="1" x14ac:dyDescent="0.2">
      <c r="A2326" s="11" t="str">
        <f t="shared" si="40"/>
        <v>MANINGRIDA1985</v>
      </c>
      <c r="B2326" s="3" t="s">
        <v>41</v>
      </c>
      <c r="C2326" s="12">
        <v>1985</v>
      </c>
      <c r="E2326" s="13">
        <v>685</v>
      </c>
      <c r="F2326" s="13">
        <v>724</v>
      </c>
      <c r="G2326" s="13">
        <v>1409</v>
      </c>
      <c r="H2326" s="13">
        <v>0</v>
      </c>
      <c r="I2326" s="13">
        <v>0</v>
      </c>
      <c r="J2326" s="13">
        <v>0</v>
      </c>
      <c r="K2326" s="15">
        <v>685</v>
      </c>
      <c r="L2326" s="15">
        <v>724</v>
      </c>
      <c r="M2326" s="15">
        <v>1409</v>
      </c>
      <c r="O2326" s="13"/>
      <c r="P2326" s="13"/>
    </row>
    <row r="2327" spans="1:16" ht="12.45" customHeight="1" x14ac:dyDescent="0.2">
      <c r="A2327" s="11" t="str">
        <f t="shared" si="40"/>
        <v>MANINGRIDA1988</v>
      </c>
      <c r="B2327" s="93" t="s">
        <v>41</v>
      </c>
      <c r="C2327" s="88">
        <v>1988</v>
      </c>
      <c r="D2327" s="89"/>
      <c r="E2327" s="15">
        <v>2</v>
      </c>
      <c r="F2327" s="15">
        <v>2</v>
      </c>
      <c r="G2327" s="15">
        <v>4</v>
      </c>
      <c r="H2327" s="15">
        <v>0</v>
      </c>
      <c r="I2327" s="15">
        <v>0</v>
      </c>
      <c r="J2327" s="15">
        <v>0</v>
      </c>
      <c r="K2327" s="15">
        <v>2</v>
      </c>
      <c r="L2327" s="15">
        <v>2</v>
      </c>
      <c r="M2327" s="15">
        <v>4</v>
      </c>
      <c r="O2327" s="13"/>
      <c r="P2327" s="13"/>
    </row>
    <row r="2328" spans="1:16" ht="12.45" customHeight="1" x14ac:dyDescent="0.2">
      <c r="A2328" s="11" t="str">
        <f t="shared" si="40"/>
        <v>MANINGRIDA1991</v>
      </c>
      <c r="B2328" s="3" t="s">
        <v>41</v>
      </c>
      <c r="C2328" s="12">
        <v>1991</v>
      </c>
      <c r="E2328" s="13">
        <v>55</v>
      </c>
      <c r="F2328" s="13">
        <v>55</v>
      </c>
      <c r="G2328" s="13">
        <v>110</v>
      </c>
      <c r="H2328" s="13">
        <v>0</v>
      </c>
      <c r="I2328" s="13">
        <v>0</v>
      </c>
      <c r="J2328" s="13">
        <v>0</v>
      </c>
      <c r="K2328" s="15">
        <v>55</v>
      </c>
      <c r="L2328" s="15">
        <v>55</v>
      </c>
      <c r="M2328" s="15">
        <v>110</v>
      </c>
      <c r="O2328" s="13"/>
      <c r="P2328" s="13"/>
    </row>
    <row r="2329" spans="1:16" ht="12.45" customHeight="1" x14ac:dyDescent="0.2">
      <c r="A2329" s="11" t="str">
        <f t="shared" si="40"/>
        <v>MANINGRIDA1992</v>
      </c>
      <c r="B2329" s="3" t="s">
        <v>41</v>
      </c>
      <c r="C2329" s="12">
        <v>1992</v>
      </c>
      <c r="E2329" s="13">
        <v>3266</v>
      </c>
      <c r="F2329" s="13">
        <v>3307</v>
      </c>
      <c r="G2329" s="13">
        <v>6573</v>
      </c>
      <c r="H2329" s="13">
        <v>0</v>
      </c>
      <c r="I2329" s="13">
        <v>0</v>
      </c>
      <c r="J2329" s="13">
        <v>0</v>
      </c>
      <c r="K2329" s="15">
        <v>3266</v>
      </c>
      <c r="L2329" s="15">
        <v>3307</v>
      </c>
      <c r="M2329" s="15">
        <v>6573</v>
      </c>
      <c r="O2329" s="13"/>
      <c r="P2329" s="13"/>
    </row>
    <row r="2330" spans="1:16" ht="12.45" customHeight="1" x14ac:dyDescent="0.2">
      <c r="A2330" s="11" t="str">
        <f t="shared" si="40"/>
        <v>MANINGRIDA1993</v>
      </c>
      <c r="B2330" s="93" t="s">
        <v>41</v>
      </c>
      <c r="C2330" s="88">
        <v>1993</v>
      </c>
      <c r="D2330" s="89"/>
      <c r="E2330" s="15">
        <v>3880</v>
      </c>
      <c r="F2330" s="15">
        <v>4041</v>
      </c>
      <c r="G2330" s="15">
        <v>7921</v>
      </c>
      <c r="H2330" s="15">
        <v>0</v>
      </c>
      <c r="I2330" s="15">
        <v>0</v>
      </c>
      <c r="J2330" s="15">
        <v>0</v>
      </c>
      <c r="K2330" s="15">
        <v>3880</v>
      </c>
      <c r="L2330" s="15">
        <v>4041</v>
      </c>
      <c r="M2330" s="15">
        <v>7921</v>
      </c>
      <c r="O2330" s="13"/>
      <c r="P2330" s="13"/>
    </row>
    <row r="2331" spans="1:16" ht="12.45" customHeight="1" x14ac:dyDescent="0.2">
      <c r="A2331" s="11" t="str">
        <f t="shared" si="40"/>
        <v>MANINGRIDA1994</v>
      </c>
      <c r="B2331" s="3" t="s">
        <v>41</v>
      </c>
      <c r="C2331" s="12">
        <v>1994</v>
      </c>
      <c r="E2331" s="13">
        <v>4555</v>
      </c>
      <c r="F2331" s="13">
        <v>4269</v>
      </c>
      <c r="G2331" s="13">
        <v>8824</v>
      </c>
      <c r="H2331" s="13">
        <v>0</v>
      </c>
      <c r="I2331" s="13">
        <v>0</v>
      </c>
      <c r="J2331" s="13">
        <v>0</v>
      </c>
      <c r="K2331" s="15">
        <v>4555</v>
      </c>
      <c r="L2331" s="15">
        <v>4269</v>
      </c>
      <c r="M2331" s="15">
        <v>8824</v>
      </c>
      <c r="O2331" s="13"/>
      <c r="P2331" s="13"/>
    </row>
    <row r="2332" spans="1:16" ht="12.45" customHeight="1" x14ac:dyDescent="0.2">
      <c r="A2332" s="11" t="str">
        <f t="shared" si="40"/>
        <v>MANINGRIDA1995</v>
      </c>
      <c r="B2332" s="93" t="s">
        <v>41</v>
      </c>
      <c r="C2332" s="12">
        <v>1995</v>
      </c>
      <c r="D2332" s="89"/>
      <c r="E2332" s="94">
        <v>4040</v>
      </c>
      <c r="F2332" s="94">
        <v>4040</v>
      </c>
      <c r="G2332" s="94">
        <v>8080</v>
      </c>
      <c r="H2332" s="94">
        <v>0</v>
      </c>
      <c r="I2332" s="94">
        <v>0</v>
      </c>
      <c r="J2332" s="94">
        <v>0</v>
      </c>
      <c r="K2332" s="15">
        <v>4040</v>
      </c>
      <c r="L2332" s="15">
        <v>4040</v>
      </c>
      <c r="M2332" s="15">
        <v>8080</v>
      </c>
      <c r="O2332" s="13"/>
      <c r="P2332" s="13"/>
    </row>
    <row r="2333" spans="1:16" ht="12.45" customHeight="1" x14ac:dyDescent="0.2">
      <c r="A2333" s="11" t="str">
        <f t="shared" si="40"/>
        <v>MANINGRIDA1996</v>
      </c>
      <c r="B2333" s="3" t="s">
        <v>41</v>
      </c>
      <c r="C2333" s="12">
        <v>1996</v>
      </c>
      <c r="E2333" s="13">
        <v>6226</v>
      </c>
      <c r="F2333" s="13">
        <v>6226</v>
      </c>
      <c r="G2333" s="13">
        <v>12452</v>
      </c>
      <c r="H2333" s="13">
        <v>0</v>
      </c>
      <c r="I2333" s="13">
        <v>0</v>
      </c>
      <c r="J2333" s="13">
        <v>0</v>
      </c>
      <c r="K2333" s="15">
        <v>6226</v>
      </c>
      <c r="L2333" s="15">
        <v>6226</v>
      </c>
      <c r="M2333" s="15">
        <v>12452</v>
      </c>
      <c r="O2333" s="13"/>
      <c r="P2333" s="13"/>
    </row>
    <row r="2334" spans="1:16" ht="12.45" customHeight="1" x14ac:dyDescent="0.2">
      <c r="A2334" s="11" t="str">
        <f t="shared" si="40"/>
        <v>MANINGRIDA1997</v>
      </c>
      <c r="B2334" s="95" t="s">
        <v>41</v>
      </c>
      <c r="C2334" s="88">
        <v>1997</v>
      </c>
      <c r="D2334" s="89"/>
      <c r="E2334" s="15">
        <v>7277</v>
      </c>
      <c r="F2334" s="15">
        <v>7277</v>
      </c>
      <c r="G2334" s="15">
        <v>14554</v>
      </c>
      <c r="H2334" s="90">
        <v>0</v>
      </c>
      <c r="I2334" s="90">
        <v>0</v>
      </c>
      <c r="J2334" s="15">
        <v>0</v>
      </c>
      <c r="K2334" s="15">
        <v>7277</v>
      </c>
      <c r="L2334" s="15">
        <v>7277</v>
      </c>
      <c r="M2334" s="15">
        <v>14554</v>
      </c>
      <c r="O2334" s="13"/>
      <c r="P2334" s="13"/>
    </row>
    <row r="2335" spans="1:16" ht="12.45" customHeight="1" x14ac:dyDescent="0.2">
      <c r="A2335" s="11" t="str">
        <f t="shared" si="40"/>
        <v>MANINGRIDA1998</v>
      </c>
      <c r="B2335" s="3" t="s">
        <v>41</v>
      </c>
      <c r="C2335" s="12">
        <v>1998</v>
      </c>
      <c r="E2335" s="13">
        <v>7289</v>
      </c>
      <c r="F2335" s="13">
        <v>7289</v>
      </c>
      <c r="G2335" s="13">
        <v>14578</v>
      </c>
      <c r="H2335" s="13">
        <v>0</v>
      </c>
      <c r="I2335" s="13">
        <v>0</v>
      </c>
      <c r="J2335" s="13">
        <v>0</v>
      </c>
      <c r="K2335" s="15">
        <v>7289</v>
      </c>
      <c r="L2335" s="15">
        <v>7289</v>
      </c>
      <c r="M2335" s="15">
        <v>14578</v>
      </c>
      <c r="O2335" s="13"/>
      <c r="P2335" s="13"/>
    </row>
    <row r="2336" spans="1:16" ht="12.45" customHeight="1" x14ac:dyDescent="0.2">
      <c r="A2336" s="11" t="str">
        <f t="shared" si="40"/>
        <v>MANINGRIDA1999</v>
      </c>
      <c r="B2336" s="3" t="s">
        <v>41</v>
      </c>
      <c r="C2336" s="12">
        <v>1999</v>
      </c>
      <c r="E2336" s="13">
        <v>6817</v>
      </c>
      <c r="F2336" s="13">
        <v>6817</v>
      </c>
      <c r="G2336" s="13">
        <v>13634</v>
      </c>
      <c r="H2336" s="13">
        <v>0</v>
      </c>
      <c r="I2336" s="13">
        <v>0</v>
      </c>
      <c r="J2336" s="13">
        <v>0</v>
      </c>
      <c r="K2336" s="15">
        <v>6817</v>
      </c>
      <c r="L2336" s="15">
        <v>6817</v>
      </c>
      <c r="M2336" s="15">
        <v>13634</v>
      </c>
      <c r="O2336" s="13"/>
      <c r="P2336" s="13"/>
    </row>
    <row r="2337" spans="1:16" ht="12.45" customHeight="1" x14ac:dyDescent="0.2">
      <c r="A2337" s="11" t="str">
        <f t="shared" si="40"/>
        <v>MANINGRIDA2000</v>
      </c>
      <c r="B2337" s="3" t="s">
        <v>41</v>
      </c>
      <c r="C2337" s="12">
        <v>2000</v>
      </c>
      <c r="E2337" s="13">
        <v>7344</v>
      </c>
      <c r="F2337" s="13">
        <v>7189</v>
      </c>
      <c r="G2337" s="13">
        <v>14533</v>
      </c>
      <c r="H2337" s="13">
        <v>0</v>
      </c>
      <c r="I2337" s="13">
        <v>0</v>
      </c>
      <c r="J2337" s="13">
        <v>0</v>
      </c>
      <c r="K2337" s="15">
        <v>7344</v>
      </c>
      <c r="L2337" s="15">
        <v>7189</v>
      </c>
      <c r="M2337" s="15">
        <v>14533</v>
      </c>
      <c r="O2337" s="13"/>
      <c r="P2337" s="13"/>
    </row>
    <row r="2338" spans="1:16" ht="12.45" customHeight="1" x14ac:dyDescent="0.2">
      <c r="A2338" s="11" t="str">
        <f t="shared" si="40"/>
        <v>MANINGRIDA2001</v>
      </c>
      <c r="B2338" s="3" t="s">
        <v>41</v>
      </c>
      <c r="C2338" s="12">
        <v>2001</v>
      </c>
      <c r="E2338" s="13">
        <v>9144</v>
      </c>
      <c r="F2338" s="13">
        <v>8369</v>
      </c>
      <c r="G2338" s="13">
        <v>17513</v>
      </c>
      <c r="H2338" s="13">
        <v>0</v>
      </c>
      <c r="I2338" s="13">
        <v>0</v>
      </c>
      <c r="J2338" s="13">
        <v>0</v>
      </c>
      <c r="K2338" s="15">
        <v>9144</v>
      </c>
      <c r="L2338" s="15">
        <v>8369</v>
      </c>
      <c r="M2338" s="15">
        <v>17513</v>
      </c>
      <c r="O2338" s="13"/>
      <c r="P2338" s="13"/>
    </row>
    <row r="2339" spans="1:16" ht="12.45" customHeight="1" x14ac:dyDescent="0.2">
      <c r="A2339" s="11" t="str">
        <f t="shared" si="40"/>
        <v>MANINGRIDA2002</v>
      </c>
      <c r="B2339" s="93" t="s">
        <v>41</v>
      </c>
      <c r="C2339" s="88">
        <v>2002</v>
      </c>
      <c r="D2339" s="89"/>
      <c r="E2339" s="15">
        <v>9980</v>
      </c>
      <c r="F2339" s="15">
        <v>9457</v>
      </c>
      <c r="G2339" s="15">
        <v>19437</v>
      </c>
      <c r="H2339" s="15">
        <v>0</v>
      </c>
      <c r="I2339" s="15">
        <v>0</v>
      </c>
      <c r="J2339" s="15">
        <v>0</v>
      </c>
      <c r="K2339" s="15">
        <v>9980</v>
      </c>
      <c r="L2339" s="15">
        <v>9457</v>
      </c>
      <c r="M2339" s="15">
        <v>19437</v>
      </c>
      <c r="O2339" s="13"/>
      <c r="P2339" s="13"/>
    </row>
    <row r="2340" spans="1:16" ht="12.45" customHeight="1" x14ac:dyDescent="0.2">
      <c r="A2340" s="11" t="str">
        <f t="shared" si="40"/>
        <v>MANINGRIDA2003</v>
      </c>
      <c r="B2340" s="91" t="s">
        <v>41</v>
      </c>
      <c r="C2340" s="16">
        <v>2003</v>
      </c>
      <c r="D2340" s="89"/>
      <c r="E2340" s="92">
        <v>11523</v>
      </c>
      <c r="F2340" s="92">
        <v>11247</v>
      </c>
      <c r="G2340" s="92">
        <v>22770</v>
      </c>
      <c r="H2340" s="92">
        <v>0</v>
      </c>
      <c r="I2340" s="92">
        <v>0</v>
      </c>
      <c r="J2340" s="92">
        <v>0</v>
      </c>
      <c r="K2340" s="15">
        <v>11523</v>
      </c>
      <c r="L2340" s="15">
        <v>11247</v>
      </c>
      <c r="M2340" s="15">
        <v>22770</v>
      </c>
      <c r="O2340" s="13"/>
      <c r="P2340" s="13"/>
    </row>
    <row r="2341" spans="1:16" ht="12.45" customHeight="1" x14ac:dyDescent="0.2">
      <c r="A2341" s="11" t="str">
        <f t="shared" si="40"/>
        <v>MANINGRIDA2004</v>
      </c>
      <c r="B2341" s="95" t="s">
        <v>41</v>
      </c>
      <c r="C2341" s="88">
        <v>2004</v>
      </c>
      <c r="D2341" s="89"/>
      <c r="E2341" s="15">
        <v>12276</v>
      </c>
      <c r="F2341" s="15">
        <v>12065</v>
      </c>
      <c r="G2341" s="15">
        <v>24341</v>
      </c>
      <c r="H2341" s="90">
        <v>0</v>
      </c>
      <c r="I2341" s="90">
        <v>0</v>
      </c>
      <c r="J2341" s="15">
        <v>0</v>
      </c>
      <c r="K2341" s="15">
        <v>12276</v>
      </c>
      <c r="L2341" s="15">
        <v>12065</v>
      </c>
      <c r="M2341" s="15">
        <v>24341</v>
      </c>
      <c r="O2341" s="13"/>
      <c r="P2341" s="13"/>
    </row>
    <row r="2342" spans="1:16" ht="12.45" customHeight="1" x14ac:dyDescent="0.2">
      <c r="A2342" s="11" t="str">
        <f t="shared" si="40"/>
        <v>MANINGRIDA2005</v>
      </c>
      <c r="B2342" s="93" t="s">
        <v>41</v>
      </c>
      <c r="C2342" s="88">
        <v>2005</v>
      </c>
      <c r="D2342" s="89"/>
      <c r="E2342" s="15">
        <v>11749</v>
      </c>
      <c r="F2342" s="15">
        <v>11495</v>
      </c>
      <c r="G2342" s="15">
        <v>23244</v>
      </c>
      <c r="H2342" s="15">
        <v>0</v>
      </c>
      <c r="I2342" s="15">
        <v>0</v>
      </c>
      <c r="J2342" s="15">
        <v>0</v>
      </c>
      <c r="K2342" s="15">
        <v>11749</v>
      </c>
      <c r="L2342" s="15">
        <v>11495</v>
      </c>
      <c r="M2342" s="15">
        <v>23244</v>
      </c>
      <c r="O2342" s="13"/>
      <c r="P2342" s="13"/>
    </row>
    <row r="2343" spans="1:16" ht="12.45" customHeight="1" x14ac:dyDescent="0.2">
      <c r="A2343" s="11" t="str">
        <f t="shared" si="40"/>
        <v>MANINGRIDA2006</v>
      </c>
      <c r="B2343" s="3" t="s">
        <v>41</v>
      </c>
      <c r="C2343" s="12">
        <v>2006</v>
      </c>
      <c r="E2343" s="13">
        <v>8861</v>
      </c>
      <c r="F2343" s="13">
        <v>8562</v>
      </c>
      <c r="G2343" s="13">
        <v>17423</v>
      </c>
      <c r="H2343" s="13">
        <v>0</v>
      </c>
      <c r="I2343" s="13">
        <v>0</v>
      </c>
      <c r="J2343" s="13">
        <v>0</v>
      </c>
      <c r="K2343" s="15">
        <v>8861</v>
      </c>
      <c r="L2343" s="15">
        <v>8562</v>
      </c>
      <c r="M2343" s="15">
        <v>17423</v>
      </c>
      <c r="O2343" s="13"/>
      <c r="P2343" s="13"/>
    </row>
    <row r="2344" spans="1:16" ht="12.45" customHeight="1" x14ac:dyDescent="0.2">
      <c r="A2344" s="11" t="str">
        <f t="shared" si="40"/>
        <v>MANINGRIDA2007</v>
      </c>
      <c r="B2344" s="93" t="s">
        <v>41</v>
      </c>
      <c r="C2344" s="88">
        <v>2007</v>
      </c>
      <c r="D2344" s="89"/>
      <c r="E2344" s="15">
        <v>5681</v>
      </c>
      <c r="F2344" s="15">
        <v>5631</v>
      </c>
      <c r="G2344" s="15">
        <v>11312</v>
      </c>
      <c r="H2344" s="15">
        <v>0</v>
      </c>
      <c r="I2344" s="15">
        <v>0</v>
      </c>
      <c r="J2344" s="15">
        <v>0</v>
      </c>
      <c r="K2344" s="15">
        <v>5681</v>
      </c>
      <c r="L2344" s="15">
        <v>5631</v>
      </c>
      <c r="M2344" s="15">
        <v>11312</v>
      </c>
      <c r="O2344" s="13"/>
      <c r="P2344" s="13"/>
    </row>
    <row r="2345" spans="1:16" ht="12.45" customHeight="1" x14ac:dyDescent="0.2">
      <c r="A2345" s="11" t="str">
        <f t="shared" si="40"/>
        <v>MANINGRIDA2008</v>
      </c>
      <c r="B2345" s="3" t="s">
        <v>41</v>
      </c>
      <c r="C2345" s="12">
        <v>2008</v>
      </c>
      <c r="E2345" s="13">
        <v>5469</v>
      </c>
      <c r="F2345" s="13">
        <v>5306</v>
      </c>
      <c r="G2345" s="13">
        <v>10775</v>
      </c>
      <c r="H2345" s="13">
        <v>0</v>
      </c>
      <c r="I2345" s="13">
        <v>0</v>
      </c>
      <c r="J2345" s="13">
        <v>0</v>
      </c>
      <c r="K2345" s="15">
        <v>5469</v>
      </c>
      <c r="L2345" s="15">
        <v>5306</v>
      </c>
      <c r="M2345" s="15">
        <v>10775</v>
      </c>
      <c r="O2345" s="13"/>
      <c r="P2345" s="13"/>
    </row>
    <row r="2346" spans="1:16" ht="12.45" customHeight="1" x14ac:dyDescent="0.2">
      <c r="A2346" s="11" t="str">
        <f t="shared" si="40"/>
        <v>MANINGRIDA2009</v>
      </c>
      <c r="B2346" s="3" t="s">
        <v>41</v>
      </c>
      <c r="C2346" s="12">
        <v>2009</v>
      </c>
      <c r="E2346" s="13">
        <v>6298</v>
      </c>
      <c r="F2346" s="13">
        <v>6292</v>
      </c>
      <c r="G2346" s="13">
        <v>12590</v>
      </c>
      <c r="H2346" s="13">
        <v>0</v>
      </c>
      <c r="I2346" s="13">
        <v>0</v>
      </c>
      <c r="J2346" s="13">
        <v>0</v>
      </c>
      <c r="K2346" s="15">
        <v>6298</v>
      </c>
      <c r="L2346" s="15">
        <v>6292</v>
      </c>
      <c r="M2346" s="15">
        <v>12590</v>
      </c>
      <c r="O2346" s="13"/>
      <c r="P2346" s="13"/>
    </row>
    <row r="2347" spans="1:16" ht="12.45" customHeight="1" x14ac:dyDescent="0.2">
      <c r="A2347" s="11" t="str">
        <f t="shared" si="40"/>
        <v>MANINGRIDA2010</v>
      </c>
      <c r="B2347" s="3" t="s">
        <v>41</v>
      </c>
      <c r="C2347" s="12">
        <v>2010</v>
      </c>
      <c r="E2347" s="13">
        <v>6915</v>
      </c>
      <c r="F2347" s="13">
        <v>6800</v>
      </c>
      <c r="G2347" s="13">
        <v>13715</v>
      </c>
      <c r="H2347" s="13">
        <v>0</v>
      </c>
      <c r="I2347" s="13">
        <v>0</v>
      </c>
      <c r="J2347" s="13">
        <v>0</v>
      </c>
      <c r="K2347" s="15">
        <v>6915</v>
      </c>
      <c r="L2347" s="15">
        <v>6800</v>
      </c>
      <c r="M2347" s="15">
        <v>13715</v>
      </c>
      <c r="O2347" s="13"/>
      <c r="P2347" s="13"/>
    </row>
    <row r="2348" spans="1:16" ht="12.45" customHeight="1" x14ac:dyDescent="0.2">
      <c r="A2348" s="11" t="str">
        <f t="shared" si="40"/>
        <v>MANINGRIDA2011</v>
      </c>
      <c r="B2348" s="95" t="s">
        <v>41</v>
      </c>
      <c r="C2348" s="88">
        <v>2011</v>
      </c>
      <c r="D2348" s="89"/>
      <c r="E2348" s="15">
        <v>7353</v>
      </c>
      <c r="F2348" s="15">
        <v>7261</v>
      </c>
      <c r="G2348" s="15">
        <v>14614</v>
      </c>
      <c r="H2348" s="90">
        <v>0</v>
      </c>
      <c r="I2348" s="90">
        <v>0</v>
      </c>
      <c r="J2348" s="15">
        <v>0</v>
      </c>
      <c r="K2348" s="15">
        <v>7353</v>
      </c>
      <c r="L2348" s="15">
        <v>7261</v>
      </c>
      <c r="M2348" s="15">
        <v>14614</v>
      </c>
      <c r="O2348" s="13"/>
      <c r="P2348" s="13"/>
    </row>
    <row r="2349" spans="1:16" ht="12.45" customHeight="1" x14ac:dyDescent="0.2">
      <c r="A2349" s="11" t="str">
        <f t="shared" si="40"/>
        <v>MANINGRIDA2012</v>
      </c>
      <c r="B2349" s="93" t="s">
        <v>41</v>
      </c>
      <c r="C2349" s="88">
        <v>2012</v>
      </c>
      <c r="D2349" s="89"/>
      <c r="E2349" s="15">
        <v>6781</v>
      </c>
      <c r="F2349" s="15">
        <v>6702</v>
      </c>
      <c r="G2349" s="15">
        <v>13483</v>
      </c>
      <c r="H2349" s="15">
        <v>0</v>
      </c>
      <c r="I2349" s="15">
        <v>0</v>
      </c>
      <c r="J2349" s="15">
        <v>0</v>
      </c>
      <c r="K2349" s="15">
        <v>6781</v>
      </c>
      <c r="L2349" s="15">
        <v>6702</v>
      </c>
      <c r="M2349" s="15">
        <v>13483</v>
      </c>
      <c r="O2349" s="13"/>
      <c r="P2349" s="13"/>
    </row>
    <row r="2350" spans="1:16" ht="12.45" customHeight="1" x14ac:dyDescent="0.2">
      <c r="A2350" s="11" t="str">
        <f t="shared" si="40"/>
        <v>MANINGRIDA2013</v>
      </c>
      <c r="B2350" s="93" t="s">
        <v>41</v>
      </c>
      <c r="C2350" s="88">
        <v>2013</v>
      </c>
      <c r="D2350" s="89"/>
      <c r="E2350" s="15">
        <v>6450</v>
      </c>
      <c r="F2350" s="15">
        <v>6609</v>
      </c>
      <c r="G2350" s="15">
        <v>13059</v>
      </c>
      <c r="H2350" s="15">
        <v>0</v>
      </c>
      <c r="I2350" s="15">
        <v>0</v>
      </c>
      <c r="J2350" s="15">
        <v>0</v>
      </c>
      <c r="K2350" s="15">
        <v>6450</v>
      </c>
      <c r="L2350" s="15">
        <v>6609</v>
      </c>
      <c r="M2350" s="15">
        <v>13059</v>
      </c>
      <c r="O2350" s="13"/>
      <c r="P2350" s="13"/>
    </row>
    <row r="2351" spans="1:16" ht="12.45" customHeight="1" x14ac:dyDescent="0.2">
      <c r="A2351" s="11" t="str">
        <f t="shared" si="40"/>
        <v>MANINGRIDA2014</v>
      </c>
      <c r="B2351" s="3" t="s">
        <v>41</v>
      </c>
      <c r="C2351" s="12">
        <v>2014</v>
      </c>
      <c r="E2351" s="13">
        <v>6073</v>
      </c>
      <c r="F2351" s="13">
        <v>6030</v>
      </c>
      <c r="G2351" s="13">
        <v>12103</v>
      </c>
      <c r="H2351" s="13">
        <v>0</v>
      </c>
      <c r="I2351" s="13">
        <v>0</v>
      </c>
      <c r="J2351" s="13">
        <v>0</v>
      </c>
      <c r="K2351" s="15">
        <v>6073</v>
      </c>
      <c r="L2351" s="15">
        <v>6030</v>
      </c>
      <c r="M2351" s="15">
        <v>12103</v>
      </c>
      <c r="O2351" s="13"/>
      <c r="P2351" s="13"/>
    </row>
    <row r="2352" spans="1:16" ht="12.45" customHeight="1" x14ac:dyDescent="0.2">
      <c r="A2352" s="11" t="str">
        <f t="shared" si="40"/>
        <v>MANINGRIDA2015</v>
      </c>
      <c r="B2352" s="95" t="s">
        <v>41</v>
      </c>
      <c r="C2352" s="88">
        <v>2015</v>
      </c>
      <c r="D2352" s="89"/>
      <c r="E2352" s="15">
        <v>5599</v>
      </c>
      <c r="F2352" s="15">
        <v>5779</v>
      </c>
      <c r="G2352" s="15">
        <v>11378</v>
      </c>
      <c r="H2352" s="90">
        <v>0</v>
      </c>
      <c r="I2352" s="90">
        <v>0</v>
      </c>
      <c r="J2352" s="15">
        <v>0</v>
      </c>
      <c r="K2352" s="15">
        <v>5599</v>
      </c>
      <c r="L2352" s="15">
        <v>5779</v>
      </c>
      <c r="M2352" s="15">
        <v>11378</v>
      </c>
      <c r="O2352" s="13"/>
      <c r="P2352" s="13"/>
    </row>
    <row r="2353" spans="1:16" ht="12.45" customHeight="1" x14ac:dyDescent="0.2">
      <c r="A2353" s="11" t="str">
        <f t="shared" si="40"/>
        <v>MANINGRIDA2016</v>
      </c>
      <c r="B2353" s="93" t="s">
        <v>41</v>
      </c>
      <c r="C2353" s="88">
        <v>2016</v>
      </c>
      <c r="D2353" s="89"/>
      <c r="E2353" s="15">
        <v>5755</v>
      </c>
      <c r="F2353" s="15">
        <v>5715</v>
      </c>
      <c r="G2353" s="15">
        <v>11470</v>
      </c>
      <c r="H2353" s="15">
        <v>0</v>
      </c>
      <c r="I2353" s="15">
        <v>0</v>
      </c>
      <c r="J2353" s="15">
        <v>0</v>
      </c>
      <c r="K2353" s="15">
        <v>5755</v>
      </c>
      <c r="L2353" s="15">
        <v>5715</v>
      </c>
      <c r="M2353" s="15">
        <v>11470</v>
      </c>
      <c r="O2353" s="13"/>
      <c r="P2353" s="13"/>
    </row>
    <row r="2354" spans="1:16" ht="12.45" customHeight="1" x14ac:dyDescent="0.2">
      <c r="A2354" s="11" t="str">
        <f t="shared" si="40"/>
        <v>MANINGRIDA2017</v>
      </c>
      <c r="B2354" s="91" t="s">
        <v>41</v>
      </c>
      <c r="C2354" s="16">
        <v>2017</v>
      </c>
      <c r="D2354" s="89"/>
      <c r="E2354" s="92">
        <v>6182</v>
      </c>
      <c r="F2354" s="92">
        <v>6156</v>
      </c>
      <c r="G2354" s="92">
        <v>12338</v>
      </c>
      <c r="H2354" s="92">
        <v>0</v>
      </c>
      <c r="I2354" s="92">
        <v>0</v>
      </c>
      <c r="J2354" s="92">
        <v>0</v>
      </c>
      <c r="K2354" s="15">
        <v>6182</v>
      </c>
      <c r="L2354" s="15">
        <v>6156</v>
      </c>
      <c r="M2354" s="15">
        <v>12338</v>
      </c>
      <c r="O2354" s="13"/>
      <c r="P2354" s="13"/>
    </row>
    <row r="2355" spans="1:16" ht="12.45" customHeight="1" x14ac:dyDescent="0.2">
      <c r="A2355" s="11" t="str">
        <f t="shared" si="40"/>
        <v>MANINGRIDA2018</v>
      </c>
      <c r="B2355" s="3" t="s">
        <v>41</v>
      </c>
      <c r="C2355" s="12">
        <v>2018</v>
      </c>
      <c r="E2355" s="13">
        <v>5623</v>
      </c>
      <c r="F2355" s="13">
        <v>5758</v>
      </c>
      <c r="G2355" s="13">
        <v>11381</v>
      </c>
      <c r="H2355" s="13">
        <v>0</v>
      </c>
      <c r="I2355" s="13">
        <v>0</v>
      </c>
      <c r="J2355" s="13">
        <v>0</v>
      </c>
      <c r="K2355" s="15">
        <v>5623</v>
      </c>
      <c r="L2355" s="15">
        <v>5758</v>
      </c>
      <c r="M2355" s="15">
        <v>11381</v>
      </c>
      <c r="O2355" s="13"/>
      <c r="P2355" s="13"/>
    </row>
    <row r="2356" spans="1:16" ht="12.45" customHeight="1" x14ac:dyDescent="0.2">
      <c r="A2356" s="11" t="str">
        <f t="shared" si="40"/>
        <v>MANINGRIDA2019</v>
      </c>
      <c r="B2356" s="95" t="s">
        <v>41</v>
      </c>
      <c r="C2356" s="88">
        <v>2019</v>
      </c>
      <c r="D2356" s="89"/>
      <c r="E2356" s="15">
        <v>6272</v>
      </c>
      <c r="F2356" s="15">
        <v>6349</v>
      </c>
      <c r="G2356" s="15">
        <v>12621</v>
      </c>
      <c r="H2356" s="90">
        <v>0</v>
      </c>
      <c r="I2356" s="90">
        <v>0</v>
      </c>
      <c r="J2356" s="15">
        <v>0</v>
      </c>
      <c r="K2356" s="15">
        <v>6272</v>
      </c>
      <c r="L2356" s="15">
        <v>6349</v>
      </c>
      <c r="M2356" s="15">
        <v>12621</v>
      </c>
      <c r="O2356" s="13"/>
      <c r="P2356" s="13"/>
    </row>
    <row r="2357" spans="1:16" ht="12.45" customHeight="1" x14ac:dyDescent="0.2">
      <c r="A2357" s="11" t="str">
        <f t="shared" si="40"/>
        <v>MANINGRIDA2020</v>
      </c>
      <c r="B2357" s="3" t="s">
        <v>41</v>
      </c>
      <c r="C2357" s="12">
        <v>2020</v>
      </c>
      <c r="E2357" s="13">
        <v>4386</v>
      </c>
      <c r="F2357" s="13">
        <v>4717</v>
      </c>
      <c r="G2357" s="13">
        <v>9103</v>
      </c>
      <c r="H2357" s="13">
        <v>0</v>
      </c>
      <c r="I2357" s="13">
        <v>0</v>
      </c>
      <c r="J2357" s="13">
        <v>0</v>
      </c>
      <c r="K2357" s="15">
        <v>4386</v>
      </c>
      <c r="L2357" s="15">
        <v>4717</v>
      </c>
      <c r="M2357" s="15">
        <v>9103</v>
      </c>
      <c r="O2357" s="13"/>
      <c r="P2357" s="13"/>
    </row>
    <row r="2358" spans="1:16" ht="12.45" customHeight="1" x14ac:dyDescent="0.2">
      <c r="A2358" s="11" t="str">
        <f t="shared" si="40"/>
        <v>MANINGRIDA2021</v>
      </c>
      <c r="B2358" s="93" t="s">
        <v>41</v>
      </c>
      <c r="C2358" s="88">
        <v>2021</v>
      </c>
      <c r="D2358" s="89"/>
      <c r="E2358" s="15">
        <v>5932</v>
      </c>
      <c r="F2358" s="15">
        <v>5901</v>
      </c>
      <c r="G2358" s="15">
        <v>11833</v>
      </c>
      <c r="H2358" s="15">
        <v>0</v>
      </c>
      <c r="I2358" s="15">
        <v>0</v>
      </c>
      <c r="J2358" s="15">
        <v>0</v>
      </c>
      <c r="K2358" s="15">
        <v>5932</v>
      </c>
      <c r="L2358" s="15">
        <v>5901</v>
      </c>
      <c r="M2358" s="15">
        <v>11833</v>
      </c>
      <c r="O2358" s="13"/>
      <c r="P2358" s="13"/>
    </row>
    <row r="2359" spans="1:16" ht="12.45" customHeight="1" x14ac:dyDescent="0.2">
      <c r="A2359" s="11" t="str">
        <f t="shared" si="40"/>
        <v>MANINGRIDA2022</v>
      </c>
      <c r="B2359" s="3" t="s">
        <v>41</v>
      </c>
      <c r="C2359" s="12">
        <v>2022</v>
      </c>
      <c r="E2359" s="13">
        <v>4807</v>
      </c>
      <c r="F2359" s="13">
        <v>4842</v>
      </c>
      <c r="G2359" s="13">
        <v>9649</v>
      </c>
      <c r="H2359" s="13">
        <v>0</v>
      </c>
      <c r="I2359" s="13">
        <v>0</v>
      </c>
      <c r="J2359" s="13">
        <v>0</v>
      </c>
      <c r="K2359" s="15">
        <v>4807</v>
      </c>
      <c r="L2359" s="15">
        <v>4842</v>
      </c>
      <c r="M2359" s="15">
        <v>9649</v>
      </c>
      <c r="O2359" s="13"/>
      <c r="P2359" s="13"/>
    </row>
    <row r="2360" spans="1:16" ht="12.45" customHeight="1" x14ac:dyDescent="0.2">
      <c r="A2360" s="11" t="str">
        <f t="shared" si="40"/>
        <v>MANINGRIDA2023</v>
      </c>
      <c r="B2360" s="3" t="s">
        <v>41</v>
      </c>
      <c r="C2360" s="12">
        <v>2023</v>
      </c>
      <c r="E2360" s="13">
        <v>6318</v>
      </c>
      <c r="F2360" s="13">
        <v>6445</v>
      </c>
      <c r="G2360" s="13">
        <v>12763</v>
      </c>
      <c r="H2360" s="13">
        <v>0</v>
      </c>
      <c r="I2360" s="13">
        <v>0</v>
      </c>
      <c r="J2360" s="13">
        <v>0</v>
      </c>
      <c r="K2360" s="15">
        <v>6318</v>
      </c>
      <c r="L2360" s="15">
        <v>6445</v>
      </c>
      <c r="M2360" s="15">
        <v>12763</v>
      </c>
      <c r="O2360" s="13"/>
      <c r="P2360" s="13"/>
    </row>
    <row r="2361" spans="1:16" ht="12.45" customHeight="1" x14ac:dyDescent="0.2">
      <c r="A2361" s="11" t="str">
        <f t="shared" si="40"/>
        <v>MANINGRIDA2024</v>
      </c>
      <c r="B2361" s="95" t="s">
        <v>41</v>
      </c>
      <c r="C2361" s="88">
        <v>2024</v>
      </c>
      <c r="D2361" s="89"/>
      <c r="E2361" s="15">
        <v>6850</v>
      </c>
      <c r="F2361" s="15">
        <v>6662</v>
      </c>
      <c r="G2361" s="15">
        <v>13512</v>
      </c>
      <c r="H2361" s="90">
        <v>0</v>
      </c>
      <c r="I2361" s="90">
        <v>0</v>
      </c>
      <c r="J2361" s="15">
        <v>0</v>
      </c>
      <c r="K2361" s="15">
        <v>6850</v>
      </c>
      <c r="L2361" s="15">
        <v>6662</v>
      </c>
      <c r="M2361" s="15">
        <v>13512</v>
      </c>
      <c r="O2361" s="13"/>
      <c r="P2361" s="13"/>
    </row>
    <row r="2362" spans="1:16" ht="12.45" customHeight="1" x14ac:dyDescent="0.2">
      <c r="A2362" s="11" t="str">
        <f t="shared" si="40"/>
        <v>MCARTHUR RIVER1993</v>
      </c>
      <c r="B2362" s="93" t="s">
        <v>162</v>
      </c>
      <c r="C2362" s="88">
        <v>1993</v>
      </c>
      <c r="D2362" s="89"/>
      <c r="E2362" s="15">
        <v>329</v>
      </c>
      <c r="F2362" s="15">
        <v>328</v>
      </c>
      <c r="G2362" s="15">
        <v>657</v>
      </c>
      <c r="H2362" s="15">
        <v>0</v>
      </c>
      <c r="I2362" s="15">
        <v>0</v>
      </c>
      <c r="J2362" s="15">
        <v>0</v>
      </c>
      <c r="K2362" s="15">
        <v>329</v>
      </c>
      <c r="L2362" s="15">
        <v>328</v>
      </c>
      <c r="M2362" s="15">
        <v>657</v>
      </c>
      <c r="O2362" s="13"/>
      <c r="P2362" s="13"/>
    </row>
    <row r="2363" spans="1:16" ht="12.45" customHeight="1" x14ac:dyDescent="0.2">
      <c r="A2363" s="11" t="str">
        <f t="shared" si="40"/>
        <v>MCARTHUR RIVER1994</v>
      </c>
      <c r="B2363" s="93" t="s">
        <v>162</v>
      </c>
      <c r="C2363" s="12">
        <v>1994</v>
      </c>
      <c r="E2363" s="94">
        <v>1237</v>
      </c>
      <c r="F2363" s="94">
        <v>1139</v>
      </c>
      <c r="G2363" s="94">
        <v>2376</v>
      </c>
      <c r="H2363" s="94">
        <v>0</v>
      </c>
      <c r="I2363" s="94">
        <v>0</v>
      </c>
      <c r="J2363" s="94">
        <v>0</v>
      </c>
      <c r="K2363" s="15">
        <v>1237</v>
      </c>
      <c r="L2363" s="15">
        <v>1139</v>
      </c>
      <c r="M2363" s="15">
        <v>2376</v>
      </c>
      <c r="O2363" s="13"/>
      <c r="P2363" s="13"/>
    </row>
    <row r="2364" spans="1:16" ht="12.45" customHeight="1" x14ac:dyDescent="0.2">
      <c r="A2364" s="11" t="str">
        <f t="shared" si="40"/>
        <v>MCARTHUR RIVER1995</v>
      </c>
      <c r="B2364" s="3" t="s">
        <v>162</v>
      </c>
      <c r="C2364" s="12">
        <v>1995</v>
      </c>
      <c r="E2364" s="13">
        <v>7261</v>
      </c>
      <c r="F2364" s="13">
        <v>6862</v>
      </c>
      <c r="G2364" s="13">
        <v>14123</v>
      </c>
      <c r="H2364" s="13">
        <v>0</v>
      </c>
      <c r="I2364" s="13">
        <v>0</v>
      </c>
      <c r="J2364" s="13">
        <v>0</v>
      </c>
      <c r="K2364" s="15">
        <v>7261</v>
      </c>
      <c r="L2364" s="15">
        <v>6862</v>
      </c>
      <c r="M2364" s="15">
        <v>14123</v>
      </c>
      <c r="O2364" s="13"/>
      <c r="P2364" s="13"/>
    </row>
    <row r="2365" spans="1:16" ht="12.45" customHeight="1" x14ac:dyDescent="0.2">
      <c r="A2365" s="11" t="str">
        <f t="shared" si="40"/>
        <v>MCARTHUR RIVER1996</v>
      </c>
      <c r="B2365" s="93" t="s">
        <v>162</v>
      </c>
      <c r="C2365" s="88">
        <v>1996</v>
      </c>
      <c r="D2365" s="89"/>
      <c r="E2365" s="15">
        <v>8608</v>
      </c>
      <c r="F2365" s="15">
        <v>8559</v>
      </c>
      <c r="G2365" s="15">
        <v>17167</v>
      </c>
      <c r="H2365" s="15">
        <v>0</v>
      </c>
      <c r="I2365" s="15">
        <v>0</v>
      </c>
      <c r="J2365" s="15">
        <v>0</v>
      </c>
      <c r="K2365" s="15">
        <v>8608</v>
      </c>
      <c r="L2365" s="15">
        <v>8559</v>
      </c>
      <c r="M2365" s="15">
        <v>17167</v>
      </c>
      <c r="O2365" s="13"/>
      <c r="P2365" s="13"/>
    </row>
    <row r="2366" spans="1:16" ht="12.45" customHeight="1" x14ac:dyDescent="0.2">
      <c r="A2366" s="11" t="str">
        <f t="shared" si="40"/>
        <v>MCARTHUR RIVER1997</v>
      </c>
      <c r="B2366" s="3" t="s">
        <v>162</v>
      </c>
      <c r="C2366" s="12">
        <v>1997</v>
      </c>
      <c r="E2366" s="13">
        <v>8583</v>
      </c>
      <c r="F2366" s="13">
        <v>8766</v>
      </c>
      <c r="G2366" s="13">
        <v>17349</v>
      </c>
      <c r="H2366" s="13">
        <v>0</v>
      </c>
      <c r="I2366" s="13">
        <v>0</v>
      </c>
      <c r="J2366" s="13">
        <v>0</v>
      </c>
      <c r="K2366" s="15">
        <v>8583</v>
      </c>
      <c r="L2366" s="15">
        <v>8766</v>
      </c>
      <c r="M2366" s="15">
        <v>17349</v>
      </c>
      <c r="O2366" s="13"/>
      <c r="P2366" s="13"/>
    </row>
    <row r="2367" spans="1:16" ht="12.45" customHeight="1" x14ac:dyDescent="0.2">
      <c r="A2367" s="11" t="str">
        <f t="shared" si="40"/>
        <v>MCARTHUR RIVER1998</v>
      </c>
      <c r="B2367" s="93" t="s">
        <v>162</v>
      </c>
      <c r="C2367" s="88">
        <v>1998</v>
      </c>
      <c r="D2367" s="89"/>
      <c r="E2367" s="15">
        <v>8882</v>
      </c>
      <c r="F2367" s="15">
        <v>8906</v>
      </c>
      <c r="G2367" s="15">
        <v>17788</v>
      </c>
      <c r="H2367" s="15">
        <v>0</v>
      </c>
      <c r="I2367" s="15">
        <v>0</v>
      </c>
      <c r="J2367" s="15">
        <v>0</v>
      </c>
      <c r="K2367" s="15">
        <v>8882</v>
      </c>
      <c r="L2367" s="15">
        <v>8906</v>
      </c>
      <c r="M2367" s="15">
        <v>17788</v>
      </c>
      <c r="O2367" s="13"/>
      <c r="P2367" s="13"/>
    </row>
    <row r="2368" spans="1:16" ht="12.45" customHeight="1" x14ac:dyDescent="0.2">
      <c r="A2368" s="11" t="str">
        <f t="shared" si="40"/>
        <v>MCARTHUR RIVER1999</v>
      </c>
      <c r="B2368" s="3" t="s">
        <v>162</v>
      </c>
      <c r="C2368" s="12">
        <v>1999</v>
      </c>
      <c r="E2368" s="13">
        <v>8905</v>
      </c>
      <c r="F2368" s="13">
        <v>8941</v>
      </c>
      <c r="G2368" s="13">
        <v>17846</v>
      </c>
      <c r="H2368" s="13">
        <v>0</v>
      </c>
      <c r="I2368" s="13">
        <v>0</v>
      </c>
      <c r="J2368" s="13">
        <v>0</v>
      </c>
      <c r="K2368" s="15">
        <v>8905</v>
      </c>
      <c r="L2368" s="15">
        <v>8941</v>
      </c>
      <c r="M2368" s="15">
        <v>17846</v>
      </c>
      <c r="O2368" s="13"/>
      <c r="P2368" s="13"/>
    </row>
    <row r="2369" spans="1:16" ht="12.45" customHeight="1" x14ac:dyDescent="0.2">
      <c r="A2369" s="11" t="str">
        <f t="shared" si="40"/>
        <v>MCARTHUR RIVER2000</v>
      </c>
      <c r="B2369" s="95" t="s">
        <v>162</v>
      </c>
      <c r="C2369" s="88">
        <v>2000</v>
      </c>
      <c r="D2369" s="89"/>
      <c r="E2369" s="15">
        <v>9405</v>
      </c>
      <c r="F2369" s="15">
        <v>9365</v>
      </c>
      <c r="G2369" s="15">
        <v>18770</v>
      </c>
      <c r="H2369" s="90">
        <v>0</v>
      </c>
      <c r="I2369" s="90">
        <v>0</v>
      </c>
      <c r="J2369" s="15">
        <v>0</v>
      </c>
      <c r="K2369" s="15">
        <v>9405</v>
      </c>
      <c r="L2369" s="15">
        <v>9365</v>
      </c>
      <c r="M2369" s="15">
        <v>18770</v>
      </c>
      <c r="O2369" s="13"/>
      <c r="P2369" s="13"/>
    </row>
    <row r="2370" spans="1:16" ht="12.45" customHeight="1" x14ac:dyDescent="0.2">
      <c r="A2370" s="11" t="str">
        <f t="shared" si="40"/>
        <v>MCARTHUR RIVER2001</v>
      </c>
      <c r="B2370" s="3" t="s">
        <v>162</v>
      </c>
      <c r="C2370" s="12">
        <v>2001</v>
      </c>
      <c r="E2370" s="13">
        <v>9529</v>
      </c>
      <c r="F2370" s="13">
        <v>9478</v>
      </c>
      <c r="G2370" s="13">
        <v>19007</v>
      </c>
      <c r="H2370" s="13">
        <v>0</v>
      </c>
      <c r="I2370" s="13">
        <v>0</v>
      </c>
      <c r="J2370" s="13">
        <v>0</v>
      </c>
      <c r="K2370" s="15">
        <v>9529</v>
      </c>
      <c r="L2370" s="15">
        <v>9478</v>
      </c>
      <c r="M2370" s="15">
        <v>19007</v>
      </c>
      <c r="O2370" s="13"/>
      <c r="P2370" s="13"/>
    </row>
    <row r="2371" spans="1:16" ht="12.45" customHeight="1" x14ac:dyDescent="0.2">
      <c r="A2371" s="11" t="str">
        <f t="shared" si="40"/>
        <v>MCARTHUR RIVER2002</v>
      </c>
      <c r="B2371" s="3" t="s">
        <v>162</v>
      </c>
      <c r="C2371" s="12">
        <v>2002</v>
      </c>
      <c r="E2371" s="13">
        <v>9346</v>
      </c>
      <c r="F2371" s="13">
        <v>9386</v>
      </c>
      <c r="G2371" s="13">
        <v>18732</v>
      </c>
      <c r="H2371" s="13">
        <v>0</v>
      </c>
      <c r="I2371" s="13">
        <v>0</v>
      </c>
      <c r="J2371" s="13">
        <v>0</v>
      </c>
      <c r="K2371" s="15">
        <v>9346</v>
      </c>
      <c r="L2371" s="15">
        <v>9386</v>
      </c>
      <c r="M2371" s="15">
        <v>18732</v>
      </c>
      <c r="O2371" s="13"/>
      <c r="P2371" s="13"/>
    </row>
    <row r="2372" spans="1:16" ht="12.45" customHeight="1" x14ac:dyDescent="0.2">
      <c r="A2372" s="11" t="str">
        <f t="shared" si="40"/>
        <v>MCARTHUR RIVER2003</v>
      </c>
      <c r="B2372" s="3" t="s">
        <v>162</v>
      </c>
      <c r="C2372" s="12">
        <v>2003</v>
      </c>
      <c r="E2372" s="13">
        <v>9198</v>
      </c>
      <c r="F2372" s="13">
        <v>9172</v>
      </c>
      <c r="G2372" s="13">
        <v>18370</v>
      </c>
      <c r="H2372" s="13">
        <v>0</v>
      </c>
      <c r="I2372" s="13">
        <v>0</v>
      </c>
      <c r="J2372" s="13">
        <v>0</v>
      </c>
      <c r="K2372" s="15">
        <v>9198</v>
      </c>
      <c r="L2372" s="15">
        <v>9172</v>
      </c>
      <c r="M2372" s="15">
        <v>18370</v>
      </c>
      <c r="O2372" s="13"/>
      <c r="P2372" s="13"/>
    </row>
    <row r="2373" spans="1:16" ht="12.45" customHeight="1" x14ac:dyDescent="0.2">
      <c r="A2373" s="11" t="str">
        <f t="shared" si="40"/>
        <v>MCARTHUR RIVER2004</v>
      </c>
      <c r="B2373" s="3" t="s">
        <v>162</v>
      </c>
      <c r="C2373" s="12">
        <v>2004</v>
      </c>
      <c r="E2373" s="13">
        <v>9366</v>
      </c>
      <c r="F2373" s="13">
        <v>9286</v>
      </c>
      <c r="G2373" s="13">
        <v>18652</v>
      </c>
      <c r="H2373" s="13">
        <v>0</v>
      </c>
      <c r="I2373" s="13">
        <v>0</v>
      </c>
      <c r="J2373" s="13">
        <v>0</v>
      </c>
      <c r="K2373" s="15">
        <v>9366</v>
      </c>
      <c r="L2373" s="15">
        <v>9286</v>
      </c>
      <c r="M2373" s="15">
        <v>18652</v>
      </c>
      <c r="O2373" s="13"/>
      <c r="P2373" s="13"/>
    </row>
    <row r="2374" spans="1:16" ht="12.45" customHeight="1" x14ac:dyDescent="0.2">
      <c r="A2374" s="11" t="str">
        <f t="shared" si="40"/>
        <v>MCARTHUR RIVER2005</v>
      </c>
      <c r="B2374" s="3" t="s">
        <v>162</v>
      </c>
      <c r="C2374" s="12">
        <v>2005</v>
      </c>
      <c r="E2374" s="13">
        <v>4891</v>
      </c>
      <c r="F2374" s="13">
        <v>4612</v>
      </c>
      <c r="G2374" s="13">
        <v>9503</v>
      </c>
      <c r="H2374" s="13">
        <v>0</v>
      </c>
      <c r="I2374" s="13">
        <v>0</v>
      </c>
      <c r="J2374" s="13">
        <v>0</v>
      </c>
      <c r="K2374" s="15">
        <v>4891</v>
      </c>
      <c r="L2374" s="15">
        <v>4612</v>
      </c>
      <c r="M2374" s="15">
        <v>9503</v>
      </c>
      <c r="O2374" s="13"/>
      <c r="P2374" s="13"/>
    </row>
    <row r="2375" spans="1:16" ht="12.45" customHeight="1" x14ac:dyDescent="0.2">
      <c r="A2375" s="11" t="str">
        <f t="shared" si="40"/>
        <v>MCARTHUR RIVER2006</v>
      </c>
      <c r="B2375" s="3" t="s">
        <v>162</v>
      </c>
      <c r="C2375" s="12">
        <v>2006</v>
      </c>
      <c r="E2375" s="13">
        <v>125</v>
      </c>
      <c r="F2375" s="13">
        <v>117</v>
      </c>
      <c r="G2375" s="13">
        <v>242</v>
      </c>
      <c r="H2375" s="13">
        <v>0</v>
      </c>
      <c r="I2375" s="13">
        <v>0</v>
      </c>
      <c r="J2375" s="13">
        <v>0</v>
      </c>
      <c r="K2375" s="15">
        <v>125</v>
      </c>
      <c r="L2375" s="15">
        <v>117</v>
      </c>
      <c r="M2375" s="15">
        <v>242</v>
      </c>
      <c r="O2375" s="13"/>
      <c r="P2375" s="13"/>
    </row>
    <row r="2376" spans="1:16" ht="12.45" customHeight="1" x14ac:dyDescent="0.2">
      <c r="A2376" s="11" t="str">
        <f t="shared" si="40"/>
        <v>MCARTHUR RIVER2009</v>
      </c>
      <c r="B2376" s="3" t="s">
        <v>162</v>
      </c>
      <c r="C2376" s="12">
        <v>2009</v>
      </c>
      <c r="E2376" s="13">
        <v>1502</v>
      </c>
      <c r="F2376" s="13">
        <v>1644</v>
      </c>
      <c r="G2376" s="13">
        <v>3146</v>
      </c>
      <c r="H2376" s="13">
        <v>0</v>
      </c>
      <c r="I2376" s="13">
        <v>0</v>
      </c>
      <c r="J2376" s="13">
        <v>0</v>
      </c>
      <c r="K2376" s="15">
        <v>1502</v>
      </c>
      <c r="L2376" s="15">
        <v>1644</v>
      </c>
      <c r="M2376" s="15">
        <v>3146</v>
      </c>
      <c r="O2376" s="13"/>
      <c r="P2376" s="13"/>
    </row>
    <row r="2377" spans="1:16" ht="12.45" customHeight="1" x14ac:dyDescent="0.2">
      <c r="A2377" s="11" t="str">
        <f t="shared" si="40"/>
        <v>MCARTHUR RIVER2010</v>
      </c>
      <c r="B2377" s="3" t="s">
        <v>162</v>
      </c>
      <c r="C2377" s="12">
        <v>2010</v>
      </c>
      <c r="E2377" s="13">
        <v>9886</v>
      </c>
      <c r="F2377" s="13">
        <v>10139</v>
      </c>
      <c r="G2377" s="13">
        <v>20025</v>
      </c>
      <c r="H2377" s="13">
        <v>0</v>
      </c>
      <c r="I2377" s="13">
        <v>0</v>
      </c>
      <c r="J2377" s="13">
        <v>0</v>
      </c>
      <c r="K2377" s="15">
        <v>9886</v>
      </c>
      <c r="L2377" s="15">
        <v>10139</v>
      </c>
      <c r="M2377" s="15">
        <v>20025</v>
      </c>
      <c r="O2377" s="13"/>
      <c r="P2377" s="13"/>
    </row>
    <row r="2378" spans="1:16" ht="12.45" customHeight="1" x14ac:dyDescent="0.2">
      <c r="A2378" s="11" t="str">
        <f t="shared" si="40"/>
        <v>MCARTHUR RIVER2011</v>
      </c>
      <c r="B2378" s="93" t="s">
        <v>162</v>
      </c>
      <c r="C2378" s="88">
        <v>2011</v>
      </c>
      <c r="D2378" s="89"/>
      <c r="E2378" s="15">
        <v>12685</v>
      </c>
      <c r="F2378" s="15">
        <v>12883</v>
      </c>
      <c r="G2378" s="15">
        <v>25568</v>
      </c>
      <c r="H2378" s="15">
        <v>0</v>
      </c>
      <c r="I2378" s="15">
        <v>0</v>
      </c>
      <c r="J2378" s="15">
        <v>0</v>
      </c>
      <c r="K2378" s="15">
        <v>12685</v>
      </c>
      <c r="L2378" s="15">
        <v>12883</v>
      </c>
      <c r="M2378" s="15">
        <v>25568</v>
      </c>
      <c r="O2378" s="13"/>
      <c r="P2378" s="13"/>
    </row>
    <row r="2379" spans="1:16" ht="12.45" customHeight="1" x14ac:dyDescent="0.2">
      <c r="A2379" s="11" t="str">
        <f t="shared" si="40"/>
        <v>MCARTHUR RIVER2012</v>
      </c>
      <c r="B2379" s="3" t="s">
        <v>162</v>
      </c>
      <c r="C2379" s="12">
        <v>2012</v>
      </c>
      <c r="E2379" s="13">
        <v>15794</v>
      </c>
      <c r="F2379" s="13">
        <v>15736</v>
      </c>
      <c r="G2379" s="13">
        <v>31530</v>
      </c>
      <c r="H2379" s="13">
        <v>0</v>
      </c>
      <c r="I2379" s="13">
        <v>0</v>
      </c>
      <c r="J2379" s="13">
        <v>0</v>
      </c>
      <c r="K2379" s="15">
        <v>15794</v>
      </c>
      <c r="L2379" s="15">
        <v>15736</v>
      </c>
      <c r="M2379" s="15">
        <v>31530</v>
      </c>
      <c r="O2379" s="13"/>
      <c r="P2379" s="13"/>
    </row>
    <row r="2380" spans="1:16" ht="12.45" customHeight="1" x14ac:dyDescent="0.2">
      <c r="A2380" s="11" t="str">
        <f t="shared" ref="A2380:A2443" si="41">CONCATENATE(B2380,C2380)</f>
        <v>MCARTHUR RIVER2013</v>
      </c>
      <c r="B2380" s="95" t="s">
        <v>162</v>
      </c>
      <c r="C2380" s="88">
        <v>2013</v>
      </c>
      <c r="D2380" s="89"/>
      <c r="E2380" s="15">
        <v>23125</v>
      </c>
      <c r="F2380" s="15">
        <v>22924</v>
      </c>
      <c r="G2380" s="15">
        <v>46049</v>
      </c>
      <c r="H2380" s="90">
        <v>0</v>
      </c>
      <c r="I2380" s="90">
        <v>0</v>
      </c>
      <c r="J2380" s="15">
        <v>0</v>
      </c>
      <c r="K2380" s="15">
        <v>23125</v>
      </c>
      <c r="L2380" s="15">
        <v>22924</v>
      </c>
      <c r="M2380" s="15">
        <v>46049</v>
      </c>
      <c r="O2380" s="13"/>
      <c r="P2380" s="13"/>
    </row>
    <row r="2381" spans="1:16" ht="12.45" customHeight="1" x14ac:dyDescent="0.2">
      <c r="A2381" s="11" t="str">
        <f t="shared" si="41"/>
        <v>MCARTHUR RIVER2014</v>
      </c>
      <c r="B2381" s="93" t="s">
        <v>162</v>
      </c>
      <c r="C2381" s="88">
        <v>2014</v>
      </c>
      <c r="D2381" s="89"/>
      <c r="E2381" s="15">
        <v>18861</v>
      </c>
      <c r="F2381" s="15">
        <v>19224</v>
      </c>
      <c r="G2381" s="15">
        <v>38085</v>
      </c>
      <c r="H2381" s="15">
        <v>0</v>
      </c>
      <c r="I2381" s="15">
        <v>0</v>
      </c>
      <c r="J2381" s="15">
        <v>0</v>
      </c>
      <c r="K2381" s="15">
        <v>18861</v>
      </c>
      <c r="L2381" s="15">
        <v>19224</v>
      </c>
      <c r="M2381" s="15">
        <v>38085</v>
      </c>
      <c r="O2381" s="13"/>
      <c r="P2381" s="13"/>
    </row>
    <row r="2382" spans="1:16" ht="12.45" customHeight="1" x14ac:dyDescent="0.2">
      <c r="A2382" s="11" t="str">
        <f t="shared" si="41"/>
        <v>MCARTHUR RIVER2015</v>
      </c>
      <c r="B2382" s="3" t="s">
        <v>162</v>
      </c>
      <c r="C2382" s="12">
        <v>2015</v>
      </c>
      <c r="E2382" s="13">
        <v>15653</v>
      </c>
      <c r="F2382" s="13">
        <v>14692</v>
      </c>
      <c r="G2382" s="13">
        <v>30345</v>
      </c>
      <c r="H2382" s="13">
        <v>0</v>
      </c>
      <c r="I2382" s="13">
        <v>0</v>
      </c>
      <c r="J2382" s="13">
        <v>0</v>
      </c>
      <c r="K2382" s="15">
        <v>15653</v>
      </c>
      <c r="L2382" s="15">
        <v>14692</v>
      </c>
      <c r="M2382" s="15">
        <v>30345</v>
      </c>
      <c r="O2382" s="13"/>
      <c r="P2382" s="13"/>
    </row>
    <row r="2383" spans="1:16" ht="12.45" customHeight="1" x14ac:dyDescent="0.2">
      <c r="A2383" s="11" t="str">
        <f t="shared" si="41"/>
        <v>MCARTHUR RIVER2016</v>
      </c>
      <c r="B2383" s="95" t="s">
        <v>162</v>
      </c>
      <c r="C2383" s="88">
        <v>2016</v>
      </c>
      <c r="D2383" s="89"/>
      <c r="E2383" s="15">
        <v>12361</v>
      </c>
      <c r="F2383" s="15">
        <v>12177</v>
      </c>
      <c r="G2383" s="15">
        <v>24538</v>
      </c>
      <c r="H2383" s="90">
        <v>0</v>
      </c>
      <c r="I2383" s="90">
        <v>0</v>
      </c>
      <c r="J2383" s="15">
        <v>0</v>
      </c>
      <c r="K2383" s="15">
        <v>12361</v>
      </c>
      <c r="L2383" s="15">
        <v>12177</v>
      </c>
      <c r="M2383" s="15">
        <v>24538</v>
      </c>
      <c r="O2383" s="13"/>
      <c r="P2383" s="13"/>
    </row>
    <row r="2384" spans="1:16" ht="12.45" customHeight="1" x14ac:dyDescent="0.2">
      <c r="A2384" s="11" t="str">
        <f t="shared" si="41"/>
        <v>MCARTHUR RIVER2017</v>
      </c>
      <c r="B2384" s="93" t="s">
        <v>162</v>
      </c>
      <c r="C2384" s="88">
        <v>2017</v>
      </c>
      <c r="D2384" s="89"/>
      <c r="E2384" s="15">
        <v>13717</v>
      </c>
      <c r="F2384" s="15">
        <v>13642</v>
      </c>
      <c r="G2384" s="15">
        <v>27359</v>
      </c>
      <c r="H2384" s="15">
        <v>0</v>
      </c>
      <c r="I2384" s="15">
        <v>0</v>
      </c>
      <c r="J2384" s="15">
        <v>0</v>
      </c>
      <c r="K2384" s="15">
        <v>13717</v>
      </c>
      <c r="L2384" s="15">
        <v>13642</v>
      </c>
      <c r="M2384" s="15">
        <v>27359</v>
      </c>
      <c r="O2384" s="13"/>
      <c r="P2384" s="13"/>
    </row>
    <row r="2385" spans="1:16" ht="12.45" customHeight="1" x14ac:dyDescent="0.2">
      <c r="A2385" s="11" t="str">
        <f t="shared" si="41"/>
        <v>MCARTHUR RIVER2018</v>
      </c>
      <c r="B2385" s="3" t="s">
        <v>162</v>
      </c>
      <c r="C2385" s="12">
        <v>2018</v>
      </c>
      <c r="D2385" s="89"/>
      <c r="E2385" s="13">
        <v>15619</v>
      </c>
      <c r="F2385" s="13">
        <v>15496</v>
      </c>
      <c r="G2385" s="13">
        <v>31115</v>
      </c>
      <c r="H2385" s="13">
        <v>0</v>
      </c>
      <c r="I2385" s="13">
        <v>0</v>
      </c>
      <c r="J2385" s="13">
        <v>0</v>
      </c>
      <c r="K2385" s="15">
        <v>15619</v>
      </c>
      <c r="L2385" s="15">
        <v>15496</v>
      </c>
      <c r="M2385" s="15">
        <v>31115</v>
      </c>
      <c r="O2385" s="13"/>
      <c r="P2385" s="13"/>
    </row>
    <row r="2386" spans="1:16" ht="12.45" customHeight="1" x14ac:dyDescent="0.2">
      <c r="A2386" s="11" t="str">
        <f t="shared" si="41"/>
        <v>MCARTHUR RIVER2019</v>
      </c>
      <c r="B2386" s="3" t="s">
        <v>162</v>
      </c>
      <c r="C2386" s="12">
        <v>2019</v>
      </c>
      <c r="E2386" s="13">
        <v>16487</v>
      </c>
      <c r="F2386" s="13">
        <v>16320</v>
      </c>
      <c r="G2386" s="13">
        <v>32807</v>
      </c>
      <c r="H2386" s="13">
        <v>0</v>
      </c>
      <c r="I2386" s="13">
        <v>0</v>
      </c>
      <c r="J2386" s="13">
        <v>0</v>
      </c>
      <c r="K2386" s="15">
        <v>16487</v>
      </c>
      <c r="L2386" s="15">
        <v>16320</v>
      </c>
      <c r="M2386" s="15">
        <v>32807</v>
      </c>
      <c r="O2386" s="13"/>
      <c r="P2386" s="13"/>
    </row>
    <row r="2387" spans="1:16" ht="12.45" customHeight="1" x14ac:dyDescent="0.2">
      <c r="A2387" s="11" t="str">
        <f t="shared" si="41"/>
        <v>MCARTHUR RIVER2020</v>
      </c>
      <c r="B2387" s="3" t="s">
        <v>162</v>
      </c>
      <c r="C2387" s="12">
        <v>2020</v>
      </c>
      <c r="E2387" s="13">
        <v>5055</v>
      </c>
      <c r="F2387" s="13">
        <v>5076</v>
      </c>
      <c r="G2387" s="13">
        <v>10131</v>
      </c>
      <c r="H2387" s="13">
        <v>0</v>
      </c>
      <c r="I2387" s="13">
        <v>0</v>
      </c>
      <c r="J2387" s="13">
        <v>0</v>
      </c>
      <c r="K2387" s="15">
        <v>5055</v>
      </c>
      <c r="L2387" s="15">
        <v>5076</v>
      </c>
      <c r="M2387" s="15">
        <v>10131</v>
      </c>
      <c r="O2387" s="13"/>
      <c r="P2387" s="13"/>
    </row>
    <row r="2388" spans="1:16" ht="12.45" customHeight="1" x14ac:dyDescent="0.2">
      <c r="A2388" s="11" t="str">
        <f t="shared" si="41"/>
        <v>MCARTHUR RIVER2021</v>
      </c>
      <c r="B2388" s="3" t="s">
        <v>162</v>
      </c>
      <c r="C2388" s="12">
        <v>2021</v>
      </c>
      <c r="D2388" s="89"/>
      <c r="E2388" s="13">
        <v>110</v>
      </c>
      <c r="F2388" s="13">
        <v>63</v>
      </c>
      <c r="G2388" s="13">
        <v>173</v>
      </c>
      <c r="H2388" s="13">
        <v>0</v>
      </c>
      <c r="I2388" s="13">
        <v>0</v>
      </c>
      <c r="J2388" s="13">
        <v>0</v>
      </c>
      <c r="K2388" s="15">
        <v>110</v>
      </c>
      <c r="L2388" s="15">
        <v>63</v>
      </c>
      <c r="M2388" s="15">
        <v>173</v>
      </c>
      <c r="O2388" s="13"/>
      <c r="P2388" s="13"/>
    </row>
    <row r="2389" spans="1:16" ht="12.45" customHeight="1" x14ac:dyDescent="0.2">
      <c r="A2389" s="11" t="str">
        <f t="shared" si="41"/>
        <v>MCARTHUR RIVER2022</v>
      </c>
      <c r="B2389" s="95" t="s">
        <v>162</v>
      </c>
      <c r="C2389" s="88">
        <v>2022</v>
      </c>
      <c r="E2389" s="15">
        <v>84</v>
      </c>
      <c r="F2389" s="15">
        <v>188</v>
      </c>
      <c r="G2389" s="15">
        <v>272</v>
      </c>
      <c r="H2389" s="90">
        <v>0</v>
      </c>
      <c r="I2389" s="90">
        <v>0</v>
      </c>
      <c r="J2389" s="15">
        <v>0</v>
      </c>
      <c r="K2389" s="15">
        <v>84</v>
      </c>
      <c r="L2389" s="15">
        <v>188</v>
      </c>
      <c r="M2389" s="15">
        <v>272</v>
      </c>
      <c r="O2389" s="13"/>
      <c r="P2389" s="13"/>
    </row>
    <row r="2390" spans="1:16" ht="12.45" customHeight="1" x14ac:dyDescent="0.2">
      <c r="A2390" s="11" t="str">
        <f t="shared" si="41"/>
        <v>MCARTHUR RIVER2023</v>
      </c>
      <c r="B2390" s="95" t="s">
        <v>162</v>
      </c>
      <c r="C2390" s="88">
        <v>2023</v>
      </c>
      <c r="D2390" s="89"/>
      <c r="E2390" s="15">
        <v>12838</v>
      </c>
      <c r="F2390" s="15">
        <v>13387</v>
      </c>
      <c r="G2390" s="15">
        <v>26225</v>
      </c>
      <c r="H2390" s="90">
        <v>0</v>
      </c>
      <c r="I2390" s="90">
        <v>0</v>
      </c>
      <c r="J2390" s="15">
        <v>0</v>
      </c>
      <c r="K2390" s="15">
        <v>12838</v>
      </c>
      <c r="L2390" s="15">
        <v>13387</v>
      </c>
      <c r="M2390" s="15">
        <v>26225</v>
      </c>
      <c r="O2390" s="13"/>
      <c r="P2390" s="13"/>
    </row>
    <row r="2391" spans="1:16" ht="12.45" customHeight="1" x14ac:dyDescent="0.2">
      <c r="A2391" s="11" t="str">
        <f t="shared" si="41"/>
        <v>MCARTHUR RIVER2024</v>
      </c>
      <c r="B2391" s="93" t="s">
        <v>162</v>
      </c>
      <c r="C2391" s="88">
        <v>2024</v>
      </c>
      <c r="D2391" s="89"/>
      <c r="E2391" s="15">
        <v>20460</v>
      </c>
      <c r="F2391" s="15">
        <v>20600</v>
      </c>
      <c r="G2391" s="15">
        <v>41060</v>
      </c>
      <c r="H2391" s="15">
        <v>0</v>
      </c>
      <c r="I2391" s="15">
        <v>0</v>
      </c>
      <c r="J2391" s="15">
        <v>0</v>
      </c>
      <c r="K2391" s="15">
        <v>20460</v>
      </c>
      <c r="L2391" s="15">
        <v>20600</v>
      </c>
      <c r="M2391" s="15">
        <v>41060</v>
      </c>
      <c r="O2391" s="13"/>
      <c r="P2391" s="13"/>
    </row>
    <row r="2392" spans="1:16" ht="12.45" customHeight="1" x14ac:dyDescent="0.2">
      <c r="A2392" s="11" t="str">
        <f t="shared" si="41"/>
        <v>MELBOURNE1985</v>
      </c>
      <c r="B2392" s="93" t="s">
        <v>40</v>
      </c>
      <c r="C2392" s="88">
        <v>1985</v>
      </c>
      <c r="D2392" s="89"/>
      <c r="E2392" s="15">
        <v>2582309</v>
      </c>
      <c r="F2392" s="15">
        <v>2582207</v>
      </c>
      <c r="G2392" s="15">
        <v>5164516</v>
      </c>
      <c r="H2392" s="15">
        <v>603341</v>
      </c>
      <c r="I2392" s="15">
        <v>571099</v>
      </c>
      <c r="J2392" s="15">
        <v>1174440</v>
      </c>
      <c r="K2392" s="15">
        <v>3185650</v>
      </c>
      <c r="L2392" s="15">
        <v>3153306</v>
      </c>
      <c r="M2392" s="15">
        <v>6338956</v>
      </c>
      <c r="O2392" s="13"/>
      <c r="P2392" s="13"/>
    </row>
    <row r="2393" spans="1:16" ht="12.45" customHeight="1" x14ac:dyDescent="0.2">
      <c r="A2393" s="11" t="str">
        <f t="shared" si="41"/>
        <v>MELBOURNE1986</v>
      </c>
      <c r="B2393" s="95" t="s">
        <v>40</v>
      </c>
      <c r="C2393" s="88">
        <v>1986</v>
      </c>
      <c r="D2393" s="89"/>
      <c r="E2393" s="15">
        <v>2680498</v>
      </c>
      <c r="F2393" s="15">
        <v>2673151</v>
      </c>
      <c r="G2393" s="15">
        <v>5353649</v>
      </c>
      <c r="H2393" s="90">
        <v>655643</v>
      </c>
      <c r="I2393" s="90">
        <v>617436</v>
      </c>
      <c r="J2393" s="15">
        <v>1273079</v>
      </c>
      <c r="K2393" s="15">
        <v>3336141</v>
      </c>
      <c r="L2393" s="15">
        <v>3290587</v>
      </c>
      <c r="M2393" s="15">
        <v>6626728</v>
      </c>
      <c r="O2393" s="13"/>
      <c r="P2393" s="13"/>
    </row>
    <row r="2394" spans="1:16" ht="12.45" customHeight="1" x14ac:dyDescent="0.2">
      <c r="A2394" s="11" t="str">
        <f t="shared" si="41"/>
        <v>MELBOURNE1987</v>
      </c>
      <c r="B2394" s="95" t="s">
        <v>40</v>
      </c>
      <c r="C2394" s="88">
        <v>1987</v>
      </c>
      <c r="D2394" s="89"/>
      <c r="E2394" s="15">
        <v>2849607</v>
      </c>
      <c r="F2394" s="15">
        <v>2850349</v>
      </c>
      <c r="G2394" s="15">
        <v>5699956</v>
      </c>
      <c r="H2394" s="90">
        <v>745601</v>
      </c>
      <c r="I2394" s="90">
        <v>673090</v>
      </c>
      <c r="J2394" s="15">
        <v>1418691</v>
      </c>
      <c r="K2394" s="15">
        <v>3595208</v>
      </c>
      <c r="L2394" s="15">
        <v>3523439</v>
      </c>
      <c r="M2394" s="15">
        <v>7118647</v>
      </c>
      <c r="O2394" s="13"/>
      <c r="P2394" s="13"/>
    </row>
    <row r="2395" spans="1:16" ht="12.45" customHeight="1" x14ac:dyDescent="0.2">
      <c r="A2395" s="11" t="str">
        <f t="shared" si="41"/>
        <v>MELBOURNE1988</v>
      </c>
      <c r="B2395" s="95" t="s">
        <v>40</v>
      </c>
      <c r="C2395" s="88">
        <v>1988</v>
      </c>
      <c r="D2395" s="17"/>
      <c r="E2395" s="15">
        <v>3092370</v>
      </c>
      <c r="F2395" s="15">
        <v>3083814</v>
      </c>
      <c r="G2395" s="15">
        <v>6176184</v>
      </c>
      <c r="H2395" s="90">
        <v>799738</v>
      </c>
      <c r="I2395" s="90">
        <v>739532</v>
      </c>
      <c r="J2395" s="15">
        <v>1539270</v>
      </c>
      <c r="K2395" s="15">
        <v>3892108</v>
      </c>
      <c r="L2395" s="15">
        <v>3823346</v>
      </c>
      <c r="M2395" s="15">
        <v>7715454</v>
      </c>
      <c r="O2395" s="13"/>
      <c r="P2395" s="13"/>
    </row>
    <row r="2396" spans="1:16" ht="12.45" customHeight="1" x14ac:dyDescent="0.2">
      <c r="A2396" s="11" t="str">
        <f t="shared" si="41"/>
        <v>MELBOURNE1989</v>
      </c>
      <c r="B2396" s="3" t="s">
        <v>40</v>
      </c>
      <c r="C2396" s="12">
        <v>1989</v>
      </c>
      <c r="E2396" s="13">
        <v>2455652</v>
      </c>
      <c r="F2396" s="13">
        <v>2439423</v>
      </c>
      <c r="G2396" s="13">
        <v>4895075</v>
      </c>
      <c r="H2396" s="13">
        <v>832589</v>
      </c>
      <c r="I2396" s="13">
        <v>796693</v>
      </c>
      <c r="J2396" s="13">
        <v>1629282</v>
      </c>
      <c r="K2396" s="15">
        <v>3288241</v>
      </c>
      <c r="L2396" s="15">
        <v>3236116</v>
      </c>
      <c r="M2396" s="15">
        <v>6524357</v>
      </c>
      <c r="O2396" s="13"/>
      <c r="P2396" s="13"/>
    </row>
    <row r="2397" spans="1:16" ht="12.45" customHeight="1" x14ac:dyDescent="0.2">
      <c r="A2397" s="11" t="str">
        <f t="shared" si="41"/>
        <v>MELBOURNE1990</v>
      </c>
      <c r="B2397" s="3" t="s">
        <v>40</v>
      </c>
      <c r="C2397" s="12">
        <v>1990</v>
      </c>
      <c r="E2397" s="13">
        <v>3076429</v>
      </c>
      <c r="F2397" s="13">
        <v>3067228</v>
      </c>
      <c r="G2397" s="13">
        <v>6143657</v>
      </c>
      <c r="H2397" s="13">
        <v>875722</v>
      </c>
      <c r="I2397" s="13">
        <v>841469</v>
      </c>
      <c r="J2397" s="13">
        <v>1717191</v>
      </c>
      <c r="K2397" s="15">
        <v>3952151</v>
      </c>
      <c r="L2397" s="15">
        <v>3908697</v>
      </c>
      <c r="M2397" s="15">
        <v>7860848</v>
      </c>
      <c r="O2397" s="13"/>
      <c r="P2397" s="13"/>
    </row>
    <row r="2398" spans="1:16" ht="12.45" customHeight="1" x14ac:dyDescent="0.2">
      <c r="A2398" s="11" t="str">
        <f t="shared" si="41"/>
        <v>MELBOURNE1991</v>
      </c>
      <c r="B2398" s="95" t="s">
        <v>40</v>
      </c>
      <c r="C2398" s="88">
        <v>1991</v>
      </c>
      <c r="D2398" s="89"/>
      <c r="E2398" s="15">
        <v>3975176</v>
      </c>
      <c r="F2398" s="15">
        <v>3964330</v>
      </c>
      <c r="G2398" s="15">
        <v>7939506</v>
      </c>
      <c r="H2398" s="15">
        <v>864208</v>
      </c>
      <c r="I2398" s="15">
        <v>839658</v>
      </c>
      <c r="J2398" s="15">
        <v>1703866</v>
      </c>
      <c r="K2398" s="15">
        <v>4839384</v>
      </c>
      <c r="L2398" s="15">
        <v>4803988</v>
      </c>
      <c r="M2398" s="15">
        <v>9643372</v>
      </c>
      <c r="O2398" s="13"/>
      <c r="P2398" s="13"/>
    </row>
    <row r="2399" spans="1:16" ht="12.45" customHeight="1" x14ac:dyDescent="0.2">
      <c r="A2399" s="11" t="str">
        <f t="shared" si="41"/>
        <v>MELBOURNE1992</v>
      </c>
      <c r="B2399" s="3" t="s">
        <v>40</v>
      </c>
      <c r="C2399" s="12">
        <v>1992</v>
      </c>
      <c r="E2399" s="13">
        <v>4091538</v>
      </c>
      <c r="F2399" s="13">
        <v>4080475</v>
      </c>
      <c r="G2399" s="13">
        <v>8172013</v>
      </c>
      <c r="H2399" s="13">
        <v>873248</v>
      </c>
      <c r="I2399" s="13">
        <v>864708</v>
      </c>
      <c r="J2399" s="13">
        <v>1737956</v>
      </c>
      <c r="K2399" s="15">
        <v>4964786</v>
      </c>
      <c r="L2399" s="15">
        <v>4945183</v>
      </c>
      <c r="M2399" s="15">
        <v>9909969</v>
      </c>
      <c r="O2399" s="13"/>
      <c r="P2399" s="13"/>
    </row>
    <row r="2400" spans="1:16" ht="12.45" customHeight="1" x14ac:dyDescent="0.2">
      <c r="A2400" s="11" t="str">
        <f t="shared" si="41"/>
        <v>MELBOURNE1993</v>
      </c>
      <c r="B2400" s="93" t="s">
        <v>40</v>
      </c>
      <c r="C2400" s="88">
        <v>1993</v>
      </c>
      <c r="D2400" s="89"/>
      <c r="E2400" s="15">
        <v>4331646</v>
      </c>
      <c r="F2400" s="15">
        <v>4314752</v>
      </c>
      <c r="G2400" s="15">
        <v>8646398</v>
      </c>
      <c r="H2400" s="15">
        <v>930161</v>
      </c>
      <c r="I2400" s="15">
        <v>917716</v>
      </c>
      <c r="J2400" s="15">
        <v>1847877</v>
      </c>
      <c r="K2400" s="15">
        <v>5261807</v>
      </c>
      <c r="L2400" s="15">
        <v>5232468</v>
      </c>
      <c r="M2400" s="15">
        <v>10494275</v>
      </c>
      <c r="O2400" s="13"/>
      <c r="P2400" s="13"/>
    </row>
    <row r="2401" spans="1:16" ht="12.45" customHeight="1" x14ac:dyDescent="0.2">
      <c r="A2401" s="11" t="str">
        <f t="shared" si="41"/>
        <v>MELBOURNE1994</v>
      </c>
      <c r="B2401" s="93" t="s">
        <v>40</v>
      </c>
      <c r="C2401" s="88">
        <v>1994</v>
      </c>
      <c r="D2401" s="89"/>
      <c r="E2401" s="15">
        <v>4811148</v>
      </c>
      <c r="F2401" s="15">
        <v>4808667</v>
      </c>
      <c r="G2401" s="15">
        <v>9619815</v>
      </c>
      <c r="H2401" s="15">
        <v>947188</v>
      </c>
      <c r="I2401" s="15">
        <v>924320</v>
      </c>
      <c r="J2401" s="15">
        <v>1871508</v>
      </c>
      <c r="K2401" s="15">
        <v>5758336</v>
      </c>
      <c r="L2401" s="15">
        <v>5732987</v>
      </c>
      <c r="M2401" s="15">
        <v>11491323</v>
      </c>
      <c r="O2401" s="13"/>
      <c r="P2401" s="13"/>
    </row>
    <row r="2402" spans="1:16" ht="12.45" customHeight="1" x14ac:dyDescent="0.2">
      <c r="A2402" s="11" t="str">
        <f t="shared" si="41"/>
        <v>MELBOURNE1995</v>
      </c>
      <c r="B2402" s="3" t="s">
        <v>40</v>
      </c>
      <c r="C2402" s="12">
        <v>1995</v>
      </c>
      <c r="E2402" s="13">
        <v>5256179</v>
      </c>
      <c r="F2402" s="13">
        <v>5225516</v>
      </c>
      <c r="G2402" s="13">
        <v>10481695</v>
      </c>
      <c r="H2402" s="13">
        <v>1008997</v>
      </c>
      <c r="I2402" s="13">
        <v>1002157</v>
      </c>
      <c r="J2402" s="13">
        <v>2011154</v>
      </c>
      <c r="K2402" s="15">
        <v>6265176</v>
      </c>
      <c r="L2402" s="15">
        <v>6227673</v>
      </c>
      <c r="M2402" s="15">
        <v>12492849</v>
      </c>
      <c r="O2402" s="13"/>
      <c r="P2402" s="13"/>
    </row>
    <row r="2403" spans="1:16" ht="12.45" customHeight="1" x14ac:dyDescent="0.2">
      <c r="A2403" s="11" t="str">
        <f t="shared" si="41"/>
        <v>MELBOURNE1996</v>
      </c>
      <c r="B2403" s="3" t="s">
        <v>40</v>
      </c>
      <c r="C2403" s="12">
        <v>1996</v>
      </c>
      <c r="E2403" s="13">
        <v>5558900</v>
      </c>
      <c r="F2403" s="13">
        <v>5538364</v>
      </c>
      <c r="G2403" s="13">
        <v>11097264</v>
      </c>
      <c r="H2403" s="13">
        <v>1103686</v>
      </c>
      <c r="I2403" s="13">
        <v>1089623</v>
      </c>
      <c r="J2403" s="13">
        <v>2193309</v>
      </c>
      <c r="K2403" s="15">
        <v>6662586</v>
      </c>
      <c r="L2403" s="15">
        <v>6627987</v>
      </c>
      <c r="M2403" s="15">
        <v>13290573</v>
      </c>
      <c r="O2403" s="13"/>
      <c r="P2403" s="13"/>
    </row>
    <row r="2404" spans="1:16" ht="12.45" customHeight="1" x14ac:dyDescent="0.2">
      <c r="A2404" s="11" t="str">
        <f t="shared" si="41"/>
        <v>MELBOURNE1997</v>
      </c>
      <c r="B2404" s="95" t="s">
        <v>40</v>
      </c>
      <c r="C2404" s="88">
        <v>1997</v>
      </c>
      <c r="D2404" s="17"/>
      <c r="E2404" s="15">
        <v>5625360</v>
      </c>
      <c r="F2404" s="15">
        <v>5602351</v>
      </c>
      <c r="G2404" s="15">
        <v>11227711</v>
      </c>
      <c r="H2404" s="90">
        <v>1188304</v>
      </c>
      <c r="I2404" s="90">
        <v>1184831</v>
      </c>
      <c r="J2404" s="15">
        <v>2373135</v>
      </c>
      <c r="K2404" s="15">
        <v>6813664</v>
      </c>
      <c r="L2404" s="15">
        <v>6787182</v>
      </c>
      <c r="M2404" s="15">
        <v>13600846</v>
      </c>
      <c r="O2404" s="13"/>
      <c r="P2404" s="13"/>
    </row>
    <row r="2405" spans="1:16" ht="12.45" customHeight="1" x14ac:dyDescent="0.2">
      <c r="A2405" s="11" t="str">
        <f t="shared" si="41"/>
        <v>MELBOURNE1998</v>
      </c>
      <c r="B2405" s="3" t="s">
        <v>40</v>
      </c>
      <c r="C2405" s="12">
        <v>1998</v>
      </c>
      <c r="E2405" s="13">
        <v>5715032</v>
      </c>
      <c r="F2405" s="13">
        <v>5714109</v>
      </c>
      <c r="G2405" s="13">
        <v>11429141</v>
      </c>
      <c r="H2405" s="13">
        <v>1260363</v>
      </c>
      <c r="I2405" s="13">
        <v>1228769</v>
      </c>
      <c r="J2405" s="13">
        <v>2489132</v>
      </c>
      <c r="K2405" s="15">
        <v>6975395</v>
      </c>
      <c r="L2405" s="15">
        <v>6942878</v>
      </c>
      <c r="M2405" s="15">
        <v>13918273</v>
      </c>
      <c r="O2405" s="13"/>
      <c r="P2405" s="13"/>
    </row>
    <row r="2406" spans="1:16" ht="12.45" customHeight="1" x14ac:dyDescent="0.2">
      <c r="A2406" s="11" t="str">
        <f t="shared" si="41"/>
        <v>MELBOURNE1999</v>
      </c>
      <c r="B2406" s="95" t="s">
        <v>40</v>
      </c>
      <c r="C2406" s="88">
        <v>1999</v>
      </c>
      <c r="D2406" s="89"/>
      <c r="E2406" s="15">
        <v>5949558</v>
      </c>
      <c r="F2406" s="15">
        <v>5951398</v>
      </c>
      <c r="G2406" s="15">
        <v>11900956</v>
      </c>
      <c r="H2406" s="90">
        <v>1335558</v>
      </c>
      <c r="I2406" s="90">
        <v>1319249</v>
      </c>
      <c r="J2406" s="15">
        <v>2654807</v>
      </c>
      <c r="K2406" s="15">
        <v>7285116</v>
      </c>
      <c r="L2406" s="15">
        <v>7270647</v>
      </c>
      <c r="M2406" s="15">
        <v>14555763</v>
      </c>
      <c r="O2406" s="13"/>
      <c r="P2406" s="13"/>
    </row>
    <row r="2407" spans="1:16" ht="12.45" customHeight="1" x14ac:dyDescent="0.2">
      <c r="A2407" s="11" t="str">
        <f t="shared" si="41"/>
        <v>MELBOURNE2000</v>
      </c>
      <c r="B2407" s="3" t="s">
        <v>40</v>
      </c>
      <c r="C2407" s="12">
        <v>2000</v>
      </c>
      <c r="E2407" s="13">
        <v>6476040</v>
      </c>
      <c r="F2407" s="13">
        <v>6457707</v>
      </c>
      <c r="G2407" s="13">
        <v>12933747</v>
      </c>
      <c r="H2407" s="13">
        <v>1518891</v>
      </c>
      <c r="I2407" s="13">
        <v>1524738</v>
      </c>
      <c r="J2407" s="13">
        <v>3043629</v>
      </c>
      <c r="K2407" s="15">
        <v>7994931</v>
      </c>
      <c r="L2407" s="15">
        <v>7982445</v>
      </c>
      <c r="M2407" s="15">
        <v>15977376</v>
      </c>
      <c r="O2407" s="13"/>
      <c r="P2407" s="13"/>
    </row>
    <row r="2408" spans="1:16" ht="12.45" customHeight="1" x14ac:dyDescent="0.2">
      <c r="A2408" s="11" t="str">
        <f t="shared" si="41"/>
        <v>MELBOURNE2001</v>
      </c>
      <c r="B2408" s="3" t="s">
        <v>40</v>
      </c>
      <c r="C2408" s="12">
        <v>2001</v>
      </c>
      <c r="E2408" s="13">
        <v>6643986</v>
      </c>
      <c r="F2408" s="13">
        <v>6621863</v>
      </c>
      <c r="G2408" s="13">
        <v>13265849</v>
      </c>
      <c r="H2408" s="13">
        <v>1667877</v>
      </c>
      <c r="I2408" s="13">
        <v>1647695</v>
      </c>
      <c r="J2408" s="13">
        <v>3315572</v>
      </c>
      <c r="K2408" s="15">
        <v>8311863</v>
      </c>
      <c r="L2408" s="15">
        <v>8269558</v>
      </c>
      <c r="M2408" s="15">
        <v>16581421</v>
      </c>
      <c r="O2408" s="13"/>
      <c r="P2408" s="13"/>
    </row>
    <row r="2409" spans="1:16" ht="12.45" customHeight="1" x14ac:dyDescent="0.2">
      <c r="A2409" s="11" t="str">
        <f t="shared" si="41"/>
        <v>MELBOURNE2002</v>
      </c>
      <c r="B2409" s="3" t="s">
        <v>40</v>
      </c>
      <c r="C2409" s="12">
        <v>2002</v>
      </c>
      <c r="E2409" s="13">
        <v>6450069</v>
      </c>
      <c r="F2409" s="13">
        <v>6433080</v>
      </c>
      <c r="G2409" s="13">
        <v>12883149</v>
      </c>
      <c r="H2409" s="13">
        <v>1677808</v>
      </c>
      <c r="I2409" s="13">
        <v>1635943</v>
      </c>
      <c r="J2409" s="13">
        <v>3313751</v>
      </c>
      <c r="K2409" s="15">
        <v>8127877</v>
      </c>
      <c r="L2409" s="15">
        <v>8069023</v>
      </c>
      <c r="M2409" s="15">
        <v>16196900</v>
      </c>
      <c r="O2409" s="13"/>
      <c r="P2409" s="13"/>
    </row>
    <row r="2410" spans="1:16" ht="12.45" customHeight="1" x14ac:dyDescent="0.2">
      <c r="A2410" s="11" t="str">
        <f t="shared" si="41"/>
        <v>MELBOURNE2003</v>
      </c>
      <c r="B2410" s="3" t="s">
        <v>40</v>
      </c>
      <c r="C2410" s="12">
        <v>2003</v>
      </c>
      <c r="E2410" s="13">
        <v>7014218</v>
      </c>
      <c r="F2410" s="13">
        <v>7007271</v>
      </c>
      <c r="G2410" s="13">
        <v>14021489</v>
      </c>
      <c r="H2410" s="13">
        <v>1620653</v>
      </c>
      <c r="I2410" s="13">
        <v>1578881</v>
      </c>
      <c r="J2410" s="13">
        <v>3199534</v>
      </c>
      <c r="K2410" s="15">
        <v>8634871</v>
      </c>
      <c r="L2410" s="15">
        <v>8586152</v>
      </c>
      <c r="M2410" s="15">
        <v>17221023</v>
      </c>
      <c r="O2410" s="13"/>
      <c r="P2410" s="13"/>
    </row>
    <row r="2411" spans="1:16" ht="12.45" customHeight="1" x14ac:dyDescent="0.2">
      <c r="A2411" s="11" t="str">
        <f t="shared" si="41"/>
        <v>MELBOURNE2004</v>
      </c>
      <c r="B2411" s="93" t="s">
        <v>40</v>
      </c>
      <c r="C2411" s="88">
        <v>2004</v>
      </c>
      <c r="D2411" s="89"/>
      <c r="E2411" s="15">
        <v>7904151</v>
      </c>
      <c r="F2411" s="15">
        <v>7908799</v>
      </c>
      <c r="G2411" s="15">
        <v>15812950</v>
      </c>
      <c r="H2411" s="15">
        <v>1993040</v>
      </c>
      <c r="I2411" s="15">
        <v>1943395</v>
      </c>
      <c r="J2411" s="15">
        <v>3936435</v>
      </c>
      <c r="K2411" s="15">
        <v>9897191</v>
      </c>
      <c r="L2411" s="15">
        <v>9852194</v>
      </c>
      <c r="M2411" s="15">
        <v>19749385</v>
      </c>
      <c r="O2411" s="13"/>
      <c r="P2411" s="13"/>
    </row>
    <row r="2412" spans="1:16" ht="12.45" customHeight="1" x14ac:dyDescent="0.2">
      <c r="A2412" s="11" t="str">
        <f t="shared" si="41"/>
        <v>MELBOURNE2005</v>
      </c>
      <c r="B2412" s="3" t="s">
        <v>40</v>
      </c>
      <c r="C2412" s="12">
        <v>2005</v>
      </c>
      <c r="E2412" s="13">
        <v>8225693</v>
      </c>
      <c r="F2412" s="13">
        <v>8279434</v>
      </c>
      <c r="G2412" s="13">
        <v>16505127</v>
      </c>
      <c r="H2412" s="13">
        <v>2150224</v>
      </c>
      <c r="I2412" s="13">
        <v>2074411</v>
      </c>
      <c r="J2412" s="13">
        <v>4224635</v>
      </c>
      <c r="K2412" s="15">
        <v>10375917</v>
      </c>
      <c r="L2412" s="15">
        <v>10353845</v>
      </c>
      <c r="M2412" s="15">
        <v>20729762</v>
      </c>
      <c r="O2412" s="13"/>
      <c r="P2412" s="13"/>
    </row>
    <row r="2413" spans="1:16" ht="12.45" customHeight="1" x14ac:dyDescent="0.2">
      <c r="A2413" s="11" t="str">
        <f t="shared" si="41"/>
        <v>MELBOURNE2006</v>
      </c>
      <c r="B2413" s="3" t="s">
        <v>40</v>
      </c>
      <c r="C2413" s="12">
        <v>2006</v>
      </c>
      <c r="E2413" s="13">
        <v>8638580</v>
      </c>
      <c r="F2413" s="13">
        <v>8637998</v>
      </c>
      <c r="G2413" s="13">
        <v>17276578</v>
      </c>
      <c r="H2413" s="13">
        <v>2181306</v>
      </c>
      <c r="I2413" s="13">
        <v>2109984</v>
      </c>
      <c r="J2413" s="13">
        <v>4291290</v>
      </c>
      <c r="K2413" s="15">
        <v>10819886</v>
      </c>
      <c r="L2413" s="15">
        <v>10747982</v>
      </c>
      <c r="M2413" s="15">
        <v>21567868</v>
      </c>
      <c r="O2413" s="13"/>
      <c r="P2413" s="13"/>
    </row>
    <row r="2414" spans="1:16" ht="12.45" customHeight="1" x14ac:dyDescent="0.2">
      <c r="A2414" s="11" t="str">
        <f t="shared" si="41"/>
        <v>MELBOURNE2007</v>
      </c>
      <c r="B2414" s="3" t="s">
        <v>40</v>
      </c>
      <c r="C2414" s="12">
        <v>2007</v>
      </c>
      <c r="E2414" s="13">
        <v>9089994</v>
      </c>
      <c r="F2414" s="13">
        <v>9095331</v>
      </c>
      <c r="G2414" s="13">
        <v>18185325</v>
      </c>
      <c r="H2414" s="13">
        <v>2308615</v>
      </c>
      <c r="I2414" s="13">
        <v>2256469</v>
      </c>
      <c r="J2414" s="13">
        <v>4565084</v>
      </c>
      <c r="K2414" s="15">
        <v>11398609</v>
      </c>
      <c r="L2414" s="15">
        <v>11351800</v>
      </c>
      <c r="M2414" s="15">
        <v>22750409</v>
      </c>
      <c r="O2414" s="13"/>
      <c r="P2414" s="13"/>
    </row>
    <row r="2415" spans="1:16" ht="12.45" customHeight="1" x14ac:dyDescent="0.2">
      <c r="A2415" s="11" t="str">
        <f t="shared" si="41"/>
        <v>MELBOURNE2008</v>
      </c>
      <c r="B2415" s="3" t="s">
        <v>40</v>
      </c>
      <c r="C2415" s="12">
        <v>2008</v>
      </c>
      <c r="E2415" s="13">
        <v>9930819</v>
      </c>
      <c r="F2415" s="13">
        <v>9904567</v>
      </c>
      <c r="G2415" s="13">
        <v>19835386</v>
      </c>
      <c r="H2415" s="13">
        <v>2400197</v>
      </c>
      <c r="I2415" s="13">
        <v>2332347</v>
      </c>
      <c r="J2415" s="13">
        <v>4732544</v>
      </c>
      <c r="K2415" s="15">
        <v>12331016</v>
      </c>
      <c r="L2415" s="15">
        <v>12236914</v>
      </c>
      <c r="M2415" s="15">
        <v>24567930</v>
      </c>
      <c r="O2415" s="13"/>
      <c r="P2415" s="13"/>
    </row>
    <row r="2416" spans="1:16" ht="12.45" customHeight="1" x14ac:dyDescent="0.2">
      <c r="A2416" s="11" t="str">
        <f t="shared" si="41"/>
        <v>MELBOURNE2009</v>
      </c>
      <c r="B2416" s="93" t="s">
        <v>40</v>
      </c>
      <c r="C2416" s="88">
        <v>2009</v>
      </c>
      <c r="D2416" s="89"/>
      <c r="E2416" s="15">
        <v>9883405</v>
      </c>
      <c r="F2416" s="15">
        <v>9871813</v>
      </c>
      <c r="G2416" s="15">
        <v>19755218</v>
      </c>
      <c r="H2416" s="15">
        <v>2588313</v>
      </c>
      <c r="I2416" s="15">
        <v>2542039</v>
      </c>
      <c r="J2416" s="15">
        <v>5130352</v>
      </c>
      <c r="K2416" s="15">
        <v>12471718</v>
      </c>
      <c r="L2416" s="15">
        <v>12413852</v>
      </c>
      <c r="M2416" s="15">
        <v>24885570</v>
      </c>
      <c r="O2416" s="13"/>
      <c r="P2416" s="13"/>
    </row>
    <row r="2417" spans="1:16" ht="12.45" customHeight="1" x14ac:dyDescent="0.2">
      <c r="A2417" s="11" t="str">
        <f t="shared" si="41"/>
        <v>MELBOURNE2010</v>
      </c>
      <c r="B2417" s="91" t="s">
        <v>40</v>
      </c>
      <c r="C2417" s="16">
        <v>2010</v>
      </c>
      <c r="D2417" s="89"/>
      <c r="E2417" s="92">
        <v>10765659</v>
      </c>
      <c r="F2417" s="92">
        <v>10756594</v>
      </c>
      <c r="G2417" s="92">
        <v>21522253</v>
      </c>
      <c r="H2417" s="92">
        <v>2942050</v>
      </c>
      <c r="I2417" s="92">
        <v>2930461</v>
      </c>
      <c r="J2417" s="92">
        <v>5872511</v>
      </c>
      <c r="K2417" s="15">
        <v>13707709</v>
      </c>
      <c r="L2417" s="15">
        <v>13687055</v>
      </c>
      <c r="M2417" s="15">
        <v>27394764</v>
      </c>
      <c r="O2417" s="13"/>
      <c r="P2417" s="13"/>
    </row>
    <row r="2418" spans="1:16" ht="12.45" customHeight="1" x14ac:dyDescent="0.2">
      <c r="A2418" s="11" t="str">
        <f t="shared" si="41"/>
        <v>MELBOURNE2011</v>
      </c>
      <c r="B2418" s="3" t="s">
        <v>40</v>
      </c>
      <c r="C2418" s="12">
        <v>2011</v>
      </c>
      <c r="E2418" s="13">
        <v>10615858</v>
      </c>
      <c r="F2418" s="13">
        <v>10590688</v>
      </c>
      <c r="G2418" s="13">
        <v>21206546</v>
      </c>
      <c r="H2418" s="13">
        <v>3248438</v>
      </c>
      <c r="I2418" s="13">
        <v>3212520</v>
      </c>
      <c r="J2418" s="13">
        <v>6460958</v>
      </c>
      <c r="K2418" s="15">
        <v>13864296</v>
      </c>
      <c r="L2418" s="15">
        <v>13803208</v>
      </c>
      <c r="M2418" s="15">
        <v>27667504</v>
      </c>
      <c r="O2418" s="13"/>
      <c r="P2418" s="13"/>
    </row>
    <row r="2419" spans="1:16" ht="12.45" customHeight="1" x14ac:dyDescent="0.2">
      <c r="A2419" s="11" t="str">
        <f t="shared" si="41"/>
        <v>MELBOURNE2012</v>
      </c>
      <c r="B2419" s="3" t="s">
        <v>40</v>
      </c>
      <c r="C2419" s="12">
        <v>2012</v>
      </c>
      <c r="E2419" s="13">
        <v>11063471</v>
      </c>
      <c r="F2419" s="13">
        <v>11034879</v>
      </c>
      <c r="G2419" s="13">
        <v>22098350</v>
      </c>
      <c r="H2419" s="13">
        <v>3439570</v>
      </c>
      <c r="I2419" s="13">
        <v>3379672</v>
      </c>
      <c r="J2419" s="13">
        <v>6819242</v>
      </c>
      <c r="K2419" s="15">
        <v>14503041</v>
      </c>
      <c r="L2419" s="15">
        <v>14414551</v>
      </c>
      <c r="M2419" s="15">
        <v>28917592</v>
      </c>
      <c r="O2419" s="13"/>
      <c r="P2419" s="13"/>
    </row>
    <row r="2420" spans="1:16" ht="12.45" customHeight="1" x14ac:dyDescent="0.2">
      <c r="A2420" s="11" t="str">
        <f t="shared" si="41"/>
        <v>MELBOURNE2013</v>
      </c>
      <c r="B2420" s="3" t="s">
        <v>40</v>
      </c>
      <c r="C2420" s="12">
        <v>2013</v>
      </c>
      <c r="E2420" s="13">
        <v>11480993</v>
      </c>
      <c r="F2420" s="13">
        <v>11427291</v>
      </c>
      <c r="G2420" s="13">
        <v>22908284</v>
      </c>
      <c r="H2420" s="13">
        <v>3683770</v>
      </c>
      <c r="I2420" s="13">
        <v>3628373</v>
      </c>
      <c r="J2420" s="13">
        <v>7312143</v>
      </c>
      <c r="K2420" s="15">
        <v>15164763</v>
      </c>
      <c r="L2420" s="15">
        <v>15055664</v>
      </c>
      <c r="M2420" s="15">
        <v>30220427</v>
      </c>
      <c r="O2420" s="13"/>
      <c r="P2420" s="13"/>
    </row>
    <row r="2421" spans="1:16" ht="12.45" customHeight="1" x14ac:dyDescent="0.2">
      <c r="A2421" s="11" t="str">
        <f t="shared" si="41"/>
        <v>MELBOURNE2014</v>
      </c>
      <c r="B2421" s="3" t="s">
        <v>40</v>
      </c>
      <c r="C2421" s="12">
        <v>2014</v>
      </c>
      <c r="E2421" s="13">
        <v>11701325</v>
      </c>
      <c r="F2421" s="13">
        <v>11663002</v>
      </c>
      <c r="G2421" s="13">
        <v>23364327</v>
      </c>
      <c r="H2421" s="13">
        <v>4031981</v>
      </c>
      <c r="I2421" s="13">
        <v>3990485</v>
      </c>
      <c r="J2421" s="13">
        <v>8022466</v>
      </c>
      <c r="K2421" s="15">
        <v>15733306</v>
      </c>
      <c r="L2421" s="15">
        <v>15653487</v>
      </c>
      <c r="M2421" s="15">
        <v>31386793</v>
      </c>
      <c r="O2421" s="13"/>
      <c r="P2421" s="13"/>
    </row>
    <row r="2422" spans="1:16" ht="12.45" customHeight="1" x14ac:dyDescent="0.2">
      <c r="A2422" s="11" t="str">
        <f t="shared" si="41"/>
        <v>MELBOURNE2015</v>
      </c>
      <c r="B2422" s="3" t="s">
        <v>40</v>
      </c>
      <c r="C2422" s="12">
        <v>2015</v>
      </c>
      <c r="E2422" s="13">
        <v>11989261</v>
      </c>
      <c r="F2422" s="13">
        <v>11941636</v>
      </c>
      <c r="G2422" s="13">
        <v>23930897</v>
      </c>
      <c r="H2422" s="13">
        <v>4458023</v>
      </c>
      <c r="I2422" s="13">
        <v>4401293</v>
      </c>
      <c r="J2422" s="13">
        <v>8859316</v>
      </c>
      <c r="K2422" s="15">
        <v>16447284</v>
      </c>
      <c r="L2422" s="15">
        <v>16342929</v>
      </c>
      <c r="M2422" s="15">
        <v>32790213</v>
      </c>
      <c r="O2422" s="13"/>
      <c r="P2422" s="13"/>
    </row>
    <row r="2423" spans="1:16" ht="12.45" customHeight="1" x14ac:dyDescent="0.2">
      <c r="A2423" s="11" t="str">
        <f t="shared" si="41"/>
        <v>MELBOURNE2016</v>
      </c>
      <c r="B2423" s="91" t="s">
        <v>40</v>
      </c>
      <c r="C2423" s="16">
        <v>2016</v>
      </c>
      <c r="D2423" s="89"/>
      <c r="E2423" s="92">
        <v>12396220</v>
      </c>
      <c r="F2423" s="92">
        <v>12336383</v>
      </c>
      <c r="G2423" s="92">
        <v>24732603</v>
      </c>
      <c r="H2423" s="92">
        <v>4855000</v>
      </c>
      <c r="I2423" s="92">
        <v>4787586</v>
      </c>
      <c r="J2423" s="92">
        <v>9642586</v>
      </c>
      <c r="K2423" s="15">
        <v>17251220</v>
      </c>
      <c r="L2423" s="15">
        <v>17123969</v>
      </c>
      <c r="M2423" s="15">
        <v>34375189</v>
      </c>
      <c r="O2423" s="13"/>
      <c r="P2423" s="13"/>
    </row>
    <row r="2424" spans="1:16" ht="12.45" customHeight="1" x14ac:dyDescent="0.2">
      <c r="A2424" s="11" t="str">
        <f t="shared" si="41"/>
        <v>MELBOURNE2017</v>
      </c>
      <c r="B2424" s="3" t="s">
        <v>40</v>
      </c>
      <c r="C2424" s="12">
        <v>2017</v>
      </c>
      <c r="E2424" s="13">
        <v>12636284</v>
      </c>
      <c r="F2424" s="13">
        <v>12599454</v>
      </c>
      <c r="G2424" s="13">
        <v>25235738</v>
      </c>
      <c r="H2424" s="13">
        <v>5210547</v>
      </c>
      <c r="I2424" s="13">
        <v>5113235</v>
      </c>
      <c r="J2424" s="13">
        <v>10323782</v>
      </c>
      <c r="K2424" s="15">
        <v>17846831</v>
      </c>
      <c r="L2424" s="15">
        <v>17712689</v>
      </c>
      <c r="M2424" s="15">
        <v>35559520</v>
      </c>
      <c r="O2424" s="13"/>
      <c r="P2424" s="13"/>
    </row>
    <row r="2425" spans="1:16" ht="12.45" customHeight="1" x14ac:dyDescent="0.2">
      <c r="A2425" s="11" t="str">
        <f t="shared" si="41"/>
        <v>MELBOURNE2018</v>
      </c>
      <c r="B2425" s="95" t="s">
        <v>40</v>
      </c>
      <c r="C2425" s="88">
        <v>2018</v>
      </c>
      <c r="D2425" s="89"/>
      <c r="E2425" s="15">
        <v>12854246</v>
      </c>
      <c r="F2425" s="15">
        <v>12838499</v>
      </c>
      <c r="G2425" s="15">
        <v>25692745</v>
      </c>
      <c r="H2425" s="90">
        <v>5656022</v>
      </c>
      <c r="I2425" s="90">
        <v>5567862</v>
      </c>
      <c r="J2425" s="15">
        <v>11223884</v>
      </c>
      <c r="K2425" s="15">
        <v>18510268</v>
      </c>
      <c r="L2425" s="15">
        <v>18406361</v>
      </c>
      <c r="M2425" s="15">
        <v>36916629</v>
      </c>
      <c r="O2425" s="13"/>
      <c r="P2425" s="13"/>
    </row>
    <row r="2426" spans="1:16" ht="12.45" customHeight="1" x14ac:dyDescent="0.2">
      <c r="A2426" s="11" t="str">
        <f t="shared" si="41"/>
        <v>MELBOURNE2019</v>
      </c>
      <c r="B2426" s="95" t="s">
        <v>40</v>
      </c>
      <c r="C2426" s="88">
        <v>2019</v>
      </c>
      <c r="D2426" s="89"/>
      <c r="E2426" s="15">
        <v>12918042</v>
      </c>
      <c r="F2426" s="15">
        <v>12897605</v>
      </c>
      <c r="G2426" s="15">
        <v>25815647</v>
      </c>
      <c r="H2426" s="90">
        <v>5698079</v>
      </c>
      <c r="I2426" s="90">
        <v>5620565</v>
      </c>
      <c r="J2426" s="15">
        <v>11318644</v>
      </c>
      <c r="K2426" s="15">
        <v>18616121</v>
      </c>
      <c r="L2426" s="15">
        <v>18518170</v>
      </c>
      <c r="M2426" s="15">
        <v>37134291</v>
      </c>
      <c r="O2426" s="13"/>
      <c r="P2426" s="13"/>
    </row>
    <row r="2427" spans="1:16" ht="12.45" customHeight="1" x14ac:dyDescent="0.2">
      <c r="A2427" s="11" t="str">
        <f t="shared" si="41"/>
        <v>MELBOURNE2020</v>
      </c>
      <c r="B2427" s="95" t="s">
        <v>40</v>
      </c>
      <c r="C2427" s="88">
        <v>2020</v>
      </c>
      <c r="D2427" s="89"/>
      <c r="E2427" s="15">
        <v>3218946</v>
      </c>
      <c r="F2427" s="15">
        <v>3243995</v>
      </c>
      <c r="G2427" s="15">
        <v>6462941</v>
      </c>
      <c r="H2427" s="90">
        <v>1257366</v>
      </c>
      <c r="I2427" s="90">
        <v>1177085</v>
      </c>
      <c r="J2427" s="15">
        <v>2434451</v>
      </c>
      <c r="K2427" s="15">
        <v>4476312</v>
      </c>
      <c r="L2427" s="15">
        <v>4421080</v>
      </c>
      <c r="M2427" s="15">
        <v>8897392</v>
      </c>
      <c r="O2427" s="13"/>
      <c r="P2427" s="13"/>
    </row>
    <row r="2428" spans="1:16" ht="12.45" customHeight="1" x14ac:dyDescent="0.2">
      <c r="A2428" s="11" t="str">
        <f t="shared" si="41"/>
        <v>MELBOURNE2021</v>
      </c>
      <c r="B2428" s="3" t="s">
        <v>40</v>
      </c>
      <c r="C2428" s="12">
        <v>2021</v>
      </c>
      <c r="E2428" s="13">
        <v>3391200</v>
      </c>
      <c r="F2428" s="13">
        <v>3372486</v>
      </c>
      <c r="G2428" s="13">
        <v>6763686</v>
      </c>
      <c r="H2428" s="13">
        <v>172458</v>
      </c>
      <c r="I2428" s="13">
        <v>224132</v>
      </c>
      <c r="J2428" s="13">
        <v>396590</v>
      </c>
      <c r="K2428" s="15">
        <v>3563658</v>
      </c>
      <c r="L2428" s="15">
        <v>3596618</v>
      </c>
      <c r="M2428" s="15">
        <v>7160276</v>
      </c>
      <c r="O2428" s="13"/>
      <c r="P2428" s="13"/>
    </row>
    <row r="2429" spans="1:16" ht="12.45" customHeight="1" x14ac:dyDescent="0.2">
      <c r="A2429" s="11" t="str">
        <f t="shared" si="41"/>
        <v>MELBOURNE2022</v>
      </c>
      <c r="B2429" s="95" t="s">
        <v>40</v>
      </c>
      <c r="C2429" s="88">
        <v>2022</v>
      </c>
      <c r="D2429" s="89"/>
      <c r="E2429" s="15">
        <v>10152671</v>
      </c>
      <c r="F2429" s="15">
        <v>10157160</v>
      </c>
      <c r="G2429" s="15">
        <v>20309831</v>
      </c>
      <c r="H2429" s="90">
        <v>2763931</v>
      </c>
      <c r="I2429" s="90">
        <v>2643596</v>
      </c>
      <c r="J2429" s="15">
        <v>5407527</v>
      </c>
      <c r="K2429" s="15">
        <v>12916602</v>
      </c>
      <c r="L2429" s="15">
        <v>12800756</v>
      </c>
      <c r="M2429" s="15">
        <v>25717358</v>
      </c>
      <c r="O2429" s="13"/>
      <c r="P2429" s="13"/>
    </row>
    <row r="2430" spans="1:16" ht="12.45" customHeight="1" x14ac:dyDescent="0.2">
      <c r="A2430" s="11" t="str">
        <f t="shared" si="41"/>
        <v>MELBOURNE2023</v>
      </c>
      <c r="B2430" s="3" t="s">
        <v>40</v>
      </c>
      <c r="C2430" s="12">
        <v>2023</v>
      </c>
      <c r="E2430" s="13">
        <v>11593257</v>
      </c>
      <c r="F2430" s="13">
        <v>11637346</v>
      </c>
      <c r="G2430" s="13">
        <v>23230603</v>
      </c>
      <c r="H2430" s="13">
        <v>5080815</v>
      </c>
      <c r="I2430" s="13">
        <v>4921144</v>
      </c>
      <c r="J2430" s="13">
        <v>10001959</v>
      </c>
      <c r="K2430" s="15">
        <v>16674072</v>
      </c>
      <c r="L2430" s="15">
        <v>16558490</v>
      </c>
      <c r="M2430" s="15">
        <v>33232562</v>
      </c>
      <c r="O2430" s="13"/>
      <c r="P2430" s="13"/>
    </row>
    <row r="2431" spans="1:16" ht="12.45" customHeight="1" x14ac:dyDescent="0.2">
      <c r="A2431" s="11" t="str">
        <f t="shared" si="41"/>
        <v>MELBOURNE2024</v>
      </c>
      <c r="B2431" s="93" t="s">
        <v>40</v>
      </c>
      <c r="C2431" s="88">
        <v>2024</v>
      </c>
      <c r="D2431" s="17"/>
      <c r="E2431" s="15">
        <v>12006974</v>
      </c>
      <c r="F2431" s="15">
        <v>12017002</v>
      </c>
      <c r="G2431" s="15">
        <v>24023976</v>
      </c>
      <c r="H2431" s="15">
        <v>5801378</v>
      </c>
      <c r="I2431" s="15">
        <v>5690725</v>
      </c>
      <c r="J2431" s="15">
        <v>11492103</v>
      </c>
      <c r="K2431" s="15">
        <v>17808352</v>
      </c>
      <c r="L2431" s="15">
        <v>17707727</v>
      </c>
      <c r="M2431" s="15">
        <v>35516079</v>
      </c>
      <c r="O2431" s="13"/>
      <c r="P2431" s="13"/>
    </row>
    <row r="2432" spans="1:16" ht="12.45" customHeight="1" x14ac:dyDescent="0.2">
      <c r="A2432" s="11" t="str">
        <f t="shared" si="41"/>
        <v>MERIMBULA1985</v>
      </c>
      <c r="B2432" s="93" t="s">
        <v>55</v>
      </c>
      <c r="C2432" s="88">
        <v>1985</v>
      </c>
      <c r="D2432" s="17"/>
      <c r="E2432" s="15">
        <v>17979</v>
      </c>
      <c r="F2432" s="15">
        <v>17875</v>
      </c>
      <c r="G2432" s="15">
        <v>35854</v>
      </c>
      <c r="H2432" s="15">
        <v>0</v>
      </c>
      <c r="I2432" s="15">
        <v>0</v>
      </c>
      <c r="J2432" s="15">
        <v>0</v>
      </c>
      <c r="K2432" s="15">
        <v>17979</v>
      </c>
      <c r="L2432" s="15">
        <v>17875</v>
      </c>
      <c r="M2432" s="15">
        <v>35854</v>
      </c>
      <c r="O2432" s="13"/>
      <c r="P2432" s="13"/>
    </row>
    <row r="2433" spans="1:16" ht="12.45" customHeight="1" x14ac:dyDescent="0.2">
      <c r="A2433" s="11" t="str">
        <f t="shared" si="41"/>
        <v>MERIMBULA1986</v>
      </c>
      <c r="B2433" s="93" t="s">
        <v>55</v>
      </c>
      <c r="C2433" s="88">
        <v>1986</v>
      </c>
      <c r="D2433" s="89"/>
      <c r="E2433" s="15">
        <v>17974</v>
      </c>
      <c r="F2433" s="15">
        <v>17594</v>
      </c>
      <c r="G2433" s="15">
        <v>35568</v>
      </c>
      <c r="H2433" s="15">
        <v>0</v>
      </c>
      <c r="I2433" s="15">
        <v>0</v>
      </c>
      <c r="J2433" s="15">
        <v>0</v>
      </c>
      <c r="K2433" s="15">
        <v>17974</v>
      </c>
      <c r="L2433" s="15">
        <v>17594</v>
      </c>
      <c r="M2433" s="15">
        <v>35568</v>
      </c>
      <c r="O2433" s="13"/>
      <c r="P2433" s="13"/>
    </row>
    <row r="2434" spans="1:16" ht="12.45" customHeight="1" x14ac:dyDescent="0.2">
      <c r="A2434" s="11" t="str">
        <f t="shared" si="41"/>
        <v>MERIMBULA1987</v>
      </c>
      <c r="B2434" s="93" t="s">
        <v>55</v>
      </c>
      <c r="C2434" s="88">
        <v>1987</v>
      </c>
      <c r="D2434" s="89"/>
      <c r="E2434" s="15">
        <v>17965</v>
      </c>
      <c r="F2434" s="15">
        <v>17196</v>
      </c>
      <c r="G2434" s="15">
        <v>35161</v>
      </c>
      <c r="H2434" s="15">
        <v>0</v>
      </c>
      <c r="I2434" s="15">
        <v>0</v>
      </c>
      <c r="J2434" s="15">
        <v>0</v>
      </c>
      <c r="K2434" s="15">
        <v>17965</v>
      </c>
      <c r="L2434" s="15">
        <v>17196</v>
      </c>
      <c r="M2434" s="15">
        <v>35161</v>
      </c>
      <c r="O2434" s="13"/>
      <c r="P2434" s="13"/>
    </row>
    <row r="2435" spans="1:16" ht="12.45" customHeight="1" x14ac:dyDescent="0.2">
      <c r="A2435" s="11" t="str">
        <f t="shared" si="41"/>
        <v>MERIMBULA1988</v>
      </c>
      <c r="B2435" s="93" t="s">
        <v>55</v>
      </c>
      <c r="C2435" s="88">
        <v>1988</v>
      </c>
      <c r="D2435" s="89"/>
      <c r="E2435" s="15">
        <v>18137</v>
      </c>
      <c r="F2435" s="15">
        <v>17591</v>
      </c>
      <c r="G2435" s="15">
        <v>35728</v>
      </c>
      <c r="H2435" s="15">
        <v>0</v>
      </c>
      <c r="I2435" s="15">
        <v>0</v>
      </c>
      <c r="J2435" s="15">
        <v>0</v>
      </c>
      <c r="K2435" s="15">
        <v>18137</v>
      </c>
      <c r="L2435" s="15">
        <v>17591</v>
      </c>
      <c r="M2435" s="15">
        <v>35728</v>
      </c>
      <c r="O2435" s="13"/>
      <c r="P2435" s="13"/>
    </row>
    <row r="2436" spans="1:16" ht="12.45" customHeight="1" x14ac:dyDescent="0.2">
      <c r="A2436" s="11" t="str">
        <f t="shared" si="41"/>
        <v>MERIMBULA1989</v>
      </c>
      <c r="B2436" s="93" t="s">
        <v>55</v>
      </c>
      <c r="C2436" s="88">
        <v>1989</v>
      </c>
      <c r="D2436" s="89"/>
      <c r="E2436" s="15">
        <v>13899</v>
      </c>
      <c r="F2436" s="15">
        <v>13600</v>
      </c>
      <c r="G2436" s="15">
        <v>27499</v>
      </c>
      <c r="H2436" s="15">
        <v>0</v>
      </c>
      <c r="I2436" s="15">
        <v>0</v>
      </c>
      <c r="J2436" s="15">
        <v>0</v>
      </c>
      <c r="K2436" s="15">
        <v>13899</v>
      </c>
      <c r="L2436" s="15">
        <v>13600</v>
      </c>
      <c r="M2436" s="15">
        <v>27499</v>
      </c>
      <c r="O2436" s="13"/>
      <c r="P2436" s="13"/>
    </row>
    <row r="2437" spans="1:16" ht="12.45" customHeight="1" x14ac:dyDescent="0.2">
      <c r="A2437" s="11" t="str">
        <f t="shared" si="41"/>
        <v>MERIMBULA1990</v>
      </c>
      <c r="B2437" s="93" t="s">
        <v>55</v>
      </c>
      <c r="C2437" s="12">
        <v>1990</v>
      </c>
      <c r="D2437" s="89"/>
      <c r="E2437" s="94">
        <v>11950</v>
      </c>
      <c r="F2437" s="94">
        <v>12362</v>
      </c>
      <c r="G2437" s="94">
        <v>24312</v>
      </c>
      <c r="H2437" s="94">
        <v>0</v>
      </c>
      <c r="I2437" s="94">
        <v>0</v>
      </c>
      <c r="J2437" s="94">
        <v>0</v>
      </c>
      <c r="K2437" s="15">
        <v>11950</v>
      </c>
      <c r="L2437" s="15">
        <v>12362</v>
      </c>
      <c r="M2437" s="15">
        <v>24312</v>
      </c>
      <c r="O2437" s="13"/>
      <c r="P2437" s="13"/>
    </row>
    <row r="2438" spans="1:16" ht="12.45" customHeight="1" x14ac:dyDescent="0.2">
      <c r="A2438" s="11" t="str">
        <f t="shared" si="41"/>
        <v>MERIMBULA1991</v>
      </c>
      <c r="B2438" s="95" t="s">
        <v>55</v>
      </c>
      <c r="C2438" s="88">
        <v>1991</v>
      </c>
      <c r="D2438" s="89"/>
      <c r="E2438" s="15">
        <v>10747</v>
      </c>
      <c r="F2438" s="15">
        <v>10829</v>
      </c>
      <c r="G2438" s="15">
        <v>21576</v>
      </c>
      <c r="H2438" s="90">
        <v>0</v>
      </c>
      <c r="I2438" s="90">
        <v>0</v>
      </c>
      <c r="J2438" s="15">
        <v>0</v>
      </c>
      <c r="K2438" s="15">
        <v>10747</v>
      </c>
      <c r="L2438" s="15">
        <v>10829</v>
      </c>
      <c r="M2438" s="15">
        <v>21576</v>
      </c>
      <c r="O2438" s="13"/>
      <c r="P2438" s="13"/>
    </row>
    <row r="2439" spans="1:16" ht="12.45" customHeight="1" x14ac:dyDescent="0.2">
      <c r="A2439" s="11" t="str">
        <f t="shared" si="41"/>
        <v>MERIMBULA1992</v>
      </c>
      <c r="B2439" s="93" t="s">
        <v>55</v>
      </c>
      <c r="C2439" s="88">
        <v>1992</v>
      </c>
      <c r="D2439" s="89"/>
      <c r="E2439" s="15">
        <v>10940</v>
      </c>
      <c r="F2439" s="15">
        <v>11075</v>
      </c>
      <c r="G2439" s="15">
        <v>22015</v>
      </c>
      <c r="H2439" s="15">
        <v>0</v>
      </c>
      <c r="I2439" s="15">
        <v>0</v>
      </c>
      <c r="J2439" s="15">
        <v>0</v>
      </c>
      <c r="K2439" s="15">
        <v>10940</v>
      </c>
      <c r="L2439" s="15">
        <v>11075</v>
      </c>
      <c r="M2439" s="15">
        <v>22015</v>
      </c>
      <c r="O2439" s="13"/>
      <c r="P2439" s="13"/>
    </row>
    <row r="2440" spans="1:16" ht="12.45" customHeight="1" x14ac:dyDescent="0.2">
      <c r="A2440" s="11" t="str">
        <f t="shared" si="41"/>
        <v>MERIMBULA1993</v>
      </c>
      <c r="B2440" s="95" t="s">
        <v>55</v>
      </c>
      <c r="C2440" s="88">
        <v>1993</v>
      </c>
      <c r="D2440" s="89"/>
      <c r="E2440" s="15">
        <v>11071</v>
      </c>
      <c r="F2440" s="15">
        <v>10940</v>
      </c>
      <c r="G2440" s="15">
        <v>22011</v>
      </c>
      <c r="H2440" s="90">
        <v>0</v>
      </c>
      <c r="I2440" s="90">
        <v>0</v>
      </c>
      <c r="J2440" s="15">
        <v>0</v>
      </c>
      <c r="K2440" s="15">
        <v>11071</v>
      </c>
      <c r="L2440" s="15">
        <v>10940</v>
      </c>
      <c r="M2440" s="15">
        <v>22011</v>
      </c>
      <c r="O2440" s="13"/>
      <c r="P2440" s="13"/>
    </row>
    <row r="2441" spans="1:16" ht="12.45" customHeight="1" x14ac:dyDescent="0.2">
      <c r="A2441" s="11" t="str">
        <f t="shared" si="41"/>
        <v>MERIMBULA1994</v>
      </c>
      <c r="B2441" s="93" t="s">
        <v>55</v>
      </c>
      <c r="C2441" s="88">
        <v>1994</v>
      </c>
      <c r="D2441" s="17"/>
      <c r="E2441" s="15">
        <v>12092</v>
      </c>
      <c r="F2441" s="15">
        <v>11925</v>
      </c>
      <c r="G2441" s="15">
        <v>24017</v>
      </c>
      <c r="H2441" s="15">
        <v>0</v>
      </c>
      <c r="I2441" s="15">
        <v>0</v>
      </c>
      <c r="J2441" s="15">
        <v>0</v>
      </c>
      <c r="K2441" s="15">
        <v>12092</v>
      </c>
      <c r="L2441" s="15">
        <v>11925</v>
      </c>
      <c r="M2441" s="15">
        <v>24017</v>
      </c>
      <c r="O2441" s="13"/>
      <c r="P2441" s="13"/>
    </row>
    <row r="2442" spans="1:16" ht="12.45" customHeight="1" x14ac:dyDescent="0.2">
      <c r="A2442" s="11" t="str">
        <f t="shared" si="41"/>
        <v>MERIMBULA1995</v>
      </c>
      <c r="B2442" s="3" t="s">
        <v>55</v>
      </c>
      <c r="C2442" s="12">
        <v>1995</v>
      </c>
      <c r="E2442" s="13">
        <v>12348</v>
      </c>
      <c r="F2442" s="13">
        <v>12032</v>
      </c>
      <c r="G2442" s="13">
        <v>24380</v>
      </c>
      <c r="H2442" s="13">
        <v>0</v>
      </c>
      <c r="I2442" s="13">
        <v>0</v>
      </c>
      <c r="J2442" s="13">
        <v>0</v>
      </c>
      <c r="K2442" s="15">
        <v>12348</v>
      </c>
      <c r="L2442" s="15">
        <v>12032</v>
      </c>
      <c r="M2442" s="15">
        <v>24380</v>
      </c>
      <c r="O2442" s="13"/>
      <c r="P2442" s="13"/>
    </row>
    <row r="2443" spans="1:16" ht="12.45" customHeight="1" x14ac:dyDescent="0.2">
      <c r="A2443" s="11" t="str">
        <f t="shared" si="41"/>
        <v>MERIMBULA1996</v>
      </c>
      <c r="B2443" s="3" t="s">
        <v>55</v>
      </c>
      <c r="C2443" s="12">
        <v>1996</v>
      </c>
      <c r="E2443" s="13">
        <v>12906</v>
      </c>
      <c r="F2443" s="13">
        <v>12941</v>
      </c>
      <c r="G2443" s="13">
        <v>25847</v>
      </c>
      <c r="H2443" s="13">
        <v>0</v>
      </c>
      <c r="I2443" s="13">
        <v>0</v>
      </c>
      <c r="J2443" s="13">
        <v>0</v>
      </c>
      <c r="K2443" s="15">
        <v>12906</v>
      </c>
      <c r="L2443" s="15">
        <v>12941</v>
      </c>
      <c r="M2443" s="15">
        <v>25847</v>
      </c>
      <c r="O2443" s="13"/>
      <c r="P2443" s="13"/>
    </row>
    <row r="2444" spans="1:16" ht="12.45" customHeight="1" x14ac:dyDescent="0.2">
      <c r="A2444" s="11" t="str">
        <f t="shared" ref="A2444:A2507" si="42">CONCATENATE(B2444,C2444)</f>
        <v>MERIMBULA1997</v>
      </c>
      <c r="B2444" s="3" t="s">
        <v>55</v>
      </c>
      <c r="C2444" s="12">
        <v>1997</v>
      </c>
      <c r="E2444" s="13">
        <v>13559</v>
      </c>
      <c r="F2444" s="13">
        <v>13465</v>
      </c>
      <c r="G2444" s="13">
        <v>27024</v>
      </c>
      <c r="H2444" s="13">
        <v>0</v>
      </c>
      <c r="I2444" s="13">
        <v>0</v>
      </c>
      <c r="J2444" s="13">
        <v>0</v>
      </c>
      <c r="K2444" s="15">
        <v>13559</v>
      </c>
      <c r="L2444" s="15">
        <v>13465</v>
      </c>
      <c r="M2444" s="15">
        <v>27024</v>
      </c>
      <c r="O2444" s="13"/>
      <c r="P2444" s="13"/>
    </row>
    <row r="2445" spans="1:16" ht="12.45" customHeight="1" x14ac:dyDescent="0.2">
      <c r="A2445" s="11" t="str">
        <f t="shared" si="42"/>
        <v>MERIMBULA1998</v>
      </c>
      <c r="B2445" s="3" t="s">
        <v>55</v>
      </c>
      <c r="C2445" s="12">
        <v>1998</v>
      </c>
      <c r="E2445" s="13">
        <v>13831</v>
      </c>
      <c r="F2445" s="13">
        <v>13860</v>
      </c>
      <c r="G2445" s="13">
        <v>27691</v>
      </c>
      <c r="H2445" s="13">
        <v>0</v>
      </c>
      <c r="I2445" s="13">
        <v>0</v>
      </c>
      <c r="J2445" s="13">
        <v>0</v>
      </c>
      <c r="K2445" s="15">
        <v>13831</v>
      </c>
      <c r="L2445" s="15">
        <v>13860</v>
      </c>
      <c r="M2445" s="15">
        <v>27691</v>
      </c>
      <c r="O2445" s="13"/>
      <c r="P2445" s="13"/>
    </row>
    <row r="2446" spans="1:16" ht="12.45" customHeight="1" x14ac:dyDescent="0.2">
      <c r="A2446" s="11" t="str">
        <f t="shared" si="42"/>
        <v>MERIMBULA1999</v>
      </c>
      <c r="B2446" s="93" t="s">
        <v>55</v>
      </c>
      <c r="C2446" s="88">
        <v>1999</v>
      </c>
      <c r="D2446" s="89"/>
      <c r="E2446" s="15">
        <v>13980</v>
      </c>
      <c r="F2446" s="15">
        <v>14094</v>
      </c>
      <c r="G2446" s="15">
        <v>28074</v>
      </c>
      <c r="H2446" s="15">
        <v>0</v>
      </c>
      <c r="I2446" s="15">
        <v>0</v>
      </c>
      <c r="J2446" s="15">
        <v>0</v>
      </c>
      <c r="K2446" s="15">
        <v>13980</v>
      </c>
      <c r="L2446" s="15">
        <v>14094</v>
      </c>
      <c r="M2446" s="15">
        <v>28074</v>
      </c>
      <c r="O2446" s="13"/>
      <c r="P2446" s="13"/>
    </row>
    <row r="2447" spans="1:16" ht="12.45" customHeight="1" x14ac:dyDescent="0.2">
      <c r="A2447" s="11" t="str">
        <f t="shared" si="42"/>
        <v>MERIMBULA2000</v>
      </c>
      <c r="B2447" s="93" t="s">
        <v>55</v>
      </c>
      <c r="C2447" s="88">
        <v>2000</v>
      </c>
      <c r="D2447" s="89"/>
      <c r="E2447" s="15">
        <v>14048</v>
      </c>
      <c r="F2447" s="15">
        <v>14071</v>
      </c>
      <c r="G2447" s="15">
        <v>28119</v>
      </c>
      <c r="H2447" s="15">
        <v>0</v>
      </c>
      <c r="I2447" s="15">
        <v>0</v>
      </c>
      <c r="J2447" s="15">
        <v>0</v>
      </c>
      <c r="K2447" s="15">
        <v>14048</v>
      </c>
      <c r="L2447" s="15">
        <v>14071</v>
      </c>
      <c r="M2447" s="15">
        <v>28119</v>
      </c>
      <c r="O2447" s="13"/>
      <c r="P2447" s="13"/>
    </row>
    <row r="2448" spans="1:16" ht="12.45" customHeight="1" x14ac:dyDescent="0.2">
      <c r="A2448" s="11" t="str">
        <f t="shared" si="42"/>
        <v>MERIMBULA2001</v>
      </c>
      <c r="B2448" s="3" t="s">
        <v>55</v>
      </c>
      <c r="C2448" s="12">
        <v>2001</v>
      </c>
      <c r="E2448" s="13">
        <v>11267</v>
      </c>
      <c r="F2448" s="13">
        <v>11425</v>
      </c>
      <c r="G2448" s="13">
        <v>22692</v>
      </c>
      <c r="H2448" s="13">
        <v>0</v>
      </c>
      <c r="I2448" s="13">
        <v>0</v>
      </c>
      <c r="J2448" s="13">
        <v>0</v>
      </c>
      <c r="K2448" s="15">
        <v>11267</v>
      </c>
      <c r="L2448" s="15">
        <v>11425</v>
      </c>
      <c r="M2448" s="15">
        <v>22692</v>
      </c>
      <c r="O2448" s="13"/>
      <c r="P2448" s="13"/>
    </row>
    <row r="2449" spans="1:16" ht="12.45" customHeight="1" x14ac:dyDescent="0.2">
      <c r="A2449" s="11" t="str">
        <f t="shared" si="42"/>
        <v>MERIMBULA2002</v>
      </c>
      <c r="B2449" s="95" t="s">
        <v>55</v>
      </c>
      <c r="C2449" s="88">
        <v>2002</v>
      </c>
      <c r="D2449" s="89"/>
      <c r="E2449" s="15">
        <v>10856</v>
      </c>
      <c r="F2449" s="15">
        <v>10902</v>
      </c>
      <c r="G2449" s="15">
        <v>21758</v>
      </c>
      <c r="H2449" s="90">
        <v>0</v>
      </c>
      <c r="I2449" s="90">
        <v>0</v>
      </c>
      <c r="J2449" s="15">
        <v>0</v>
      </c>
      <c r="K2449" s="15">
        <v>10856</v>
      </c>
      <c r="L2449" s="15">
        <v>10902</v>
      </c>
      <c r="M2449" s="15">
        <v>21758</v>
      </c>
      <c r="O2449" s="13"/>
      <c r="P2449" s="13"/>
    </row>
    <row r="2450" spans="1:16" ht="12.45" customHeight="1" x14ac:dyDescent="0.2">
      <c r="A2450" s="11" t="str">
        <f t="shared" si="42"/>
        <v>MERIMBULA2003</v>
      </c>
      <c r="B2450" s="93" t="s">
        <v>55</v>
      </c>
      <c r="C2450" s="88">
        <v>2003</v>
      </c>
      <c r="D2450" s="89"/>
      <c r="E2450" s="15">
        <v>12508</v>
      </c>
      <c r="F2450" s="15">
        <v>12572</v>
      </c>
      <c r="G2450" s="15">
        <v>25080</v>
      </c>
      <c r="H2450" s="15">
        <v>0</v>
      </c>
      <c r="I2450" s="15">
        <v>0</v>
      </c>
      <c r="J2450" s="15">
        <v>0</v>
      </c>
      <c r="K2450" s="15">
        <v>12508</v>
      </c>
      <c r="L2450" s="15">
        <v>12572</v>
      </c>
      <c r="M2450" s="15">
        <v>25080</v>
      </c>
      <c r="O2450" s="13"/>
      <c r="P2450" s="13"/>
    </row>
    <row r="2451" spans="1:16" ht="12.45" customHeight="1" x14ac:dyDescent="0.2">
      <c r="A2451" s="11" t="str">
        <f t="shared" si="42"/>
        <v>MERIMBULA2004</v>
      </c>
      <c r="B2451" s="3" t="s">
        <v>55</v>
      </c>
      <c r="C2451" s="12">
        <v>2004</v>
      </c>
      <c r="E2451" s="13">
        <v>22622</v>
      </c>
      <c r="F2451" s="13">
        <v>22508</v>
      </c>
      <c r="G2451" s="13">
        <v>45130</v>
      </c>
      <c r="H2451" s="13">
        <v>0</v>
      </c>
      <c r="I2451" s="13">
        <v>0</v>
      </c>
      <c r="J2451" s="13">
        <v>0</v>
      </c>
      <c r="K2451" s="15">
        <v>22622</v>
      </c>
      <c r="L2451" s="15">
        <v>22508</v>
      </c>
      <c r="M2451" s="15">
        <v>45130</v>
      </c>
      <c r="O2451" s="13"/>
      <c r="P2451" s="13"/>
    </row>
    <row r="2452" spans="1:16" ht="12.45" customHeight="1" x14ac:dyDescent="0.2">
      <c r="A2452" s="11" t="str">
        <f t="shared" si="42"/>
        <v>MERIMBULA2005</v>
      </c>
      <c r="B2452" s="3" t="s">
        <v>55</v>
      </c>
      <c r="C2452" s="12">
        <v>2005</v>
      </c>
      <c r="E2452" s="13">
        <v>26650</v>
      </c>
      <c r="F2452" s="13">
        <v>26582</v>
      </c>
      <c r="G2452" s="13">
        <v>53232</v>
      </c>
      <c r="H2452" s="13">
        <v>0</v>
      </c>
      <c r="I2452" s="13">
        <v>0</v>
      </c>
      <c r="J2452" s="13">
        <v>0</v>
      </c>
      <c r="K2452" s="15">
        <v>26650</v>
      </c>
      <c r="L2452" s="15">
        <v>26582</v>
      </c>
      <c r="M2452" s="15">
        <v>53232</v>
      </c>
      <c r="O2452" s="13"/>
      <c r="P2452" s="13"/>
    </row>
    <row r="2453" spans="1:16" ht="12.45" customHeight="1" x14ac:dyDescent="0.2">
      <c r="A2453" s="11" t="str">
        <f t="shared" si="42"/>
        <v>MERIMBULA2006</v>
      </c>
      <c r="B2453" s="3" t="s">
        <v>55</v>
      </c>
      <c r="C2453" s="12">
        <v>2006</v>
      </c>
      <c r="E2453" s="13">
        <v>30611</v>
      </c>
      <c r="F2453" s="13">
        <v>30773</v>
      </c>
      <c r="G2453" s="13">
        <v>61384</v>
      </c>
      <c r="H2453" s="13">
        <v>0</v>
      </c>
      <c r="I2453" s="13">
        <v>0</v>
      </c>
      <c r="J2453" s="13">
        <v>0</v>
      </c>
      <c r="K2453" s="15">
        <v>30611</v>
      </c>
      <c r="L2453" s="15">
        <v>30773</v>
      </c>
      <c r="M2453" s="15">
        <v>61384</v>
      </c>
      <c r="O2453" s="13"/>
      <c r="P2453" s="13"/>
    </row>
    <row r="2454" spans="1:16" ht="12.45" customHeight="1" x14ac:dyDescent="0.2">
      <c r="A2454" s="11" t="str">
        <f t="shared" si="42"/>
        <v>MERIMBULA2007</v>
      </c>
      <c r="B2454" s="3" t="s">
        <v>55</v>
      </c>
      <c r="C2454" s="12">
        <v>2007</v>
      </c>
      <c r="E2454" s="13">
        <v>32880</v>
      </c>
      <c r="F2454" s="13">
        <v>33206</v>
      </c>
      <c r="G2454" s="13">
        <v>66086</v>
      </c>
      <c r="H2454" s="13">
        <v>0</v>
      </c>
      <c r="I2454" s="13">
        <v>0</v>
      </c>
      <c r="J2454" s="13">
        <v>0</v>
      </c>
      <c r="K2454" s="15">
        <v>32880</v>
      </c>
      <c r="L2454" s="15">
        <v>33206</v>
      </c>
      <c r="M2454" s="15">
        <v>66086</v>
      </c>
      <c r="O2454" s="13"/>
      <c r="P2454" s="13"/>
    </row>
    <row r="2455" spans="1:16" ht="12.45" customHeight="1" x14ac:dyDescent="0.2">
      <c r="A2455" s="11" t="str">
        <f t="shared" si="42"/>
        <v>MERIMBULA2008</v>
      </c>
      <c r="B2455" s="3" t="s">
        <v>55</v>
      </c>
      <c r="C2455" s="12">
        <v>2008</v>
      </c>
      <c r="E2455" s="13">
        <v>29654</v>
      </c>
      <c r="F2455" s="13">
        <v>29553</v>
      </c>
      <c r="G2455" s="13">
        <v>59207</v>
      </c>
      <c r="H2455" s="13">
        <v>0</v>
      </c>
      <c r="I2455" s="13">
        <v>0</v>
      </c>
      <c r="J2455" s="13">
        <v>0</v>
      </c>
      <c r="K2455" s="15">
        <v>29654</v>
      </c>
      <c r="L2455" s="15">
        <v>29553</v>
      </c>
      <c r="M2455" s="15">
        <v>59207</v>
      </c>
      <c r="O2455" s="13"/>
      <c r="P2455" s="13"/>
    </row>
    <row r="2456" spans="1:16" ht="12.45" customHeight="1" x14ac:dyDescent="0.2">
      <c r="A2456" s="11" t="str">
        <f t="shared" si="42"/>
        <v>MERIMBULA2009</v>
      </c>
      <c r="B2456" s="93" t="s">
        <v>55</v>
      </c>
      <c r="C2456" s="88">
        <v>2009</v>
      </c>
      <c r="D2456" s="89"/>
      <c r="E2456" s="15">
        <v>26459</v>
      </c>
      <c r="F2456" s="15">
        <v>26661</v>
      </c>
      <c r="G2456" s="15">
        <v>53120</v>
      </c>
      <c r="H2456" s="15">
        <v>0</v>
      </c>
      <c r="I2456" s="15">
        <v>0</v>
      </c>
      <c r="J2456" s="15">
        <v>0</v>
      </c>
      <c r="K2456" s="15">
        <v>26459</v>
      </c>
      <c r="L2456" s="15">
        <v>26661</v>
      </c>
      <c r="M2456" s="15">
        <v>53120</v>
      </c>
      <c r="O2456" s="13"/>
      <c r="P2456" s="13"/>
    </row>
    <row r="2457" spans="1:16" ht="12.45" customHeight="1" x14ac:dyDescent="0.2">
      <c r="A2457" s="11" t="str">
        <f t="shared" si="42"/>
        <v>MERIMBULA2010</v>
      </c>
      <c r="B2457" s="95" t="s">
        <v>55</v>
      </c>
      <c r="C2457" s="88">
        <v>2010</v>
      </c>
      <c r="D2457" s="17"/>
      <c r="E2457" s="15">
        <v>26021</v>
      </c>
      <c r="F2457" s="15">
        <v>26101</v>
      </c>
      <c r="G2457" s="15">
        <v>52122</v>
      </c>
      <c r="H2457" s="90">
        <v>0</v>
      </c>
      <c r="I2457" s="90">
        <v>0</v>
      </c>
      <c r="J2457" s="15">
        <v>0</v>
      </c>
      <c r="K2457" s="15">
        <v>26021</v>
      </c>
      <c r="L2457" s="15">
        <v>26101</v>
      </c>
      <c r="M2457" s="15">
        <v>52122</v>
      </c>
      <c r="O2457" s="13"/>
      <c r="P2457" s="13"/>
    </row>
    <row r="2458" spans="1:16" ht="12.45" customHeight="1" x14ac:dyDescent="0.2">
      <c r="A2458" s="11" t="str">
        <f t="shared" si="42"/>
        <v>MERIMBULA2011</v>
      </c>
      <c r="B2458" s="3" t="s">
        <v>55</v>
      </c>
      <c r="C2458" s="12">
        <v>2011</v>
      </c>
      <c r="E2458" s="13">
        <v>25531</v>
      </c>
      <c r="F2458" s="13">
        <v>25530</v>
      </c>
      <c r="G2458" s="13">
        <v>51061</v>
      </c>
      <c r="H2458" s="13">
        <v>0</v>
      </c>
      <c r="I2458" s="13">
        <v>0</v>
      </c>
      <c r="J2458" s="13">
        <v>0</v>
      </c>
      <c r="K2458" s="15">
        <v>25531</v>
      </c>
      <c r="L2458" s="15">
        <v>25530</v>
      </c>
      <c r="M2458" s="15">
        <v>51061</v>
      </c>
      <c r="O2458" s="13"/>
      <c r="P2458" s="13"/>
    </row>
    <row r="2459" spans="1:16" ht="12.45" customHeight="1" x14ac:dyDescent="0.2">
      <c r="A2459" s="11" t="str">
        <f t="shared" si="42"/>
        <v>MERIMBULA2012</v>
      </c>
      <c r="B2459" s="95" t="s">
        <v>55</v>
      </c>
      <c r="C2459" s="88">
        <v>2012</v>
      </c>
      <c r="D2459" s="17"/>
      <c r="E2459" s="15">
        <v>25573</v>
      </c>
      <c r="F2459" s="15">
        <v>25431</v>
      </c>
      <c r="G2459" s="15">
        <v>51004</v>
      </c>
      <c r="H2459" s="90">
        <v>0</v>
      </c>
      <c r="I2459" s="90">
        <v>0</v>
      </c>
      <c r="J2459" s="15">
        <v>0</v>
      </c>
      <c r="K2459" s="15">
        <v>25573</v>
      </c>
      <c r="L2459" s="15">
        <v>25431</v>
      </c>
      <c r="M2459" s="15">
        <v>51004</v>
      </c>
      <c r="O2459" s="13"/>
      <c r="P2459" s="13"/>
    </row>
    <row r="2460" spans="1:16" ht="12.45" customHeight="1" x14ac:dyDescent="0.2">
      <c r="A2460" s="11" t="str">
        <f t="shared" si="42"/>
        <v>MERIMBULA2013</v>
      </c>
      <c r="B2460" s="3" t="s">
        <v>55</v>
      </c>
      <c r="C2460" s="12">
        <v>2013</v>
      </c>
      <c r="E2460" s="13">
        <v>22871</v>
      </c>
      <c r="F2460" s="13">
        <v>22715</v>
      </c>
      <c r="G2460" s="13">
        <v>45586</v>
      </c>
      <c r="H2460" s="13">
        <v>0</v>
      </c>
      <c r="I2460" s="13">
        <v>0</v>
      </c>
      <c r="J2460" s="13">
        <v>0</v>
      </c>
      <c r="K2460" s="15">
        <v>22871</v>
      </c>
      <c r="L2460" s="15">
        <v>22715</v>
      </c>
      <c r="M2460" s="15">
        <v>45586</v>
      </c>
      <c r="O2460" s="13"/>
      <c r="P2460" s="13"/>
    </row>
    <row r="2461" spans="1:16" ht="12.45" customHeight="1" x14ac:dyDescent="0.2">
      <c r="A2461" s="11" t="str">
        <f t="shared" si="42"/>
        <v>MERIMBULA2014</v>
      </c>
      <c r="B2461" s="93" t="s">
        <v>55</v>
      </c>
      <c r="C2461" s="88">
        <v>2014</v>
      </c>
      <c r="D2461" s="89"/>
      <c r="E2461" s="15">
        <v>25007</v>
      </c>
      <c r="F2461" s="15">
        <v>24939</v>
      </c>
      <c r="G2461" s="15">
        <v>49946</v>
      </c>
      <c r="H2461" s="15">
        <v>0</v>
      </c>
      <c r="I2461" s="15">
        <v>0</v>
      </c>
      <c r="J2461" s="15">
        <v>0</v>
      </c>
      <c r="K2461" s="15">
        <v>25007</v>
      </c>
      <c r="L2461" s="15">
        <v>24939</v>
      </c>
      <c r="M2461" s="15">
        <v>49946</v>
      </c>
      <c r="O2461" s="13"/>
      <c r="P2461" s="13"/>
    </row>
    <row r="2462" spans="1:16" ht="12.45" customHeight="1" x14ac:dyDescent="0.2">
      <c r="A2462" s="11" t="str">
        <f t="shared" si="42"/>
        <v>MERIMBULA2015</v>
      </c>
      <c r="B2462" s="93" t="s">
        <v>55</v>
      </c>
      <c r="C2462" s="88">
        <v>2015</v>
      </c>
      <c r="D2462" s="89"/>
      <c r="E2462" s="15">
        <v>26408</v>
      </c>
      <c r="F2462" s="15">
        <v>26773</v>
      </c>
      <c r="G2462" s="15">
        <v>53181</v>
      </c>
      <c r="H2462" s="15">
        <v>0</v>
      </c>
      <c r="I2462" s="15">
        <v>0</v>
      </c>
      <c r="J2462" s="15">
        <v>0</v>
      </c>
      <c r="K2462" s="15">
        <v>26408</v>
      </c>
      <c r="L2462" s="15">
        <v>26773</v>
      </c>
      <c r="M2462" s="15">
        <v>53181</v>
      </c>
      <c r="O2462" s="13"/>
      <c r="P2462" s="13"/>
    </row>
    <row r="2463" spans="1:16" ht="12.45" customHeight="1" x14ac:dyDescent="0.2">
      <c r="A2463" s="11" t="str">
        <f t="shared" si="42"/>
        <v>MERIMBULA2016</v>
      </c>
      <c r="B2463" s="3" t="s">
        <v>55</v>
      </c>
      <c r="C2463" s="12">
        <v>2016</v>
      </c>
      <c r="E2463" s="13">
        <v>27657</v>
      </c>
      <c r="F2463" s="13">
        <v>27708</v>
      </c>
      <c r="G2463" s="13">
        <v>55365</v>
      </c>
      <c r="H2463" s="13">
        <v>0</v>
      </c>
      <c r="I2463" s="13">
        <v>0</v>
      </c>
      <c r="J2463" s="13">
        <v>0</v>
      </c>
      <c r="K2463" s="15">
        <v>27657</v>
      </c>
      <c r="L2463" s="15">
        <v>27708</v>
      </c>
      <c r="M2463" s="15">
        <v>55365</v>
      </c>
      <c r="O2463" s="13"/>
      <c r="P2463" s="13"/>
    </row>
    <row r="2464" spans="1:16" ht="12.45" customHeight="1" x14ac:dyDescent="0.2">
      <c r="A2464" s="11" t="str">
        <f t="shared" si="42"/>
        <v>MERIMBULA2017</v>
      </c>
      <c r="B2464" s="93" t="s">
        <v>55</v>
      </c>
      <c r="C2464" s="12">
        <v>2017</v>
      </c>
      <c r="D2464" s="89"/>
      <c r="E2464" s="94">
        <v>28806</v>
      </c>
      <c r="F2464" s="94">
        <v>28824</v>
      </c>
      <c r="G2464" s="94">
        <v>57630</v>
      </c>
      <c r="H2464" s="94">
        <v>0</v>
      </c>
      <c r="I2464" s="94">
        <v>0</v>
      </c>
      <c r="J2464" s="94">
        <v>0</v>
      </c>
      <c r="K2464" s="15">
        <v>28806</v>
      </c>
      <c r="L2464" s="15">
        <v>28824</v>
      </c>
      <c r="M2464" s="15">
        <v>57630</v>
      </c>
      <c r="O2464" s="13"/>
      <c r="P2464" s="13"/>
    </row>
    <row r="2465" spans="1:16" ht="12.45" customHeight="1" x14ac:dyDescent="0.2">
      <c r="A2465" s="11" t="str">
        <f t="shared" si="42"/>
        <v>MERIMBULA2018</v>
      </c>
      <c r="B2465" s="93" t="s">
        <v>55</v>
      </c>
      <c r="C2465" s="88">
        <v>2018</v>
      </c>
      <c r="D2465" s="89"/>
      <c r="E2465" s="15">
        <v>30348</v>
      </c>
      <c r="F2465" s="15">
        <v>30529</v>
      </c>
      <c r="G2465" s="15">
        <v>60877</v>
      </c>
      <c r="H2465" s="15">
        <v>0</v>
      </c>
      <c r="I2465" s="15">
        <v>0</v>
      </c>
      <c r="J2465" s="15">
        <v>0</v>
      </c>
      <c r="K2465" s="15">
        <v>30348</v>
      </c>
      <c r="L2465" s="15">
        <v>30529</v>
      </c>
      <c r="M2465" s="15">
        <v>60877</v>
      </c>
      <c r="O2465" s="13"/>
      <c r="P2465" s="13"/>
    </row>
    <row r="2466" spans="1:16" ht="12.45" customHeight="1" x14ac:dyDescent="0.2">
      <c r="A2466" s="11" t="str">
        <f t="shared" si="42"/>
        <v>MERIMBULA2019</v>
      </c>
      <c r="B2466" s="3" t="s">
        <v>55</v>
      </c>
      <c r="C2466" s="12">
        <v>2019</v>
      </c>
      <c r="E2466" s="13">
        <v>30100</v>
      </c>
      <c r="F2466" s="13">
        <v>30176</v>
      </c>
      <c r="G2466" s="13">
        <v>60276</v>
      </c>
      <c r="H2466" s="13">
        <v>0</v>
      </c>
      <c r="I2466" s="13">
        <v>0</v>
      </c>
      <c r="J2466" s="13">
        <v>0</v>
      </c>
      <c r="K2466" s="15">
        <v>30100</v>
      </c>
      <c r="L2466" s="15">
        <v>30176</v>
      </c>
      <c r="M2466" s="15">
        <v>60276</v>
      </c>
      <c r="O2466" s="13"/>
      <c r="P2466" s="13"/>
    </row>
    <row r="2467" spans="1:16" ht="12.45" customHeight="1" x14ac:dyDescent="0.2">
      <c r="A2467" s="11" t="str">
        <f t="shared" si="42"/>
        <v>MERIMBULA2020</v>
      </c>
      <c r="B2467" s="3" t="s">
        <v>55</v>
      </c>
      <c r="C2467" s="12">
        <v>2020</v>
      </c>
      <c r="E2467" s="13">
        <v>8986</v>
      </c>
      <c r="F2467" s="13">
        <v>9342</v>
      </c>
      <c r="G2467" s="13">
        <v>18328</v>
      </c>
      <c r="H2467" s="13">
        <v>0</v>
      </c>
      <c r="I2467" s="13">
        <v>0</v>
      </c>
      <c r="J2467" s="13">
        <v>0</v>
      </c>
      <c r="K2467" s="15">
        <v>8986</v>
      </c>
      <c r="L2467" s="15">
        <v>9342</v>
      </c>
      <c r="M2467" s="15">
        <v>18328</v>
      </c>
      <c r="O2467" s="13"/>
      <c r="P2467" s="13"/>
    </row>
    <row r="2468" spans="1:16" ht="12.45" customHeight="1" x14ac:dyDescent="0.2">
      <c r="A2468" s="11" t="str">
        <f t="shared" si="42"/>
        <v>MERIMBULA2021</v>
      </c>
      <c r="B2468" s="3" t="s">
        <v>55</v>
      </c>
      <c r="C2468" s="12">
        <v>2021</v>
      </c>
      <c r="E2468" s="13">
        <v>14863</v>
      </c>
      <c r="F2468" s="13">
        <v>14840</v>
      </c>
      <c r="G2468" s="13">
        <v>29703</v>
      </c>
      <c r="H2468" s="13">
        <v>0</v>
      </c>
      <c r="I2468" s="13">
        <v>0</v>
      </c>
      <c r="J2468" s="13">
        <v>0</v>
      </c>
      <c r="K2468" s="15">
        <v>14863</v>
      </c>
      <c r="L2468" s="15">
        <v>14840</v>
      </c>
      <c r="M2468" s="15">
        <v>29703</v>
      </c>
      <c r="O2468" s="13"/>
      <c r="P2468" s="13"/>
    </row>
    <row r="2469" spans="1:16" ht="12.45" customHeight="1" x14ac:dyDescent="0.2">
      <c r="A2469" s="11" t="str">
        <f t="shared" si="42"/>
        <v>MERIMBULA2022</v>
      </c>
      <c r="B2469" s="95" t="s">
        <v>55</v>
      </c>
      <c r="C2469" s="88">
        <v>2022</v>
      </c>
      <c r="D2469" s="89"/>
      <c r="E2469" s="15">
        <v>27377</v>
      </c>
      <c r="F2469" s="15">
        <v>27462</v>
      </c>
      <c r="G2469" s="15">
        <v>54839</v>
      </c>
      <c r="H2469" s="15">
        <v>0</v>
      </c>
      <c r="I2469" s="15">
        <v>0</v>
      </c>
      <c r="J2469" s="15">
        <v>0</v>
      </c>
      <c r="K2469" s="15">
        <v>27377</v>
      </c>
      <c r="L2469" s="15">
        <v>27462</v>
      </c>
      <c r="M2469" s="15">
        <v>54839</v>
      </c>
      <c r="O2469" s="13"/>
      <c r="P2469" s="13"/>
    </row>
    <row r="2470" spans="1:16" ht="12.45" customHeight="1" x14ac:dyDescent="0.2">
      <c r="A2470" s="11" t="str">
        <f t="shared" si="42"/>
        <v>MERIMBULA2023</v>
      </c>
      <c r="B2470" s="3" t="s">
        <v>55</v>
      </c>
      <c r="C2470" s="12">
        <v>2023</v>
      </c>
      <c r="E2470" s="13">
        <v>30872</v>
      </c>
      <c r="F2470" s="13">
        <v>30609</v>
      </c>
      <c r="G2470" s="13">
        <v>61481</v>
      </c>
      <c r="H2470" s="13">
        <v>0</v>
      </c>
      <c r="I2470" s="13">
        <v>0</v>
      </c>
      <c r="J2470" s="13">
        <v>0</v>
      </c>
      <c r="K2470" s="15">
        <v>30872</v>
      </c>
      <c r="L2470" s="15">
        <v>30609</v>
      </c>
      <c r="M2470" s="15">
        <v>61481</v>
      </c>
      <c r="O2470" s="13"/>
      <c r="P2470" s="13"/>
    </row>
    <row r="2471" spans="1:16" ht="12.45" customHeight="1" x14ac:dyDescent="0.2">
      <c r="A2471" s="11" t="str">
        <f t="shared" si="42"/>
        <v>MERIMBULA2024</v>
      </c>
      <c r="B2471" s="91" t="s">
        <v>55</v>
      </c>
      <c r="C2471" s="16">
        <v>2024</v>
      </c>
      <c r="D2471" s="89"/>
      <c r="E2471" s="92">
        <v>29254</v>
      </c>
      <c r="F2471" s="92">
        <v>29067</v>
      </c>
      <c r="G2471" s="92">
        <v>58321</v>
      </c>
      <c r="H2471" s="92">
        <v>0</v>
      </c>
      <c r="I2471" s="92">
        <v>0</v>
      </c>
      <c r="J2471" s="92">
        <v>0</v>
      </c>
      <c r="K2471" s="15">
        <v>29254</v>
      </c>
      <c r="L2471" s="15">
        <v>29067</v>
      </c>
      <c r="M2471" s="15">
        <v>58321</v>
      </c>
      <c r="O2471" s="13"/>
      <c r="P2471" s="13"/>
    </row>
    <row r="2472" spans="1:16" ht="12.45" customHeight="1" x14ac:dyDescent="0.2">
      <c r="A2472" s="11" t="str">
        <f t="shared" si="42"/>
        <v>MILDURA1985</v>
      </c>
      <c r="B2472" s="93" t="s">
        <v>39</v>
      </c>
      <c r="C2472" s="88">
        <v>1985</v>
      </c>
      <c r="D2472" s="89"/>
      <c r="E2472" s="15">
        <v>25603</v>
      </c>
      <c r="F2472" s="15">
        <v>25806</v>
      </c>
      <c r="G2472" s="15">
        <v>51409</v>
      </c>
      <c r="H2472" s="15">
        <v>0</v>
      </c>
      <c r="I2472" s="15">
        <v>0</v>
      </c>
      <c r="J2472" s="15">
        <v>0</v>
      </c>
      <c r="K2472" s="15">
        <v>25603</v>
      </c>
      <c r="L2472" s="15">
        <v>25806</v>
      </c>
      <c r="M2472" s="15">
        <v>51409</v>
      </c>
      <c r="O2472" s="13"/>
      <c r="P2472" s="13"/>
    </row>
    <row r="2473" spans="1:16" ht="12.45" customHeight="1" x14ac:dyDescent="0.2">
      <c r="A2473" s="11" t="str">
        <f t="shared" si="42"/>
        <v>MILDURA1986</v>
      </c>
      <c r="B2473" s="95" t="s">
        <v>39</v>
      </c>
      <c r="C2473" s="88">
        <v>1986</v>
      </c>
      <c r="D2473" s="89"/>
      <c r="E2473" s="15">
        <v>28533</v>
      </c>
      <c r="F2473" s="15">
        <v>28526</v>
      </c>
      <c r="G2473" s="15">
        <v>57059</v>
      </c>
      <c r="H2473" s="90">
        <v>0</v>
      </c>
      <c r="I2473" s="90">
        <v>0</v>
      </c>
      <c r="J2473" s="15">
        <v>0</v>
      </c>
      <c r="K2473" s="15">
        <v>28533</v>
      </c>
      <c r="L2473" s="15">
        <v>28526</v>
      </c>
      <c r="M2473" s="15">
        <v>57059</v>
      </c>
      <c r="O2473" s="13"/>
      <c r="P2473" s="13"/>
    </row>
    <row r="2474" spans="1:16" ht="12.45" customHeight="1" x14ac:dyDescent="0.2">
      <c r="A2474" s="11" t="str">
        <f t="shared" si="42"/>
        <v>MILDURA1987</v>
      </c>
      <c r="B2474" s="93" t="s">
        <v>39</v>
      </c>
      <c r="C2474" s="88">
        <v>1987</v>
      </c>
      <c r="D2474" s="89"/>
      <c r="E2474" s="15">
        <v>28952</v>
      </c>
      <c r="F2474" s="15">
        <v>28924</v>
      </c>
      <c r="G2474" s="15">
        <v>57876</v>
      </c>
      <c r="H2474" s="15">
        <v>0</v>
      </c>
      <c r="I2474" s="15">
        <v>0</v>
      </c>
      <c r="J2474" s="15">
        <v>0</v>
      </c>
      <c r="K2474" s="15">
        <v>28952</v>
      </c>
      <c r="L2474" s="15">
        <v>28924</v>
      </c>
      <c r="M2474" s="15">
        <v>57876</v>
      </c>
      <c r="O2474" s="13"/>
      <c r="P2474" s="13"/>
    </row>
    <row r="2475" spans="1:16" ht="12.45" customHeight="1" x14ac:dyDescent="0.2">
      <c r="A2475" s="11" t="str">
        <f t="shared" si="42"/>
        <v>MILDURA1988</v>
      </c>
      <c r="B2475" s="3" t="s">
        <v>39</v>
      </c>
      <c r="C2475" s="12">
        <v>1988</v>
      </c>
      <c r="E2475" s="13">
        <v>29097</v>
      </c>
      <c r="F2475" s="13">
        <v>29630</v>
      </c>
      <c r="G2475" s="13">
        <v>58727</v>
      </c>
      <c r="H2475" s="13">
        <v>0</v>
      </c>
      <c r="I2475" s="13">
        <v>0</v>
      </c>
      <c r="J2475" s="13">
        <v>0</v>
      </c>
      <c r="K2475" s="15">
        <v>29097</v>
      </c>
      <c r="L2475" s="15">
        <v>29630</v>
      </c>
      <c r="M2475" s="15">
        <v>58727</v>
      </c>
      <c r="O2475" s="13"/>
      <c r="P2475" s="13"/>
    </row>
    <row r="2476" spans="1:16" ht="12.45" customHeight="1" x14ac:dyDescent="0.2">
      <c r="A2476" s="11" t="str">
        <f t="shared" si="42"/>
        <v>MILDURA1989</v>
      </c>
      <c r="B2476" s="3" t="s">
        <v>39</v>
      </c>
      <c r="C2476" s="12">
        <v>1989</v>
      </c>
      <c r="E2476" s="13">
        <v>27086</v>
      </c>
      <c r="F2476" s="13">
        <v>27685</v>
      </c>
      <c r="G2476" s="13">
        <v>54771</v>
      </c>
      <c r="H2476" s="13">
        <v>0</v>
      </c>
      <c r="I2476" s="13">
        <v>0</v>
      </c>
      <c r="J2476" s="13">
        <v>0</v>
      </c>
      <c r="K2476" s="15">
        <v>27086</v>
      </c>
      <c r="L2476" s="15">
        <v>27685</v>
      </c>
      <c r="M2476" s="15">
        <v>54771</v>
      </c>
      <c r="O2476" s="13"/>
      <c r="P2476" s="13"/>
    </row>
    <row r="2477" spans="1:16" ht="12.45" customHeight="1" x14ac:dyDescent="0.2">
      <c r="A2477" s="11" t="str">
        <f t="shared" si="42"/>
        <v>MILDURA1990</v>
      </c>
      <c r="B2477" s="95" t="s">
        <v>39</v>
      </c>
      <c r="C2477" s="88">
        <v>1990</v>
      </c>
      <c r="D2477" s="89"/>
      <c r="E2477" s="15">
        <v>25070</v>
      </c>
      <c r="F2477" s="15">
        <v>25184</v>
      </c>
      <c r="G2477" s="15">
        <v>50254</v>
      </c>
      <c r="H2477" s="90">
        <v>0</v>
      </c>
      <c r="I2477" s="90">
        <v>0</v>
      </c>
      <c r="J2477" s="15">
        <v>0</v>
      </c>
      <c r="K2477" s="15">
        <v>25070</v>
      </c>
      <c r="L2477" s="15">
        <v>25184</v>
      </c>
      <c r="M2477" s="15">
        <v>50254</v>
      </c>
      <c r="O2477" s="13"/>
      <c r="P2477" s="13"/>
    </row>
    <row r="2478" spans="1:16" ht="12.45" customHeight="1" x14ac:dyDescent="0.2">
      <c r="A2478" s="11" t="str">
        <f t="shared" si="42"/>
        <v>MILDURA1991</v>
      </c>
      <c r="B2478" s="3" t="s">
        <v>39</v>
      </c>
      <c r="C2478" s="12">
        <v>1991</v>
      </c>
      <c r="E2478" s="13">
        <v>22878</v>
      </c>
      <c r="F2478" s="13">
        <v>23615</v>
      </c>
      <c r="G2478" s="13">
        <v>46493</v>
      </c>
      <c r="H2478" s="13">
        <v>0</v>
      </c>
      <c r="I2478" s="13">
        <v>0</v>
      </c>
      <c r="J2478" s="13">
        <v>0</v>
      </c>
      <c r="K2478" s="15">
        <v>22878</v>
      </c>
      <c r="L2478" s="15">
        <v>23615</v>
      </c>
      <c r="M2478" s="15">
        <v>46493</v>
      </c>
      <c r="O2478" s="13"/>
      <c r="P2478" s="13"/>
    </row>
    <row r="2479" spans="1:16" ht="12.45" customHeight="1" x14ac:dyDescent="0.2">
      <c r="A2479" s="11" t="str">
        <f t="shared" si="42"/>
        <v>MILDURA1992</v>
      </c>
      <c r="B2479" s="93" t="s">
        <v>39</v>
      </c>
      <c r="C2479" s="88">
        <v>1992</v>
      </c>
      <c r="D2479" s="89"/>
      <c r="E2479" s="15">
        <v>26432</v>
      </c>
      <c r="F2479" s="15">
        <v>26837</v>
      </c>
      <c r="G2479" s="15">
        <v>53269</v>
      </c>
      <c r="H2479" s="15">
        <v>0</v>
      </c>
      <c r="I2479" s="15">
        <v>0</v>
      </c>
      <c r="J2479" s="15">
        <v>0</v>
      </c>
      <c r="K2479" s="15">
        <v>26432</v>
      </c>
      <c r="L2479" s="15">
        <v>26837</v>
      </c>
      <c r="M2479" s="15">
        <v>53269</v>
      </c>
      <c r="O2479" s="13"/>
      <c r="P2479" s="13"/>
    </row>
    <row r="2480" spans="1:16" ht="12.45" customHeight="1" x14ac:dyDescent="0.2">
      <c r="A2480" s="11" t="str">
        <f t="shared" si="42"/>
        <v>MILDURA1993</v>
      </c>
      <c r="B2480" s="3" t="s">
        <v>39</v>
      </c>
      <c r="C2480" s="12">
        <v>1993</v>
      </c>
      <c r="E2480" s="13">
        <v>30802</v>
      </c>
      <c r="F2480" s="13">
        <v>31133</v>
      </c>
      <c r="G2480" s="13">
        <v>61935</v>
      </c>
      <c r="H2480" s="13">
        <v>0</v>
      </c>
      <c r="I2480" s="13">
        <v>0</v>
      </c>
      <c r="J2480" s="13">
        <v>0</v>
      </c>
      <c r="K2480" s="15">
        <v>30802</v>
      </c>
      <c r="L2480" s="15">
        <v>31133</v>
      </c>
      <c r="M2480" s="15">
        <v>61935</v>
      </c>
      <c r="O2480" s="13"/>
      <c r="P2480" s="13"/>
    </row>
    <row r="2481" spans="1:16" ht="12.45" customHeight="1" x14ac:dyDescent="0.2">
      <c r="A2481" s="11" t="str">
        <f t="shared" si="42"/>
        <v>MILDURA1994</v>
      </c>
      <c r="B2481" s="93" t="s">
        <v>39</v>
      </c>
      <c r="C2481" s="88">
        <v>1994</v>
      </c>
      <c r="D2481" s="89"/>
      <c r="E2481" s="15">
        <v>34637</v>
      </c>
      <c r="F2481" s="15">
        <v>34663</v>
      </c>
      <c r="G2481" s="15">
        <v>69300</v>
      </c>
      <c r="H2481" s="15">
        <v>0</v>
      </c>
      <c r="I2481" s="15">
        <v>0</v>
      </c>
      <c r="J2481" s="15">
        <v>0</v>
      </c>
      <c r="K2481" s="15">
        <v>34637</v>
      </c>
      <c r="L2481" s="15">
        <v>34663</v>
      </c>
      <c r="M2481" s="15">
        <v>69300</v>
      </c>
      <c r="O2481" s="13"/>
      <c r="P2481" s="13"/>
    </row>
    <row r="2482" spans="1:16" ht="12.45" customHeight="1" x14ac:dyDescent="0.2">
      <c r="A2482" s="11" t="str">
        <f t="shared" si="42"/>
        <v>MILDURA1995</v>
      </c>
      <c r="B2482" s="93" t="s">
        <v>39</v>
      </c>
      <c r="C2482" s="12">
        <v>1995</v>
      </c>
      <c r="D2482" s="89"/>
      <c r="E2482" s="94">
        <v>38636</v>
      </c>
      <c r="F2482" s="94">
        <v>39211</v>
      </c>
      <c r="G2482" s="94">
        <v>77847</v>
      </c>
      <c r="H2482" s="94">
        <v>0</v>
      </c>
      <c r="I2482" s="94">
        <v>0</v>
      </c>
      <c r="J2482" s="94">
        <v>0</v>
      </c>
      <c r="K2482" s="15">
        <v>38636</v>
      </c>
      <c r="L2482" s="15">
        <v>39211</v>
      </c>
      <c r="M2482" s="15">
        <v>77847</v>
      </c>
      <c r="O2482" s="13"/>
      <c r="P2482" s="13"/>
    </row>
    <row r="2483" spans="1:16" ht="12.45" customHeight="1" x14ac:dyDescent="0.2">
      <c r="A2483" s="11" t="str">
        <f t="shared" si="42"/>
        <v>MILDURA1996</v>
      </c>
      <c r="B2483" s="93" t="s">
        <v>39</v>
      </c>
      <c r="C2483" s="88">
        <v>1996</v>
      </c>
      <c r="D2483" s="89"/>
      <c r="E2483" s="15">
        <v>45850</v>
      </c>
      <c r="F2483" s="15">
        <v>46541</v>
      </c>
      <c r="G2483" s="15">
        <v>92391</v>
      </c>
      <c r="H2483" s="15">
        <v>0</v>
      </c>
      <c r="I2483" s="15">
        <v>0</v>
      </c>
      <c r="J2483" s="15">
        <v>0</v>
      </c>
      <c r="K2483" s="15">
        <v>45850</v>
      </c>
      <c r="L2483" s="15">
        <v>46541</v>
      </c>
      <c r="M2483" s="15">
        <v>92391</v>
      </c>
      <c r="O2483" s="13"/>
      <c r="P2483" s="13"/>
    </row>
    <row r="2484" spans="1:16" ht="12.45" customHeight="1" x14ac:dyDescent="0.2">
      <c r="A2484" s="11" t="str">
        <f t="shared" si="42"/>
        <v>MILDURA1997</v>
      </c>
      <c r="B2484" s="95" t="s">
        <v>39</v>
      </c>
      <c r="C2484" s="88">
        <v>1997</v>
      </c>
      <c r="D2484" s="89"/>
      <c r="E2484" s="15">
        <v>51635</v>
      </c>
      <c r="F2484" s="15">
        <v>52234</v>
      </c>
      <c r="G2484" s="15">
        <v>103869</v>
      </c>
      <c r="H2484" s="90">
        <v>0</v>
      </c>
      <c r="I2484" s="90">
        <v>0</v>
      </c>
      <c r="J2484" s="15">
        <v>0</v>
      </c>
      <c r="K2484" s="15">
        <v>51635</v>
      </c>
      <c r="L2484" s="15">
        <v>52234</v>
      </c>
      <c r="M2484" s="15">
        <v>103869</v>
      </c>
      <c r="O2484" s="13"/>
      <c r="P2484" s="13"/>
    </row>
    <row r="2485" spans="1:16" ht="12.45" customHeight="1" x14ac:dyDescent="0.2">
      <c r="A2485" s="11" t="str">
        <f t="shared" si="42"/>
        <v>MILDURA1998</v>
      </c>
      <c r="B2485" s="3" t="s">
        <v>39</v>
      </c>
      <c r="C2485" s="12">
        <v>1998</v>
      </c>
      <c r="E2485" s="13">
        <v>56012</v>
      </c>
      <c r="F2485" s="13">
        <v>56507</v>
      </c>
      <c r="G2485" s="13">
        <v>112519</v>
      </c>
      <c r="H2485" s="13">
        <v>0</v>
      </c>
      <c r="I2485" s="13">
        <v>0</v>
      </c>
      <c r="J2485" s="13">
        <v>0</v>
      </c>
      <c r="K2485" s="15">
        <v>56012</v>
      </c>
      <c r="L2485" s="15">
        <v>56507</v>
      </c>
      <c r="M2485" s="15">
        <v>112519</v>
      </c>
      <c r="O2485" s="13"/>
      <c r="P2485" s="13"/>
    </row>
    <row r="2486" spans="1:16" ht="12.45" customHeight="1" x14ac:dyDescent="0.2">
      <c r="A2486" s="11" t="str">
        <f t="shared" si="42"/>
        <v>MILDURA1999</v>
      </c>
      <c r="B2486" s="3" t="s">
        <v>39</v>
      </c>
      <c r="C2486" s="12">
        <v>1999</v>
      </c>
      <c r="E2486" s="13">
        <v>58281</v>
      </c>
      <c r="F2486" s="13">
        <v>59080</v>
      </c>
      <c r="G2486" s="13">
        <v>117361</v>
      </c>
      <c r="H2486" s="13">
        <v>0</v>
      </c>
      <c r="I2486" s="13">
        <v>0</v>
      </c>
      <c r="J2486" s="13">
        <v>0</v>
      </c>
      <c r="K2486" s="15">
        <v>58281</v>
      </c>
      <c r="L2486" s="15">
        <v>59080</v>
      </c>
      <c r="M2486" s="15">
        <v>117361</v>
      </c>
      <c r="O2486" s="13"/>
      <c r="P2486" s="13"/>
    </row>
    <row r="2487" spans="1:16" ht="12.45" customHeight="1" x14ac:dyDescent="0.2">
      <c r="A2487" s="11" t="str">
        <f t="shared" si="42"/>
        <v>MILDURA2000</v>
      </c>
      <c r="B2487" s="93" t="s">
        <v>39</v>
      </c>
      <c r="C2487" s="12">
        <v>2000</v>
      </c>
      <c r="E2487" s="94">
        <v>61202</v>
      </c>
      <c r="F2487" s="94">
        <v>61897</v>
      </c>
      <c r="G2487" s="94">
        <v>123099</v>
      </c>
      <c r="H2487" s="94">
        <v>0</v>
      </c>
      <c r="I2487" s="94">
        <v>0</v>
      </c>
      <c r="J2487" s="94">
        <v>0</v>
      </c>
      <c r="K2487" s="15">
        <v>61202</v>
      </c>
      <c r="L2487" s="15">
        <v>61897</v>
      </c>
      <c r="M2487" s="15">
        <v>123099</v>
      </c>
      <c r="O2487" s="13"/>
      <c r="P2487" s="13"/>
    </row>
    <row r="2488" spans="1:16" ht="12.45" customHeight="1" x14ac:dyDescent="0.2">
      <c r="A2488" s="11" t="str">
        <f t="shared" si="42"/>
        <v>MILDURA2001</v>
      </c>
      <c r="B2488" s="3" t="s">
        <v>39</v>
      </c>
      <c r="C2488" s="12">
        <v>2001</v>
      </c>
      <c r="E2488" s="13">
        <v>50822</v>
      </c>
      <c r="F2488" s="13">
        <v>51154</v>
      </c>
      <c r="G2488" s="13">
        <v>101976</v>
      </c>
      <c r="H2488" s="13">
        <v>0</v>
      </c>
      <c r="I2488" s="13">
        <v>0</v>
      </c>
      <c r="J2488" s="13">
        <v>0</v>
      </c>
      <c r="K2488" s="15">
        <v>50822</v>
      </c>
      <c r="L2488" s="15">
        <v>51154</v>
      </c>
      <c r="M2488" s="15">
        <v>101976</v>
      </c>
      <c r="O2488" s="13"/>
      <c r="P2488" s="13"/>
    </row>
    <row r="2489" spans="1:16" ht="12.45" customHeight="1" x14ac:dyDescent="0.2">
      <c r="A2489" s="11" t="str">
        <f t="shared" si="42"/>
        <v>MILDURA2002</v>
      </c>
      <c r="B2489" s="95" t="s">
        <v>39</v>
      </c>
      <c r="C2489" s="88">
        <v>2002</v>
      </c>
      <c r="D2489" s="89"/>
      <c r="E2489" s="15">
        <v>48657</v>
      </c>
      <c r="F2489" s="15">
        <v>48967</v>
      </c>
      <c r="G2489" s="15">
        <v>97624</v>
      </c>
      <c r="H2489" s="90">
        <v>0</v>
      </c>
      <c r="I2489" s="90">
        <v>0</v>
      </c>
      <c r="J2489" s="15">
        <v>0</v>
      </c>
      <c r="K2489" s="15">
        <v>48657</v>
      </c>
      <c r="L2489" s="15">
        <v>48967</v>
      </c>
      <c r="M2489" s="15">
        <v>97624</v>
      </c>
      <c r="O2489" s="13"/>
      <c r="P2489" s="13"/>
    </row>
    <row r="2490" spans="1:16" ht="12.45" customHeight="1" x14ac:dyDescent="0.2">
      <c r="A2490" s="11" t="str">
        <f t="shared" si="42"/>
        <v>MILDURA2003</v>
      </c>
      <c r="B2490" s="3" t="s">
        <v>39</v>
      </c>
      <c r="C2490" s="12">
        <v>2003</v>
      </c>
      <c r="E2490" s="13">
        <v>56008</v>
      </c>
      <c r="F2490" s="13">
        <v>56191</v>
      </c>
      <c r="G2490" s="13">
        <v>112199</v>
      </c>
      <c r="H2490" s="13">
        <v>0</v>
      </c>
      <c r="I2490" s="13">
        <v>0</v>
      </c>
      <c r="J2490" s="13">
        <v>0</v>
      </c>
      <c r="K2490" s="15">
        <v>56008</v>
      </c>
      <c r="L2490" s="15">
        <v>56191</v>
      </c>
      <c r="M2490" s="15">
        <v>112199</v>
      </c>
      <c r="O2490" s="13"/>
      <c r="P2490" s="13"/>
    </row>
    <row r="2491" spans="1:16" ht="12.45" customHeight="1" x14ac:dyDescent="0.2">
      <c r="A2491" s="11" t="str">
        <f t="shared" si="42"/>
        <v>MILDURA2004</v>
      </c>
      <c r="B2491" s="3" t="s">
        <v>39</v>
      </c>
      <c r="C2491" s="12">
        <v>2004</v>
      </c>
      <c r="E2491" s="13">
        <v>69589</v>
      </c>
      <c r="F2491" s="13">
        <v>70009</v>
      </c>
      <c r="G2491" s="13">
        <v>139598</v>
      </c>
      <c r="H2491" s="13">
        <v>0</v>
      </c>
      <c r="I2491" s="13">
        <v>0</v>
      </c>
      <c r="J2491" s="13">
        <v>0</v>
      </c>
      <c r="K2491" s="15">
        <v>69589</v>
      </c>
      <c r="L2491" s="15">
        <v>70009</v>
      </c>
      <c r="M2491" s="15">
        <v>139598</v>
      </c>
      <c r="O2491" s="13"/>
      <c r="P2491" s="13"/>
    </row>
    <row r="2492" spans="1:16" ht="12.45" customHeight="1" x14ac:dyDescent="0.2">
      <c r="A2492" s="11" t="str">
        <f t="shared" si="42"/>
        <v>MILDURA2005</v>
      </c>
      <c r="B2492" s="3" t="s">
        <v>39</v>
      </c>
      <c r="C2492" s="12">
        <v>2005</v>
      </c>
      <c r="E2492" s="13">
        <v>75140</v>
      </c>
      <c r="F2492" s="13">
        <v>75362</v>
      </c>
      <c r="G2492" s="13">
        <v>150502</v>
      </c>
      <c r="H2492" s="13">
        <v>0</v>
      </c>
      <c r="I2492" s="13">
        <v>0</v>
      </c>
      <c r="J2492" s="13">
        <v>0</v>
      </c>
      <c r="K2492" s="15">
        <v>75140</v>
      </c>
      <c r="L2492" s="15">
        <v>75362</v>
      </c>
      <c r="M2492" s="15">
        <v>150502</v>
      </c>
      <c r="O2492" s="13"/>
      <c r="P2492" s="13"/>
    </row>
    <row r="2493" spans="1:16" ht="12.45" customHeight="1" x14ac:dyDescent="0.2">
      <c r="A2493" s="11" t="str">
        <f t="shared" si="42"/>
        <v>MILDURA2006</v>
      </c>
      <c r="B2493" s="3" t="s">
        <v>39</v>
      </c>
      <c r="C2493" s="12">
        <v>2006</v>
      </c>
      <c r="E2493" s="13">
        <v>80867</v>
      </c>
      <c r="F2493" s="13">
        <v>81478</v>
      </c>
      <c r="G2493" s="13">
        <v>162345</v>
      </c>
      <c r="H2493" s="13">
        <v>0</v>
      </c>
      <c r="I2493" s="13">
        <v>0</v>
      </c>
      <c r="J2493" s="13">
        <v>0</v>
      </c>
      <c r="K2493" s="15">
        <v>80867</v>
      </c>
      <c r="L2493" s="15">
        <v>81478</v>
      </c>
      <c r="M2493" s="15">
        <v>162345</v>
      </c>
      <c r="O2493" s="13"/>
      <c r="P2493" s="13"/>
    </row>
    <row r="2494" spans="1:16" ht="12.45" customHeight="1" x14ac:dyDescent="0.2">
      <c r="A2494" s="11" t="str">
        <f t="shared" si="42"/>
        <v>MILDURA2007</v>
      </c>
      <c r="B2494" s="3" t="s">
        <v>39</v>
      </c>
      <c r="C2494" s="12">
        <v>2007</v>
      </c>
      <c r="E2494" s="13">
        <v>84977</v>
      </c>
      <c r="F2494" s="13">
        <v>86230</v>
      </c>
      <c r="G2494" s="13">
        <v>171207</v>
      </c>
      <c r="H2494" s="13">
        <v>0</v>
      </c>
      <c r="I2494" s="13">
        <v>0</v>
      </c>
      <c r="J2494" s="13">
        <v>0</v>
      </c>
      <c r="K2494" s="15">
        <v>84977</v>
      </c>
      <c r="L2494" s="15">
        <v>86230</v>
      </c>
      <c r="M2494" s="15">
        <v>171207</v>
      </c>
      <c r="O2494" s="13"/>
      <c r="P2494" s="13"/>
    </row>
    <row r="2495" spans="1:16" ht="12.45" customHeight="1" x14ac:dyDescent="0.2">
      <c r="A2495" s="11" t="str">
        <f t="shared" si="42"/>
        <v>MILDURA2008</v>
      </c>
      <c r="B2495" s="95" t="s">
        <v>39</v>
      </c>
      <c r="C2495" s="88">
        <v>2008</v>
      </c>
      <c r="D2495" s="89"/>
      <c r="E2495" s="15">
        <v>86622</v>
      </c>
      <c r="F2495" s="15">
        <v>86129</v>
      </c>
      <c r="G2495" s="15">
        <v>172751</v>
      </c>
      <c r="H2495" s="90">
        <v>0</v>
      </c>
      <c r="I2495" s="90">
        <v>0</v>
      </c>
      <c r="J2495" s="15">
        <v>0</v>
      </c>
      <c r="K2495" s="15">
        <v>86622</v>
      </c>
      <c r="L2495" s="15">
        <v>86129</v>
      </c>
      <c r="M2495" s="15">
        <v>172751</v>
      </c>
      <c r="O2495" s="13"/>
      <c r="P2495" s="13"/>
    </row>
    <row r="2496" spans="1:16" ht="12.45" customHeight="1" x14ac:dyDescent="0.2">
      <c r="A2496" s="11" t="str">
        <f t="shared" si="42"/>
        <v>MILDURA2009</v>
      </c>
      <c r="B2496" s="3" t="s">
        <v>39</v>
      </c>
      <c r="C2496" s="12">
        <v>2009</v>
      </c>
      <c r="E2496" s="13">
        <v>99054</v>
      </c>
      <c r="F2496" s="13">
        <v>98923</v>
      </c>
      <c r="G2496" s="13">
        <v>197977</v>
      </c>
      <c r="H2496" s="13">
        <v>0</v>
      </c>
      <c r="I2496" s="13">
        <v>0</v>
      </c>
      <c r="J2496" s="13">
        <v>0</v>
      </c>
      <c r="K2496" s="15">
        <v>99054</v>
      </c>
      <c r="L2496" s="15">
        <v>98923</v>
      </c>
      <c r="M2496" s="15">
        <v>197977</v>
      </c>
      <c r="O2496" s="13"/>
      <c r="P2496" s="13"/>
    </row>
    <row r="2497" spans="1:16" ht="12.45" customHeight="1" x14ac:dyDescent="0.2">
      <c r="A2497" s="11" t="str">
        <f t="shared" si="42"/>
        <v>MILDURA2010</v>
      </c>
      <c r="B2497" s="3" t="s">
        <v>39</v>
      </c>
      <c r="C2497" s="12">
        <v>2010</v>
      </c>
      <c r="E2497" s="13">
        <v>103993</v>
      </c>
      <c r="F2497" s="13">
        <v>103892</v>
      </c>
      <c r="G2497" s="13">
        <v>207885</v>
      </c>
      <c r="H2497" s="13">
        <v>0</v>
      </c>
      <c r="I2497" s="13">
        <v>0</v>
      </c>
      <c r="J2497" s="13">
        <v>0</v>
      </c>
      <c r="K2497" s="15">
        <v>103993</v>
      </c>
      <c r="L2497" s="15">
        <v>103892</v>
      </c>
      <c r="M2497" s="15">
        <v>207885</v>
      </c>
      <c r="O2497" s="13"/>
      <c r="P2497" s="13"/>
    </row>
    <row r="2498" spans="1:16" ht="12.45" customHeight="1" x14ac:dyDescent="0.2">
      <c r="A2498" s="11" t="str">
        <f t="shared" si="42"/>
        <v>MILDURA2011</v>
      </c>
      <c r="B2498" s="95" t="s">
        <v>39</v>
      </c>
      <c r="C2498" s="88">
        <v>2011</v>
      </c>
      <c r="D2498" s="89"/>
      <c r="E2498" s="15">
        <v>99366</v>
      </c>
      <c r="F2498" s="15">
        <v>99643</v>
      </c>
      <c r="G2498" s="15">
        <v>199009</v>
      </c>
      <c r="H2498" s="90">
        <v>0</v>
      </c>
      <c r="I2498" s="90">
        <v>0</v>
      </c>
      <c r="J2498" s="15">
        <v>0</v>
      </c>
      <c r="K2498" s="15">
        <v>99366</v>
      </c>
      <c r="L2498" s="15">
        <v>99643</v>
      </c>
      <c r="M2498" s="15">
        <v>199009</v>
      </c>
      <c r="O2498" s="13"/>
      <c r="P2498" s="13"/>
    </row>
    <row r="2499" spans="1:16" ht="12.45" customHeight="1" x14ac:dyDescent="0.2">
      <c r="A2499" s="11" t="str">
        <f t="shared" si="42"/>
        <v>MILDURA2012</v>
      </c>
      <c r="B2499" s="3" t="s">
        <v>39</v>
      </c>
      <c r="C2499" s="12">
        <v>2012</v>
      </c>
      <c r="E2499" s="13">
        <v>105077</v>
      </c>
      <c r="F2499" s="13">
        <v>105034</v>
      </c>
      <c r="G2499" s="13">
        <v>210111</v>
      </c>
      <c r="H2499" s="13">
        <v>0</v>
      </c>
      <c r="I2499" s="13">
        <v>0</v>
      </c>
      <c r="J2499" s="13">
        <v>0</v>
      </c>
      <c r="K2499" s="15">
        <v>105077</v>
      </c>
      <c r="L2499" s="15">
        <v>105034</v>
      </c>
      <c r="M2499" s="15">
        <v>210111</v>
      </c>
      <c r="O2499" s="13"/>
      <c r="P2499" s="13"/>
    </row>
    <row r="2500" spans="1:16" ht="12.45" customHeight="1" x14ac:dyDescent="0.2">
      <c r="A2500" s="11" t="str">
        <f t="shared" si="42"/>
        <v>MILDURA2013</v>
      </c>
      <c r="B2500" s="91" t="s">
        <v>39</v>
      </c>
      <c r="C2500" s="16">
        <v>2013</v>
      </c>
      <c r="D2500" s="89"/>
      <c r="E2500" s="92">
        <v>108932</v>
      </c>
      <c r="F2500" s="92">
        <v>109048</v>
      </c>
      <c r="G2500" s="92">
        <v>217980</v>
      </c>
      <c r="H2500" s="92">
        <v>0</v>
      </c>
      <c r="I2500" s="92">
        <v>0</v>
      </c>
      <c r="J2500" s="92">
        <v>0</v>
      </c>
      <c r="K2500" s="15">
        <v>108932</v>
      </c>
      <c r="L2500" s="15">
        <v>109048</v>
      </c>
      <c r="M2500" s="15">
        <v>217980</v>
      </c>
      <c r="O2500" s="13"/>
      <c r="P2500" s="13"/>
    </row>
    <row r="2501" spans="1:16" ht="12.45" customHeight="1" x14ac:dyDescent="0.2">
      <c r="A2501" s="11" t="str">
        <f t="shared" si="42"/>
        <v>MILDURA2014</v>
      </c>
      <c r="B2501" s="3" t="s">
        <v>39</v>
      </c>
      <c r="C2501" s="12">
        <v>2014</v>
      </c>
      <c r="E2501" s="13">
        <v>106802</v>
      </c>
      <c r="F2501" s="13">
        <v>107269</v>
      </c>
      <c r="G2501" s="13">
        <v>214071</v>
      </c>
      <c r="H2501" s="13">
        <v>0</v>
      </c>
      <c r="I2501" s="13">
        <v>0</v>
      </c>
      <c r="J2501" s="13">
        <v>0</v>
      </c>
      <c r="K2501" s="15">
        <v>106802</v>
      </c>
      <c r="L2501" s="15">
        <v>107269</v>
      </c>
      <c r="M2501" s="15">
        <v>214071</v>
      </c>
      <c r="O2501" s="13"/>
      <c r="P2501" s="13"/>
    </row>
    <row r="2502" spans="1:16" ht="12.45" customHeight="1" x14ac:dyDescent="0.2">
      <c r="A2502" s="11" t="str">
        <f t="shared" si="42"/>
        <v>MILDURA2015</v>
      </c>
      <c r="B2502" s="95" t="s">
        <v>39</v>
      </c>
      <c r="C2502" s="88">
        <v>2015</v>
      </c>
      <c r="D2502" s="89"/>
      <c r="E2502" s="15">
        <v>106591</v>
      </c>
      <c r="F2502" s="15">
        <v>106910</v>
      </c>
      <c r="G2502" s="15">
        <v>213501</v>
      </c>
      <c r="H2502" s="90">
        <v>0</v>
      </c>
      <c r="I2502" s="90">
        <v>0</v>
      </c>
      <c r="J2502" s="15">
        <v>0</v>
      </c>
      <c r="K2502" s="15">
        <v>106591</v>
      </c>
      <c r="L2502" s="15">
        <v>106910</v>
      </c>
      <c r="M2502" s="15">
        <v>213501</v>
      </c>
      <c r="O2502" s="13"/>
      <c r="P2502" s="13"/>
    </row>
    <row r="2503" spans="1:16" ht="12.45" customHeight="1" x14ac:dyDescent="0.2">
      <c r="A2503" s="11" t="str">
        <f t="shared" si="42"/>
        <v>MILDURA2016</v>
      </c>
      <c r="B2503" s="95" t="s">
        <v>39</v>
      </c>
      <c r="C2503" s="88">
        <v>2016</v>
      </c>
      <c r="D2503" s="89"/>
      <c r="E2503" s="15">
        <v>110784</v>
      </c>
      <c r="F2503" s="15">
        <v>111016</v>
      </c>
      <c r="G2503" s="15">
        <v>221800</v>
      </c>
      <c r="H2503" s="90">
        <v>0</v>
      </c>
      <c r="I2503" s="90">
        <v>0</v>
      </c>
      <c r="J2503" s="15">
        <v>0</v>
      </c>
      <c r="K2503" s="15">
        <v>110784</v>
      </c>
      <c r="L2503" s="15">
        <v>111016</v>
      </c>
      <c r="M2503" s="15">
        <v>221800</v>
      </c>
      <c r="O2503" s="13"/>
      <c r="P2503" s="13"/>
    </row>
    <row r="2504" spans="1:16" ht="12.45" customHeight="1" x14ac:dyDescent="0.2">
      <c r="A2504" s="11" t="str">
        <f t="shared" si="42"/>
        <v>MILDURA2017</v>
      </c>
      <c r="B2504" s="95" t="s">
        <v>39</v>
      </c>
      <c r="C2504" s="88">
        <v>2017</v>
      </c>
      <c r="D2504" s="89"/>
      <c r="E2504" s="15">
        <v>113573</v>
      </c>
      <c r="F2504" s="15">
        <v>113949</v>
      </c>
      <c r="G2504" s="15">
        <v>227522</v>
      </c>
      <c r="H2504" s="90">
        <v>0</v>
      </c>
      <c r="I2504" s="90">
        <v>0</v>
      </c>
      <c r="J2504" s="15">
        <v>0</v>
      </c>
      <c r="K2504" s="15">
        <v>113573</v>
      </c>
      <c r="L2504" s="15">
        <v>113949</v>
      </c>
      <c r="M2504" s="15">
        <v>227522</v>
      </c>
      <c r="O2504" s="13"/>
      <c r="P2504" s="13"/>
    </row>
    <row r="2505" spans="1:16" ht="12.45" customHeight="1" x14ac:dyDescent="0.2">
      <c r="A2505" s="11" t="str">
        <f t="shared" si="42"/>
        <v>MILDURA2018</v>
      </c>
      <c r="B2505" s="3" t="s">
        <v>39</v>
      </c>
      <c r="C2505" s="12">
        <v>2018</v>
      </c>
      <c r="E2505" s="13">
        <v>120560</v>
      </c>
      <c r="F2505" s="13">
        <v>121016</v>
      </c>
      <c r="G2505" s="13">
        <v>241576</v>
      </c>
      <c r="H2505" s="13">
        <v>0</v>
      </c>
      <c r="I2505" s="13">
        <v>0</v>
      </c>
      <c r="J2505" s="13">
        <v>0</v>
      </c>
      <c r="K2505" s="15">
        <v>120560</v>
      </c>
      <c r="L2505" s="15">
        <v>121016</v>
      </c>
      <c r="M2505" s="15">
        <v>241576</v>
      </c>
      <c r="O2505" s="13"/>
      <c r="P2505" s="13"/>
    </row>
    <row r="2506" spans="1:16" ht="12.45" customHeight="1" x14ac:dyDescent="0.2">
      <c r="A2506" s="11" t="str">
        <f t="shared" si="42"/>
        <v>MILDURA2019</v>
      </c>
      <c r="B2506" s="91" t="s">
        <v>39</v>
      </c>
      <c r="C2506" s="16">
        <v>2019</v>
      </c>
      <c r="D2506" s="89"/>
      <c r="E2506" s="92">
        <v>120404</v>
      </c>
      <c r="F2506" s="92">
        <v>120652</v>
      </c>
      <c r="G2506" s="92">
        <v>241056</v>
      </c>
      <c r="H2506" s="92">
        <v>0</v>
      </c>
      <c r="I2506" s="92">
        <v>0</v>
      </c>
      <c r="J2506" s="92">
        <v>0</v>
      </c>
      <c r="K2506" s="15">
        <v>120404</v>
      </c>
      <c r="L2506" s="15">
        <v>120652</v>
      </c>
      <c r="M2506" s="15">
        <v>241056</v>
      </c>
      <c r="O2506" s="13"/>
      <c r="P2506" s="13"/>
    </row>
    <row r="2507" spans="1:16" ht="12.45" customHeight="1" x14ac:dyDescent="0.2">
      <c r="A2507" s="11" t="str">
        <f t="shared" si="42"/>
        <v>MILDURA2020</v>
      </c>
      <c r="B2507" s="3" t="s">
        <v>39</v>
      </c>
      <c r="C2507" s="12">
        <v>2020</v>
      </c>
      <c r="E2507" s="13">
        <v>30522</v>
      </c>
      <c r="F2507" s="13">
        <v>30940</v>
      </c>
      <c r="G2507" s="13">
        <v>61462</v>
      </c>
      <c r="H2507" s="13">
        <v>0</v>
      </c>
      <c r="I2507" s="13">
        <v>0</v>
      </c>
      <c r="J2507" s="13">
        <v>0</v>
      </c>
      <c r="K2507" s="15">
        <v>30522</v>
      </c>
      <c r="L2507" s="15">
        <v>30940</v>
      </c>
      <c r="M2507" s="15">
        <v>61462</v>
      </c>
      <c r="O2507" s="13"/>
      <c r="P2507" s="13"/>
    </row>
    <row r="2508" spans="1:16" ht="12.45" customHeight="1" x14ac:dyDescent="0.2">
      <c r="A2508" s="11" t="str">
        <f t="shared" ref="A2508:A2571" si="43">CONCATENATE(B2508,C2508)</f>
        <v>MILDURA2021</v>
      </c>
      <c r="B2508" s="93" t="s">
        <v>39</v>
      </c>
      <c r="C2508" s="12">
        <v>2021</v>
      </c>
      <c r="D2508" s="89"/>
      <c r="E2508" s="94">
        <v>35829</v>
      </c>
      <c r="F2508" s="94">
        <v>36281</v>
      </c>
      <c r="G2508" s="94">
        <v>72110</v>
      </c>
      <c r="H2508" s="94">
        <v>0</v>
      </c>
      <c r="I2508" s="94">
        <v>0</v>
      </c>
      <c r="J2508" s="94">
        <v>0</v>
      </c>
      <c r="K2508" s="15">
        <v>35829</v>
      </c>
      <c r="L2508" s="15">
        <v>36281</v>
      </c>
      <c r="M2508" s="15">
        <v>72110</v>
      </c>
      <c r="O2508" s="13"/>
      <c r="P2508" s="13"/>
    </row>
    <row r="2509" spans="1:16" ht="12.45" customHeight="1" x14ac:dyDescent="0.2">
      <c r="A2509" s="11" t="str">
        <f t="shared" si="43"/>
        <v>MILDURA2022</v>
      </c>
      <c r="B2509" s="3" t="s">
        <v>39</v>
      </c>
      <c r="C2509" s="12">
        <v>2022</v>
      </c>
      <c r="E2509" s="13">
        <v>83691</v>
      </c>
      <c r="F2509" s="13">
        <v>83931</v>
      </c>
      <c r="G2509" s="13">
        <v>167622</v>
      </c>
      <c r="H2509" s="13">
        <v>0</v>
      </c>
      <c r="I2509" s="13">
        <v>0</v>
      </c>
      <c r="J2509" s="13">
        <v>0</v>
      </c>
      <c r="K2509" s="15">
        <v>83691</v>
      </c>
      <c r="L2509" s="15">
        <v>83931</v>
      </c>
      <c r="M2509" s="15">
        <v>167622</v>
      </c>
      <c r="O2509" s="13"/>
      <c r="P2509" s="13"/>
    </row>
    <row r="2510" spans="1:16" ht="12.45" customHeight="1" x14ac:dyDescent="0.2">
      <c r="A2510" s="11" t="str">
        <f t="shared" si="43"/>
        <v>MILDURA2023</v>
      </c>
      <c r="B2510" s="3" t="s">
        <v>39</v>
      </c>
      <c r="C2510" s="12">
        <v>2023</v>
      </c>
      <c r="E2510" s="13">
        <v>110929</v>
      </c>
      <c r="F2510" s="13">
        <v>109829</v>
      </c>
      <c r="G2510" s="13">
        <v>220758</v>
      </c>
      <c r="H2510" s="13">
        <v>0</v>
      </c>
      <c r="I2510" s="13">
        <v>0</v>
      </c>
      <c r="J2510" s="13">
        <v>0</v>
      </c>
      <c r="K2510" s="15">
        <v>110929</v>
      </c>
      <c r="L2510" s="15">
        <v>109829</v>
      </c>
      <c r="M2510" s="15">
        <v>220758</v>
      </c>
      <c r="O2510" s="13"/>
      <c r="P2510" s="13"/>
    </row>
    <row r="2511" spans="1:16" ht="12.45" customHeight="1" x14ac:dyDescent="0.2">
      <c r="A2511" s="11" t="str">
        <f t="shared" si="43"/>
        <v>MILDURA2024</v>
      </c>
      <c r="B2511" s="93" t="s">
        <v>39</v>
      </c>
      <c r="C2511" s="88">
        <v>2024</v>
      </c>
      <c r="D2511" s="89"/>
      <c r="E2511" s="15">
        <v>105191</v>
      </c>
      <c r="F2511" s="15">
        <v>104151</v>
      </c>
      <c r="G2511" s="15">
        <v>209342</v>
      </c>
      <c r="H2511" s="15">
        <v>0</v>
      </c>
      <c r="I2511" s="15">
        <v>0</v>
      </c>
      <c r="J2511" s="15">
        <v>0</v>
      </c>
      <c r="K2511" s="15">
        <v>105191</v>
      </c>
      <c r="L2511" s="15">
        <v>104151</v>
      </c>
      <c r="M2511" s="15">
        <v>209342</v>
      </c>
      <c r="O2511" s="13"/>
      <c r="P2511" s="13"/>
    </row>
    <row r="2512" spans="1:16" ht="12.45" customHeight="1" x14ac:dyDescent="0.2">
      <c r="A2512" s="11" t="str">
        <f t="shared" si="43"/>
        <v>MILES2016</v>
      </c>
      <c r="B2512" s="3" t="s">
        <v>163</v>
      </c>
      <c r="C2512" s="12">
        <v>2016</v>
      </c>
      <c r="E2512" s="13">
        <v>8</v>
      </c>
      <c r="F2512" s="13">
        <v>21</v>
      </c>
      <c r="G2512" s="13">
        <v>29</v>
      </c>
      <c r="H2512" s="13">
        <v>0</v>
      </c>
      <c r="I2512" s="13">
        <v>0</v>
      </c>
      <c r="J2512" s="13">
        <v>0</v>
      </c>
      <c r="K2512" s="15">
        <v>8</v>
      </c>
      <c r="L2512" s="15">
        <v>21</v>
      </c>
      <c r="M2512" s="15">
        <v>29</v>
      </c>
      <c r="O2512" s="13"/>
      <c r="P2512" s="13"/>
    </row>
    <row r="2513" spans="1:16" ht="12.45" customHeight="1" x14ac:dyDescent="0.2">
      <c r="A2513" s="11" t="str">
        <f t="shared" si="43"/>
        <v>MILES2020</v>
      </c>
      <c r="B2513" s="93" t="s">
        <v>163</v>
      </c>
      <c r="C2513" s="88">
        <v>2020</v>
      </c>
      <c r="D2513" s="89"/>
      <c r="E2513" s="15">
        <v>8</v>
      </c>
      <c r="F2513" s="15">
        <v>38</v>
      </c>
      <c r="G2513" s="15">
        <v>46</v>
      </c>
      <c r="H2513" s="15">
        <v>0</v>
      </c>
      <c r="I2513" s="15">
        <v>0</v>
      </c>
      <c r="J2513" s="15">
        <v>0</v>
      </c>
      <c r="K2513" s="15">
        <v>8</v>
      </c>
      <c r="L2513" s="15">
        <v>38</v>
      </c>
      <c r="M2513" s="15">
        <v>46</v>
      </c>
      <c r="O2513" s="13"/>
      <c r="P2513" s="13"/>
    </row>
    <row r="2514" spans="1:16" ht="12.45" customHeight="1" x14ac:dyDescent="0.2">
      <c r="A2514" s="11" t="str">
        <f t="shared" si="43"/>
        <v>MILES2021</v>
      </c>
      <c r="B2514" s="3" t="s">
        <v>163</v>
      </c>
      <c r="C2514" s="12">
        <v>2021</v>
      </c>
      <c r="E2514" s="13">
        <v>0</v>
      </c>
      <c r="F2514" s="13">
        <v>4</v>
      </c>
      <c r="G2514" s="13">
        <v>4</v>
      </c>
      <c r="H2514" s="13">
        <v>0</v>
      </c>
      <c r="I2514" s="13">
        <v>0</v>
      </c>
      <c r="J2514" s="13">
        <v>0</v>
      </c>
      <c r="K2514" s="15">
        <v>0</v>
      </c>
      <c r="L2514" s="15">
        <v>4</v>
      </c>
      <c r="M2514" s="15">
        <v>4</v>
      </c>
      <c r="O2514" s="13"/>
      <c r="P2514" s="13"/>
    </row>
    <row r="2515" spans="1:16" ht="12.45" customHeight="1" x14ac:dyDescent="0.2">
      <c r="A2515" s="11" t="str">
        <f t="shared" si="43"/>
        <v>MILES2022</v>
      </c>
      <c r="B2515" s="3" t="s">
        <v>163</v>
      </c>
      <c r="C2515" s="12">
        <v>2022</v>
      </c>
      <c r="D2515" s="89"/>
      <c r="E2515" s="13">
        <v>3066</v>
      </c>
      <c r="F2515" s="13">
        <v>3209</v>
      </c>
      <c r="G2515" s="13">
        <v>6275</v>
      </c>
      <c r="H2515" s="13">
        <v>0</v>
      </c>
      <c r="I2515" s="13">
        <v>0</v>
      </c>
      <c r="J2515" s="13">
        <v>0</v>
      </c>
      <c r="K2515" s="15">
        <v>3066</v>
      </c>
      <c r="L2515" s="15">
        <v>3209</v>
      </c>
      <c r="M2515" s="15">
        <v>6275</v>
      </c>
      <c r="O2515" s="13"/>
      <c r="P2515" s="13"/>
    </row>
    <row r="2516" spans="1:16" ht="12.45" customHeight="1" x14ac:dyDescent="0.2">
      <c r="A2516" s="11" t="str">
        <f t="shared" si="43"/>
        <v>MILES2023</v>
      </c>
      <c r="B2516" s="3" t="s">
        <v>163</v>
      </c>
      <c r="C2516" s="12">
        <v>2023</v>
      </c>
      <c r="E2516" s="13">
        <v>7908</v>
      </c>
      <c r="F2516" s="13">
        <v>8379</v>
      </c>
      <c r="G2516" s="13">
        <v>16287</v>
      </c>
      <c r="H2516" s="13">
        <v>0</v>
      </c>
      <c r="I2516" s="13">
        <v>0</v>
      </c>
      <c r="J2516" s="13">
        <v>0</v>
      </c>
      <c r="K2516" s="15">
        <v>7908</v>
      </c>
      <c r="L2516" s="15">
        <v>8379</v>
      </c>
      <c r="M2516" s="15">
        <v>16287</v>
      </c>
      <c r="O2516" s="13"/>
      <c r="P2516" s="13"/>
    </row>
    <row r="2517" spans="1:16" ht="12.45" customHeight="1" x14ac:dyDescent="0.2">
      <c r="A2517" s="11" t="str">
        <f t="shared" si="43"/>
        <v>MILES2024</v>
      </c>
      <c r="B2517" s="3" t="s">
        <v>163</v>
      </c>
      <c r="C2517" s="12">
        <v>2024</v>
      </c>
      <c r="E2517" s="13">
        <v>8630</v>
      </c>
      <c r="F2517" s="13">
        <v>8794</v>
      </c>
      <c r="G2517" s="13">
        <v>17424</v>
      </c>
      <c r="H2517" s="13">
        <v>0</v>
      </c>
      <c r="I2517" s="13">
        <v>0</v>
      </c>
      <c r="J2517" s="13">
        <v>0</v>
      </c>
      <c r="K2517" s="15">
        <v>8630</v>
      </c>
      <c r="L2517" s="15">
        <v>8794</v>
      </c>
      <c r="M2517" s="15">
        <v>17424</v>
      </c>
      <c r="O2517" s="13"/>
      <c r="P2517" s="13"/>
    </row>
    <row r="2518" spans="1:16" ht="12.45" customHeight="1" x14ac:dyDescent="0.2">
      <c r="A2518" s="11" t="str">
        <f t="shared" si="43"/>
        <v>MOORABBIN1987</v>
      </c>
      <c r="B2518" s="3" t="s">
        <v>157</v>
      </c>
      <c r="C2518" s="12">
        <v>1987</v>
      </c>
      <c r="E2518" s="13">
        <v>1373</v>
      </c>
      <c r="F2518" s="13">
        <v>1659</v>
      </c>
      <c r="G2518" s="13">
        <v>3032</v>
      </c>
      <c r="H2518" s="13">
        <v>0</v>
      </c>
      <c r="I2518" s="13">
        <v>0</v>
      </c>
      <c r="J2518" s="13">
        <v>0</v>
      </c>
      <c r="K2518" s="15">
        <v>1373</v>
      </c>
      <c r="L2518" s="15">
        <v>1659</v>
      </c>
      <c r="M2518" s="15">
        <v>3032</v>
      </c>
      <c r="O2518" s="13"/>
      <c r="P2518" s="13"/>
    </row>
    <row r="2519" spans="1:16" ht="12.45" customHeight="1" x14ac:dyDescent="0.2">
      <c r="A2519" s="11" t="str">
        <f t="shared" si="43"/>
        <v>MOORABBIN1988</v>
      </c>
      <c r="B2519" s="3" t="s">
        <v>157</v>
      </c>
      <c r="C2519" s="12">
        <v>1988</v>
      </c>
      <c r="E2519" s="13">
        <v>5236</v>
      </c>
      <c r="F2519" s="13">
        <v>5489</v>
      </c>
      <c r="G2519" s="13">
        <v>10725</v>
      </c>
      <c r="H2519" s="13">
        <v>0</v>
      </c>
      <c r="I2519" s="13">
        <v>0</v>
      </c>
      <c r="J2519" s="13">
        <v>0</v>
      </c>
      <c r="K2519" s="15">
        <v>5236</v>
      </c>
      <c r="L2519" s="15">
        <v>5489</v>
      </c>
      <c r="M2519" s="15">
        <v>10725</v>
      </c>
      <c r="O2519" s="13"/>
      <c r="P2519" s="13"/>
    </row>
    <row r="2520" spans="1:16" ht="12.45" customHeight="1" x14ac:dyDescent="0.2">
      <c r="A2520" s="11" t="str">
        <f t="shared" si="43"/>
        <v>MOORABBIN1989</v>
      </c>
      <c r="B2520" s="95" t="s">
        <v>157</v>
      </c>
      <c r="C2520" s="88">
        <v>1989</v>
      </c>
      <c r="D2520" s="89"/>
      <c r="E2520" s="15">
        <v>13573</v>
      </c>
      <c r="F2520" s="15">
        <v>14511</v>
      </c>
      <c r="G2520" s="15">
        <v>28084</v>
      </c>
      <c r="H2520" s="90">
        <v>0</v>
      </c>
      <c r="I2520" s="90">
        <v>0</v>
      </c>
      <c r="J2520" s="15">
        <v>0</v>
      </c>
      <c r="K2520" s="15">
        <v>13573</v>
      </c>
      <c r="L2520" s="15">
        <v>14511</v>
      </c>
      <c r="M2520" s="15">
        <v>28084</v>
      </c>
      <c r="O2520" s="13"/>
      <c r="P2520" s="13"/>
    </row>
    <row r="2521" spans="1:16" ht="12.45" customHeight="1" x14ac:dyDescent="0.2">
      <c r="A2521" s="11" t="str">
        <f t="shared" si="43"/>
        <v>MOORABBIN1990</v>
      </c>
      <c r="B2521" s="93" t="s">
        <v>157</v>
      </c>
      <c r="C2521" s="88">
        <v>1990</v>
      </c>
      <c r="D2521" s="89"/>
      <c r="E2521" s="15">
        <v>19575</v>
      </c>
      <c r="F2521" s="15">
        <v>19857</v>
      </c>
      <c r="G2521" s="15">
        <v>39432</v>
      </c>
      <c r="H2521" s="15">
        <v>0</v>
      </c>
      <c r="I2521" s="15">
        <v>0</v>
      </c>
      <c r="J2521" s="15">
        <v>0</v>
      </c>
      <c r="K2521" s="15">
        <v>19575</v>
      </c>
      <c r="L2521" s="15">
        <v>19857</v>
      </c>
      <c r="M2521" s="15">
        <v>39432</v>
      </c>
      <c r="O2521" s="13"/>
      <c r="P2521" s="13"/>
    </row>
    <row r="2522" spans="1:16" ht="12.45" customHeight="1" x14ac:dyDescent="0.2">
      <c r="A2522" s="11" t="str">
        <f t="shared" si="43"/>
        <v>MOORABBIN1991</v>
      </c>
      <c r="B2522" s="93" t="s">
        <v>157</v>
      </c>
      <c r="C2522" s="88">
        <v>1991</v>
      </c>
      <c r="D2522" s="89"/>
      <c r="E2522" s="15">
        <v>15254</v>
      </c>
      <c r="F2522" s="15">
        <v>16639</v>
      </c>
      <c r="G2522" s="15">
        <v>31893</v>
      </c>
      <c r="H2522" s="15">
        <v>0</v>
      </c>
      <c r="I2522" s="15">
        <v>0</v>
      </c>
      <c r="J2522" s="15">
        <v>0</v>
      </c>
      <c r="K2522" s="15">
        <v>15254</v>
      </c>
      <c r="L2522" s="15">
        <v>16639</v>
      </c>
      <c r="M2522" s="15">
        <v>31893</v>
      </c>
      <c r="O2522" s="13"/>
      <c r="P2522" s="13"/>
    </row>
    <row r="2523" spans="1:16" ht="12.45" customHeight="1" x14ac:dyDescent="0.2">
      <c r="A2523" s="11" t="str">
        <f t="shared" si="43"/>
        <v>MOORABBIN1992</v>
      </c>
      <c r="B2523" s="93" t="s">
        <v>157</v>
      </c>
      <c r="C2523" s="88">
        <v>1992</v>
      </c>
      <c r="D2523" s="89"/>
      <c r="E2523" s="15">
        <v>15945</v>
      </c>
      <c r="F2523" s="15">
        <v>16361</v>
      </c>
      <c r="G2523" s="15">
        <v>32306</v>
      </c>
      <c r="H2523" s="15">
        <v>0</v>
      </c>
      <c r="I2523" s="15">
        <v>0</v>
      </c>
      <c r="J2523" s="15">
        <v>0</v>
      </c>
      <c r="K2523" s="15">
        <v>15945</v>
      </c>
      <c r="L2523" s="15">
        <v>16361</v>
      </c>
      <c r="M2523" s="15">
        <v>32306</v>
      </c>
      <c r="O2523" s="13"/>
      <c r="P2523" s="13"/>
    </row>
    <row r="2524" spans="1:16" ht="12.45" customHeight="1" x14ac:dyDescent="0.2">
      <c r="A2524" s="11" t="str">
        <f t="shared" si="43"/>
        <v>MOORABBIN1993</v>
      </c>
      <c r="B2524" s="3" t="s">
        <v>157</v>
      </c>
      <c r="C2524" s="12">
        <v>1993</v>
      </c>
      <c r="E2524" s="13">
        <v>16464</v>
      </c>
      <c r="F2524" s="13">
        <v>17016</v>
      </c>
      <c r="G2524" s="13">
        <v>33480</v>
      </c>
      <c r="H2524" s="13">
        <v>0</v>
      </c>
      <c r="I2524" s="13">
        <v>0</v>
      </c>
      <c r="J2524" s="13">
        <v>0</v>
      </c>
      <c r="K2524" s="15">
        <v>16464</v>
      </c>
      <c r="L2524" s="15">
        <v>17016</v>
      </c>
      <c r="M2524" s="15">
        <v>33480</v>
      </c>
      <c r="O2524" s="13"/>
      <c r="P2524" s="13"/>
    </row>
    <row r="2525" spans="1:16" ht="12.45" customHeight="1" x14ac:dyDescent="0.2">
      <c r="A2525" s="11" t="str">
        <f t="shared" si="43"/>
        <v>MOORABBIN1994</v>
      </c>
      <c r="B2525" s="3" t="s">
        <v>157</v>
      </c>
      <c r="C2525" s="12">
        <v>1994</v>
      </c>
      <c r="E2525" s="13">
        <v>16942</v>
      </c>
      <c r="F2525" s="13">
        <v>16561</v>
      </c>
      <c r="G2525" s="13">
        <v>33503</v>
      </c>
      <c r="H2525" s="13">
        <v>0</v>
      </c>
      <c r="I2525" s="13">
        <v>0</v>
      </c>
      <c r="J2525" s="13">
        <v>0</v>
      </c>
      <c r="K2525" s="15">
        <v>16942</v>
      </c>
      <c r="L2525" s="15">
        <v>16561</v>
      </c>
      <c r="M2525" s="15">
        <v>33503</v>
      </c>
      <c r="O2525" s="13"/>
      <c r="P2525" s="13"/>
    </row>
    <row r="2526" spans="1:16" ht="12.45" customHeight="1" x14ac:dyDescent="0.2">
      <c r="A2526" s="11" t="str">
        <f t="shared" si="43"/>
        <v>MOORABBIN1995</v>
      </c>
      <c r="B2526" s="3" t="s">
        <v>157</v>
      </c>
      <c r="C2526" s="12">
        <v>1995</v>
      </c>
      <c r="E2526" s="13">
        <v>15652</v>
      </c>
      <c r="F2526" s="13">
        <v>15753</v>
      </c>
      <c r="G2526" s="13">
        <v>31405</v>
      </c>
      <c r="H2526" s="13">
        <v>0</v>
      </c>
      <c r="I2526" s="13">
        <v>0</v>
      </c>
      <c r="J2526" s="13">
        <v>0</v>
      </c>
      <c r="K2526" s="15">
        <v>15652</v>
      </c>
      <c r="L2526" s="15">
        <v>15753</v>
      </c>
      <c r="M2526" s="15">
        <v>31405</v>
      </c>
      <c r="O2526" s="13"/>
      <c r="P2526" s="13"/>
    </row>
    <row r="2527" spans="1:16" ht="12.45" customHeight="1" x14ac:dyDescent="0.2">
      <c r="A2527" s="11" t="str">
        <f t="shared" si="43"/>
        <v>MOORABBIN1996</v>
      </c>
      <c r="B2527" s="3" t="s">
        <v>157</v>
      </c>
      <c r="C2527" s="12">
        <v>1996</v>
      </c>
      <c r="E2527" s="13">
        <v>13797</v>
      </c>
      <c r="F2527" s="13">
        <v>13731</v>
      </c>
      <c r="G2527" s="13">
        <v>27528</v>
      </c>
      <c r="H2527" s="13">
        <v>0</v>
      </c>
      <c r="I2527" s="13">
        <v>0</v>
      </c>
      <c r="J2527" s="13">
        <v>0</v>
      </c>
      <c r="K2527" s="15">
        <v>13797</v>
      </c>
      <c r="L2527" s="15">
        <v>13731</v>
      </c>
      <c r="M2527" s="15">
        <v>27528</v>
      </c>
      <c r="O2527" s="13"/>
      <c r="P2527" s="13"/>
    </row>
    <row r="2528" spans="1:16" ht="12.45" customHeight="1" x14ac:dyDescent="0.2">
      <c r="A2528" s="11" t="str">
        <f t="shared" si="43"/>
        <v>MOORABBIN1997</v>
      </c>
      <c r="B2528" s="3" t="s">
        <v>157</v>
      </c>
      <c r="C2528" s="12">
        <v>1997</v>
      </c>
      <c r="E2528" s="13">
        <v>15629</v>
      </c>
      <c r="F2528" s="13">
        <v>15683</v>
      </c>
      <c r="G2528" s="13">
        <v>31312</v>
      </c>
      <c r="H2528" s="13">
        <v>0</v>
      </c>
      <c r="I2528" s="13">
        <v>0</v>
      </c>
      <c r="J2528" s="13">
        <v>0</v>
      </c>
      <c r="K2528" s="15">
        <v>15629</v>
      </c>
      <c r="L2528" s="15">
        <v>15683</v>
      </c>
      <c r="M2528" s="15">
        <v>31312</v>
      </c>
      <c r="O2528" s="13"/>
      <c r="P2528" s="13"/>
    </row>
    <row r="2529" spans="1:16" ht="12.45" customHeight="1" x14ac:dyDescent="0.2">
      <c r="A2529" s="11" t="str">
        <f t="shared" si="43"/>
        <v>MOORABBIN1998</v>
      </c>
      <c r="B2529" s="3" t="s">
        <v>157</v>
      </c>
      <c r="C2529" s="12">
        <v>1998</v>
      </c>
      <c r="E2529" s="13">
        <v>15678</v>
      </c>
      <c r="F2529" s="13">
        <v>15678</v>
      </c>
      <c r="G2529" s="13">
        <v>31356</v>
      </c>
      <c r="H2529" s="13">
        <v>0</v>
      </c>
      <c r="I2529" s="13">
        <v>0</v>
      </c>
      <c r="J2529" s="13">
        <v>0</v>
      </c>
      <c r="K2529" s="15">
        <v>15678</v>
      </c>
      <c r="L2529" s="15">
        <v>15678</v>
      </c>
      <c r="M2529" s="15">
        <v>31356</v>
      </c>
      <c r="O2529" s="13"/>
      <c r="P2529" s="13"/>
    </row>
    <row r="2530" spans="1:16" ht="12.45" customHeight="1" x14ac:dyDescent="0.2">
      <c r="A2530" s="11" t="str">
        <f t="shared" si="43"/>
        <v>MOORABBIN1999</v>
      </c>
      <c r="B2530" s="95" t="s">
        <v>157</v>
      </c>
      <c r="C2530" s="88">
        <v>1999</v>
      </c>
      <c r="D2530" s="89"/>
      <c r="E2530" s="15">
        <v>9456</v>
      </c>
      <c r="F2530" s="15">
        <v>9456</v>
      </c>
      <c r="G2530" s="15">
        <v>18912</v>
      </c>
      <c r="H2530" s="90">
        <v>0</v>
      </c>
      <c r="I2530" s="90">
        <v>0</v>
      </c>
      <c r="J2530" s="15">
        <v>0</v>
      </c>
      <c r="K2530" s="15">
        <v>9456</v>
      </c>
      <c r="L2530" s="15">
        <v>9456</v>
      </c>
      <c r="M2530" s="15">
        <v>18912</v>
      </c>
      <c r="O2530" s="13"/>
      <c r="P2530" s="13"/>
    </row>
    <row r="2531" spans="1:16" ht="12.45" customHeight="1" x14ac:dyDescent="0.2">
      <c r="A2531" s="11" t="str">
        <f t="shared" si="43"/>
        <v>MOORABBIN2000</v>
      </c>
      <c r="B2531" s="3" t="s">
        <v>157</v>
      </c>
      <c r="C2531" s="12">
        <v>2000</v>
      </c>
      <c r="E2531" s="13">
        <v>2354</v>
      </c>
      <c r="F2531" s="13">
        <v>2354</v>
      </c>
      <c r="G2531" s="13">
        <v>4708</v>
      </c>
      <c r="H2531" s="13">
        <v>0</v>
      </c>
      <c r="I2531" s="13">
        <v>0</v>
      </c>
      <c r="J2531" s="13">
        <v>0</v>
      </c>
      <c r="K2531" s="15">
        <v>2354</v>
      </c>
      <c r="L2531" s="15">
        <v>2354</v>
      </c>
      <c r="M2531" s="15">
        <v>4708</v>
      </c>
      <c r="O2531" s="13"/>
      <c r="P2531" s="13"/>
    </row>
    <row r="2532" spans="1:16" ht="12.45" customHeight="1" x14ac:dyDescent="0.2">
      <c r="A2532" s="11" t="str">
        <f t="shared" si="43"/>
        <v>MOORABBIN2001</v>
      </c>
      <c r="B2532" s="3" t="s">
        <v>157</v>
      </c>
      <c r="C2532" s="12">
        <v>2001</v>
      </c>
      <c r="E2532" s="13">
        <v>2373</v>
      </c>
      <c r="F2532" s="13">
        <v>2373</v>
      </c>
      <c r="G2532" s="13">
        <v>4746</v>
      </c>
      <c r="H2532" s="13">
        <v>0</v>
      </c>
      <c r="I2532" s="13">
        <v>0</v>
      </c>
      <c r="J2532" s="13">
        <v>0</v>
      </c>
      <c r="K2532" s="15">
        <v>2373</v>
      </c>
      <c r="L2532" s="15">
        <v>2373</v>
      </c>
      <c r="M2532" s="15">
        <v>4746</v>
      </c>
      <c r="O2532" s="13"/>
      <c r="P2532" s="13"/>
    </row>
    <row r="2533" spans="1:16" ht="12.45" customHeight="1" x14ac:dyDescent="0.2">
      <c r="A2533" s="11" t="str">
        <f t="shared" si="43"/>
        <v>MOORABBIN2002</v>
      </c>
      <c r="B2533" s="3" t="s">
        <v>157</v>
      </c>
      <c r="C2533" s="12">
        <v>2002</v>
      </c>
      <c r="E2533" s="13">
        <v>2397</v>
      </c>
      <c r="F2533" s="13">
        <v>2397</v>
      </c>
      <c r="G2533" s="13">
        <v>4794</v>
      </c>
      <c r="H2533" s="13">
        <v>0</v>
      </c>
      <c r="I2533" s="13">
        <v>0</v>
      </c>
      <c r="J2533" s="13">
        <v>0</v>
      </c>
      <c r="K2533" s="15">
        <v>2397</v>
      </c>
      <c r="L2533" s="15">
        <v>2397</v>
      </c>
      <c r="M2533" s="15">
        <v>4794</v>
      </c>
      <c r="O2533" s="13"/>
      <c r="P2533" s="13"/>
    </row>
    <row r="2534" spans="1:16" ht="12.45" customHeight="1" x14ac:dyDescent="0.2">
      <c r="A2534" s="11" t="str">
        <f t="shared" si="43"/>
        <v>MOORABBIN2003</v>
      </c>
      <c r="B2534" s="95" t="s">
        <v>157</v>
      </c>
      <c r="C2534" s="88">
        <v>2003</v>
      </c>
      <c r="D2534" s="89"/>
      <c r="E2534" s="15">
        <v>2635</v>
      </c>
      <c r="F2534" s="15">
        <v>2635</v>
      </c>
      <c r="G2534" s="15">
        <v>5270</v>
      </c>
      <c r="H2534" s="90">
        <v>0</v>
      </c>
      <c r="I2534" s="90">
        <v>0</v>
      </c>
      <c r="J2534" s="15">
        <v>0</v>
      </c>
      <c r="K2534" s="15">
        <v>2635</v>
      </c>
      <c r="L2534" s="15">
        <v>2635</v>
      </c>
      <c r="M2534" s="15">
        <v>5270</v>
      </c>
      <c r="O2534" s="13"/>
      <c r="P2534" s="13"/>
    </row>
    <row r="2535" spans="1:16" ht="12.45" customHeight="1" x14ac:dyDescent="0.2">
      <c r="A2535" s="11" t="str">
        <f t="shared" si="43"/>
        <v>MOORABBIN2004</v>
      </c>
      <c r="B2535" s="93" t="s">
        <v>157</v>
      </c>
      <c r="C2535" s="12">
        <v>2004</v>
      </c>
      <c r="D2535" s="89"/>
      <c r="E2535" s="94">
        <v>3244</v>
      </c>
      <c r="F2535" s="94">
        <v>3239</v>
      </c>
      <c r="G2535" s="94">
        <v>6483</v>
      </c>
      <c r="H2535" s="94">
        <v>0</v>
      </c>
      <c r="I2535" s="94">
        <v>0</v>
      </c>
      <c r="J2535" s="94">
        <v>0</v>
      </c>
      <c r="K2535" s="15">
        <v>3244</v>
      </c>
      <c r="L2535" s="15">
        <v>3239</v>
      </c>
      <c r="M2535" s="15">
        <v>6483</v>
      </c>
      <c r="O2535" s="13"/>
      <c r="P2535" s="13"/>
    </row>
    <row r="2536" spans="1:16" ht="12.45" customHeight="1" x14ac:dyDescent="0.2">
      <c r="A2536" s="11" t="str">
        <f t="shared" si="43"/>
        <v>MOORABBIN2005</v>
      </c>
      <c r="B2536" s="93" t="s">
        <v>157</v>
      </c>
      <c r="C2536" s="88">
        <v>2005</v>
      </c>
      <c r="D2536" s="89"/>
      <c r="E2536" s="15">
        <v>3760</v>
      </c>
      <c r="F2536" s="15">
        <v>3489</v>
      </c>
      <c r="G2536" s="15">
        <v>7249</v>
      </c>
      <c r="H2536" s="15">
        <v>0</v>
      </c>
      <c r="I2536" s="15">
        <v>0</v>
      </c>
      <c r="J2536" s="15">
        <v>0</v>
      </c>
      <c r="K2536" s="15">
        <v>3760</v>
      </c>
      <c r="L2536" s="15">
        <v>3489</v>
      </c>
      <c r="M2536" s="15">
        <v>7249</v>
      </c>
      <c r="O2536" s="13"/>
      <c r="P2536" s="13"/>
    </row>
    <row r="2537" spans="1:16" ht="12.45" customHeight="1" x14ac:dyDescent="0.2">
      <c r="A2537" s="11" t="str">
        <f t="shared" si="43"/>
        <v>MOORABBIN2006</v>
      </c>
      <c r="B2537" s="3" t="s">
        <v>157</v>
      </c>
      <c r="C2537" s="12">
        <v>2006</v>
      </c>
      <c r="E2537" s="13">
        <v>4291</v>
      </c>
      <c r="F2537" s="13">
        <v>4469</v>
      </c>
      <c r="G2537" s="13">
        <v>8760</v>
      </c>
      <c r="H2537" s="13">
        <v>0</v>
      </c>
      <c r="I2537" s="13">
        <v>0</v>
      </c>
      <c r="J2537" s="13">
        <v>0</v>
      </c>
      <c r="K2537" s="15">
        <v>4291</v>
      </c>
      <c r="L2537" s="15">
        <v>4469</v>
      </c>
      <c r="M2537" s="15">
        <v>8760</v>
      </c>
      <c r="O2537" s="13"/>
      <c r="P2537" s="13"/>
    </row>
    <row r="2538" spans="1:16" ht="12.45" customHeight="1" x14ac:dyDescent="0.2">
      <c r="A2538" s="11" t="str">
        <f t="shared" si="43"/>
        <v>MOORABBIN2007</v>
      </c>
      <c r="B2538" s="93" t="s">
        <v>157</v>
      </c>
      <c r="C2538" s="88">
        <v>2007</v>
      </c>
      <c r="D2538" s="89"/>
      <c r="E2538" s="15">
        <v>4438</v>
      </c>
      <c r="F2538" s="15">
        <v>4367</v>
      </c>
      <c r="G2538" s="15">
        <v>8805</v>
      </c>
      <c r="H2538" s="15">
        <v>0</v>
      </c>
      <c r="I2538" s="15">
        <v>0</v>
      </c>
      <c r="J2538" s="15">
        <v>0</v>
      </c>
      <c r="K2538" s="15">
        <v>4438</v>
      </c>
      <c r="L2538" s="15">
        <v>4367</v>
      </c>
      <c r="M2538" s="15">
        <v>8805</v>
      </c>
      <c r="O2538" s="13"/>
      <c r="P2538" s="13"/>
    </row>
    <row r="2539" spans="1:16" ht="12.45" customHeight="1" x14ac:dyDescent="0.2">
      <c r="A2539" s="11" t="str">
        <f t="shared" si="43"/>
        <v>MOORABBIN2008</v>
      </c>
      <c r="B2539" s="3" t="s">
        <v>157</v>
      </c>
      <c r="C2539" s="12">
        <v>2008</v>
      </c>
      <c r="E2539" s="13">
        <v>5337</v>
      </c>
      <c r="F2539" s="13">
        <v>5352</v>
      </c>
      <c r="G2539" s="13">
        <v>10689</v>
      </c>
      <c r="H2539" s="13">
        <v>0</v>
      </c>
      <c r="I2539" s="13">
        <v>0</v>
      </c>
      <c r="J2539" s="13">
        <v>0</v>
      </c>
      <c r="K2539" s="15">
        <v>5337</v>
      </c>
      <c r="L2539" s="15">
        <v>5352</v>
      </c>
      <c r="M2539" s="15">
        <v>10689</v>
      </c>
      <c r="O2539" s="13"/>
      <c r="P2539" s="13"/>
    </row>
    <row r="2540" spans="1:16" ht="12.45" customHeight="1" x14ac:dyDescent="0.2">
      <c r="A2540" s="11" t="str">
        <f t="shared" si="43"/>
        <v>MOORABBIN2009</v>
      </c>
      <c r="B2540" s="3" t="s">
        <v>157</v>
      </c>
      <c r="C2540" s="12">
        <v>2009</v>
      </c>
      <c r="E2540" s="13">
        <v>5962</v>
      </c>
      <c r="F2540" s="13">
        <v>5880</v>
      </c>
      <c r="G2540" s="13">
        <v>11842</v>
      </c>
      <c r="H2540" s="13">
        <v>0</v>
      </c>
      <c r="I2540" s="13">
        <v>0</v>
      </c>
      <c r="J2540" s="13">
        <v>0</v>
      </c>
      <c r="K2540" s="15">
        <v>5962</v>
      </c>
      <c r="L2540" s="15">
        <v>5880</v>
      </c>
      <c r="M2540" s="15">
        <v>11842</v>
      </c>
      <c r="O2540" s="13"/>
      <c r="P2540" s="13"/>
    </row>
    <row r="2541" spans="1:16" ht="12.45" customHeight="1" x14ac:dyDescent="0.2">
      <c r="A2541" s="11" t="str">
        <f t="shared" si="43"/>
        <v>MOORABBIN2010</v>
      </c>
      <c r="B2541" s="95" t="s">
        <v>157</v>
      </c>
      <c r="C2541" s="88">
        <v>2010</v>
      </c>
      <c r="D2541" s="89"/>
      <c r="E2541" s="15">
        <v>4888</v>
      </c>
      <c r="F2541" s="15">
        <v>4888</v>
      </c>
      <c r="G2541" s="15">
        <v>9776</v>
      </c>
      <c r="H2541" s="90">
        <v>0</v>
      </c>
      <c r="I2541" s="90">
        <v>0</v>
      </c>
      <c r="J2541" s="15">
        <v>0</v>
      </c>
      <c r="K2541" s="15">
        <v>4888</v>
      </c>
      <c r="L2541" s="15">
        <v>4888</v>
      </c>
      <c r="M2541" s="15">
        <v>9776</v>
      </c>
      <c r="O2541" s="13"/>
      <c r="P2541" s="13"/>
    </row>
    <row r="2542" spans="1:16" ht="12.45" customHeight="1" x14ac:dyDescent="0.2">
      <c r="A2542" s="11" t="str">
        <f t="shared" si="43"/>
        <v>MOORABBIN2011</v>
      </c>
      <c r="B2542" s="95" t="s">
        <v>157</v>
      </c>
      <c r="C2542" s="88">
        <v>2011</v>
      </c>
      <c r="D2542" s="89"/>
      <c r="E2542" s="15">
        <v>4862</v>
      </c>
      <c r="F2542" s="15">
        <v>4862</v>
      </c>
      <c r="G2542" s="15">
        <v>9724</v>
      </c>
      <c r="H2542" s="90">
        <v>0</v>
      </c>
      <c r="I2542" s="90">
        <v>0</v>
      </c>
      <c r="J2542" s="15">
        <v>0</v>
      </c>
      <c r="K2542" s="15">
        <v>4862</v>
      </c>
      <c r="L2542" s="15">
        <v>4862</v>
      </c>
      <c r="M2542" s="15">
        <v>9724</v>
      </c>
      <c r="O2542" s="13"/>
      <c r="P2542" s="13"/>
    </row>
    <row r="2543" spans="1:16" ht="12.45" customHeight="1" x14ac:dyDescent="0.2">
      <c r="A2543" s="11" t="str">
        <f t="shared" si="43"/>
        <v>MOORABBIN2012</v>
      </c>
      <c r="B2543" s="3" t="s">
        <v>157</v>
      </c>
      <c r="C2543" s="12">
        <v>2012</v>
      </c>
      <c r="E2543" s="13">
        <v>4878</v>
      </c>
      <c r="F2543" s="13">
        <v>4878</v>
      </c>
      <c r="G2543" s="13">
        <v>9756</v>
      </c>
      <c r="H2543" s="13">
        <v>0</v>
      </c>
      <c r="I2543" s="13">
        <v>0</v>
      </c>
      <c r="J2543" s="13">
        <v>0</v>
      </c>
      <c r="K2543" s="15">
        <v>4878</v>
      </c>
      <c r="L2543" s="15">
        <v>4878</v>
      </c>
      <c r="M2543" s="15">
        <v>9756</v>
      </c>
      <c r="O2543" s="13"/>
      <c r="P2543" s="13"/>
    </row>
    <row r="2544" spans="1:16" ht="12.45" customHeight="1" x14ac:dyDescent="0.2">
      <c r="A2544" s="11" t="str">
        <f t="shared" si="43"/>
        <v>MOORABBIN2013</v>
      </c>
      <c r="B2544" s="3" t="s">
        <v>157</v>
      </c>
      <c r="C2544" s="12">
        <v>2013</v>
      </c>
      <c r="E2544" s="13">
        <v>4883</v>
      </c>
      <c r="F2544" s="13">
        <v>4883</v>
      </c>
      <c r="G2544" s="13">
        <v>9766</v>
      </c>
      <c r="H2544" s="13">
        <v>0</v>
      </c>
      <c r="I2544" s="13">
        <v>0</v>
      </c>
      <c r="J2544" s="13">
        <v>0</v>
      </c>
      <c r="K2544" s="15">
        <v>4883</v>
      </c>
      <c r="L2544" s="15">
        <v>4883</v>
      </c>
      <c r="M2544" s="15">
        <v>9766</v>
      </c>
      <c r="O2544" s="13"/>
      <c r="P2544" s="13"/>
    </row>
    <row r="2545" spans="1:16" ht="12.45" customHeight="1" x14ac:dyDescent="0.2">
      <c r="A2545" s="11" t="str">
        <f t="shared" si="43"/>
        <v>MOORABBIN2014</v>
      </c>
      <c r="B2545" s="95" t="s">
        <v>157</v>
      </c>
      <c r="C2545" s="88">
        <v>2014</v>
      </c>
      <c r="D2545" s="89"/>
      <c r="E2545" s="15">
        <v>4805</v>
      </c>
      <c r="F2545" s="15">
        <v>4805</v>
      </c>
      <c r="G2545" s="15">
        <v>9610</v>
      </c>
      <c r="H2545" s="15">
        <v>0</v>
      </c>
      <c r="I2545" s="15">
        <v>0</v>
      </c>
      <c r="J2545" s="15">
        <v>0</v>
      </c>
      <c r="K2545" s="15">
        <v>4805</v>
      </c>
      <c r="L2545" s="15">
        <v>4805</v>
      </c>
      <c r="M2545" s="15">
        <v>9610</v>
      </c>
      <c r="O2545" s="13"/>
      <c r="P2545" s="13"/>
    </row>
    <row r="2546" spans="1:16" ht="12.45" customHeight="1" x14ac:dyDescent="0.2">
      <c r="A2546" s="11" t="str">
        <f t="shared" si="43"/>
        <v>MOORABBIN2015</v>
      </c>
      <c r="B2546" s="3" t="s">
        <v>157</v>
      </c>
      <c r="C2546" s="12">
        <v>2015</v>
      </c>
      <c r="D2546" s="89"/>
      <c r="E2546" s="13">
        <v>4498</v>
      </c>
      <c r="F2546" s="13">
        <v>4498</v>
      </c>
      <c r="G2546" s="13">
        <v>8996</v>
      </c>
      <c r="H2546" s="13">
        <v>0</v>
      </c>
      <c r="I2546" s="13">
        <v>0</v>
      </c>
      <c r="J2546" s="13">
        <v>0</v>
      </c>
      <c r="K2546" s="15">
        <v>4498</v>
      </c>
      <c r="L2546" s="15">
        <v>4498</v>
      </c>
      <c r="M2546" s="15">
        <v>8996</v>
      </c>
      <c r="O2546" s="13"/>
      <c r="P2546" s="13"/>
    </row>
    <row r="2547" spans="1:16" ht="12.45" customHeight="1" x14ac:dyDescent="0.2">
      <c r="A2547" s="11" t="str">
        <f t="shared" si="43"/>
        <v>MOORABBIN2016</v>
      </c>
      <c r="B2547" s="3" t="s">
        <v>157</v>
      </c>
      <c r="C2547" s="12">
        <v>2016</v>
      </c>
      <c r="D2547" s="89"/>
      <c r="E2547" s="13">
        <v>4537</v>
      </c>
      <c r="F2547" s="13">
        <v>4537</v>
      </c>
      <c r="G2547" s="13">
        <v>9074</v>
      </c>
      <c r="H2547" s="13">
        <v>0</v>
      </c>
      <c r="I2547" s="13">
        <v>0</v>
      </c>
      <c r="J2547" s="13">
        <v>0</v>
      </c>
      <c r="K2547" s="15">
        <v>4537</v>
      </c>
      <c r="L2547" s="15">
        <v>4537</v>
      </c>
      <c r="M2547" s="15">
        <v>9074</v>
      </c>
      <c r="O2547" s="13"/>
      <c r="P2547" s="13"/>
    </row>
    <row r="2548" spans="1:16" ht="12.45" customHeight="1" x14ac:dyDescent="0.2">
      <c r="A2548" s="11" t="str">
        <f t="shared" si="43"/>
        <v>MOORABBIN2017</v>
      </c>
      <c r="B2548" s="3" t="s">
        <v>157</v>
      </c>
      <c r="C2548" s="12">
        <v>2017</v>
      </c>
      <c r="E2548" s="13">
        <v>4545</v>
      </c>
      <c r="F2548" s="13">
        <v>4545</v>
      </c>
      <c r="G2548" s="13">
        <v>9090</v>
      </c>
      <c r="H2548" s="13">
        <v>0</v>
      </c>
      <c r="I2548" s="13">
        <v>0</v>
      </c>
      <c r="J2548" s="13">
        <v>0</v>
      </c>
      <c r="K2548" s="15">
        <v>4545</v>
      </c>
      <c r="L2548" s="15">
        <v>4545</v>
      </c>
      <c r="M2548" s="15">
        <v>9090</v>
      </c>
      <c r="O2548" s="13"/>
      <c r="P2548" s="13"/>
    </row>
    <row r="2549" spans="1:16" ht="12.45" customHeight="1" x14ac:dyDescent="0.2">
      <c r="A2549" s="11" t="str">
        <f t="shared" si="43"/>
        <v>MOORABBIN2018</v>
      </c>
      <c r="B2549" s="3" t="s">
        <v>157</v>
      </c>
      <c r="C2549" s="12">
        <v>2018</v>
      </c>
      <c r="E2549" s="13">
        <v>4540</v>
      </c>
      <c r="F2549" s="13">
        <v>4540</v>
      </c>
      <c r="G2549" s="13">
        <v>9080</v>
      </c>
      <c r="H2549" s="13">
        <v>0</v>
      </c>
      <c r="I2549" s="13">
        <v>0</v>
      </c>
      <c r="J2549" s="13">
        <v>0</v>
      </c>
      <c r="K2549" s="15">
        <v>4540</v>
      </c>
      <c r="L2549" s="15">
        <v>4540</v>
      </c>
      <c r="M2549" s="15">
        <v>9080</v>
      </c>
      <c r="O2549" s="13"/>
      <c r="P2549" s="13"/>
    </row>
    <row r="2550" spans="1:16" ht="12.45" customHeight="1" x14ac:dyDescent="0.2">
      <c r="A2550" s="11" t="str">
        <f t="shared" si="43"/>
        <v>MOORABBIN2019</v>
      </c>
      <c r="B2550" s="95" t="s">
        <v>157</v>
      </c>
      <c r="C2550" s="88">
        <v>2019</v>
      </c>
      <c r="D2550" s="89"/>
      <c r="E2550" s="15">
        <v>4554</v>
      </c>
      <c r="F2550" s="15">
        <v>4554</v>
      </c>
      <c r="G2550" s="15">
        <v>9108</v>
      </c>
      <c r="H2550" s="90">
        <v>0</v>
      </c>
      <c r="I2550" s="90">
        <v>0</v>
      </c>
      <c r="J2550" s="15">
        <v>0</v>
      </c>
      <c r="K2550" s="15">
        <v>4554</v>
      </c>
      <c r="L2550" s="15">
        <v>4554</v>
      </c>
      <c r="M2550" s="15">
        <v>9108</v>
      </c>
      <c r="O2550" s="13"/>
      <c r="P2550" s="13"/>
    </row>
    <row r="2551" spans="1:16" ht="12.45" customHeight="1" x14ac:dyDescent="0.2">
      <c r="A2551" s="11" t="str">
        <f t="shared" si="43"/>
        <v>MOORABBIN2020</v>
      </c>
      <c r="B2551" s="3" t="s">
        <v>157</v>
      </c>
      <c r="C2551" s="12">
        <v>2020</v>
      </c>
      <c r="E2551" s="13">
        <v>2400</v>
      </c>
      <c r="F2551" s="13">
        <v>2400</v>
      </c>
      <c r="G2551" s="13">
        <v>4800</v>
      </c>
      <c r="H2551" s="13">
        <v>0</v>
      </c>
      <c r="I2551" s="13">
        <v>0</v>
      </c>
      <c r="J2551" s="13">
        <v>0</v>
      </c>
      <c r="K2551" s="15">
        <v>2400</v>
      </c>
      <c r="L2551" s="15">
        <v>2400</v>
      </c>
      <c r="M2551" s="15">
        <v>4800</v>
      </c>
      <c r="O2551" s="13"/>
      <c r="P2551" s="13"/>
    </row>
    <row r="2552" spans="1:16" ht="12.45" customHeight="1" x14ac:dyDescent="0.2">
      <c r="A2552" s="11" t="str">
        <f t="shared" si="43"/>
        <v>MOORABBIN2021</v>
      </c>
      <c r="B2552" s="95" t="s">
        <v>157</v>
      </c>
      <c r="C2552" s="88">
        <v>2021</v>
      </c>
      <c r="D2552" s="89"/>
      <c r="E2552" s="15">
        <v>2953</v>
      </c>
      <c r="F2552" s="15">
        <v>2953</v>
      </c>
      <c r="G2552" s="15">
        <v>5906</v>
      </c>
      <c r="H2552" s="90">
        <v>0</v>
      </c>
      <c r="I2552" s="90">
        <v>0</v>
      </c>
      <c r="J2552" s="15">
        <v>0</v>
      </c>
      <c r="K2552" s="15">
        <v>2953</v>
      </c>
      <c r="L2552" s="15">
        <v>2953</v>
      </c>
      <c r="M2552" s="15">
        <v>5906</v>
      </c>
      <c r="O2552" s="13"/>
      <c r="P2552" s="13"/>
    </row>
    <row r="2553" spans="1:16" ht="12.45" customHeight="1" x14ac:dyDescent="0.2">
      <c r="A2553" s="11" t="str">
        <f t="shared" si="43"/>
        <v>MOORABBIN2022</v>
      </c>
      <c r="B2553" s="91" t="s">
        <v>157</v>
      </c>
      <c r="C2553" s="16">
        <v>2022</v>
      </c>
      <c r="D2553" s="89"/>
      <c r="E2553" s="92">
        <v>3595</v>
      </c>
      <c r="F2553" s="92">
        <v>3595</v>
      </c>
      <c r="G2553" s="92">
        <v>7190</v>
      </c>
      <c r="H2553" s="92">
        <v>0</v>
      </c>
      <c r="I2553" s="92">
        <v>0</v>
      </c>
      <c r="J2553" s="92">
        <v>0</v>
      </c>
      <c r="K2553" s="15">
        <v>3595</v>
      </c>
      <c r="L2553" s="15">
        <v>3595</v>
      </c>
      <c r="M2553" s="15">
        <v>7190</v>
      </c>
      <c r="O2553" s="13"/>
      <c r="P2553" s="13"/>
    </row>
    <row r="2554" spans="1:16" ht="12.45" customHeight="1" x14ac:dyDescent="0.2">
      <c r="A2554" s="11" t="str">
        <f t="shared" si="43"/>
        <v>MOORABBIN2023</v>
      </c>
      <c r="B2554" s="3" t="s">
        <v>157</v>
      </c>
      <c r="C2554" s="12">
        <v>2023</v>
      </c>
      <c r="E2554" s="13">
        <v>4060</v>
      </c>
      <c r="F2554" s="13">
        <v>4060</v>
      </c>
      <c r="G2554" s="13">
        <v>8120</v>
      </c>
      <c r="H2554" s="13">
        <v>0</v>
      </c>
      <c r="I2554" s="13">
        <v>0</v>
      </c>
      <c r="J2554" s="13">
        <v>0</v>
      </c>
      <c r="K2554" s="15">
        <v>4060</v>
      </c>
      <c r="L2554" s="15">
        <v>4060</v>
      </c>
      <c r="M2554" s="15">
        <v>8120</v>
      </c>
      <c r="O2554" s="13"/>
      <c r="P2554" s="13"/>
    </row>
    <row r="2555" spans="1:16" ht="12.45" customHeight="1" x14ac:dyDescent="0.2">
      <c r="A2555" s="11" t="str">
        <f t="shared" si="43"/>
        <v>MOORABBIN2024</v>
      </c>
      <c r="B2555" s="93" t="s">
        <v>157</v>
      </c>
      <c r="C2555" s="88">
        <v>2024</v>
      </c>
      <c r="D2555" s="89"/>
      <c r="E2555" s="15">
        <v>4078</v>
      </c>
      <c r="F2555" s="15">
        <v>4078</v>
      </c>
      <c r="G2555" s="15">
        <v>8156</v>
      </c>
      <c r="H2555" s="15">
        <v>0</v>
      </c>
      <c r="I2555" s="15">
        <v>0</v>
      </c>
      <c r="J2555" s="15">
        <v>0</v>
      </c>
      <c r="K2555" s="15">
        <v>4078</v>
      </c>
      <c r="L2555" s="15">
        <v>4078</v>
      </c>
      <c r="M2555" s="15">
        <v>8156</v>
      </c>
      <c r="O2555" s="13"/>
      <c r="P2555" s="13"/>
    </row>
    <row r="2556" spans="1:16" ht="12.45" customHeight="1" x14ac:dyDescent="0.2">
      <c r="A2556" s="11" t="str">
        <f t="shared" si="43"/>
        <v>MORANBAH1985</v>
      </c>
      <c r="B2556" s="95" t="s">
        <v>73</v>
      </c>
      <c r="C2556" s="88">
        <v>1985</v>
      </c>
      <c r="D2556" s="89"/>
      <c r="E2556" s="15">
        <v>342</v>
      </c>
      <c r="F2556" s="15">
        <v>280</v>
      </c>
      <c r="G2556" s="15">
        <v>622</v>
      </c>
      <c r="H2556" s="90">
        <v>0</v>
      </c>
      <c r="I2556" s="90">
        <v>0</v>
      </c>
      <c r="J2556" s="15">
        <v>0</v>
      </c>
      <c r="K2556" s="15">
        <v>342</v>
      </c>
      <c r="L2556" s="15">
        <v>280</v>
      </c>
      <c r="M2556" s="15">
        <v>622</v>
      </c>
      <c r="O2556" s="13"/>
      <c r="P2556" s="13"/>
    </row>
    <row r="2557" spans="1:16" ht="12.45" customHeight="1" x14ac:dyDescent="0.2">
      <c r="A2557" s="11" t="str">
        <f t="shared" si="43"/>
        <v>MORANBAH1986</v>
      </c>
      <c r="B2557" s="3" t="s">
        <v>73</v>
      </c>
      <c r="C2557" s="12">
        <v>1986</v>
      </c>
      <c r="E2557" s="13">
        <v>512</v>
      </c>
      <c r="F2557" s="13">
        <v>552</v>
      </c>
      <c r="G2557" s="13">
        <v>1064</v>
      </c>
      <c r="H2557" s="13">
        <v>0</v>
      </c>
      <c r="I2557" s="13">
        <v>0</v>
      </c>
      <c r="J2557" s="13">
        <v>0</v>
      </c>
      <c r="K2557" s="15">
        <v>512</v>
      </c>
      <c r="L2557" s="15">
        <v>552</v>
      </c>
      <c r="M2557" s="15">
        <v>1064</v>
      </c>
      <c r="O2557" s="13"/>
      <c r="P2557" s="13"/>
    </row>
    <row r="2558" spans="1:16" ht="12.45" customHeight="1" x14ac:dyDescent="0.2">
      <c r="A2558" s="11" t="str">
        <f t="shared" si="43"/>
        <v>MORANBAH1987</v>
      </c>
      <c r="B2558" s="3" t="s">
        <v>73</v>
      </c>
      <c r="C2558" s="12">
        <v>1987</v>
      </c>
      <c r="E2558" s="13">
        <v>324</v>
      </c>
      <c r="F2558" s="13">
        <v>340</v>
      </c>
      <c r="G2558" s="13">
        <v>664</v>
      </c>
      <c r="H2558" s="13">
        <v>0</v>
      </c>
      <c r="I2558" s="13">
        <v>0</v>
      </c>
      <c r="J2558" s="13">
        <v>0</v>
      </c>
      <c r="K2558" s="15">
        <v>324</v>
      </c>
      <c r="L2558" s="15">
        <v>340</v>
      </c>
      <c r="M2558" s="15">
        <v>664</v>
      </c>
      <c r="O2558" s="13"/>
      <c r="P2558" s="13"/>
    </row>
    <row r="2559" spans="1:16" ht="12.45" customHeight="1" x14ac:dyDescent="0.2">
      <c r="A2559" s="11" t="str">
        <f t="shared" si="43"/>
        <v>MORANBAH1988</v>
      </c>
      <c r="B2559" s="3" t="s">
        <v>73</v>
      </c>
      <c r="C2559" s="12">
        <v>1988</v>
      </c>
      <c r="E2559" s="13">
        <v>209</v>
      </c>
      <c r="F2559" s="13">
        <v>238</v>
      </c>
      <c r="G2559" s="13">
        <v>447</v>
      </c>
      <c r="H2559" s="13">
        <v>0</v>
      </c>
      <c r="I2559" s="13">
        <v>0</v>
      </c>
      <c r="J2559" s="13">
        <v>0</v>
      </c>
      <c r="K2559" s="15">
        <v>209</v>
      </c>
      <c r="L2559" s="15">
        <v>238</v>
      </c>
      <c r="M2559" s="15">
        <v>447</v>
      </c>
      <c r="O2559" s="13"/>
      <c r="P2559" s="13"/>
    </row>
    <row r="2560" spans="1:16" ht="12.45" customHeight="1" x14ac:dyDescent="0.2">
      <c r="A2560" s="11" t="str">
        <f t="shared" si="43"/>
        <v>MORANBAH1989</v>
      </c>
      <c r="B2560" s="3" t="s">
        <v>73</v>
      </c>
      <c r="C2560" s="12">
        <v>1989</v>
      </c>
      <c r="E2560" s="13">
        <v>74</v>
      </c>
      <c r="F2560" s="13">
        <v>101</v>
      </c>
      <c r="G2560" s="13">
        <v>175</v>
      </c>
      <c r="H2560" s="13">
        <v>0</v>
      </c>
      <c r="I2560" s="13">
        <v>0</v>
      </c>
      <c r="J2560" s="13">
        <v>0</v>
      </c>
      <c r="K2560" s="15">
        <v>74</v>
      </c>
      <c r="L2560" s="15">
        <v>101</v>
      </c>
      <c r="M2560" s="15">
        <v>175</v>
      </c>
      <c r="O2560" s="13"/>
      <c r="P2560" s="13"/>
    </row>
    <row r="2561" spans="1:16" ht="12.45" customHeight="1" x14ac:dyDescent="0.2">
      <c r="A2561" s="11" t="str">
        <f t="shared" si="43"/>
        <v>MORANBAH1990</v>
      </c>
      <c r="B2561" s="3" t="s">
        <v>73</v>
      </c>
      <c r="C2561" s="12">
        <v>1990</v>
      </c>
      <c r="E2561" s="13">
        <v>64</v>
      </c>
      <c r="F2561" s="13">
        <v>68</v>
      </c>
      <c r="G2561" s="13">
        <v>132</v>
      </c>
      <c r="H2561" s="13">
        <v>0</v>
      </c>
      <c r="I2561" s="13">
        <v>0</v>
      </c>
      <c r="J2561" s="13">
        <v>0</v>
      </c>
      <c r="K2561" s="15">
        <v>64</v>
      </c>
      <c r="L2561" s="15">
        <v>68</v>
      </c>
      <c r="M2561" s="15">
        <v>132</v>
      </c>
      <c r="O2561" s="13"/>
      <c r="P2561" s="13"/>
    </row>
    <row r="2562" spans="1:16" ht="12.45" customHeight="1" x14ac:dyDescent="0.2">
      <c r="A2562" s="11" t="str">
        <f t="shared" si="43"/>
        <v>MORANBAH2004</v>
      </c>
      <c r="B2562" s="3" t="s">
        <v>73</v>
      </c>
      <c r="C2562" s="12">
        <v>2004</v>
      </c>
      <c r="E2562" s="13">
        <v>2858</v>
      </c>
      <c r="F2562" s="13">
        <v>2857</v>
      </c>
      <c r="G2562" s="13">
        <v>5715</v>
      </c>
      <c r="H2562" s="13">
        <v>0</v>
      </c>
      <c r="I2562" s="13">
        <v>0</v>
      </c>
      <c r="J2562" s="13">
        <v>0</v>
      </c>
      <c r="K2562" s="15">
        <v>2858</v>
      </c>
      <c r="L2562" s="15">
        <v>2857</v>
      </c>
      <c r="M2562" s="15">
        <v>5715</v>
      </c>
      <c r="O2562" s="13"/>
      <c r="P2562" s="13"/>
    </row>
    <row r="2563" spans="1:16" ht="12.45" customHeight="1" x14ac:dyDescent="0.2">
      <c r="A2563" s="11" t="str">
        <f t="shared" si="43"/>
        <v>MORANBAH2005</v>
      </c>
      <c r="B2563" s="3" t="s">
        <v>73</v>
      </c>
      <c r="C2563" s="12">
        <v>2005</v>
      </c>
      <c r="E2563" s="13">
        <v>3476</v>
      </c>
      <c r="F2563" s="13">
        <v>3473</v>
      </c>
      <c r="G2563" s="13">
        <v>6949</v>
      </c>
      <c r="H2563" s="13">
        <v>0</v>
      </c>
      <c r="I2563" s="13">
        <v>0</v>
      </c>
      <c r="J2563" s="13">
        <v>0</v>
      </c>
      <c r="K2563" s="15">
        <v>3476</v>
      </c>
      <c r="L2563" s="15">
        <v>3473</v>
      </c>
      <c r="M2563" s="15">
        <v>6949</v>
      </c>
      <c r="O2563" s="13"/>
      <c r="P2563" s="13"/>
    </row>
    <row r="2564" spans="1:16" ht="12.45" customHeight="1" x14ac:dyDescent="0.2">
      <c r="A2564" s="11" t="str">
        <f t="shared" si="43"/>
        <v>MORANBAH2006</v>
      </c>
      <c r="B2564" s="3" t="s">
        <v>73</v>
      </c>
      <c r="C2564" s="12">
        <v>2006</v>
      </c>
      <c r="E2564" s="13">
        <v>5222</v>
      </c>
      <c r="F2564" s="13">
        <v>5205</v>
      </c>
      <c r="G2564" s="13">
        <v>10427</v>
      </c>
      <c r="H2564" s="13">
        <v>0</v>
      </c>
      <c r="I2564" s="13">
        <v>0</v>
      </c>
      <c r="J2564" s="13">
        <v>0</v>
      </c>
      <c r="K2564" s="15">
        <v>5222</v>
      </c>
      <c r="L2564" s="15">
        <v>5205</v>
      </c>
      <c r="M2564" s="15">
        <v>10427</v>
      </c>
      <c r="O2564" s="13"/>
      <c r="P2564" s="13"/>
    </row>
    <row r="2565" spans="1:16" ht="12.45" customHeight="1" x14ac:dyDescent="0.2">
      <c r="A2565" s="11" t="str">
        <f t="shared" si="43"/>
        <v>MORANBAH2007</v>
      </c>
      <c r="B2565" s="3" t="s">
        <v>73</v>
      </c>
      <c r="C2565" s="12">
        <v>2007</v>
      </c>
      <c r="E2565" s="13">
        <v>6181</v>
      </c>
      <c r="F2565" s="13">
        <v>6295</v>
      </c>
      <c r="G2565" s="13">
        <v>12476</v>
      </c>
      <c r="H2565" s="13">
        <v>0</v>
      </c>
      <c r="I2565" s="13">
        <v>0</v>
      </c>
      <c r="J2565" s="13">
        <v>0</v>
      </c>
      <c r="K2565" s="15">
        <v>6181</v>
      </c>
      <c r="L2565" s="15">
        <v>6295</v>
      </c>
      <c r="M2565" s="15">
        <v>12476</v>
      </c>
      <c r="O2565" s="13"/>
      <c r="P2565" s="13"/>
    </row>
    <row r="2566" spans="1:16" ht="12.45" customHeight="1" x14ac:dyDescent="0.2">
      <c r="A2566" s="11" t="str">
        <f t="shared" si="43"/>
        <v>MORANBAH2008</v>
      </c>
      <c r="B2566" s="3" t="s">
        <v>73</v>
      </c>
      <c r="C2566" s="12">
        <v>2008</v>
      </c>
      <c r="E2566" s="13">
        <v>5970</v>
      </c>
      <c r="F2566" s="13">
        <v>6089</v>
      </c>
      <c r="G2566" s="13">
        <v>12059</v>
      </c>
      <c r="H2566" s="13">
        <v>0</v>
      </c>
      <c r="I2566" s="13">
        <v>0</v>
      </c>
      <c r="J2566" s="13">
        <v>0</v>
      </c>
      <c r="K2566" s="15">
        <v>5970</v>
      </c>
      <c r="L2566" s="15">
        <v>6089</v>
      </c>
      <c r="M2566" s="15">
        <v>12059</v>
      </c>
      <c r="O2566" s="13"/>
      <c r="P2566" s="13"/>
    </row>
    <row r="2567" spans="1:16" ht="12.45" customHeight="1" x14ac:dyDescent="0.2">
      <c r="A2567" s="11" t="str">
        <f t="shared" si="43"/>
        <v>MORANBAH2009</v>
      </c>
      <c r="B2567" s="3" t="s">
        <v>73</v>
      </c>
      <c r="C2567" s="12">
        <v>2009</v>
      </c>
      <c r="E2567" s="13">
        <v>2749</v>
      </c>
      <c r="F2567" s="13">
        <v>2668</v>
      </c>
      <c r="G2567" s="13">
        <v>5417</v>
      </c>
      <c r="H2567" s="13">
        <v>0</v>
      </c>
      <c r="I2567" s="13">
        <v>0</v>
      </c>
      <c r="J2567" s="13">
        <v>0</v>
      </c>
      <c r="K2567" s="15">
        <v>2749</v>
      </c>
      <c r="L2567" s="15">
        <v>2668</v>
      </c>
      <c r="M2567" s="15">
        <v>5417</v>
      </c>
      <c r="O2567" s="13"/>
      <c r="P2567" s="13"/>
    </row>
    <row r="2568" spans="1:16" ht="12.45" customHeight="1" x14ac:dyDescent="0.2">
      <c r="A2568" s="11" t="str">
        <f t="shared" si="43"/>
        <v>MORANBAH2010</v>
      </c>
      <c r="B2568" s="3" t="s">
        <v>73</v>
      </c>
      <c r="C2568" s="12">
        <v>2010</v>
      </c>
      <c r="E2568" s="13">
        <v>14140</v>
      </c>
      <c r="F2568" s="13">
        <v>13385</v>
      </c>
      <c r="G2568" s="13">
        <v>27525</v>
      </c>
      <c r="H2568" s="13">
        <v>0</v>
      </c>
      <c r="I2568" s="13">
        <v>0</v>
      </c>
      <c r="J2568" s="13">
        <v>0</v>
      </c>
      <c r="K2568" s="15">
        <v>14140</v>
      </c>
      <c r="L2568" s="15">
        <v>13385</v>
      </c>
      <c r="M2568" s="15">
        <v>27525</v>
      </c>
      <c r="O2568" s="13"/>
      <c r="P2568" s="13"/>
    </row>
    <row r="2569" spans="1:16" ht="12.45" customHeight="1" x14ac:dyDescent="0.2">
      <c r="A2569" s="11" t="str">
        <f t="shared" si="43"/>
        <v>MORANBAH2011</v>
      </c>
      <c r="B2569" s="3" t="s">
        <v>73</v>
      </c>
      <c r="C2569" s="12">
        <v>2011</v>
      </c>
      <c r="E2569" s="13">
        <v>39376</v>
      </c>
      <c r="F2569" s="13">
        <v>39638</v>
      </c>
      <c r="G2569" s="13">
        <v>79014</v>
      </c>
      <c r="H2569" s="13">
        <v>0</v>
      </c>
      <c r="I2569" s="13">
        <v>0</v>
      </c>
      <c r="J2569" s="13">
        <v>0</v>
      </c>
      <c r="K2569" s="15">
        <v>39376</v>
      </c>
      <c r="L2569" s="15">
        <v>39638</v>
      </c>
      <c r="M2569" s="15">
        <v>79014</v>
      </c>
      <c r="O2569" s="13"/>
      <c r="P2569" s="13"/>
    </row>
    <row r="2570" spans="1:16" ht="12.45" customHeight="1" x14ac:dyDescent="0.2">
      <c r="A2570" s="11" t="str">
        <f t="shared" si="43"/>
        <v>MORANBAH2012</v>
      </c>
      <c r="B2570" s="3" t="s">
        <v>73</v>
      </c>
      <c r="C2570" s="12">
        <v>2012</v>
      </c>
      <c r="E2570" s="13">
        <v>66677</v>
      </c>
      <c r="F2570" s="13">
        <v>67208</v>
      </c>
      <c r="G2570" s="13">
        <v>133885</v>
      </c>
      <c r="H2570" s="13">
        <v>0</v>
      </c>
      <c r="I2570" s="13">
        <v>0</v>
      </c>
      <c r="J2570" s="13">
        <v>0</v>
      </c>
      <c r="K2570" s="15">
        <v>66677</v>
      </c>
      <c r="L2570" s="15">
        <v>67208</v>
      </c>
      <c r="M2570" s="15">
        <v>133885</v>
      </c>
      <c r="O2570" s="13"/>
      <c r="P2570" s="13"/>
    </row>
    <row r="2571" spans="1:16" ht="12.45" customHeight="1" x14ac:dyDescent="0.2">
      <c r="A2571" s="11" t="str">
        <f t="shared" si="43"/>
        <v>MORANBAH2013</v>
      </c>
      <c r="B2571" s="3" t="s">
        <v>73</v>
      </c>
      <c r="C2571" s="12">
        <v>2013</v>
      </c>
      <c r="E2571" s="13">
        <v>85570</v>
      </c>
      <c r="F2571" s="13">
        <v>89322</v>
      </c>
      <c r="G2571" s="13">
        <v>174892</v>
      </c>
      <c r="H2571" s="13">
        <v>0</v>
      </c>
      <c r="I2571" s="13">
        <v>0</v>
      </c>
      <c r="J2571" s="13">
        <v>0</v>
      </c>
      <c r="K2571" s="15">
        <v>85570</v>
      </c>
      <c r="L2571" s="15">
        <v>89322</v>
      </c>
      <c r="M2571" s="15">
        <v>174892</v>
      </c>
      <c r="O2571" s="13"/>
      <c r="P2571" s="13"/>
    </row>
    <row r="2572" spans="1:16" ht="12.45" customHeight="1" x14ac:dyDescent="0.2">
      <c r="A2572" s="11" t="str">
        <f t="shared" ref="A2572:A2635" si="44">CONCATENATE(B2572,C2572)</f>
        <v>MORANBAH2014</v>
      </c>
      <c r="B2572" s="3" t="s">
        <v>73</v>
      </c>
      <c r="C2572" s="12">
        <v>2014</v>
      </c>
      <c r="E2572" s="13">
        <v>86035</v>
      </c>
      <c r="F2572" s="13">
        <v>88089</v>
      </c>
      <c r="G2572" s="13">
        <v>174124</v>
      </c>
      <c r="H2572" s="13">
        <v>0</v>
      </c>
      <c r="I2572" s="13">
        <v>0</v>
      </c>
      <c r="J2572" s="13">
        <v>0</v>
      </c>
      <c r="K2572" s="15">
        <v>86035</v>
      </c>
      <c r="L2572" s="15">
        <v>88089</v>
      </c>
      <c r="M2572" s="15">
        <v>174124</v>
      </c>
      <c r="O2572" s="13"/>
      <c r="P2572" s="13"/>
    </row>
    <row r="2573" spans="1:16" ht="12.45" customHeight="1" x14ac:dyDescent="0.2">
      <c r="A2573" s="11" t="str">
        <f t="shared" si="44"/>
        <v>MORANBAH2015</v>
      </c>
      <c r="B2573" s="95" t="s">
        <v>73</v>
      </c>
      <c r="C2573" s="88">
        <v>2015</v>
      </c>
      <c r="D2573" s="89"/>
      <c r="E2573" s="15">
        <v>68181</v>
      </c>
      <c r="F2573" s="15">
        <v>70632</v>
      </c>
      <c r="G2573" s="15">
        <v>138813</v>
      </c>
      <c r="H2573" s="90">
        <v>0</v>
      </c>
      <c r="I2573" s="90">
        <v>0</v>
      </c>
      <c r="J2573" s="15">
        <v>0</v>
      </c>
      <c r="K2573" s="15">
        <v>68181</v>
      </c>
      <c r="L2573" s="15">
        <v>70632</v>
      </c>
      <c r="M2573" s="15">
        <v>138813</v>
      </c>
      <c r="O2573" s="13"/>
      <c r="P2573" s="13"/>
    </row>
    <row r="2574" spans="1:16" ht="12.45" customHeight="1" x14ac:dyDescent="0.2">
      <c r="A2574" s="11" t="str">
        <f t="shared" si="44"/>
        <v>MORANBAH2016</v>
      </c>
      <c r="B2574" s="3" t="s">
        <v>73</v>
      </c>
      <c r="C2574" s="12">
        <v>2016</v>
      </c>
      <c r="E2574" s="13">
        <v>58584</v>
      </c>
      <c r="F2574" s="13">
        <v>58896</v>
      </c>
      <c r="G2574" s="13">
        <v>117480</v>
      </c>
      <c r="H2574" s="13">
        <v>0</v>
      </c>
      <c r="I2574" s="13">
        <v>0</v>
      </c>
      <c r="J2574" s="13">
        <v>0</v>
      </c>
      <c r="K2574" s="15">
        <v>58584</v>
      </c>
      <c r="L2574" s="15">
        <v>58896</v>
      </c>
      <c r="M2574" s="15">
        <v>117480</v>
      </c>
      <c r="O2574" s="13"/>
      <c r="P2574" s="13"/>
    </row>
    <row r="2575" spans="1:16" ht="12.45" customHeight="1" x14ac:dyDescent="0.2">
      <c r="A2575" s="11" t="str">
        <f t="shared" si="44"/>
        <v>MORANBAH2017</v>
      </c>
      <c r="B2575" s="95" t="s">
        <v>73</v>
      </c>
      <c r="C2575" s="88">
        <v>2017</v>
      </c>
      <c r="D2575" s="89"/>
      <c r="E2575" s="15">
        <v>58123</v>
      </c>
      <c r="F2575" s="15">
        <v>57250</v>
      </c>
      <c r="G2575" s="15">
        <v>115373</v>
      </c>
      <c r="H2575" s="90">
        <v>0</v>
      </c>
      <c r="I2575" s="90">
        <v>0</v>
      </c>
      <c r="J2575" s="15">
        <v>0</v>
      </c>
      <c r="K2575" s="15">
        <v>58123</v>
      </c>
      <c r="L2575" s="15">
        <v>57250</v>
      </c>
      <c r="M2575" s="15">
        <v>115373</v>
      </c>
      <c r="O2575" s="13"/>
      <c r="P2575" s="13"/>
    </row>
    <row r="2576" spans="1:16" ht="12.45" customHeight="1" x14ac:dyDescent="0.2">
      <c r="A2576" s="11" t="str">
        <f t="shared" si="44"/>
        <v>MORANBAH2018</v>
      </c>
      <c r="B2576" s="3" t="s">
        <v>73</v>
      </c>
      <c r="C2576" s="12">
        <v>2018</v>
      </c>
      <c r="E2576" s="13">
        <v>51895</v>
      </c>
      <c r="F2576" s="13">
        <v>51843</v>
      </c>
      <c r="G2576" s="13">
        <v>103738</v>
      </c>
      <c r="H2576" s="13">
        <v>0</v>
      </c>
      <c r="I2576" s="13">
        <v>0</v>
      </c>
      <c r="J2576" s="13">
        <v>0</v>
      </c>
      <c r="K2576" s="15">
        <v>51895</v>
      </c>
      <c r="L2576" s="15">
        <v>51843</v>
      </c>
      <c r="M2576" s="15">
        <v>103738</v>
      </c>
      <c r="O2576" s="13"/>
      <c r="P2576" s="13"/>
    </row>
    <row r="2577" spans="1:16" ht="12.45" customHeight="1" x14ac:dyDescent="0.2">
      <c r="A2577" s="11" t="str">
        <f t="shared" si="44"/>
        <v>MORANBAH2019</v>
      </c>
      <c r="B2577" s="3" t="s">
        <v>73</v>
      </c>
      <c r="C2577" s="12">
        <v>2019</v>
      </c>
      <c r="E2577" s="13">
        <v>55805</v>
      </c>
      <c r="F2577" s="13">
        <v>54019</v>
      </c>
      <c r="G2577" s="13">
        <v>109824</v>
      </c>
      <c r="H2577" s="13">
        <v>0</v>
      </c>
      <c r="I2577" s="13">
        <v>0</v>
      </c>
      <c r="J2577" s="13">
        <v>0</v>
      </c>
      <c r="K2577" s="15">
        <v>55805</v>
      </c>
      <c r="L2577" s="15">
        <v>54019</v>
      </c>
      <c r="M2577" s="15">
        <v>109824</v>
      </c>
      <c r="O2577" s="13"/>
      <c r="P2577" s="13"/>
    </row>
    <row r="2578" spans="1:16" ht="12.45" customHeight="1" x14ac:dyDescent="0.2">
      <c r="A2578" s="11" t="str">
        <f t="shared" si="44"/>
        <v>MORANBAH2020</v>
      </c>
      <c r="B2578" s="3" t="s">
        <v>73</v>
      </c>
      <c r="C2578" s="12">
        <v>2020</v>
      </c>
      <c r="E2578" s="13">
        <v>24023</v>
      </c>
      <c r="F2578" s="13">
        <v>23434</v>
      </c>
      <c r="G2578" s="13">
        <v>47457</v>
      </c>
      <c r="H2578" s="13">
        <v>0</v>
      </c>
      <c r="I2578" s="13">
        <v>0</v>
      </c>
      <c r="J2578" s="13">
        <v>0</v>
      </c>
      <c r="K2578" s="15">
        <v>24023</v>
      </c>
      <c r="L2578" s="15">
        <v>23434</v>
      </c>
      <c r="M2578" s="15">
        <v>47457</v>
      </c>
      <c r="O2578" s="13"/>
      <c r="P2578" s="13"/>
    </row>
    <row r="2579" spans="1:16" ht="12.45" customHeight="1" x14ac:dyDescent="0.2">
      <c r="A2579" s="11" t="str">
        <f t="shared" si="44"/>
        <v>MORANBAH2021</v>
      </c>
      <c r="B2579" s="95" t="s">
        <v>73</v>
      </c>
      <c r="C2579" s="88">
        <v>2021</v>
      </c>
      <c r="D2579" s="89"/>
      <c r="E2579" s="15">
        <v>39780</v>
      </c>
      <c r="F2579" s="15">
        <v>40710</v>
      </c>
      <c r="G2579" s="15">
        <v>80490</v>
      </c>
      <c r="H2579" s="90">
        <v>0</v>
      </c>
      <c r="I2579" s="90">
        <v>0</v>
      </c>
      <c r="J2579" s="15">
        <v>0</v>
      </c>
      <c r="K2579" s="15">
        <v>39780</v>
      </c>
      <c r="L2579" s="15">
        <v>40710</v>
      </c>
      <c r="M2579" s="15">
        <v>80490</v>
      </c>
      <c r="O2579" s="13"/>
      <c r="P2579" s="13"/>
    </row>
    <row r="2580" spans="1:16" ht="12.45" customHeight="1" x14ac:dyDescent="0.2">
      <c r="A2580" s="11" t="str">
        <f t="shared" si="44"/>
        <v>MORANBAH2022</v>
      </c>
      <c r="B2580" s="3" t="s">
        <v>73</v>
      </c>
      <c r="C2580" s="12">
        <v>2022</v>
      </c>
      <c r="E2580" s="13">
        <v>47630</v>
      </c>
      <c r="F2580" s="13">
        <v>50376</v>
      </c>
      <c r="G2580" s="13">
        <v>98006</v>
      </c>
      <c r="H2580" s="13">
        <v>0</v>
      </c>
      <c r="I2580" s="13">
        <v>0</v>
      </c>
      <c r="J2580" s="13">
        <v>0</v>
      </c>
      <c r="K2580" s="15">
        <v>47630</v>
      </c>
      <c r="L2580" s="15">
        <v>50376</v>
      </c>
      <c r="M2580" s="15">
        <v>98006</v>
      </c>
      <c r="O2580" s="13"/>
      <c r="P2580" s="13"/>
    </row>
    <row r="2581" spans="1:16" ht="12.45" customHeight="1" x14ac:dyDescent="0.2">
      <c r="A2581" s="11" t="str">
        <f t="shared" si="44"/>
        <v>MORANBAH2023</v>
      </c>
      <c r="B2581" s="3" t="s">
        <v>73</v>
      </c>
      <c r="C2581" s="12">
        <v>2023</v>
      </c>
      <c r="E2581" s="13">
        <v>54055</v>
      </c>
      <c r="F2581" s="13">
        <v>55265</v>
      </c>
      <c r="G2581" s="13">
        <v>109320</v>
      </c>
      <c r="H2581" s="13">
        <v>0</v>
      </c>
      <c r="I2581" s="13">
        <v>0</v>
      </c>
      <c r="J2581" s="13">
        <v>0</v>
      </c>
      <c r="K2581" s="15">
        <v>54055</v>
      </c>
      <c r="L2581" s="15">
        <v>55265</v>
      </c>
      <c r="M2581" s="15">
        <v>109320</v>
      </c>
      <c r="O2581" s="13"/>
      <c r="P2581" s="13"/>
    </row>
    <row r="2582" spans="1:16" ht="12.45" customHeight="1" x14ac:dyDescent="0.2">
      <c r="A2582" s="11" t="str">
        <f t="shared" si="44"/>
        <v>MORANBAH2024</v>
      </c>
      <c r="B2582" s="3" t="s">
        <v>73</v>
      </c>
      <c r="C2582" s="12">
        <v>2024</v>
      </c>
      <c r="E2582" s="13">
        <v>55562</v>
      </c>
      <c r="F2582" s="13">
        <v>56644</v>
      </c>
      <c r="G2582" s="13">
        <v>112206</v>
      </c>
      <c r="H2582" s="13">
        <v>0</v>
      </c>
      <c r="I2582" s="13">
        <v>0</v>
      </c>
      <c r="J2582" s="13">
        <v>0</v>
      </c>
      <c r="K2582" s="15">
        <v>55562</v>
      </c>
      <c r="L2582" s="15">
        <v>56644</v>
      </c>
      <c r="M2582" s="15">
        <v>112206</v>
      </c>
      <c r="O2582" s="13"/>
      <c r="P2582" s="13"/>
    </row>
    <row r="2583" spans="1:16" ht="12.45" customHeight="1" x14ac:dyDescent="0.2">
      <c r="A2583" s="11" t="str">
        <f t="shared" si="44"/>
        <v>MOREE1985</v>
      </c>
      <c r="B2583" s="3" t="s">
        <v>38</v>
      </c>
      <c r="C2583" s="12">
        <v>1985</v>
      </c>
      <c r="E2583" s="13">
        <v>15020</v>
      </c>
      <c r="F2583" s="13">
        <v>15182</v>
      </c>
      <c r="G2583" s="13">
        <v>30202</v>
      </c>
      <c r="H2583" s="13">
        <v>0</v>
      </c>
      <c r="I2583" s="13">
        <v>0</v>
      </c>
      <c r="J2583" s="13">
        <v>0</v>
      </c>
      <c r="K2583" s="15">
        <v>15020</v>
      </c>
      <c r="L2583" s="15">
        <v>15182</v>
      </c>
      <c r="M2583" s="15">
        <v>30202</v>
      </c>
      <c r="O2583" s="13"/>
      <c r="P2583" s="13"/>
    </row>
    <row r="2584" spans="1:16" ht="12.45" customHeight="1" x14ac:dyDescent="0.2">
      <c r="A2584" s="11" t="str">
        <f t="shared" si="44"/>
        <v>MOREE1986</v>
      </c>
      <c r="B2584" s="95" t="s">
        <v>38</v>
      </c>
      <c r="C2584" s="88">
        <v>1986</v>
      </c>
      <c r="D2584" s="89"/>
      <c r="E2584" s="15">
        <v>14692</v>
      </c>
      <c r="F2584" s="15">
        <v>14733</v>
      </c>
      <c r="G2584" s="15">
        <v>29425</v>
      </c>
      <c r="H2584" s="90">
        <v>0</v>
      </c>
      <c r="I2584" s="90">
        <v>0</v>
      </c>
      <c r="J2584" s="15">
        <v>0</v>
      </c>
      <c r="K2584" s="15">
        <v>14692</v>
      </c>
      <c r="L2584" s="15">
        <v>14733</v>
      </c>
      <c r="M2584" s="15">
        <v>29425</v>
      </c>
      <c r="O2584" s="13"/>
      <c r="P2584" s="13"/>
    </row>
    <row r="2585" spans="1:16" ht="12.45" customHeight="1" x14ac:dyDescent="0.2">
      <c r="A2585" s="11" t="str">
        <f t="shared" si="44"/>
        <v>MOREE1987</v>
      </c>
      <c r="B2585" s="3" t="s">
        <v>38</v>
      </c>
      <c r="C2585" s="12">
        <v>1987</v>
      </c>
      <c r="E2585" s="13">
        <v>13747</v>
      </c>
      <c r="F2585" s="13">
        <v>13865</v>
      </c>
      <c r="G2585" s="13">
        <v>27612</v>
      </c>
      <c r="H2585" s="13">
        <v>0</v>
      </c>
      <c r="I2585" s="13">
        <v>0</v>
      </c>
      <c r="J2585" s="13">
        <v>0</v>
      </c>
      <c r="K2585" s="15">
        <v>13747</v>
      </c>
      <c r="L2585" s="15">
        <v>13865</v>
      </c>
      <c r="M2585" s="15">
        <v>27612</v>
      </c>
      <c r="O2585" s="13"/>
      <c r="P2585" s="13"/>
    </row>
    <row r="2586" spans="1:16" ht="12.45" customHeight="1" x14ac:dyDescent="0.2">
      <c r="A2586" s="11" t="str">
        <f t="shared" si="44"/>
        <v>MOREE1988</v>
      </c>
      <c r="B2586" s="3" t="s">
        <v>38</v>
      </c>
      <c r="C2586" s="12">
        <v>1988</v>
      </c>
      <c r="E2586" s="13">
        <v>14672</v>
      </c>
      <c r="F2586" s="13">
        <v>14640</v>
      </c>
      <c r="G2586" s="13">
        <v>29312</v>
      </c>
      <c r="H2586" s="13">
        <v>0</v>
      </c>
      <c r="I2586" s="13">
        <v>0</v>
      </c>
      <c r="J2586" s="13">
        <v>0</v>
      </c>
      <c r="K2586" s="15">
        <v>14672</v>
      </c>
      <c r="L2586" s="15">
        <v>14640</v>
      </c>
      <c r="M2586" s="15">
        <v>29312</v>
      </c>
      <c r="O2586" s="13"/>
      <c r="P2586" s="13"/>
    </row>
    <row r="2587" spans="1:16" ht="12.45" customHeight="1" x14ac:dyDescent="0.2">
      <c r="A2587" s="11" t="str">
        <f t="shared" si="44"/>
        <v>MOREE1989</v>
      </c>
      <c r="B2587" s="93" t="s">
        <v>38</v>
      </c>
      <c r="C2587" s="88">
        <v>1989</v>
      </c>
      <c r="D2587" s="89"/>
      <c r="E2587" s="15">
        <v>8656</v>
      </c>
      <c r="F2587" s="15">
        <v>8864</v>
      </c>
      <c r="G2587" s="15">
        <v>17520</v>
      </c>
      <c r="H2587" s="15">
        <v>0</v>
      </c>
      <c r="I2587" s="15">
        <v>0</v>
      </c>
      <c r="J2587" s="15">
        <v>0</v>
      </c>
      <c r="K2587" s="15">
        <v>8656</v>
      </c>
      <c r="L2587" s="15">
        <v>8864</v>
      </c>
      <c r="M2587" s="15">
        <v>17520</v>
      </c>
      <c r="O2587" s="13"/>
      <c r="P2587" s="13"/>
    </row>
    <row r="2588" spans="1:16" ht="12.45" customHeight="1" x14ac:dyDescent="0.2">
      <c r="A2588" s="11" t="str">
        <f t="shared" si="44"/>
        <v>MOREE1990</v>
      </c>
      <c r="B2588" s="3" t="s">
        <v>38</v>
      </c>
      <c r="C2588" s="12">
        <v>1990</v>
      </c>
      <c r="E2588" s="13">
        <v>6894</v>
      </c>
      <c r="F2588" s="13">
        <v>6923</v>
      </c>
      <c r="G2588" s="13">
        <v>13817</v>
      </c>
      <c r="H2588" s="13">
        <v>0</v>
      </c>
      <c r="I2588" s="13">
        <v>0</v>
      </c>
      <c r="J2588" s="13">
        <v>0</v>
      </c>
      <c r="K2588" s="15">
        <v>6894</v>
      </c>
      <c r="L2588" s="15">
        <v>6923</v>
      </c>
      <c r="M2588" s="15">
        <v>13817</v>
      </c>
      <c r="O2588" s="13"/>
      <c r="P2588" s="13"/>
    </row>
    <row r="2589" spans="1:16" ht="12.45" customHeight="1" x14ac:dyDescent="0.2">
      <c r="A2589" s="11" t="str">
        <f t="shared" si="44"/>
        <v>MOREE1991</v>
      </c>
      <c r="B2589" s="93" t="s">
        <v>38</v>
      </c>
      <c r="C2589" s="88">
        <v>1991</v>
      </c>
      <c r="D2589" s="89"/>
      <c r="E2589" s="15">
        <v>6622</v>
      </c>
      <c r="F2589" s="15">
        <v>6742</v>
      </c>
      <c r="G2589" s="15">
        <v>13364</v>
      </c>
      <c r="H2589" s="15">
        <v>0</v>
      </c>
      <c r="I2589" s="15">
        <v>0</v>
      </c>
      <c r="J2589" s="15">
        <v>0</v>
      </c>
      <c r="K2589" s="15">
        <v>6622</v>
      </c>
      <c r="L2589" s="15">
        <v>6742</v>
      </c>
      <c r="M2589" s="15">
        <v>13364</v>
      </c>
      <c r="O2589" s="13"/>
      <c r="P2589" s="13"/>
    </row>
    <row r="2590" spans="1:16" ht="12.45" customHeight="1" x14ac:dyDescent="0.2">
      <c r="A2590" s="11" t="str">
        <f t="shared" si="44"/>
        <v>MOREE1992</v>
      </c>
      <c r="B2590" s="3" t="s">
        <v>38</v>
      </c>
      <c r="C2590" s="12">
        <v>1992</v>
      </c>
      <c r="E2590" s="13">
        <v>9115</v>
      </c>
      <c r="F2590" s="13">
        <v>9338</v>
      </c>
      <c r="G2590" s="13">
        <v>18453</v>
      </c>
      <c r="H2590" s="13">
        <v>0</v>
      </c>
      <c r="I2590" s="13">
        <v>0</v>
      </c>
      <c r="J2590" s="13">
        <v>0</v>
      </c>
      <c r="K2590" s="15">
        <v>9115</v>
      </c>
      <c r="L2590" s="15">
        <v>9338</v>
      </c>
      <c r="M2590" s="15">
        <v>18453</v>
      </c>
      <c r="O2590" s="13"/>
      <c r="P2590" s="13"/>
    </row>
    <row r="2591" spans="1:16" ht="12.45" customHeight="1" x14ac:dyDescent="0.2">
      <c r="A2591" s="11" t="str">
        <f t="shared" si="44"/>
        <v>MOREE1993</v>
      </c>
      <c r="B2591" s="3" t="s">
        <v>38</v>
      </c>
      <c r="C2591" s="12">
        <v>1993</v>
      </c>
      <c r="D2591" s="17"/>
      <c r="E2591" s="13">
        <v>9678</v>
      </c>
      <c r="F2591" s="13">
        <v>9874</v>
      </c>
      <c r="G2591" s="13">
        <v>19552</v>
      </c>
      <c r="H2591" s="13">
        <v>0</v>
      </c>
      <c r="I2591" s="13">
        <v>0</v>
      </c>
      <c r="J2591" s="13">
        <v>0</v>
      </c>
      <c r="K2591" s="15">
        <v>9678</v>
      </c>
      <c r="L2591" s="15">
        <v>9874</v>
      </c>
      <c r="M2591" s="15">
        <v>19552</v>
      </c>
      <c r="O2591" s="13"/>
      <c r="P2591" s="13"/>
    </row>
    <row r="2592" spans="1:16" ht="12.45" customHeight="1" x14ac:dyDescent="0.2">
      <c r="A2592" s="11" t="str">
        <f t="shared" si="44"/>
        <v>MOREE1994</v>
      </c>
      <c r="B2592" s="93" t="s">
        <v>38</v>
      </c>
      <c r="C2592" s="88">
        <v>1994</v>
      </c>
      <c r="D2592" s="89"/>
      <c r="E2592" s="15">
        <v>9222</v>
      </c>
      <c r="F2592" s="15">
        <v>9359</v>
      </c>
      <c r="G2592" s="15">
        <v>18581</v>
      </c>
      <c r="H2592" s="15">
        <v>0</v>
      </c>
      <c r="I2592" s="15">
        <v>0</v>
      </c>
      <c r="J2592" s="15">
        <v>0</v>
      </c>
      <c r="K2592" s="15">
        <v>9222</v>
      </c>
      <c r="L2592" s="15">
        <v>9359</v>
      </c>
      <c r="M2592" s="15">
        <v>18581</v>
      </c>
      <c r="O2592" s="13"/>
      <c r="P2592" s="13"/>
    </row>
    <row r="2593" spans="1:16" ht="12.45" customHeight="1" x14ac:dyDescent="0.2">
      <c r="A2593" s="11" t="str">
        <f t="shared" si="44"/>
        <v>MOREE1995</v>
      </c>
      <c r="B2593" s="93" t="s">
        <v>38</v>
      </c>
      <c r="C2593" s="88">
        <v>1995</v>
      </c>
      <c r="D2593" s="17"/>
      <c r="E2593" s="15">
        <v>9691</v>
      </c>
      <c r="F2593" s="15">
        <v>9926</v>
      </c>
      <c r="G2593" s="15">
        <v>19617</v>
      </c>
      <c r="H2593" s="15">
        <v>0</v>
      </c>
      <c r="I2593" s="15">
        <v>0</v>
      </c>
      <c r="J2593" s="15">
        <v>0</v>
      </c>
      <c r="K2593" s="15">
        <v>9691</v>
      </c>
      <c r="L2593" s="15">
        <v>9926</v>
      </c>
      <c r="M2593" s="15">
        <v>19617</v>
      </c>
      <c r="O2593" s="13"/>
      <c r="P2593" s="13"/>
    </row>
    <row r="2594" spans="1:16" ht="12.45" customHeight="1" x14ac:dyDescent="0.2">
      <c r="A2594" s="11" t="str">
        <f t="shared" si="44"/>
        <v>MOREE1996</v>
      </c>
      <c r="B2594" s="3" t="s">
        <v>38</v>
      </c>
      <c r="C2594" s="12">
        <v>1996</v>
      </c>
      <c r="E2594" s="13">
        <v>11184</v>
      </c>
      <c r="F2594" s="13">
        <v>11530</v>
      </c>
      <c r="G2594" s="13">
        <v>22714</v>
      </c>
      <c r="H2594" s="13">
        <v>0</v>
      </c>
      <c r="I2594" s="13">
        <v>0</v>
      </c>
      <c r="J2594" s="13">
        <v>0</v>
      </c>
      <c r="K2594" s="15">
        <v>11184</v>
      </c>
      <c r="L2594" s="15">
        <v>11530</v>
      </c>
      <c r="M2594" s="15">
        <v>22714</v>
      </c>
      <c r="O2594" s="13"/>
      <c r="P2594" s="13"/>
    </row>
    <row r="2595" spans="1:16" ht="12.45" customHeight="1" x14ac:dyDescent="0.2">
      <c r="A2595" s="11" t="str">
        <f t="shared" si="44"/>
        <v>MOREE1997</v>
      </c>
      <c r="B2595" s="3" t="s">
        <v>38</v>
      </c>
      <c r="C2595" s="12">
        <v>1997</v>
      </c>
      <c r="E2595" s="13">
        <v>10875</v>
      </c>
      <c r="F2595" s="13">
        <v>11022</v>
      </c>
      <c r="G2595" s="13">
        <v>21897</v>
      </c>
      <c r="H2595" s="13">
        <v>0</v>
      </c>
      <c r="I2595" s="13">
        <v>0</v>
      </c>
      <c r="J2595" s="13">
        <v>0</v>
      </c>
      <c r="K2595" s="15">
        <v>10875</v>
      </c>
      <c r="L2595" s="15">
        <v>11022</v>
      </c>
      <c r="M2595" s="15">
        <v>21897</v>
      </c>
      <c r="O2595" s="13"/>
      <c r="P2595" s="13"/>
    </row>
    <row r="2596" spans="1:16" ht="12.45" customHeight="1" x14ac:dyDescent="0.2">
      <c r="A2596" s="11" t="str">
        <f t="shared" si="44"/>
        <v>MOREE1998</v>
      </c>
      <c r="B2596" s="93" t="s">
        <v>38</v>
      </c>
      <c r="C2596" s="88">
        <v>1998</v>
      </c>
      <c r="D2596" s="89"/>
      <c r="E2596" s="15">
        <v>11160</v>
      </c>
      <c r="F2596" s="15">
        <v>11389</v>
      </c>
      <c r="G2596" s="15">
        <v>22549</v>
      </c>
      <c r="H2596" s="15">
        <v>0</v>
      </c>
      <c r="I2596" s="15">
        <v>0</v>
      </c>
      <c r="J2596" s="15">
        <v>0</v>
      </c>
      <c r="K2596" s="15">
        <v>11160</v>
      </c>
      <c r="L2596" s="15">
        <v>11389</v>
      </c>
      <c r="M2596" s="15">
        <v>22549</v>
      </c>
      <c r="O2596" s="13"/>
      <c r="P2596" s="13"/>
    </row>
    <row r="2597" spans="1:16" ht="12.45" customHeight="1" x14ac:dyDescent="0.2">
      <c r="A2597" s="11" t="str">
        <f t="shared" si="44"/>
        <v>MOREE1999</v>
      </c>
      <c r="B2597" s="95" t="s">
        <v>38</v>
      </c>
      <c r="C2597" s="88">
        <v>1999</v>
      </c>
      <c r="D2597" s="89"/>
      <c r="E2597" s="15">
        <v>11453</v>
      </c>
      <c r="F2597" s="15">
        <v>11617</v>
      </c>
      <c r="G2597" s="15">
        <v>23070</v>
      </c>
      <c r="H2597" s="90">
        <v>0</v>
      </c>
      <c r="I2597" s="90">
        <v>0</v>
      </c>
      <c r="J2597" s="15">
        <v>0</v>
      </c>
      <c r="K2597" s="15">
        <v>11453</v>
      </c>
      <c r="L2597" s="15">
        <v>11617</v>
      </c>
      <c r="M2597" s="15">
        <v>23070</v>
      </c>
      <c r="O2597" s="13"/>
      <c r="P2597" s="13"/>
    </row>
    <row r="2598" spans="1:16" ht="12.45" customHeight="1" x14ac:dyDescent="0.2">
      <c r="A2598" s="11" t="str">
        <f t="shared" si="44"/>
        <v>MOREE2000</v>
      </c>
      <c r="B2598" s="3" t="s">
        <v>38</v>
      </c>
      <c r="C2598" s="12">
        <v>2000</v>
      </c>
      <c r="E2598" s="13">
        <v>12119</v>
      </c>
      <c r="F2598" s="13">
        <v>12540</v>
      </c>
      <c r="G2598" s="13">
        <v>24659</v>
      </c>
      <c r="H2598" s="13">
        <v>0</v>
      </c>
      <c r="I2598" s="13">
        <v>0</v>
      </c>
      <c r="J2598" s="13">
        <v>0</v>
      </c>
      <c r="K2598" s="15">
        <v>12119</v>
      </c>
      <c r="L2598" s="15">
        <v>12540</v>
      </c>
      <c r="M2598" s="15">
        <v>24659</v>
      </c>
      <c r="O2598" s="13"/>
      <c r="P2598" s="13"/>
    </row>
    <row r="2599" spans="1:16" ht="12.45" customHeight="1" x14ac:dyDescent="0.2">
      <c r="A2599" s="11" t="str">
        <f t="shared" si="44"/>
        <v>MOREE2001</v>
      </c>
      <c r="B2599" s="3" t="s">
        <v>38</v>
      </c>
      <c r="C2599" s="12">
        <v>2001</v>
      </c>
      <c r="E2599" s="13">
        <v>10485</v>
      </c>
      <c r="F2599" s="13">
        <v>10714</v>
      </c>
      <c r="G2599" s="13">
        <v>21199</v>
      </c>
      <c r="H2599" s="13">
        <v>0</v>
      </c>
      <c r="I2599" s="13">
        <v>0</v>
      </c>
      <c r="J2599" s="13">
        <v>0</v>
      </c>
      <c r="K2599" s="15">
        <v>10485</v>
      </c>
      <c r="L2599" s="15">
        <v>10714</v>
      </c>
      <c r="M2599" s="15">
        <v>21199</v>
      </c>
      <c r="O2599" s="13"/>
      <c r="P2599" s="13"/>
    </row>
    <row r="2600" spans="1:16" ht="12.45" customHeight="1" x14ac:dyDescent="0.2">
      <c r="A2600" s="11" t="str">
        <f t="shared" si="44"/>
        <v>MOREE2002</v>
      </c>
      <c r="B2600" s="3" t="s">
        <v>38</v>
      </c>
      <c r="C2600" s="12">
        <v>2002</v>
      </c>
      <c r="E2600" s="13">
        <v>9236</v>
      </c>
      <c r="F2600" s="13">
        <v>9413</v>
      </c>
      <c r="G2600" s="13">
        <v>18649</v>
      </c>
      <c r="H2600" s="13">
        <v>0</v>
      </c>
      <c r="I2600" s="13">
        <v>0</v>
      </c>
      <c r="J2600" s="13">
        <v>0</v>
      </c>
      <c r="K2600" s="15">
        <v>9236</v>
      </c>
      <c r="L2600" s="15">
        <v>9413</v>
      </c>
      <c r="M2600" s="15">
        <v>18649</v>
      </c>
      <c r="O2600" s="13"/>
      <c r="P2600" s="13"/>
    </row>
    <row r="2601" spans="1:16" ht="12.45" customHeight="1" x14ac:dyDescent="0.2">
      <c r="A2601" s="11" t="str">
        <f t="shared" si="44"/>
        <v>MOREE2003</v>
      </c>
      <c r="B2601" s="93" t="s">
        <v>38</v>
      </c>
      <c r="C2601" s="88">
        <v>2003</v>
      </c>
      <c r="E2601" s="15">
        <v>9707</v>
      </c>
      <c r="F2601" s="15">
        <v>9994</v>
      </c>
      <c r="G2601" s="15">
        <v>19701</v>
      </c>
      <c r="H2601" s="15">
        <v>0</v>
      </c>
      <c r="I2601" s="15">
        <v>0</v>
      </c>
      <c r="J2601" s="15">
        <v>0</v>
      </c>
      <c r="K2601" s="15">
        <v>9707</v>
      </c>
      <c r="L2601" s="15">
        <v>9994</v>
      </c>
      <c r="M2601" s="15">
        <v>19701</v>
      </c>
      <c r="O2601" s="13"/>
      <c r="P2601" s="13"/>
    </row>
    <row r="2602" spans="1:16" ht="12.45" customHeight="1" x14ac:dyDescent="0.2">
      <c r="A2602" s="11" t="str">
        <f t="shared" si="44"/>
        <v>MOREE2004</v>
      </c>
      <c r="B2602" s="91" t="s">
        <v>38</v>
      </c>
      <c r="C2602" s="16">
        <v>2004</v>
      </c>
      <c r="E2602" s="92">
        <v>10537</v>
      </c>
      <c r="F2602" s="92">
        <v>10689</v>
      </c>
      <c r="G2602" s="92">
        <v>21226</v>
      </c>
      <c r="H2602" s="92">
        <v>0</v>
      </c>
      <c r="I2602" s="92">
        <v>0</v>
      </c>
      <c r="J2602" s="92">
        <v>0</v>
      </c>
      <c r="K2602" s="15">
        <v>10537</v>
      </c>
      <c r="L2602" s="15">
        <v>10689</v>
      </c>
      <c r="M2602" s="15">
        <v>21226</v>
      </c>
      <c r="O2602" s="13"/>
      <c r="P2602" s="13"/>
    </row>
    <row r="2603" spans="1:16" ht="12.45" customHeight="1" x14ac:dyDescent="0.2">
      <c r="A2603" s="11" t="str">
        <f t="shared" si="44"/>
        <v>MOREE2005</v>
      </c>
      <c r="B2603" s="3" t="s">
        <v>38</v>
      </c>
      <c r="C2603" s="12">
        <v>2005</v>
      </c>
      <c r="E2603" s="13">
        <v>10658</v>
      </c>
      <c r="F2603" s="13">
        <v>10970</v>
      </c>
      <c r="G2603" s="13">
        <v>21628</v>
      </c>
      <c r="H2603" s="13">
        <v>0</v>
      </c>
      <c r="I2603" s="13">
        <v>0</v>
      </c>
      <c r="J2603" s="13">
        <v>0</v>
      </c>
      <c r="K2603" s="15">
        <v>10658</v>
      </c>
      <c r="L2603" s="15">
        <v>10970</v>
      </c>
      <c r="M2603" s="15">
        <v>21628</v>
      </c>
      <c r="O2603" s="13"/>
      <c r="P2603" s="13"/>
    </row>
    <row r="2604" spans="1:16" ht="12.45" customHeight="1" x14ac:dyDescent="0.2">
      <c r="A2604" s="11" t="str">
        <f t="shared" si="44"/>
        <v>MOREE2006</v>
      </c>
      <c r="B2604" s="3" t="s">
        <v>38</v>
      </c>
      <c r="C2604" s="12">
        <v>2006</v>
      </c>
      <c r="E2604" s="13">
        <v>10440</v>
      </c>
      <c r="F2604" s="13">
        <v>10753</v>
      </c>
      <c r="G2604" s="13">
        <v>21193</v>
      </c>
      <c r="H2604" s="13">
        <v>0</v>
      </c>
      <c r="I2604" s="13">
        <v>0</v>
      </c>
      <c r="J2604" s="13">
        <v>0</v>
      </c>
      <c r="K2604" s="15">
        <v>10440</v>
      </c>
      <c r="L2604" s="15">
        <v>10753</v>
      </c>
      <c r="M2604" s="15">
        <v>21193</v>
      </c>
      <c r="O2604" s="13"/>
      <c r="P2604" s="13"/>
    </row>
    <row r="2605" spans="1:16" ht="12.45" customHeight="1" x14ac:dyDescent="0.2">
      <c r="A2605" s="11" t="str">
        <f t="shared" si="44"/>
        <v>MOREE2007</v>
      </c>
      <c r="B2605" s="3" t="s">
        <v>38</v>
      </c>
      <c r="C2605" s="12">
        <v>2007</v>
      </c>
      <c r="E2605" s="13">
        <v>11420</v>
      </c>
      <c r="F2605" s="13">
        <v>11795</v>
      </c>
      <c r="G2605" s="13">
        <v>23215</v>
      </c>
      <c r="H2605" s="13">
        <v>0</v>
      </c>
      <c r="I2605" s="13">
        <v>0</v>
      </c>
      <c r="J2605" s="13">
        <v>0</v>
      </c>
      <c r="K2605" s="15">
        <v>11420</v>
      </c>
      <c r="L2605" s="15">
        <v>11795</v>
      </c>
      <c r="M2605" s="15">
        <v>23215</v>
      </c>
      <c r="O2605" s="13"/>
      <c r="P2605" s="13"/>
    </row>
    <row r="2606" spans="1:16" ht="12.45" customHeight="1" x14ac:dyDescent="0.2">
      <c r="A2606" s="11" t="str">
        <f t="shared" si="44"/>
        <v>MOREE2008</v>
      </c>
      <c r="B2606" s="3" t="s">
        <v>38</v>
      </c>
      <c r="C2606" s="12">
        <v>2008</v>
      </c>
      <c r="E2606" s="13">
        <v>14629</v>
      </c>
      <c r="F2606" s="13">
        <v>15129</v>
      </c>
      <c r="G2606" s="13">
        <v>29758</v>
      </c>
      <c r="H2606" s="13">
        <v>0</v>
      </c>
      <c r="I2606" s="13">
        <v>0</v>
      </c>
      <c r="J2606" s="13">
        <v>0</v>
      </c>
      <c r="K2606" s="15">
        <v>14629</v>
      </c>
      <c r="L2606" s="15">
        <v>15129</v>
      </c>
      <c r="M2606" s="15">
        <v>29758</v>
      </c>
      <c r="O2606" s="13"/>
      <c r="P2606" s="13"/>
    </row>
    <row r="2607" spans="1:16" ht="12.45" customHeight="1" x14ac:dyDescent="0.2">
      <c r="A2607" s="11" t="str">
        <f t="shared" si="44"/>
        <v>MOREE2009</v>
      </c>
      <c r="B2607" s="3" t="s">
        <v>38</v>
      </c>
      <c r="C2607" s="12">
        <v>2009</v>
      </c>
      <c r="E2607" s="13">
        <v>13890</v>
      </c>
      <c r="F2607" s="13">
        <v>13858</v>
      </c>
      <c r="G2607" s="13">
        <v>27748</v>
      </c>
      <c r="H2607" s="13">
        <v>0</v>
      </c>
      <c r="I2607" s="13">
        <v>0</v>
      </c>
      <c r="J2607" s="13">
        <v>0</v>
      </c>
      <c r="K2607" s="15">
        <v>13890</v>
      </c>
      <c r="L2607" s="15">
        <v>13858</v>
      </c>
      <c r="M2607" s="15">
        <v>27748</v>
      </c>
      <c r="O2607" s="13"/>
      <c r="P2607" s="13"/>
    </row>
    <row r="2608" spans="1:16" ht="12.45" customHeight="1" x14ac:dyDescent="0.2">
      <c r="A2608" s="11" t="str">
        <f t="shared" si="44"/>
        <v>MOREE2010</v>
      </c>
      <c r="B2608" s="95" t="s">
        <v>38</v>
      </c>
      <c r="C2608" s="88">
        <v>2010</v>
      </c>
      <c r="D2608" s="89"/>
      <c r="E2608" s="15">
        <v>14711</v>
      </c>
      <c r="F2608" s="15">
        <v>14737</v>
      </c>
      <c r="G2608" s="15">
        <v>29448</v>
      </c>
      <c r="H2608" s="90">
        <v>0</v>
      </c>
      <c r="I2608" s="90">
        <v>0</v>
      </c>
      <c r="J2608" s="15">
        <v>0</v>
      </c>
      <c r="K2608" s="15">
        <v>14711</v>
      </c>
      <c r="L2608" s="15">
        <v>14737</v>
      </c>
      <c r="M2608" s="15">
        <v>29448</v>
      </c>
      <c r="O2608" s="13"/>
      <c r="P2608" s="13"/>
    </row>
    <row r="2609" spans="1:16" ht="12.45" customHeight="1" x14ac:dyDescent="0.2">
      <c r="A2609" s="11" t="str">
        <f t="shared" si="44"/>
        <v>MOREE2011</v>
      </c>
      <c r="B2609" s="3" t="s">
        <v>38</v>
      </c>
      <c r="C2609" s="12">
        <v>2011</v>
      </c>
      <c r="E2609" s="13">
        <v>15181</v>
      </c>
      <c r="F2609" s="13">
        <v>15238</v>
      </c>
      <c r="G2609" s="13">
        <v>30419</v>
      </c>
      <c r="H2609" s="13">
        <v>0</v>
      </c>
      <c r="I2609" s="13">
        <v>0</v>
      </c>
      <c r="J2609" s="13">
        <v>0</v>
      </c>
      <c r="K2609" s="15">
        <v>15181</v>
      </c>
      <c r="L2609" s="15">
        <v>15238</v>
      </c>
      <c r="M2609" s="15">
        <v>30419</v>
      </c>
      <c r="O2609" s="13"/>
      <c r="P2609" s="13"/>
    </row>
    <row r="2610" spans="1:16" ht="12.45" customHeight="1" x14ac:dyDescent="0.2">
      <c r="A2610" s="11" t="str">
        <f t="shared" si="44"/>
        <v>MOREE2012</v>
      </c>
      <c r="B2610" s="93" t="s">
        <v>38</v>
      </c>
      <c r="C2610" s="88">
        <v>2012</v>
      </c>
      <c r="D2610" s="89"/>
      <c r="E2610" s="15">
        <v>13814</v>
      </c>
      <c r="F2610" s="15">
        <v>13692</v>
      </c>
      <c r="G2610" s="15">
        <v>27506</v>
      </c>
      <c r="H2610" s="15">
        <v>0</v>
      </c>
      <c r="I2610" s="15">
        <v>0</v>
      </c>
      <c r="J2610" s="15">
        <v>0</v>
      </c>
      <c r="K2610" s="15">
        <v>13814</v>
      </c>
      <c r="L2610" s="15">
        <v>13692</v>
      </c>
      <c r="M2610" s="15">
        <v>27506</v>
      </c>
      <c r="O2610" s="13"/>
      <c r="P2610" s="13"/>
    </row>
    <row r="2611" spans="1:16" ht="12.45" customHeight="1" x14ac:dyDescent="0.2">
      <c r="A2611" s="11" t="str">
        <f t="shared" si="44"/>
        <v>MOREE2013</v>
      </c>
      <c r="B2611" s="93" t="s">
        <v>38</v>
      </c>
      <c r="C2611" s="88">
        <v>2013</v>
      </c>
      <c r="D2611" s="89"/>
      <c r="E2611" s="15">
        <v>13435</v>
      </c>
      <c r="F2611" s="15">
        <v>13660</v>
      </c>
      <c r="G2611" s="15">
        <v>27095</v>
      </c>
      <c r="H2611" s="15">
        <v>0</v>
      </c>
      <c r="I2611" s="15">
        <v>0</v>
      </c>
      <c r="J2611" s="15">
        <v>0</v>
      </c>
      <c r="K2611" s="15">
        <v>13435</v>
      </c>
      <c r="L2611" s="15">
        <v>13660</v>
      </c>
      <c r="M2611" s="15">
        <v>27095</v>
      </c>
      <c r="O2611" s="13"/>
      <c r="P2611" s="13"/>
    </row>
    <row r="2612" spans="1:16" ht="12.45" customHeight="1" x14ac:dyDescent="0.2">
      <c r="A2612" s="11" t="str">
        <f t="shared" si="44"/>
        <v>MOREE2014</v>
      </c>
      <c r="B2612" s="3" t="s">
        <v>38</v>
      </c>
      <c r="C2612" s="12">
        <v>2014</v>
      </c>
      <c r="E2612" s="13">
        <v>16890</v>
      </c>
      <c r="F2612" s="13">
        <v>16579</v>
      </c>
      <c r="G2612" s="13">
        <v>33469</v>
      </c>
      <c r="H2612" s="13">
        <v>0</v>
      </c>
      <c r="I2612" s="13">
        <v>0</v>
      </c>
      <c r="J2612" s="13">
        <v>0</v>
      </c>
      <c r="K2612" s="15">
        <v>16890</v>
      </c>
      <c r="L2612" s="15">
        <v>16579</v>
      </c>
      <c r="M2612" s="15">
        <v>33469</v>
      </c>
      <c r="O2612" s="13"/>
      <c r="P2612" s="13"/>
    </row>
    <row r="2613" spans="1:16" ht="12.45" customHeight="1" x14ac:dyDescent="0.2">
      <c r="A2613" s="11" t="str">
        <f t="shared" si="44"/>
        <v>MOREE2015</v>
      </c>
      <c r="B2613" s="95" t="s">
        <v>38</v>
      </c>
      <c r="C2613" s="88">
        <v>2015</v>
      </c>
      <c r="D2613" s="89"/>
      <c r="E2613" s="15">
        <v>17013</v>
      </c>
      <c r="F2613" s="15">
        <v>16962</v>
      </c>
      <c r="G2613" s="15">
        <v>33975</v>
      </c>
      <c r="H2613" s="90">
        <v>0</v>
      </c>
      <c r="I2613" s="90">
        <v>0</v>
      </c>
      <c r="J2613" s="15">
        <v>0</v>
      </c>
      <c r="K2613" s="15">
        <v>17013</v>
      </c>
      <c r="L2613" s="15">
        <v>16962</v>
      </c>
      <c r="M2613" s="15">
        <v>33975</v>
      </c>
      <c r="O2613" s="13"/>
      <c r="P2613" s="13"/>
    </row>
    <row r="2614" spans="1:16" ht="12.45" customHeight="1" x14ac:dyDescent="0.2">
      <c r="A2614" s="11" t="str">
        <f t="shared" si="44"/>
        <v>MOREE2016</v>
      </c>
      <c r="B2614" s="3" t="s">
        <v>38</v>
      </c>
      <c r="C2614" s="12">
        <v>2016</v>
      </c>
      <c r="E2614" s="13">
        <v>17052</v>
      </c>
      <c r="F2614" s="13">
        <v>16842</v>
      </c>
      <c r="G2614" s="13">
        <v>33894</v>
      </c>
      <c r="H2614" s="13">
        <v>0</v>
      </c>
      <c r="I2614" s="13">
        <v>0</v>
      </c>
      <c r="J2614" s="13">
        <v>0</v>
      </c>
      <c r="K2614" s="15">
        <v>17052</v>
      </c>
      <c r="L2614" s="15">
        <v>16842</v>
      </c>
      <c r="M2614" s="15">
        <v>33894</v>
      </c>
      <c r="O2614" s="13"/>
      <c r="P2614" s="13"/>
    </row>
    <row r="2615" spans="1:16" ht="12.45" customHeight="1" x14ac:dyDescent="0.2">
      <c r="A2615" s="11" t="str">
        <f t="shared" si="44"/>
        <v>MOREE2017</v>
      </c>
      <c r="B2615" s="3" t="s">
        <v>38</v>
      </c>
      <c r="C2615" s="12">
        <v>2017</v>
      </c>
      <c r="E2615" s="13">
        <v>18027</v>
      </c>
      <c r="F2615" s="13">
        <v>18434</v>
      </c>
      <c r="G2615" s="13">
        <v>36461</v>
      </c>
      <c r="H2615" s="13">
        <v>0</v>
      </c>
      <c r="I2615" s="13">
        <v>0</v>
      </c>
      <c r="J2615" s="13">
        <v>0</v>
      </c>
      <c r="K2615" s="15">
        <v>18027</v>
      </c>
      <c r="L2615" s="15">
        <v>18434</v>
      </c>
      <c r="M2615" s="15">
        <v>36461</v>
      </c>
      <c r="O2615" s="13"/>
      <c r="P2615" s="13"/>
    </row>
    <row r="2616" spans="1:16" ht="12.45" customHeight="1" x14ac:dyDescent="0.2">
      <c r="A2616" s="11" t="str">
        <f t="shared" si="44"/>
        <v>MOREE2018</v>
      </c>
      <c r="B2616" s="3" t="s">
        <v>38</v>
      </c>
      <c r="C2616" s="12">
        <v>2018</v>
      </c>
      <c r="E2616" s="13">
        <v>17579</v>
      </c>
      <c r="F2616" s="13">
        <v>17716</v>
      </c>
      <c r="G2616" s="13">
        <v>35295</v>
      </c>
      <c r="H2616" s="13">
        <v>0</v>
      </c>
      <c r="I2616" s="13">
        <v>0</v>
      </c>
      <c r="J2616" s="13">
        <v>0</v>
      </c>
      <c r="K2616" s="15">
        <v>17579</v>
      </c>
      <c r="L2616" s="15">
        <v>17716</v>
      </c>
      <c r="M2616" s="15">
        <v>35295</v>
      </c>
      <c r="O2616" s="13"/>
      <c r="P2616" s="13"/>
    </row>
    <row r="2617" spans="1:16" ht="12.45" customHeight="1" x14ac:dyDescent="0.2">
      <c r="A2617" s="11" t="str">
        <f t="shared" si="44"/>
        <v>MOREE2019</v>
      </c>
      <c r="B2617" s="95" t="s">
        <v>38</v>
      </c>
      <c r="C2617" s="88">
        <v>2019</v>
      </c>
      <c r="D2617" s="89"/>
      <c r="E2617" s="15">
        <v>15769</v>
      </c>
      <c r="F2617" s="15">
        <v>15753</v>
      </c>
      <c r="G2617" s="15">
        <v>31522</v>
      </c>
      <c r="H2617" s="90">
        <v>0</v>
      </c>
      <c r="I2617" s="90">
        <v>0</v>
      </c>
      <c r="J2617" s="15">
        <v>0</v>
      </c>
      <c r="K2617" s="15">
        <v>15769</v>
      </c>
      <c r="L2617" s="15">
        <v>15753</v>
      </c>
      <c r="M2617" s="15">
        <v>31522</v>
      </c>
      <c r="O2617" s="13"/>
      <c r="P2617" s="13"/>
    </row>
    <row r="2618" spans="1:16" ht="12.45" customHeight="1" x14ac:dyDescent="0.2">
      <c r="A2618" s="11" t="str">
        <f t="shared" si="44"/>
        <v>MOREE2020</v>
      </c>
      <c r="B2618" s="3" t="s">
        <v>38</v>
      </c>
      <c r="C2618" s="12">
        <v>2020</v>
      </c>
      <c r="E2618" s="13">
        <v>4919</v>
      </c>
      <c r="F2618" s="13">
        <v>4730</v>
      </c>
      <c r="G2618" s="13">
        <v>9649</v>
      </c>
      <c r="H2618" s="13">
        <v>0</v>
      </c>
      <c r="I2618" s="13">
        <v>0</v>
      </c>
      <c r="J2618" s="13">
        <v>0</v>
      </c>
      <c r="K2618" s="15">
        <v>4919</v>
      </c>
      <c r="L2618" s="15">
        <v>4730</v>
      </c>
      <c r="M2618" s="15">
        <v>9649</v>
      </c>
      <c r="O2618" s="13"/>
      <c r="P2618" s="13"/>
    </row>
    <row r="2619" spans="1:16" ht="12.45" customHeight="1" x14ac:dyDescent="0.2">
      <c r="A2619" s="11" t="str">
        <f t="shared" si="44"/>
        <v>MOREE2021</v>
      </c>
      <c r="B2619" s="93" t="s">
        <v>38</v>
      </c>
      <c r="C2619" s="12">
        <v>2021</v>
      </c>
      <c r="E2619" s="94">
        <v>6398</v>
      </c>
      <c r="F2619" s="94">
        <v>6142</v>
      </c>
      <c r="G2619" s="94">
        <v>12540</v>
      </c>
      <c r="H2619" s="94">
        <v>0</v>
      </c>
      <c r="I2619" s="94">
        <v>0</v>
      </c>
      <c r="J2619" s="94">
        <v>0</v>
      </c>
      <c r="K2619" s="15">
        <v>6398</v>
      </c>
      <c r="L2619" s="15">
        <v>6142</v>
      </c>
      <c r="M2619" s="15">
        <v>12540</v>
      </c>
      <c r="O2619" s="13"/>
      <c r="P2619" s="13"/>
    </row>
    <row r="2620" spans="1:16" ht="12.45" customHeight="1" x14ac:dyDescent="0.2">
      <c r="A2620" s="11" t="str">
        <f t="shared" si="44"/>
        <v>MOREE2022</v>
      </c>
      <c r="B2620" s="3" t="s">
        <v>38</v>
      </c>
      <c r="C2620" s="12">
        <v>2022</v>
      </c>
      <c r="E2620" s="13">
        <v>14756</v>
      </c>
      <c r="F2620" s="13">
        <v>14870</v>
      </c>
      <c r="G2620" s="13">
        <v>29626</v>
      </c>
      <c r="H2620" s="13">
        <v>0</v>
      </c>
      <c r="I2620" s="13">
        <v>0</v>
      </c>
      <c r="J2620" s="13">
        <v>0</v>
      </c>
      <c r="K2620" s="15">
        <v>14756</v>
      </c>
      <c r="L2620" s="15">
        <v>14870</v>
      </c>
      <c r="M2620" s="15">
        <v>29626</v>
      </c>
      <c r="O2620" s="13"/>
      <c r="P2620" s="13"/>
    </row>
    <row r="2621" spans="1:16" ht="12.45" customHeight="1" x14ac:dyDescent="0.2">
      <c r="A2621" s="11" t="str">
        <f t="shared" si="44"/>
        <v>MOREE2023</v>
      </c>
      <c r="B2621" s="3" t="s">
        <v>38</v>
      </c>
      <c r="C2621" s="12">
        <v>2023</v>
      </c>
      <c r="E2621" s="13">
        <v>15700</v>
      </c>
      <c r="F2621" s="13">
        <v>15756</v>
      </c>
      <c r="G2621" s="13">
        <v>31456</v>
      </c>
      <c r="H2621" s="13">
        <v>0</v>
      </c>
      <c r="I2621" s="13">
        <v>0</v>
      </c>
      <c r="J2621" s="13">
        <v>0</v>
      </c>
      <c r="K2621" s="15">
        <v>15700</v>
      </c>
      <c r="L2621" s="15">
        <v>15756</v>
      </c>
      <c r="M2621" s="15">
        <v>31456</v>
      </c>
      <c r="O2621" s="13"/>
      <c r="P2621" s="13"/>
    </row>
    <row r="2622" spans="1:16" ht="12.45" customHeight="1" x14ac:dyDescent="0.2">
      <c r="A2622" s="11" t="str">
        <f t="shared" si="44"/>
        <v>MOREE2024</v>
      </c>
      <c r="B2622" s="91" t="s">
        <v>38</v>
      </c>
      <c r="C2622" s="16">
        <v>2024</v>
      </c>
      <c r="D2622" s="89"/>
      <c r="E2622" s="92">
        <v>16193</v>
      </c>
      <c r="F2622" s="92">
        <v>16318</v>
      </c>
      <c r="G2622" s="92">
        <v>32511</v>
      </c>
      <c r="H2622" s="92">
        <v>0</v>
      </c>
      <c r="I2622" s="92">
        <v>0</v>
      </c>
      <c r="J2622" s="92">
        <v>0</v>
      </c>
      <c r="K2622" s="15">
        <v>16193</v>
      </c>
      <c r="L2622" s="15">
        <v>16318</v>
      </c>
      <c r="M2622" s="15">
        <v>32511</v>
      </c>
      <c r="O2622" s="13"/>
      <c r="P2622" s="13"/>
    </row>
    <row r="2623" spans="1:16" ht="12.45" customHeight="1" x14ac:dyDescent="0.2">
      <c r="A2623" s="11" t="str">
        <f t="shared" si="44"/>
        <v>MORNINGTON ISLAND1985</v>
      </c>
      <c r="B2623" s="91" t="s">
        <v>168</v>
      </c>
      <c r="C2623" s="16">
        <v>1985</v>
      </c>
      <c r="D2623" s="89"/>
      <c r="E2623" s="92">
        <v>1412</v>
      </c>
      <c r="F2623" s="92">
        <v>1368</v>
      </c>
      <c r="G2623" s="92">
        <v>2780</v>
      </c>
      <c r="H2623" s="92">
        <v>0</v>
      </c>
      <c r="I2623" s="92">
        <v>0</v>
      </c>
      <c r="J2623" s="92">
        <v>0</v>
      </c>
      <c r="K2623" s="15">
        <v>1412</v>
      </c>
      <c r="L2623" s="15">
        <v>1368</v>
      </c>
      <c r="M2623" s="15">
        <v>2780</v>
      </c>
      <c r="O2623" s="13"/>
      <c r="P2623" s="13"/>
    </row>
    <row r="2624" spans="1:16" ht="12.45" customHeight="1" x14ac:dyDescent="0.2">
      <c r="A2624" s="11" t="str">
        <f t="shared" si="44"/>
        <v>MORNINGTON ISLAND1986</v>
      </c>
      <c r="B2624" s="3" t="s">
        <v>168</v>
      </c>
      <c r="C2624" s="12">
        <v>1986</v>
      </c>
      <c r="D2624" s="89"/>
      <c r="E2624" s="13">
        <v>1819</v>
      </c>
      <c r="F2624" s="13">
        <v>1823</v>
      </c>
      <c r="G2624" s="13">
        <v>3642</v>
      </c>
      <c r="H2624" s="13">
        <v>0</v>
      </c>
      <c r="I2624" s="13">
        <v>0</v>
      </c>
      <c r="J2624" s="13">
        <v>0</v>
      </c>
      <c r="K2624" s="15">
        <v>1819</v>
      </c>
      <c r="L2624" s="15">
        <v>1823</v>
      </c>
      <c r="M2624" s="15">
        <v>3642</v>
      </c>
      <c r="O2624" s="13"/>
      <c r="P2624" s="13"/>
    </row>
    <row r="2625" spans="1:16" ht="12.45" customHeight="1" x14ac:dyDescent="0.2">
      <c r="A2625" s="11" t="str">
        <f t="shared" si="44"/>
        <v>MORNINGTON ISLAND1987</v>
      </c>
      <c r="B2625" s="3" t="s">
        <v>168</v>
      </c>
      <c r="C2625" s="12">
        <v>1987</v>
      </c>
      <c r="E2625" s="13">
        <v>1355</v>
      </c>
      <c r="F2625" s="13">
        <v>1189</v>
      </c>
      <c r="G2625" s="13">
        <v>2544</v>
      </c>
      <c r="H2625" s="13">
        <v>0</v>
      </c>
      <c r="I2625" s="13">
        <v>0</v>
      </c>
      <c r="J2625" s="13">
        <v>0</v>
      </c>
      <c r="K2625" s="15">
        <v>1355</v>
      </c>
      <c r="L2625" s="15">
        <v>1189</v>
      </c>
      <c r="M2625" s="15">
        <v>2544</v>
      </c>
      <c r="O2625" s="13"/>
      <c r="P2625" s="13"/>
    </row>
    <row r="2626" spans="1:16" ht="12.45" customHeight="1" x14ac:dyDescent="0.2">
      <c r="A2626" s="11" t="str">
        <f t="shared" si="44"/>
        <v>MORNINGTON ISLAND1990</v>
      </c>
      <c r="B2626" s="3" t="s">
        <v>168</v>
      </c>
      <c r="C2626" s="12">
        <v>1990</v>
      </c>
      <c r="E2626" s="13">
        <v>149</v>
      </c>
      <c r="F2626" s="13">
        <v>156</v>
      </c>
      <c r="G2626" s="13">
        <v>305</v>
      </c>
      <c r="H2626" s="13">
        <v>0</v>
      </c>
      <c r="I2626" s="13">
        <v>0</v>
      </c>
      <c r="J2626" s="13">
        <v>0</v>
      </c>
      <c r="K2626" s="15">
        <v>149</v>
      </c>
      <c r="L2626" s="15">
        <v>156</v>
      </c>
      <c r="M2626" s="15">
        <v>305</v>
      </c>
      <c r="O2626" s="13"/>
      <c r="P2626" s="13"/>
    </row>
    <row r="2627" spans="1:16" ht="12.45" customHeight="1" x14ac:dyDescent="0.2">
      <c r="A2627" s="11" t="str">
        <f t="shared" si="44"/>
        <v>MORNINGTON ISLAND1991</v>
      </c>
      <c r="B2627" s="93" t="s">
        <v>168</v>
      </c>
      <c r="C2627" s="88">
        <v>1991</v>
      </c>
      <c r="D2627" s="89"/>
      <c r="E2627" s="15">
        <v>2147</v>
      </c>
      <c r="F2627" s="15">
        <v>2066</v>
      </c>
      <c r="G2627" s="15">
        <v>4213</v>
      </c>
      <c r="H2627" s="15">
        <v>0</v>
      </c>
      <c r="I2627" s="15">
        <v>0</v>
      </c>
      <c r="J2627" s="15">
        <v>0</v>
      </c>
      <c r="K2627" s="15">
        <v>2147</v>
      </c>
      <c r="L2627" s="15">
        <v>2066</v>
      </c>
      <c r="M2627" s="15">
        <v>4213</v>
      </c>
      <c r="O2627" s="13"/>
      <c r="P2627" s="13"/>
    </row>
    <row r="2628" spans="1:16" ht="12.45" customHeight="1" x14ac:dyDescent="0.2">
      <c r="A2628" s="11" t="str">
        <f t="shared" si="44"/>
        <v>MORNINGTON ISLAND1992</v>
      </c>
      <c r="B2628" s="3" t="s">
        <v>168</v>
      </c>
      <c r="C2628" s="12">
        <v>1992</v>
      </c>
      <c r="E2628" s="13">
        <v>2066</v>
      </c>
      <c r="F2628" s="13">
        <v>2028</v>
      </c>
      <c r="G2628" s="13">
        <v>4094</v>
      </c>
      <c r="H2628" s="13">
        <v>0</v>
      </c>
      <c r="I2628" s="13">
        <v>0</v>
      </c>
      <c r="J2628" s="13">
        <v>0</v>
      </c>
      <c r="K2628" s="15">
        <v>2066</v>
      </c>
      <c r="L2628" s="15">
        <v>2028</v>
      </c>
      <c r="M2628" s="15">
        <v>4094</v>
      </c>
      <c r="O2628" s="13"/>
      <c r="P2628" s="13"/>
    </row>
    <row r="2629" spans="1:16" ht="12.45" customHeight="1" x14ac:dyDescent="0.2">
      <c r="A2629" s="11" t="str">
        <f t="shared" si="44"/>
        <v>MORNINGTON ISLAND1993</v>
      </c>
      <c r="B2629" s="95" t="s">
        <v>168</v>
      </c>
      <c r="C2629" s="88">
        <v>1993</v>
      </c>
      <c r="D2629" s="89"/>
      <c r="E2629" s="15">
        <v>2292</v>
      </c>
      <c r="F2629" s="15">
        <v>2217</v>
      </c>
      <c r="G2629" s="15">
        <v>4509</v>
      </c>
      <c r="H2629" s="90">
        <v>0</v>
      </c>
      <c r="I2629" s="90">
        <v>0</v>
      </c>
      <c r="J2629" s="15">
        <v>0</v>
      </c>
      <c r="K2629" s="15">
        <v>2292</v>
      </c>
      <c r="L2629" s="15">
        <v>2217</v>
      </c>
      <c r="M2629" s="15">
        <v>4509</v>
      </c>
      <c r="O2629" s="13"/>
      <c r="P2629" s="13"/>
    </row>
    <row r="2630" spans="1:16" ht="12.45" customHeight="1" x14ac:dyDescent="0.2">
      <c r="A2630" s="11" t="str">
        <f t="shared" si="44"/>
        <v>MORNINGTON ISLAND1994</v>
      </c>
      <c r="B2630" s="3" t="s">
        <v>168</v>
      </c>
      <c r="C2630" s="12">
        <v>1994</v>
      </c>
      <c r="E2630" s="13">
        <v>2398</v>
      </c>
      <c r="F2630" s="13">
        <v>2416</v>
      </c>
      <c r="G2630" s="13">
        <v>4814</v>
      </c>
      <c r="H2630" s="13">
        <v>0</v>
      </c>
      <c r="I2630" s="13">
        <v>0</v>
      </c>
      <c r="J2630" s="13">
        <v>0</v>
      </c>
      <c r="K2630" s="15">
        <v>2398</v>
      </c>
      <c r="L2630" s="15">
        <v>2416</v>
      </c>
      <c r="M2630" s="15">
        <v>4814</v>
      </c>
      <c r="O2630" s="13"/>
      <c r="P2630" s="13"/>
    </row>
    <row r="2631" spans="1:16" ht="12.45" customHeight="1" x14ac:dyDescent="0.2">
      <c r="A2631" s="11" t="str">
        <f t="shared" si="44"/>
        <v>MORNINGTON ISLAND1995</v>
      </c>
      <c r="B2631" s="3" t="s">
        <v>168</v>
      </c>
      <c r="C2631" s="12">
        <v>1995</v>
      </c>
      <c r="E2631" s="13">
        <v>2485</v>
      </c>
      <c r="F2631" s="13">
        <v>2396</v>
      </c>
      <c r="G2631" s="13">
        <v>4881</v>
      </c>
      <c r="H2631" s="13">
        <v>0</v>
      </c>
      <c r="I2631" s="13">
        <v>0</v>
      </c>
      <c r="J2631" s="13">
        <v>0</v>
      </c>
      <c r="K2631" s="15">
        <v>2485</v>
      </c>
      <c r="L2631" s="15">
        <v>2396</v>
      </c>
      <c r="M2631" s="15">
        <v>4881</v>
      </c>
      <c r="O2631" s="13"/>
      <c r="P2631" s="13"/>
    </row>
    <row r="2632" spans="1:16" ht="12.45" customHeight="1" x14ac:dyDescent="0.2">
      <c r="A2632" s="11" t="str">
        <f t="shared" si="44"/>
        <v>MORNINGTON ISLAND1996</v>
      </c>
      <c r="B2632" s="93" t="s">
        <v>168</v>
      </c>
      <c r="C2632" s="88">
        <v>1996</v>
      </c>
      <c r="D2632" s="89"/>
      <c r="E2632" s="15">
        <v>2558</v>
      </c>
      <c r="F2632" s="15">
        <v>2584</v>
      </c>
      <c r="G2632" s="15">
        <v>5142</v>
      </c>
      <c r="H2632" s="15">
        <v>0</v>
      </c>
      <c r="I2632" s="15">
        <v>0</v>
      </c>
      <c r="J2632" s="15">
        <v>0</v>
      </c>
      <c r="K2632" s="15">
        <v>2558</v>
      </c>
      <c r="L2632" s="15">
        <v>2584</v>
      </c>
      <c r="M2632" s="15">
        <v>5142</v>
      </c>
      <c r="O2632" s="13"/>
      <c r="P2632" s="13"/>
    </row>
    <row r="2633" spans="1:16" ht="12.45" customHeight="1" x14ac:dyDescent="0.2">
      <c r="A2633" s="11" t="str">
        <f t="shared" si="44"/>
        <v>MORNINGTON ISLAND1997</v>
      </c>
      <c r="B2633" s="3" t="s">
        <v>168</v>
      </c>
      <c r="C2633" s="12">
        <v>1997</v>
      </c>
      <c r="E2633" s="13">
        <v>2645</v>
      </c>
      <c r="F2633" s="13">
        <v>2702</v>
      </c>
      <c r="G2633" s="13">
        <v>5347</v>
      </c>
      <c r="H2633" s="13">
        <v>0</v>
      </c>
      <c r="I2633" s="13">
        <v>0</v>
      </c>
      <c r="J2633" s="13">
        <v>0</v>
      </c>
      <c r="K2633" s="15">
        <v>2645</v>
      </c>
      <c r="L2633" s="15">
        <v>2702</v>
      </c>
      <c r="M2633" s="15">
        <v>5347</v>
      </c>
      <c r="O2633" s="13"/>
      <c r="P2633" s="13"/>
    </row>
    <row r="2634" spans="1:16" ht="12.45" customHeight="1" x14ac:dyDescent="0.2">
      <c r="A2634" s="11" t="str">
        <f t="shared" si="44"/>
        <v>MORNINGTON ISLAND1998</v>
      </c>
      <c r="B2634" s="3" t="s">
        <v>168</v>
      </c>
      <c r="C2634" s="12">
        <v>1998</v>
      </c>
      <c r="E2634" s="13">
        <v>2658</v>
      </c>
      <c r="F2634" s="13">
        <v>2732</v>
      </c>
      <c r="G2634" s="13">
        <v>5390</v>
      </c>
      <c r="H2634" s="13">
        <v>0</v>
      </c>
      <c r="I2634" s="13">
        <v>0</v>
      </c>
      <c r="J2634" s="13">
        <v>0</v>
      </c>
      <c r="K2634" s="15">
        <v>2658</v>
      </c>
      <c r="L2634" s="15">
        <v>2732</v>
      </c>
      <c r="M2634" s="15">
        <v>5390</v>
      </c>
      <c r="O2634" s="13"/>
      <c r="P2634" s="13"/>
    </row>
    <row r="2635" spans="1:16" ht="12.45" customHeight="1" x14ac:dyDescent="0.2">
      <c r="A2635" s="11" t="str">
        <f t="shared" si="44"/>
        <v>MORNINGTON ISLAND1999</v>
      </c>
      <c r="B2635" s="3" t="s">
        <v>168</v>
      </c>
      <c r="C2635" s="12">
        <v>1999</v>
      </c>
      <c r="E2635" s="13">
        <v>2729</v>
      </c>
      <c r="F2635" s="13">
        <v>2781</v>
      </c>
      <c r="G2635" s="13">
        <v>5510</v>
      </c>
      <c r="H2635" s="13">
        <v>0</v>
      </c>
      <c r="I2635" s="13">
        <v>0</v>
      </c>
      <c r="J2635" s="13">
        <v>0</v>
      </c>
      <c r="K2635" s="15">
        <v>2729</v>
      </c>
      <c r="L2635" s="15">
        <v>2781</v>
      </c>
      <c r="M2635" s="15">
        <v>5510</v>
      </c>
      <c r="O2635" s="13"/>
      <c r="P2635" s="13"/>
    </row>
    <row r="2636" spans="1:16" ht="12.45" customHeight="1" x14ac:dyDescent="0.2">
      <c r="A2636" s="11" t="str">
        <f t="shared" ref="A2636:A2699" si="45">CONCATENATE(B2636,C2636)</f>
        <v>MORNINGTON ISLAND2000</v>
      </c>
      <c r="B2636" s="95" t="s">
        <v>168</v>
      </c>
      <c r="C2636" s="88">
        <v>2000</v>
      </c>
      <c r="D2636" s="89"/>
      <c r="E2636" s="15">
        <v>2789</v>
      </c>
      <c r="F2636" s="15">
        <v>2794</v>
      </c>
      <c r="G2636" s="15">
        <v>5583</v>
      </c>
      <c r="H2636" s="15">
        <v>0</v>
      </c>
      <c r="I2636" s="15">
        <v>0</v>
      </c>
      <c r="J2636" s="15">
        <v>0</v>
      </c>
      <c r="K2636" s="15">
        <v>2789</v>
      </c>
      <c r="L2636" s="15">
        <v>2794</v>
      </c>
      <c r="M2636" s="15">
        <v>5583</v>
      </c>
      <c r="O2636" s="13"/>
      <c r="P2636" s="13"/>
    </row>
    <row r="2637" spans="1:16" ht="12.45" customHeight="1" x14ac:dyDescent="0.2">
      <c r="A2637" s="11" t="str">
        <f t="shared" si="45"/>
        <v>MORNINGTON ISLAND2001</v>
      </c>
      <c r="B2637" s="95" t="s">
        <v>168</v>
      </c>
      <c r="C2637" s="88">
        <v>2001</v>
      </c>
      <c r="D2637" s="89"/>
      <c r="E2637" s="15">
        <v>2654</v>
      </c>
      <c r="F2637" s="15">
        <v>2600</v>
      </c>
      <c r="G2637" s="15">
        <v>5254</v>
      </c>
      <c r="H2637" s="90">
        <v>0</v>
      </c>
      <c r="I2637" s="90">
        <v>0</v>
      </c>
      <c r="J2637" s="15">
        <v>0</v>
      </c>
      <c r="K2637" s="15">
        <v>2654</v>
      </c>
      <c r="L2637" s="15">
        <v>2600</v>
      </c>
      <c r="M2637" s="15">
        <v>5254</v>
      </c>
      <c r="O2637" s="13"/>
      <c r="P2637" s="13"/>
    </row>
    <row r="2638" spans="1:16" ht="12.45" customHeight="1" x14ac:dyDescent="0.2">
      <c r="A2638" s="11" t="str">
        <f t="shared" si="45"/>
        <v>MORNINGTON ISLAND2002</v>
      </c>
      <c r="B2638" s="3" t="s">
        <v>168</v>
      </c>
      <c r="C2638" s="12">
        <v>2002</v>
      </c>
      <c r="E2638" s="13">
        <v>2356</v>
      </c>
      <c r="F2638" s="13">
        <v>2291</v>
      </c>
      <c r="G2638" s="13">
        <v>4647</v>
      </c>
      <c r="H2638" s="13">
        <v>0</v>
      </c>
      <c r="I2638" s="13">
        <v>0</v>
      </c>
      <c r="J2638" s="13">
        <v>0</v>
      </c>
      <c r="K2638" s="15">
        <v>2356</v>
      </c>
      <c r="L2638" s="15">
        <v>2291</v>
      </c>
      <c r="M2638" s="15">
        <v>4647</v>
      </c>
      <c r="O2638" s="13"/>
      <c r="P2638" s="13"/>
    </row>
    <row r="2639" spans="1:16" ht="12.45" customHeight="1" x14ac:dyDescent="0.2">
      <c r="A2639" s="11" t="str">
        <f t="shared" si="45"/>
        <v>MORNINGTON ISLAND2003</v>
      </c>
      <c r="B2639" s="95" t="s">
        <v>168</v>
      </c>
      <c r="C2639" s="88">
        <v>2003</v>
      </c>
      <c r="D2639" s="89"/>
      <c r="E2639" s="15">
        <v>2412</v>
      </c>
      <c r="F2639" s="15">
        <v>2326</v>
      </c>
      <c r="G2639" s="15">
        <v>4738</v>
      </c>
      <c r="H2639" s="90">
        <v>0</v>
      </c>
      <c r="I2639" s="90">
        <v>0</v>
      </c>
      <c r="J2639" s="15">
        <v>0</v>
      </c>
      <c r="K2639" s="15">
        <v>2412</v>
      </c>
      <c r="L2639" s="15">
        <v>2326</v>
      </c>
      <c r="M2639" s="15">
        <v>4738</v>
      </c>
      <c r="O2639" s="13"/>
      <c r="P2639" s="13"/>
    </row>
    <row r="2640" spans="1:16" ht="12.45" customHeight="1" x14ac:dyDescent="0.2">
      <c r="A2640" s="11" t="str">
        <f t="shared" si="45"/>
        <v>MORNINGTON ISLAND2004</v>
      </c>
      <c r="B2640" s="93" t="s">
        <v>168</v>
      </c>
      <c r="C2640" s="88">
        <v>2004</v>
      </c>
      <c r="D2640" s="89"/>
      <c r="E2640" s="15">
        <v>2890</v>
      </c>
      <c r="F2640" s="15">
        <v>2794</v>
      </c>
      <c r="G2640" s="15">
        <v>5684</v>
      </c>
      <c r="H2640" s="15">
        <v>0</v>
      </c>
      <c r="I2640" s="15">
        <v>0</v>
      </c>
      <c r="J2640" s="15">
        <v>0</v>
      </c>
      <c r="K2640" s="15">
        <v>2890</v>
      </c>
      <c r="L2640" s="15">
        <v>2794</v>
      </c>
      <c r="M2640" s="15">
        <v>5684</v>
      </c>
      <c r="O2640" s="13"/>
      <c r="P2640" s="13"/>
    </row>
    <row r="2641" spans="1:16" ht="12.45" customHeight="1" x14ac:dyDescent="0.2">
      <c r="A2641" s="11" t="str">
        <f t="shared" si="45"/>
        <v>MORNINGTON ISLAND2005</v>
      </c>
      <c r="B2641" s="3" t="s">
        <v>168</v>
      </c>
      <c r="C2641" s="12">
        <v>2005</v>
      </c>
      <c r="E2641" s="13">
        <v>2584</v>
      </c>
      <c r="F2641" s="13">
        <v>2638</v>
      </c>
      <c r="G2641" s="13">
        <v>5222</v>
      </c>
      <c r="H2641" s="13">
        <v>0</v>
      </c>
      <c r="I2641" s="13">
        <v>0</v>
      </c>
      <c r="J2641" s="13">
        <v>0</v>
      </c>
      <c r="K2641" s="15">
        <v>2584</v>
      </c>
      <c r="L2641" s="15">
        <v>2638</v>
      </c>
      <c r="M2641" s="15">
        <v>5222</v>
      </c>
      <c r="O2641" s="13"/>
      <c r="P2641" s="13"/>
    </row>
    <row r="2642" spans="1:16" ht="12.45" customHeight="1" x14ac:dyDescent="0.2">
      <c r="A2642" s="11" t="str">
        <f t="shared" si="45"/>
        <v>MORNINGTON ISLAND2006</v>
      </c>
      <c r="B2642" s="3" t="s">
        <v>168</v>
      </c>
      <c r="C2642" s="12">
        <v>2006</v>
      </c>
      <c r="E2642" s="13">
        <v>3292</v>
      </c>
      <c r="F2642" s="13">
        <v>3285</v>
      </c>
      <c r="G2642" s="13">
        <v>6577</v>
      </c>
      <c r="H2642" s="13">
        <v>0</v>
      </c>
      <c r="I2642" s="13">
        <v>0</v>
      </c>
      <c r="J2642" s="13">
        <v>0</v>
      </c>
      <c r="K2642" s="15">
        <v>3292</v>
      </c>
      <c r="L2642" s="15">
        <v>3285</v>
      </c>
      <c r="M2642" s="15">
        <v>6577</v>
      </c>
      <c r="O2642" s="13"/>
      <c r="P2642" s="13"/>
    </row>
    <row r="2643" spans="1:16" ht="12.45" customHeight="1" x14ac:dyDescent="0.2">
      <c r="A2643" s="11" t="str">
        <f t="shared" si="45"/>
        <v>MORNINGTON ISLAND2007</v>
      </c>
      <c r="B2643" s="3" t="s">
        <v>168</v>
      </c>
      <c r="C2643" s="12">
        <v>2007</v>
      </c>
      <c r="E2643" s="13">
        <v>3254</v>
      </c>
      <c r="F2643" s="13">
        <v>3240</v>
      </c>
      <c r="G2643" s="13">
        <v>6494</v>
      </c>
      <c r="H2643" s="13">
        <v>0</v>
      </c>
      <c r="I2643" s="13">
        <v>0</v>
      </c>
      <c r="J2643" s="13">
        <v>0</v>
      </c>
      <c r="K2643" s="15">
        <v>3254</v>
      </c>
      <c r="L2643" s="15">
        <v>3240</v>
      </c>
      <c r="M2643" s="15">
        <v>6494</v>
      </c>
      <c r="O2643" s="13"/>
      <c r="P2643" s="13"/>
    </row>
    <row r="2644" spans="1:16" ht="12.45" customHeight="1" x14ac:dyDescent="0.2">
      <c r="A2644" s="11" t="str">
        <f t="shared" si="45"/>
        <v>MORNINGTON ISLAND2008</v>
      </c>
      <c r="B2644" s="3" t="s">
        <v>168</v>
      </c>
      <c r="C2644" s="12">
        <v>2008</v>
      </c>
      <c r="E2644" s="13">
        <v>4537</v>
      </c>
      <c r="F2644" s="13">
        <v>4304</v>
      </c>
      <c r="G2644" s="13">
        <v>8841</v>
      </c>
      <c r="H2644" s="13">
        <v>0</v>
      </c>
      <c r="I2644" s="13">
        <v>0</v>
      </c>
      <c r="J2644" s="13">
        <v>0</v>
      </c>
      <c r="K2644" s="15">
        <v>4537</v>
      </c>
      <c r="L2644" s="15">
        <v>4304</v>
      </c>
      <c r="M2644" s="15">
        <v>8841</v>
      </c>
      <c r="O2644" s="13"/>
      <c r="P2644" s="13"/>
    </row>
    <row r="2645" spans="1:16" ht="12.45" customHeight="1" x14ac:dyDescent="0.2">
      <c r="A2645" s="11" t="str">
        <f t="shared" si="45"/>
        <v>MORNINGTON ISLAND2009</v>
      </c>
      <c r="B2645" s="3" t="s">
        <v>168</v>
      </c>
      <c r="C2645" s="12">
        <v>2009</v>
      </c>
      <c r="E2645" s="13">
        <v>547</v>
      </c>
      <c r="F2645" s="13">
        <v>547</v>
      </c>
      <c r="G2645" s="13">
        <v>1094</v>
      </c>
      <c r="H2645" s="13">
        <v>0</v>
      </c>
      <c r="I2645" s="13">
        <v>0</v>
      </c>
      <c r="J2645" s="13">
        <v>0</v>
      </c>
      <c r="K2645" s="15">
        <v>547</v>
      </c>
      <c r="L2645" s="15">
        <v>547</v>
      </c>
      <c r="M2645" s="15">
        <v>1094</v>
      </c>
      <c r="O2645" s="13"/>
      <c r="P2645" s="13"/>
    </row>
    <row r="2646" spans="1:16" ht="12.45" customHeight="1" x14ac:dyDescent="0.2">
      <c r="A2646" s="11" t="str">
        <f t="shared" si="45"/>
        <v>MORNINGTON ISLAND2010</v>
      </c>
      <c r="B2646" s="95" t="s">
        <v>168</v>
      </c>
      <c r="C2646" s="88">
        <v>2010</v>
      </c>
      <c r="D2646" s="89"/>
      <c r="E2646" s="15">
        <v>2847</v>
      </c>
      <c r="F2646" s="15">
        <v>2944</v>
      </c>
      <c r="G2646" s="15">
        <v>5791</v>
      </c>
      <c r="H2646" s="90">
        <v>0</v>
      </c>
      <c r="I2646" s="90">
        <v>0</v>
      </c>
      <c r="J2646" s="15">
        <v>0</v>
      </c>
      <c r="K2646" s="15">
        <v>2847</v>
      </c>
      <c r="L2646" s="15">
        <v>2944</v>
      </c>
      <c r="M2646" s="15">
        <v>5791</v>
      </c>
      <c r="O2646" s="13"/>
      <c r="P2646" s="13"/>
    </row>
    <row r="2647" spans="1:16" ht="12.45" customHeight="1" x14ac:dyDescent="0.2">
      <c r="A2647" s="11" t="str">
        <f t="shared" si="45"/>
        <v>MORNINGTON ISLAND2011</v>
      </c>
      <c r="B2647" s="3" t="s">
        <v>168</v>
      </c>
      <c r="C2647" s="12">
        <v>2011</v>
      </c>
      <c r="E2647" s="13">
        <v>5131</v>
      </c>
      <c r="F2647" s="13">
        <v>5121</v>
      </c>
      <c r="G2647" s="13">
        <v>10252</v>
      </c>
      <c r="H2647" s="13">
        <v>0</v>
      </c>
      <c r="I2647" s="13">
        <v>0</v>
      </c>
      <c r="J2647" s="13">
        <v>0</v>
      </c>
      <c r="K2647" s="15">
        <v>5131</v>
      </c>
      <c r="L2647" s="15">
        <v>5121</v>
      </c>
      <c r="M2647" s="15">
        <v>10252</v>
      </c>
      <c r="O2647" s="13"/>
      <c r="P2647" s="13"/>
    </row>
    <row r="2648" spans="1:16" ht="12.45" customHeight="1" x14ac:dyDescent="0.2">
      <c r="A2648" s="11" t="str">
        <f t="shared" si="45"/>
        <v>MORNINGTON ISLAND2012</v>
      </c>
      <c r="B2648" s="91" t="s">
        <v>168</v>
      </c>
      <c r="C2648" s="16">
        <v>2012</v>
      </c>
      <c r="D2648" s="89"/>
      <c r="E2648" s="92">
        <v>5216</v>
      </c>
      <c r="F2648" s="92">
        <v>5072</v>
      </c>
      <c r="G2648" s="92">
        <v>10288</v>
      </c>
      <c r="H2648" s="92">
        <v>0</v>
      </c>
      <c r="I2648" s="92">
        <v>0</v>
      </c>
      <c r="J2648" s="92">
        <v>0</v>
      </c>
      <c r="K2648" s="15">
        <v>5216</v>
      </c>
      <c r="L2648" s="15">
        <v>5072</v>
      </c>
      <c r="M2648" s="15">
        <v>10288</v>
      </c>
      <c r="O2648" s="13"/>
      <c r="P2648" s="13"/>
    </row>
    <row r="2649" spans="1:16" ht="12.45" customHeight="1" x14ac:dyDescent="0.2">
      <c r="A2649" s="11" t="str">
        <f t="shared" si="45"/>
        <v>MORNINGTON ISLAND2013</v>
      </c>
      <c r="B2649" s="3" t="s">
        <v>168</v>
      </c>
      <c r="C2649" s="12">
        <v>2013</v>
      </c>
      <c r="E2649" s="13">
        <v>4980</v>
      </c>
      <c r="F2649" s="13">
        <v>5070</v>
      </c>
      <c r="G2649" s="13">
        <v>10050</v>
      </c>
      <c r="H2649" s="13">
        <v>0</v>
      </c>
      <c r="I2649" s="13">
        <v>0</v>
      </c>
      <c r="J2649" s="13">
        <v>0</v>
      </c>
      <c r="K2649" s="15">
        <v>4980</v>
      </c>
      <c r="L2649" s="15">
        <v>5070</v>
      </c>
      <c r="M2649" s="15">
        <v>10050</v>
      </c>
      <c r="O2649" s="13"/>
      <c r="P2649" s="13"/>
    </row>
    <row r="2650" spans="1:16" ht="12.45" customHeight="1" x14ac:dyDescent="0.2">
      <c r="A2650" s="11" t="str">
        <f t="shared" si="45"/>
        <v>MORNINGTON ISLAND2014</v>
      </c>
      <c r="B2650" s="91" t="s">
        <v>168</v>
      </c>
      <c r="C2650" s="88">
        <v>2014</v>
      </c>
      <c r="D2650" s="89"/>
      <c r="E2650" s="15">
        <v>4669</v>
      </c>
      <c r="F2650" s="15">
        <v>4668</v>
      </c>
      <c r="G2650" s="15">
        <v>9337</v>
      </c>
      <c r="H2650" s="15">
        <v>0</v>
      </c>
      <c r="I2650" s="15">
        <v>0</v>
      </c>
      <c r="J2650" s="15">
        <v>0</v>
      </c>
      <c r="K2650" s="15">
        <v>4669</v>
      </c>
      <c r="L2650" s="15">
        <v>4668</v>
      </c>
      <c r="M2650" s="15">
        <v>9337</v>
      </c>
      <c r="O2650" s="13"/>
      <c r="P2650" s="13"/>
    </row>
    <row r="2651" spans="1:16" ht="12.45" customHeight="1" x14ac:dyDescent="0.2">
      <c r="A2651" s="11" t="str">
        <f t="shared" si="45"/>
        <v>MORNINGTON ISLAND2015</v>
      </c>
      <c r="B2651" s="3" t="s">
        <v>168</v>
      </c>
      <c r="C2651" s="12">
        <v>2015</v>
      </c>
      <c r="E2651" s="13">
        <v>4621</v>
      </c>
      <c r="F2651" s="13">
        <v>4625</v>
      </c>
      <c r="G2651" s="13">
        <v>9246</v>
      </c>
      <c r="H2651" s="13">
        <v>0</v>
      </c>
      <c r="I2651" s="13">
        <v>0</v>
      </c>
      <c r="J2651" s="13">
        <v>0</v>
      </c>
      <c r="K2651" s="15">
        <v>4621</v>
      </c>
      <c r="L2651" s="15">
        <v>4625</v>
      </c>
      <c r="M2651" s="15">
        <v>9246</v>
      </c>
      <c r="O2651" s="13"/>
      <c r="P2651" s="13"/>
    </row>
    <row r="2652" spans="1:16" ht="12.45" customHeight="1" x14ac:dyDescent="0.2">
      <c r="A2652" s="11" t="str">
        <f t="shared" si="45"/>
        <v>MORNINGTON ISLAND2016</v>
      </c>
      <c r="B2652" s="3" t="s">
        <v>168</v>
      </c>
      <c r="C2652" s="12">
        <v>2016</v>
      </c>
      <c r="E2652" s="13">
        <v>3401</v>
      </c>
      <c r="F2652" s="13">
        <v>3475</v>
      </c>
      <c r="G2652" s="13">
        <v>6876</v>
      </c>
      <c r="H2652" s="13">
        <v>0</v>
      </c>
      <c r="I2652" s="13">
        <v>0</v>
      </c>
      <c r="J2652" s="13">
        <v>0</v>
      </c>
      <c r="K2652" s="15">
        <v>3401</v>
      </c>
      <c r="L2652" s="15">
        <v>3475</v>
      </c>
      <c r="M2652" s="15">
        <v>6876</v>
      </c>
      <c r="O2652" s="13"/>
      <c r="P2652" s="13"/>
    </row>
    <row r="2653" spans="1:16" ht="12.45" customHeight="1" x14ac:dyDescent="0.2">
      <c r="A2653" s="11" t="str">
        <f t="shared" si="45"/>
        <v>MORNINGTON ISLAND2017</v>
      </c>
      <c r="B2653" s="93" t="s">
        <v>168</v>
      </c>
      <c r="C2653" s="88">
        <v>2017</v>
      </c>
      <c r="D2653" s="89"/>
      <c r="E2653" s="15">
        <v>4596</v>
      </c>
      <c r="F2653" s="15">
        <v>4492</v>
      </c>
      <c r="G2653" s="15">
        <v>9088</v>
      </c>
      <c r="H2653" s="15">
        <v>0</v>
      </c>
      <c r="I2653" s="15">
        <v>0</v>
      </c>
      <c r="J2653" s="15">
        <v>0</v>
      </c>
      <c r="K2653" s="15">
        <v>4596</v>
      </c>
      <c r="L2653" s="15">
        <v>4492</v>
      </c>
      <c r="M2653" s="15">
        <v>9088</v>
      </c>
      <c r="O2653" s="13"/>
      <c r="P2653" s="13"/>
    </row>
    <row r="2654" spans="1:16" ht="12.45" customHeight="1" x14ac:dyDescent="0.2">
      <c r="A2654" s="11" t="str">
        <f t="shared" si="45"/>
        <v>MORNINGTON ISLAND2018</v>
      </c>
      <c r="B2654" s="3" t="s">
        <v>168</v>
      </c>
      <c r="C2654" s="12">
        <v>2018</v>
      </c>
      <c r="E2654" s="13">
        <v>5334</v>
      </c>
      <c r="F2654" s="13">
        <v>5278</v>
      </c>
      <c r="G2654" s="13">
        <v>10612</v>
      </c>
      <c r="H2654" s="13">
        <v>0</v>
      </c>
      <c r="I2654" s="13">
        <v>0</v>
      </c>
      <c r="J2654" s="13">
        <v>0</v>
      </c>
      <c r="K2654" s="15">
        <v>5334</v>
      </c>
      <c r="L2654" s="15">
        <v>5278</v>
      </c>
      <c r="M2654" s="15">
        <v>10612</v>
      </c>
      <c r="O2654" s="13"/>
      <c r="P2654" s="13"/>
    </row>
    <row r="2655" spans="1:16" ht="12.45" customHeight="1" x14ac:dyDescent="0.2">
      <c r="A2655" s="11" t="str">
        <f t="shared" si="45"/>
        <v>MORNINGTON ISLAND2019</v>
      </c>
      <c r="B2655" s="3" t="s">
        <v>168</v>
      </c>
      <c r="C2655" s="12">
        <v>2019</v>
      </c>
      <c r="E2655" s="13">
        <v>5786</v>
      </c>
      <c r="F2655" s="13">
        <v>5834</v>
      </c>
      <c r="G2655" s="13">
        <v>11620</v>
      </c>
      <c r="H2655" s="13">
        <v>0</v>
      </c>
      <c r="I2655" s="13">
        <v>0</v>
      </c>
      <c r="J2655" s="13">
        <v>0</v>
      </c>
      <c r="K2655" s="15">
        <v>5786</v>
      </c>
      <c r="L2655" s="15">
        <v>5834</v>
      </c>
      <c r="M2655" s="15">
        <v>11620</v>
      </c>
      <c r="O2655" s="13"/>
      <c r="P2655" s="13"/>
    </row>
    <row r="2656" spans="1:16" ht="12.45" customHeight="1" x14ac:dyDescent="0.2">
      <c r="A2656" s="11" t="str">
        <f t="shared" si="45"/>
        <v>MORNINGTON ISLAND2020</v>
      </c>
      <c r="B2656" s="95" t="s">
        <v>168</v>
      </c>
      <c r="C2656" s="88">
        <v>2020</v>
      </c>
      <c r="D2656" s="89"/>
      <c r="E2656" s="15">
        <v>4539</v>
      </c>
      <c r="F2656" s="15">
        <v>4546</v>
      </c>
      <c r="G2656" s="15">
        <v>9085</v>
      </c>
      <c r="H2656" s="90">
        <v>0</v>
      </c>
      <c r="I2656" s="90">
        <v>0</v>
      </c>
      <c r="J2656" s="15">
        <v>0</v>
      </c>
      <c r="K2656" s="15">
        <v>4539</v>
      </c>
      <c r="L2656" s="15">
        <v>4546</v>
      </c>
      <c r="M2656" s="15">
        <v>9085</v>
      </c>
      <c r="O2656" s="13"/>
      <c r="P2656" s="13"/>
    </row>
    <row r="2657" spans="1:16" ht="12.45" customHeight="1" x14ac:dyDescent="0.2">
      <c r="A2657" s="11" t="str">
        <f t="shared" si="45"/>
        <v>MORNINGTON ISLAND2021</v>
      </c>
      <c r="B2657" s="3" t="s">
        <v>168</v>
      </c>
      <c r="C2657" s="12">
        <v>2021</v>
      </c>
      <c r="D2657" s="89"/>
      <c r="E2657" s="13">
        <v>5362</v>
      </c>
      <c r="F2657" s="13">
        <v>5356</v>
      </c>
      <c r="G2657" s="13">
        <v>10718</v>
      </c>
      <c r="H2657" s="13">
        <v>0</v>
      </c>
      <c r="I2657" s="13">
        <v>0</v>
      </c>
      <c r="J2657" s="13">
        <v>0</v>
      </c>
      <c r="K2657" s="15">
        <v>5362</v>
      </c>
      <c r="L2657" s="15">
        <v>5356</v>
      </c>
      <c r="M2657" s="15">
        <v>10718</v>
      </c>
      <c r="O2657" s="13"/>
      <c r="P2657" s="13"/>
    </row>
    <row r="2658" spans="1:16" ht="12.45" customHeight="1" x14ac:dyDescent="0.2">
      <c r="A2658" s="11" t="str">
        <f t="shared" si="45"/>
        <v>MORNINGTON ISLAND2022</v>
      </c>
      <c r="B2658" s="93" t="s">
        <v>168</v>
      </c>
      <c r="C2658" s="12">
        <v>2022</v>
      </c>
      <c r="D2658" s="17"/>
      <c r="E2658" s="94">
        <v>4997</v>
      </c>
      <c r="F2658" s="94">
        <v>4925</v>
      </c>
      <c r="G2658" s="94">
        <v>9922</v>
      </c>
      <c r="H2658" s="94">
        <v>0</v>
      </c>
      <c r="I2658" s="94">
        <v>0</v>
      </c>
      <c r="J2658" s="94">
        <v>0</v>
      </c>
      <c r="K2658" s="15">
        <v>4997</v>
      </c>
      <c r="L2658" s="15">
        <v>4925</v>
      </c>
      <c r="M2658" s="15">
        <v>9922</v>
      </c>
      <c r="O2658" s="13"/>
      <c r="P2658" s="13"/>
    </row>
    <row r="2659" spans="1:16" ht="12.45" customHeight="1" x14ac:dyDescent="0.2">
      <c r="A2659" s="11" t="str">
        <f t="shared" si="45"/>
        <v>MORNINGTON ISLAND2023</v>
      </c>
      <c r="B2659" s="3" t="s">
        <v>168</v>
      </c>
      <c r="C2659" s="12">
        <v>2023</v>
      </c>
      <c r="E2659" s="13">
        <v>5931</v>
      </c>
      <c r="F2659" s="13">
        <v>5675</v>
      </c>
      <c r="G2659" s="13">
        <v>11606</v>
      </c>
      <c r="H2659" s="13">
        <v>0</v>
      </c>
      <c r="I2659" s="13">
        <v>0</v>
      </c>
      <c r="J2659" s="13">
        <v>0</v>
      </c>
      <c r="K2659" s="15">
        <v>5931</v>
      </c>
      <c r="L2659" s="15">
        <v>5675</v>
      </c>
      <c r="M2659" s="15">
        <v>11606</v>
      </c>
      <c r="O2659" s="13"/>
      <c r="P2659" s="13"/>
    </row>
    <row r="2660" spans="1:16" ht="12.45" customHeight="1" x14ac:dyDescent="0.2">
      <c r="A2660" s="11" t="str">
        <f t="shared" si="45"/>
        <v>MORNINGTON ISLAND2024</v>
      </c>
      <c r="B2660" s="3" t="s">
        <v>168</v>
      </c>
      <c r="C2660" s="12">
        <v>2024</v>
      </c>
      <c r="E2660" s="13">
        <v>6226</v>
      </c>
      <c r="F2660" s="13">
        <v>5918</v>
      </c>
      <c r="G2660" s="13">
        <v>12144</v>
      </c>
      <c r="H2660" s="13">
        <v>0</v>
      </c>
      <c r="I2660" s="13">
        <v>0</v>
      </c>
      <c r="J2660" s="13">
        <v>0</v>
      </c>
      <c r="K2660" s="15">
        <v>6226</v>
      </c>
      <c r="L2660" s="15">
        <v>5918</v>
      </c>
      <c r="M2660" s="15">
        <v>12144</v>
      </c>
      <c r="O2660" s="13"/>
      <c r="P2660" s="13"/>
    </row>
    <row r="2661" spans="1:16" ht="12.45" customHeight="1" x14ac:dyDescent="0.2">
      <c r="A2661" s="11" t="str">
        <f t="shared" si="45"/>
        <v>MORUYA1985</v>
      </c>
      <c r="B2661" s="95" t="s">
        <v>153</v>
      </c>
      <c r="C2661" s="88">
        <v>1985</v>
      </c>
      <c r="D2661" s="89"/>
      <c r="E2661" s="15">
        <v>2781</v>
      </c>
      <c r="F2661" s="15">
        <v>2738</v>
      </c>
      <c r="G2661" s="15">
        <v>5519</v>
      </c>
      <c r="H2661" s="90">
        <v>0</v>
      </c>
      <c r="I2661" s="90">
        <v>0</v>
      </c>
      <c r="J2661" s="15">
        <v>0</v>
      </c>
      <c r="K2661" s="15">
        <v>2781</v>
      </c>
      <c r="L2661" s="15">
        <v>2738</v>
      </c>
      <c r="M2661" s="15">
        <v>5519</v>
      </c>
      <c r="O2661" s="13"/>
      <c r="P2661" s="13"/>
    </row>
    <row r="2662" spans="1:16" ht="12.45" customHeight="1" x14ac:dyDescent="0.2">
      <c r="A2662" s="11" t="str">
        <f t="shared" si="45"/>
        <v>MORUYA1986</v>
      </c>
      <c r="B2662" s="95" t="s">
        <v>153</v>
      </c>
      <c r="C2662" s="88">
        <v>1986</v>
      </c>
      <c r="D2662" s="89"/>
      <c r="E2662" s="15">
        <v>2455</v>
      </c>
      <c r="F2662" s="15">
        <v>2514</v>
      </c>
      <c r="G2662" s="15">
        <v>4969</v>
      </c>
      <c r="H2662" s="90">
        <v>0</v>
      </c>
      <c r="I2662" s="90">
        <v>0</v>
      </c>
      <c r="J2662" s="15">
        <v>0</v>
      </c>
      <c r="K2662" s="15">
        <v>2455</v>
      </c>
      <c r="L2662" s="15">
        <v>2514</v>
      </c>
      <c r="M2662" s="15">
        <v>4969</v>
      </c>
      <c r="O2662" s="13"/>
      <c r="P2662" s="13"/>
    </row>
    <row r="2663" spans="1:16" ht="12.45" customHeight="1" x14ac:dyDescent="0.2">
      <c r="A2663" s="11" t="str">
        <f t="shared" si="45"/>
        <v>MORUYA1987</v>
      </c>
      <c r="B2663" s="3" t="s">
        <v>153</v>
      </c>
      <c r="C2663" s="12">
        <v>1987</v>
      </c>
      <c r="E2663" s="13">
        <v>2234</v>
      </c>
      <c r="F2663" s="13">
        <v>2266</v>
      </c>
      <c r="G2663" s="13">
        <v>4500</v>
      </c>
      <c r="H2663" s="13">
        <v>0</v>
      </c>
      <c r="I2663" s="13">
        <v>0</v>
      </c>
      <c r="J2663" s="13">
        <v>0</v>
      </c>
      <c r="K2663" s="15">
        <v>2234</v>
      </c>
      <c r="L2663" s="15">
        <v>2266</v>
      </c>
      <c r="M2663" s="15">
        <v>4500</v>
      </c>
      <c r="O2663" s="13"/>
      <c r="P2663" s="13"/>
    </row>
    <row r="2664" spans="1:16" ht="12.45" customHeight="1" x14ac:dyDescent="0.2">
      <c r="A2664" s="11" t="str">
        <f t="shared" si="45"/>
        <v>MORUYA1988</v>
      </c>
      <c r="B2664" s="3" t="s">
        <v>153</v>
      </c>
      <c r="C2664" s="12">
        <v>1988</v>
      </c>
      <c r="D2664" s="89"/>
      <c r="E2664" s="13">
        <v>2425</v>
      </c>
      <c r="F2664" s="13">
        <v>2532</v>
      </c>
      <c r="G2664" s="13">
        <v>4957</v>
      </c>
      <c r="H2664" s="13">
        <v>0</v>
      </c>
      <c r="I2664" s="13">
        <v>0</v>
      </c>
      <c r="J2664" s="13">
        <v>0</v>
      </c>
      <c r="K2664" s="15">
        <v>2425</v>
      </c>
      <c r="L2664" s="15">
        <v>2532</v>
      </c>
      <c r="M2664" s="15">
        <v>4957</v>
      </c>
      <c r="O2664" s="13"/>
      <c r="P2664" s="13"/>
    </row>
    <row r="2665" spans="1:16" ht="12.45" customHeight="1" x14ac:dyDescent="0.2">
      <c r="A2665" s="11" t="str">
        <f t="shared" si="45"/>
        <v>MORUYA1989</v>
      </c>
      <c r="B2665" s="3" t="s">
        <v>153</v>
      </c>
      <c r="C2665" s="12">
        <v>1989</v>
      </c>
      <c r="E2665" s="13">
        <v>2730</v>
      </c>
      <c r="F2665" s="13">
        <v>2495</v>
      </c>
      <c r="G2665" s="13">
        <v>5225</v>
      </c>
      <c r="H2665" s="13">
        <v>0</v>
      </c>
      <c r="I2665" s="13">
        <v>0</v>
      </c>
      <c r="J2665" s="13">
        <v>0</v>
      </c>
      <c r="K2665" s="15">
        <v>2730</v>
      </c>
      <c r="L2665" s="15">
        <v>2495</v>
      </c>
      <c r="M2665" s="15">
        <v>5225</v>
      </c>
      <c r="O2665" s="13"/>
      <c r="P2665" s="13"/>
    </row>
    <row r="2666" spans="1:16" ht="12.45" customHeight="1" x14ac:dyDescent="0.2">
      <c r="A2666" s="11" t="str">
        <f t="shared" si="45"/>
        <v>MORUYA1990</v>
      </c>
      <c r="B2666" s="93" t="s">
        <v>153</v>
      </c>
      <c r="C2666" s="88">
        <v>1990</v>
      </c>
      <c r="D2666" s="89"/>
      <c r="E2666" s="15">
        <v>5156</v>
      </c>
      <c r="F2666" s="15">
        <v>5416</v>
      </c>
      <c r="G2666" s="15">
        <v>10572</v>
      </c>
      <c r="H2666" s="15">
        <v>0</v>
      </c>
      <c r="I2666" s="15">
        <v>0</v>
      </c>
      <c r="J2666" s="15">
        <v>0</v>
      </c>
      <c r="K2666" s="15">
        <v>5156</v>
      </c>
      <c r="L2666" s="15">
        <v>5416</v>
      </c>
      <c r="M2666" s="15">
        <v>10572</v>
      </c>
      <c r="O2666" s="13"/>
      <c r="P2666" s="13"/>
    </row>
    <row r="2667" spans="1:16" ht="12.45" customHeight="1" x14ac:dyDescent="0.2">
      <c r="A2667" s="11" t="str">
        <f t="shared" si="45"/>
        <v>MORUYA1991</v>
      </c>
      <c r="B2667" s="95" t="s">
        <v>153</v>
      </c>
      <c r="C2667" s="88">
        <v>1991</v>
      </c>
      <c r="D2667" s="89"/>
      <c r="E2667" s="15">
        <v>4212</v>
      </c>
      <c r="F2667" s="15">
        <v>4220</v>
      </c>
      <c r="G2667" s="15">
        <v>8432</v>
      </c>
      <c r="H2667" s="90">
        <v>0</v>
      </c>
      <c r="I2667" s="90">
        <v>0</v>
      </c>
      <c r="J2667" s="15">
        <v>0</v>
      </c>
      <c r="K2667" s="15">
        <v>4212</v>
      </c>
      <c r="L2667" s="15">
        <v>4220</v>
      </c>
      <c r="M2667" s="15">
        <v>8432</v>
      </c>
      <c r="O2667" s="13"/>
      <c r="P2667" s="13"/>
    </row>
    <row r="2668" spans="1:16" ht="12.45" customHeight="1" x14ac:dyDescent="0.2">
      <c r="A2668" s="11" t="str">
        <f t="shared" si="45"/>
        <v>MORUYA1992</v>
      </c>
      <c r="B2668" s="91" t="s">
        <v>153</v>
      </c>
      <c r="C2668" s="12">
        <v>1992</v>
      </c>
      <c r="E2668" s="13">
        <v>4030</v>
      </c>
      <c r="F2668" s="13">
        <v>3777</v>
      </c>
      <c r="G2668" s="13">
        <v>7807</v>
      </c>
      <c r="H2668" s="13">
        <v>0</v>
      </c>
      <c r="I2668" s="13">
        <v>0</v>
      </c>
      <c r="J2668" s="13">
        <v>0</v>
      </c>
      <c r="K2668" s="15">
        <v>4030</v>
      </c>
      <c r="L2668" s="15">
        <v>3777</v>
      </c>
      <c r="M2668" s="15">
        <v>7807</v>
      </c>
      <c r="O2668" s="13"/>
      <c r="P2668" s="13"/>
    </row>
    <row r="2669" spans="1:16" ht="12.45" customHeight="1" x14ac:dyDescent="0.2">
      <c r="A2669" s="11" t="str">
        <f t="shared" si="45"/>
        <v>MORUYA1993</v>
      </c>
      <c r="B2669" s="93" t="s">
        <v>153</v>
      </c>
      <c r="C2669" s="88">
        <v>1993</v>
      </c>
      <c r="D2669" s="89"/>
      <c r="E2669" s="15">
        <v>4527</v>
      </c>
      <c r="F2669" s="15">
        <v>4404</v>
      </c>
      <c r="G2669" s="15">
        <v>8931</v>
      </c>
      <c r="H2669" s="15">
        <v>0</v>
      </c>
      <c r="I2669" s="15">
        <v>0</v>
      </c>
      <c r="J2669" s="15">
        <v>0</v>
      </c>
      <c r="K2669" s="15">
        <v>4527</v>
      </c>
      <c r="L2669" s="15">
        <v>4404</v>
      </c>
      <c r="M2669" s="15">
        <v>8931</v>
      </c>
      <c r="O2669" s="13"/>
      <c r="P2669" s="13"/>
    </row>
    <row r="2670" spans="1:16" ht="12.45" customHeight="1" x14ac:dyDescent="0.2">
      <c r="A2670" s="11" t="str">
        <f t="shared" si="45"/>
        <v>MORUYA1994</v>
      </c>
      <c r="B2670" s="3" t="s">
        <v>153</v>
      </c>
      <c r="C2670" s="12">
        <v>1994</v>
      </c>
      <c r="E2670" s="13">
        <v>4787</v>
      </c>
      <c r="F2670" s="13">
        <v>4739</v>
      </c>
      <c r="G2670" s="13">
        <v>9526</v>
      </c>
      <c r="H2670" s="13">
        <v>0</v>
      </c>
      <c r="I2670" s="13">
        <v>0</v>
      </c>
      <c r="J2670" s="13">
        <v>0</v>
      </c>
      <c r="K2670" s="15">
        <v>4787</v>
      </c>
      <c r="L2670" s="15">
        <v>4739</v>
      </c>
      <c r="M2670" s="15">
        <v>9526</v>
      </c>
      <c r="O2670" s="13"/>
      <c r="P2670" s="13"/>
    </row>
    <row r="2671" spans="1:16" ht="12.45" customHeight="1" x14ac:dyDescent="0.2">
      <c r="A2671" s="11" t="str">
        <f t="shared" si="45"/>
        <v>MORUYA1995</v>
      </c>
      <c r="B2671" s="93" t="s">
        <v>153</v>
      </c>
      <c r="C2671" s="88">
        <v>1995</v>
      </c>
      <c r="D2671" s="89"/>
      <c r="E2671" s="15">
        <v>4852</v>
      </c>
      <c r="F2671" s="15">
        <v>4943</v>
      </c>
      <c r="G2671" s="15">
        <v>9795</v>
      </c>
      <c r="H2671" s="15">
        <v>0</v>
      </c>
      <c r="I2671" s="15">
        <v>0</v>
      </c>
      <c r="J2671" s="15">
        <v>0</v>
      </c>
      <c r="K2671" s="15">
        <v>4852</v>
      </c>
      <c r="L2671" s="15">
        <v>4943</v>
      </c>
      <c r="M2671" s="15">
        <v>9795</v>
      </c>
      <c r="O2671" s="13"/>
      <c r="P2671" s="13"/>
    </row>
    <row r="2672" spans="1:16" ht="12.45" customHeight="1" x14ac:dyDescent="0.2">
      <c r="A2672" s="11" t="str">
        <f t="shared" si="45"/>
        <v>MORUYA1996</v>
      </c>
      <c r="B2672" s="3" t="s">
        <v>153</v>
      </c>
      <c r="C2672" s="12">
        <v>1996</v>
      </c>
      <c r="E2672" s="13">
        <v>4920</v>
      </c>
      <c r="F2672" s="13">
        <v>4907</v>
      </c>
      <c r="G2672" s="13">
        <v>9827</v>
      </c>
      <c r="H2672" s="13">
        <v>0</v>
      </c>
      <c r="I2672" s="13">
        <v>0</v>
      </c>
      <c r="J2672" s="13">
        <v>0</v>
      </c>
      <c r="K2672" s="15">
        <v>4920</v>
      </c>
      <c r="L2672" s="15">
        <v>4907</v>
      </c>
      <c r="M2672" s="15">
        <v>9827</v>
      </c>
      <c r="O2672" s="13"/>
      <c r="P2672" s="13"/>
    </row>
    <row r="2673" spans="1:16" ht="12.45" customHeight="1" x14ac:dyDescent="0.2">
      <c r="A2673" s="11" t="str">
        <f t="shared" si="45"/>
        <v>MORUYA1997</v>
      </c>
      <c r="B2673" s="3" t="s">
        <v>153</v>
      </c>
      <c r="C2673" s="12">
        <v>1997</v>
      </c>
      <c r="E2673" s="13">
        <v>4760</v>
      </c>
      <c r="F2673" s="13">
        <v>4677</v>
      </c>
      <c r="G2673" s="13">
        <v>9437</v>
      </c>
      <c r="H2673" s="13">
        <v>0</v>
      </c>
      <c r="I2673" s="13">
        <v>0</v>
      </c>
      <c r="J2673" s="13">
        <v>0</v>
      </c>
      <c r="K2673" s="15">
        <v>4760</v>
      </c>
      <c r="L2673" s="15">
        <v>4677</v>
      </c>
      <c r="M2673" s="15">
        <v>9437</v>
      </c>
      <c r="O2673" s="13"/>
      <c r="P2673" s="13"/>
    </row>
    <row r="2674" spans="1:16" ht="12.45" customHeight="1" x14ac:dyDescent="0.2">
      <c r="A2674" s="11" t="str">
        <f t="shared" si="45"/>
        <v>MORUYA1998</v>
      </c>
      <c r="B2674" s="95" t="s">
        <v>153</v>
      </c>
      <c r="C2674" s="88">
        <v>1998</v>
      </c>
      <c r="D2674" s="89"/>
      <c r="E2674" s="15">
        <v>5106</v>
      </c>
      <c r="F2674" s="15">
        <v>4998</v>
      </c>
      <c r="G2674" s="15">
        <v>10104</v>
      </c>
      <c r="H2674" s="90">
        <v>0</v>
      </c>
      <c r="I2674" s="90">
        <v>0</v>
      </c>
      <c r="J2674" s="15">
        <v>0</v>
      </c>
      <c r="K2674" s="15">
        <v>5106</v>
      </c>
      <c r="L2674" s="15">
        <v>4998</v>
      </c>
      <c r="M2674" s="15">
        <v>10104</v>
      </c>
      <c r="O2674" s="13"/>
      <c r="P2674" s="13"/>
    </row>
    <row r="2675" spans="1:16" ht="12.45" customHeight="1" x14ac:dyDescent="0.2">
      <c r="A2675" s="11" t="str">
        <f t="shared" si="45"/>
        <v>MORUYA1999</v>
      </c>
      <c r="B2675" s="3" t="s">
        <v>153</v>
      </c>
      <c r="C2675" s="12">
        <v>1999</v>
      </c>
      <c r="E2675" s="13">
        <v>5126</v>
      </c>
      <c r="F2675" s="13">
        <v>5067</v>
      </c>
      <c r="G2675" s="13">
        <v>10193</v>
      </c>
      <c r="H2675" s="13">
        <v>0</v>
      </c>
      <c r="I2675" s="13">
        <v>0</v>
      </c>
      <c r="J2675" s="13">
        <v>0</v>
      </c>
      <c r="K2675" s="15">
        <v>5126</v>
      </c>
      <c r="L2675" s="15">
        <v>5067</v>
      </c>
      <c r="M2675" s="15">
        <v>10193</v>
      </c>
      <c r="O2675" s="13"/>
      <c r="P2675" s="13"/>
    </row>
    <row r="2676" spans="1:16" ht="12.45" customHeight="1" x14ac:dyDescent="0.2">
      <c r="A2676" s="11" t="str">
        <f t="shared" si="45"/>
        <v>MORUYA2000</v>
      </c>
      <c r="B2676" s="95" t="s">
        <v>153</v>
      </c>
      <c r="C2676" s="88">
        <v>2000</v>
      </c>
      <c r="D2676" s="89"/>
      <c r="E2676" s="15">
        <v>5132</v>
      </c>
      <c r="F2676" s="15">
        <v>5176</v>
      </c>
      <c r="G2676" s="15">
        <v>10308</v>
      </c>
      <c r="H2676" s="90">
        <v>0</v>
      </c>
      <c r="I2676" s="90">
        <v>0</v>
      </c>
      <c r="J2676" s="15">
        <v>0</v>
      </c>
      <c r="K2676" s="15">
        <v>5132</v>
      </c>
      <c r="L2676" s="15">
        <v>5176</v>
      </c>
      <c r="M2676" s="15">
        <v>10308</v>
      </c>
      <c r="O2676" s="13"/>
      <c r="P2676" s="13"/>
    </row>
    <row r="2677" spans="1:16" ht="12.45" customHeight="1" x14ac:dyDescent="0.2">
      <c r="A2677" s="11" t="str">
        <f t="shared" si="45"/>
        <v>MORUYA2001</v>
      </c>
      <c r="B2677" s="95" t="s">
        <v>153</v>
      </c>
      <c r="C2677" s="88">
        <v>2001</v>
      </c>
      <c r="D2677" s="89"/>
      <c r="E2677" s="15">
        <v>4302</v>
      </c>
      <c r="F2677" s="15">
        <v>4395</v>
      </c>
      <c r="G2677" s="15">
        <v>8697</v>
      </c>
      <c r="H2677" s="90">
        <v>0</v>
      </c>
      <c r="I2677" s="90">
        <v>0</v>
      </c>
      <c r="J2677" s="15">
        <v>0</v>
      </c>
      <c r="K2677" s="15">
        <v>4302</v>
      </c>
      <c r="L2677" s="15">
        <v>4395</v>
      </c>
      <c r="M2677" s="15">
        <v>8697</v>
      </c>
      <c r="O2677" s="13"/>
      <c r="P2677" s="13"/>
    </row>
    <row r="2678" spans="1:16" ht="12.45" customHeight="1" x14ac:dyDescent="0.2">
      <c r="A2678" s="11" t="str">
        <f t="shared" si="45"/>
        <v>MORUYA2002</v>
      </c>
      <c r="B2678" s="95" t="s">
        <v>153</v>
      </c>
      <c r="C2678" s="88">
        <v>2002</v>
      </c>
      <c r="D2678" s="89"/>
      <c r="E2678" s="15">
        <v>3920</v>
      </c>
      <c r="F2678" s="15">
        <v>4028</v>
      </c>
      <c r="G2678" s="15">
        <v>7948</v>
      </c>
      <c r="H2678" s="90">
        <v>0</v>
      </c>
      <c r="I2678" s="90">
        <v>0</v>
      </c>
      <c r="J2678" s="15">
        <v>0</v>
      </c>
      <c r="K2678" s="15">
        <v>3920</v>
      </c>
      <c r="L2678" s="15">
        <v>4028</v>
      </c>
      <c r="M2678" s="15">
        <v>7948</v>
      </c>
      <c r="O2678" s="13"/>
      <c r="P2678" s="13"/>
    </row>
    <row r="2679" spans="1:16" ht="12.45" customHeight="1" x14ac:dyDescent="0.2">
      <c r="A2679" s="11" t="str">
        <f t="shared" si="45"/>
        <v>MORUYA2003</v>
      </c>
      <c r="B2679" s="3" t="s">
        <v>153</v>
      </c>
      <c r="C2679" s="12">
        <v>2003</v>
      </c>
      <c r="E2679" s="13">
        <v>3848</v>
      </c>
      <c r="F2679" s="13">
        <v>3895</v>
      </c>
      <c r="G2679" s="13">
        <v>7743</v>
      </c>
      <c r="H2679" s="13">
        <v>0</v>
      </c>
      <c r="I2679" s="13">
        <v>0</v>
      </c>
      <c r="J2679" s="13">
        <v>0</v>
      </c>
      <c r="K2679" s="15">
        <v>3848</v>
      </c>
      <c r="L2679" s="15">
        <v>3895</v>
      </c>
      <c r="M2679" s="15">
        <v>7743</v>
      </c>
      <c r="O2679" s="13"/>
      <c r="P2679" s="13"/>
    </row>
    <row r="2680" spans="1:16" ht="12.45" customHeight="1" x14ac:dyDescent="0.2">
      <c r="A2680" s="11" t="str">
        <f t="shared" si="45"/>
        <v>MORUYA2004</v>
      </c>
      <c r="B2680" s="3" t="s">
        <v>153</v>
      </c>
      <c r="C2680" s="12">
        <v>2004</v>
      </c>
      <c r="E2680" s="13">
        <v>7213</v>
      </c>
      <c r="F2680" s="13">
        <v>7117</v>
      </c>
      <c r="G2680" s="13">
        <v>14330</v>
      </c>
      <c r="H2680" s="13">
        <v>0</v>
      </c>
      <c r="I2680" s="13">
        <v>0</v>
      </c>
      <c r="J2680" s="13">
        <v>0</v>
      </c>
      <c r="K2680" s="15">
        <v>7213</v>
      </c>
      <c r="L2680" s="15">
        <v>7117</v>
      </c>
      <c r="M2680" s="15">
        <v>14330</v>
      </c>
      <c r="O2680" s="13"/>
      <c r="P2680" s="13"/>
    </row>
    <row r="2681" spans="1:16" ht="12.45" customHeight="1" x14ac:dyDescent="0.2">
      <c r="A2681" s="11" t="str">
        <f t="shared" si="45"/>
        <v>MORUYA2005</v>
      </c>
      <c r="B2681" s="3" t="s">
        <v>153</v>
      </c>
      <c r="C2681" s="12">
        <v>2005</v>
      </c>
      <c r="E2681" s="13">
        <v>7799</v>
      </c>
      <c r="F2681" s="13">
        <v>7956</v>
      </c>
      <c r="G2681" s="13">
        <v>15755</v>
      </c>
      <c r="H2681" s="13">
        <v>0</v>
      </c>
      <c r="I2681" s="13">
        <v>0</v>
      </c>
      <c r="J2681" s="13">
        <v>0</v>
      </c>
      <c r="K2681" s="15">
        <v>7799</v>
      </c>
      <c r="L2681" s="15">
        <v>7956</v>
      </c>
      <c r="M2681" s="15">
        <v>15755</v>
      </c>
      <c r="O2681" s="13"/>
      <c r="P2681" s="13"/>
    </row>
    <row r="2682" spans="1:16" ht="12.45" customHeight="1" x14ac:dyDescent="0.2">
      <c r="A2682" s="11" t="str">
        <f t="shared" si="45"/>
        <v>MORUYA2006</v>
      </c>
      <c r="B2682" s="3" t="s">
        <v>153</v>
      </c>
      <c r="C2682" s="12">
        <v>2006</v>
      </c>
      <c r="E2682" s="13">
        <v>9357</v>
      </c>
      <c r="F2682" s="13">
        <v>9454</v>
      </c>
      <c r="G2682" s="13">
        <v>18811</v>
      </c>
      <c r="H2682" s="13">
        <v>0</v>
      </c>
      <c r="I2682" s="13">
        <v>0</v>
      </c>
      <c r="J2682" s="13">
        <v>0</v>
      </c>
      <c r="K2682" s="15">
        <v>9357</v>
      </c>
      <c r="L2682" s="15">
        <v>9454</v>
      </c>
      <c r="M2682" s="15">
        <v>18811</v>
      </c>
      <c r="O2682" s="13"/>
      <c r="P2682" s="13"/>
    </row>
    <row r="2683" spans="1:16" ht="12.45" customHeight="1" x14ac:dyDescent="0.2">
      <c r="A2683" s="11" t="str">
        <f t="shared" si="45"/>
        <v>MORUYA2007</v>
      </c>
      <c r="B2683" s="3" t="s">
        <v>153</v>
      </c>
      <c r="C2683" s="12">
        <v>2007</v>
      </c>
      <c r="E2683" s="13">
        <v>10729</v>
      </c>
      <c r="F2683" s="13">
        <v>10849</v>
      </c>
      <c r="G2683" s="13">
        <v>21578</v>
      </c>
      <c r="H2683" s="13">
        <v>0</v>
      </c>
      <c r="I2683" s="13">
        <v>0</v>
      </c>
      <c r="J2683" s="13">
        <v>0</v>
      </c>
      <c r="K2683" s="15">
        <v>10729</v>
      </c>
      <c r="L2683" s="15">
        <v>10849</v>
      </c>
      <c r="M2683" s="15">
        <v>21578</v>
      </c>
      <c r="O2683" s="13"/>
      <c r="P2683" s="13"/>
    </row>
    <row r="2684" spans="1:16" ht="12.45" customHeight="1" x14ac:dyDescent="0.2">
      <c r="A2684" s="11" t="str">
        <f t="shared" si="45"/>
        <v>MORUYA2008</v>
      </c>
      <c r="B2684" s="3" t="s">
        <v>153</v>
      </c>
      <c r="C2684" s="12">
        <v>2008</v>
      </c>
      <c r="E2684" s="13">
        <v>10728</v>
      </c>
      <c r="F2684" s="13">
        <v>10500</v>
      </c>
      <c r="G2684" s="13">
        <v>21228</v>
      </c>
      <c r="H2684" s="13">
        <v>0</v>
      </c>
      <c r="I2684" s="13">
        <v>0</v>
      </c>
      <c r="J2684" s="13">
        <v>0</v>
      </c>
      <c r="K2684" s="15">
        <v>10728</v>
      </c>
      <c r="L2684" s="15">
        <v>10500</v>
      </c>
      <c r="M2684" s="15">
        <v>21228</v>
      </c>
      <c r="O2684" s="13"/>
      <c r="P2684" s="13"/>
    </row>
    <row r="2685" spans="1:16" ht="12.45" customHeight="1" x14ac:dyDescent="0.2">
      <c r="A2685" s="11" t="str">
        <f t="shared" si="45"/>
        <v>MORUYA2009</v>
      </c>
      <c r="B2685" s="3" t="s">
        <v>153</v>
      </c>
      <c r="C2685" s="12">
        <v>2009</v>
      </c>
      <c r="E2685" s="13">
        <v>9948</v>
      </c>
      <c r="F2685" s="13">
        <v>9728</v>
      </c>
      <c r="G2685" s="13">
        <v>19676</v>
      </c>
      <c r="H2685" s="13">
        <v>0</v>
      </c>
      <c r="I2685" s="13">
        <v>0</v>
      </c>
      <c r="J2685" s="13">
        <v>0</v>
      </c>
      <c r="K2685" s="15">
        <v>9948</v>
      </c>
      <c r="L2685" s="15">
        <v>9728</v>
      </c>
      <c r="M2685" s="15">
        <v>19676</v>
      </c>
      <c r="O2685" s="13"/>
      <c r="P2685" s="13"/>
    </row>
    <row r="2686" spans="1:16" ht="12.45" customHeight="1" x14ac:dyDescent="0.2">
      <c r="A2686" s="11" t="str">
        <f t="shared" si="45"/>
        <v>MORUYA2010</v>
      </c>
      <c r="B2686" s="3" t="s">
        <v>153</v>
      </c>
      <c r="C2686" s="12">
        <v>2010</v>
      </c>
      <c r="E2686" s="13">
        <v>10347</v>
      </c>
      <c r="F2686" s="13">
        <v>10324</v>
      </c>
      <c r="G2686" s="13">
        <v>20671</v>
      </c>
      <c r="H2686" s="13">
        <v>0</v>
      </c>
      <c r="I2686" s="13">
        <v>0</v>
      </c>
      <c r="J2686" s="13">
        <v>0</v>
      </c>
      <c r="K2686" s="15">
        <v>10347</v>
      </c>
      <c r="L2686" s="15">
        <v>10324</v>
      </c>
      <c r="M2686" s="15">
        <v>20671</v>
      </c>
      <c r="O2686" s="13"/>
      <c r="P2686" s="13"/>
    </row>
    <row r="2687" spans="1:16" ht="12.45" customHeight="1" x14ac:dyDescent="0.2">
      <c r="A2687" s="11" t="str">
        <f t="shared" si="45"/>
        <v>MORUYA2011</v>
      </c>
      <c r="B2687" s="3" t="s">
        <v>153</v>
      </c>
      <c r="C2687" s="12">
        <v>2011</v>
      </c>
      <c r="E2687" s="13">
        <v>9350</v>
      </c>
      <c r="F2687" s="13">
        <v>9261</v>
      </c>
      <c r="G2687" s="13">
        <v>18611</v>
      </c>
      <c r="H2687" s="13">
        <v>0</v>
      </c>
      <c r="I2687" s="13">
        <v>0</v>
      </c>
      <c r="J2687" s="13">
        <v>0</v>
      </c>
      <c r="K2687" s="15">
        <v>9350</v>
      </c>
      <c r="L2687" s="15">
        <v>9261</v>
      </c>
      <c r="M2687" s="15">
        <v>18611</v>
      </c>
      <c r="O2687" s="13"/>
      <c r="P2687" s="13"/>
    </row>
    <row r="2688" spans="1:16" ht="12.45" customHeight="1" x14ac:dyDescent="0.2">
      <c r="A2688" s="11" t="str">
        <f t="shared" si="45"/>
        <v>MORUYA2012</v>
      </c>
      <c r="B2688" s="3" t="s">
        <v>153</v>
      </c>
      <c r="C2688" s="12">
        <v>2012</v>
      </c>
      <c r="E2688" s="13">
        <v>9055</v>
      </c>
      <c r="F2688" s="13">
        <v>8969</v>
      </c>
      <c r="G2688" s="13">
        <v>18024</v>
      </c>
      <c r="H2688" s="13">
        <v>0</v>
      </c>
      <c r="I2688" s="13">
        <v>0</v>
      </c>
      <c r="J2688" s="13">
        <v>0</v>
      </c>
      <c r="K2688" s="15">
        <v>9055</v>
      </c>
      <c r="L2688" s="15">
        <v>8969</v>
      </c>
      <c r="M2688" s="15">
        <v>18024</v>
      </c>
      <c r="O2688" s="13"/>
      <c r="P2688" s="13"/>
    </row>
    <row r="2689" spans="1:16" ht="12.45" customHeight="1" x14ac:dyDescent="0.2">
      <c r="A2689" s="11" t="str">
        <f t="shared" si="45"/>
        <v>MORUYA2013</v>
      </c>
      <c r="B2689" s="95" t="s">
        <v>153</v>
      </c>
      <c r="C2689" s="88">
        <v>2013</v>
      </c>
      <c r="D2689" s="89"/>
      <c r="E2689" s="15">
        <v>9362</v>
      </c>
      <c r="F2689" s="15">
        <v>9308</v>
      </c>
      <c r="G2689" s="15">
        <v>18670</v>
      </c>
      <c r="H2689" s="90">
        <v>0</v>
      </c>
      <c r="I2689" s="90">
        <v>0</v>
      </c>
      <c r="J2689" s="15">
        <v>0</v>
      </c>
      <c r="K2689" s="15">
        <v>9362</v>
      </c>
      <c r="L2689" s="15">
        <v>9308</v>
      </c>
      <c r="M2689" s="15">
        <v>18670</v>
      </c>
      <c r="O2689" s="13"/>
      <c r="P2689" s="13"/>
    </row>
    <row r="2690" spans="1:16" ht="12.45" customHeight="1" x14ac:dyDescent="0.2">
      <c r="A2690" s="11" t="str">
        <f t="shared" si="45"/>
        <v>MORUYA2014</v>
      </c>
      <c r="B2690" s="95" t="s">
        <v>153</v>
      </c>
      <c r="C2690" s="88">
        <v>2014</v>
      </c>
      <c r="D2690" s="89"/>
      <c r="E2690" s="15">
        <v>8910</v>
      </c>
      <c r="F2690" s="15">
        <v>8931</v>
      </c>
      <c r="G2690" s="15">
        <v>17841</v>
      </c>
      <c r="H2690" s="90">
        <v>0</v>
      </c>
      <c r="I2690" s="90">
        <v>0</v>
      </c>
      <c r="J2690" s="15">
        <v>0</v>
      </c>
      <c r="K2690" s="15">
        <v>8910</v>
      </c>
      <c r="L2690" s="15">
        <v>8931</v>
      </c>
      <c r="M2690" s="15">
        <v>17841</v>
      </c>
      <c r="O2690" s="13"/>
      <c r="P2690" s="13"/>
    </row>
    <row r="2691" spans="1:16" ht="12.45" customHeight="1" x14ac:dyDescent="0.2">
      <c r="A2691" s="11" t="str">
        <f t="shared" si="45"/>
        <v>MORUYA2015</v>
      </c>
      <c r="B2691" s="3" t="s">
        <v>153</v>
      </c>
      <c r="C2691" s="12">
        <v>2015</v>
      </c>
      <c r="E2691" s="13">
        <v>8755</v>
      </c>
      <c r="F2691" s="13">
        <v>8870</v>
      </c>
      <c r="G2691" s="13">
        <v>17625</v>
      </c>
      <c r="H2691" s="13">
        <v>0</v>
      </c>
      <c r="I2691" s="13">
        <v>0</v>
      </c>
      <c r="J2691" s="13">
        <v>0</v>
      </c>
      <c r="K2691" s="15">
        <v>8755</v>
      </c>
      <c r="L2691" s="15">
        <v>8870</v>
      </c>
      <c r="M2691" s="15">
        <v>17625</v>
      </c>
      <c r="O2691" s="13"/>
      <c r="P2691" s="13"/>
    </row>
    <row r="2692" spans="1:16" ht="12.45" customHeight="1" x14ac:dyDescent="0.2">
      <c r="A2692" s="11" t="str">
        <f t="shared" si="45"/>
        <v>MORUYA2016</v>
      </c>
      <c r="B2692" s="93" t="s">
        <v>153</v>
      </c>
      <c r="C2692" s="88">
        <v>2016</v>
      </c>
      <c r="E2692" s="15">
        <v>9017</v>
      </c>
      <c r="F2692" s="15">
        <v>9078</v>
      </c>
      <c r="G2692" s="15">
        <v>18095</v>
      </c>
      <c r="H2692" s="15">
        <v>0</v>
      </c>
      <c r="I2692" s="15">
        <v>0</v>
      </c>
      <c r="J2692" s="15">
        <v>0</v>
      </c>
      <c r="K2692" s="15">
        <v>9017</v>
      </c>
      <c r="L2692" s="15">
        <v>9078</v>
      </c>
      <c r="M2692" s="15">
        <v>18095</v>
      </c>
      <c r="O2692" s="13"/>
      <c r="P2692" s="13"/>
    </row>
    <row r="2693" spans="1:16" ht="12.45" customHeight="1" x14ac:dyDescent="0.2">
      <c r="A2693" s="11" t="str">
        <f t="shared" si="45"/>
        <v>MORUYA2017</v>
      </c>
      <c r="B2693" s="3" t="s">
        <v>153</v>
      </c>
      <c r="C2693" s="12">
        <v>2017</v>
      </c>
      <c r="E2693" s="13">
        <v>9450</v>
      </c>
      <c r="F2693" s="13">
        <v>9641</v>
      </c>
      <c r="G2693" s="13">
        <v>19091</v>
      </c>
      <c r="H2693" s="13">
        <v>0</v>
      </c>
      <c r="I2693" s="13">
        <v>0</v>
      </c>
      <c r="J2693" s="13">
        <v>0</v>
      </c>
      <c r="K2693" s="15">
        <v>9450</v>
      </c>
      <c r="L2693" s="15">
        <v>9641</v>
      </c>
      <c r="M2693" s="15">
        <v>19091</v>
      </c>
      <c r="O2693" s="13"/>
      <c r="P2693" s="13"/>
    </row>
    <row r="2694" spans="1:16" ht="12.45" customHeight="1" x14ac:dyDescent="0.2">
      <c r="A2694" s="11" t="str">
        <f t="shared" si="45"/>
        <v>MORUYA2018</v>
      </c>
      <c r="B2694" s="91" t="s">
        <v>153</v>
      </c>
      <c r="C2694" s="12">
        <v>2018</v>
      </c>
      <c r="E2694" s="13">
        <v>11111</v>
      </c>
      <c r="F2694" s="13">
        <v>11747</v>
      </c>
      <c r="G2694" s="13">
        <v>22858</v>
      </c>
      <c r="H2694" s="13">
        <v>0</v>
      </c>
      <c r="I2694" s="13">
        <v>0</v>
      </c>
      <c r="J2694" s="13">
        <v>0</v>
      </c>
      <c r="K2694" s="15">
        <v>11111</v>
      </c>
      <c r="L2694" s="15">
        <v>11747</v>
      </c>
      <c r="M2694" s="15">
        <v>22858</v>
      </c>
      <c r="O2694" s="13"/>
      <c r="P2694" s="13"/>
    </row>
    <row r="2695" spans="1:16" ht="12.45" customHeight="1" x14ac:dyDescent="0.2">
      <c r="A2695" s="11" t="str">
        <f t="shared" si="45"/>
        <v>MORUYA2019</v>
      </c>
      <c r="B2695" s="3" t="s">
        <v>153</v>
      </c>
      <c r="C2695" s="12">
        <v>2019</v>
      </c>
      <c r="E2695" s="13">
        <v>10468</v>
      </c>
      <c r="F2695" s="13">
        <v>11151</v>
      </c>
      <c r="G2695" s="13">
        <v>21619</v>
      </c>
      <c r="H2695" s="13">
        <v>0</v>
      </c>
      <c r="I2695" s="13">
        <v>0</v>
      </c>
      <c r="J2695" s="13">
        <v>0</v>
      </c>
      <c r="K2695" s="15">
        <v>10468</v>
      </c>
      <c r="L2695" s="15">
        <v>11151</v>
      </c>
      <c r="M2695" s="15">
        <v>21619</v>
      </c>
      <c r="O2695" s="13"/>
      <c r="P2695" s="13"/>
    </row>
    <row r="2696" spans="1:16" ht="12.45" customHeight="1" x14ac:dyDescent="0.2">
      <c r="A2696" s="11" t="str">
        <f t="shared" si="45"/>
        <v>MORUYA2020</v>
      </c>
      <c r="B2696" s="3" t="s">
        <v>153</v>
      </c>
      <c r="C2696" s="12">
        <v>2020</v>
      </c>
      <c r="E2696" s="13">
        <v>3268</v>
      </c>
      <c r="F2696" s="13">
        <v>3517</v>
      </c>
      <c r="G2696" s="13">
        <v>6785</v>
      </c>
      <c r="H2696" s="13">
        <v>0</v>
      </c>
      <c r="I2696" s="13">
        <v>0</v>
      </c>
      <c r="J2696" s="13">
        <v>0</v>
      </c>
      <c r="K2696" s="15">
        <v>3268</v>
      </c>
      <c r="L2696" s="15">
        <v>3517</v>
      </c>
      <c r="M2696" s="15">
        <v>6785</v>
      </c>
      <c r="O2696" s="13"/>
      <c r="P2696" s="13"/>
    </row>
    <row r="2697" spans="1:16" ht="12.45" customHeight="1" x14ac:dyDescent="0.2">
      <c r="A2697" s="11" t="str">
        <f t="shared" si="45"/>
        <v>MORUYA2021</v>
      </c>
      <c r="B2697" s="95" t="s">
        <v>153</v>
      </c>
      <c r="C2697" s="88">
        <v>2021</v>
      </c>
      <c r="D2697" s="89"/>
      <c r="E2697" s="15">
        <v>3609</v>
      </c>
      <c r="F2697" s="15">
        <v>3930</v>
      </c>
      <c r="G2697" s="15">
        <v>7539</v>
      </c>
      <c r="H2697" s="90">
        <v>0</v>
      </c>
      <c r="I2697" s="90">
        <v>0</v>
      </c>
      <c r="J2697" s="15">
        <v>0</v>
      </c>
      <c r="K2697" s="15">
        <v>3609</v>
      </c>
      <c r="L2697" s="15">
        <v>3930</v>
      </c>
      <c r="M2697" s="15">
        <v>7539</v>
      </c>
      <c r="O2697" s="13"/>
      <c r="P2697" s="13"/>
    </row>
    <row r="2698" spans="1:16" ht="12.45" customHeight="1" x14ac:dyDescent="0.2">
      <c r="A2698" s="11" t="str">
        <f t="shared" si="45"/>
        <v>MORUYA2022</v>
      </c>
      <c r="B2698" s="93" t="s">
        <v>153</v>
      </c>
      <c r="C2698" s="12">
        <v>2022</v>
      </c>
      <c r="D2698" s="89"/>
      <c r="E2698" s="94">
        <v>10138</v>
      </c>
      <c r="F2698" s="94">
        <v>10968</v>
      </c>
      <c r="G2698" s="94">
        <v>21106</v>
      </c>
      <c r="H2698" s="94">
        <v>0</v>
      </c>
      <c r="I2698" s="94">
        <v>0</v>
      </c>
      <c r="J2698" s="94">
        <v>0</v>
      </c>
      <c r="K2698" s="15">
        <v>10138</v>
      </c>
      <c r="L2698" s="15">
        <v>10968</v>
      </c>
      <c r="M2698" s="15">
        <v>21106</v>
      </c>
      <c r="O2698" s="13"/>
      <c r="P2698" s="13"/>
    </row>
    <row r="2699" spans="1:16" ht="12.45" customHeight="1" x14ac:dyDescent="0.2">
      <c r="A2699" s="11" t="str">
        <f t="shared" si="45"/>
        <v>MORUYA2023</v>
      </c>
      <c r="B2699" s="93" t="s">
        <v>153</v>
      </c>
      <c r="C2699" s="88">
        <v>2023</v>
      </c>
      <c r="D2699" s="89"/>
      <c r="E2699" s="15">
        <v>10239</v>
      </c>
      <c r="F2699" s="15">
        <v>10896</v>
      </c>
      <c r="G2699" s="15">
        <v>21135</v>
      </c>
      <c r="H2699" s="15">
        <v>0</v>
      </c>
      <c r="I2699" s="15">
        <v>0</v>
      </c>
      <c r="J2699" s="15">
        <v>0</v>
      </c>
      <c r="K2699" s="15">
        <v>10239</v>
      </c>
      <c r="L2699" s="15">
        <v>10896</v>
      </c>
      <c r="M2699" s="15">
        <v>21135</v>
      </c>
      <c r="O2699" s="13"/>
      <c r="P2699" s="13"/>
    </row>
    <row r="2700" spans="1:16" ht="12.45" customHeight="1" x14ac:dyDescent="0.2">
      <c r="A2700" s="11" t="str">
        <f t="shared" ref="A2700:A2763" si="46">CONCATENATE(B2700,C2700)</f>
        <v>MORUYA2024</v>
      </c>
      <c r="B2700" s="91" t="s">
        <v>153</v>
      </c>
      <c r="C2700" s="16">
        <v>2024</v>
      </c>
      <c r="D2700" s="89"/>
      <c r="E2700" s="92">
        <v>9464</v>
      </c>
      <c r="F2700" s="92">
        <v>10139</v>
      </c>
      <c r="G2700" s="92">
        <v>19603</v>
      </c>
      <c r="H2700" s="92">
        <v>0</v>
      </c>
      <c r="I2700" s="92">
        <v>0</v>
      </c>
      <c r="J2700" s="92">
        <v>0</v>
      </c>
      <c r="K2700" s="15">
        <v>9464</v>
      </c>
      <c r="L2700" s="15">
        <v>10139</v>
      </c>
      <c r="M2700" s="15">
        <v>19603</v>
      </c>
      <c r="O2700" s="13"/>
      <c r="P2700" s="13"/>
    </row>
    <row r="2701" spans="1:16" ht="12.45" customHeight="1" x14ac:dyDescent="0.2">
      <c r="A2701" s="11" t="str">
        <f t="shared" si="46"/>
        <v>MOUNT GAMBIER1985</v>
      </c>
      <c r="B2701" s="3" t="s">
        <v>37</v>
      </c>
      <c r="C2701" s="12">
        <v>1985</v>
      </c>
      <c r="E2701" s="13">
        <v>23054</v>
      </c>
      <c r="F2701" s="13">
        <v>22390</v>
      </c>
      <c r="G2701" s="13">
        <v>45444</v>
      </c>
      <c r="H2701" s="13">
        <v>0</v>
      </c>
      <c r="I2701" s="13">
        <v>0</v>
      </c>
      <c r="J2701" s="13">
        <v>0</v>
      </c>
      <c r="K2701" s="15">
        <v>23054</v>
      </c>
      <c r="L2701" s="15">
        <v>22390</v>
      </c>
      <c r="M2701" s="15">
        <v>45444</v>
      </c>
      <c r="O2701" s="13"/>
      <c r="P2701" s="13"/>
    </row>
    <row r="2702" spans="1:16" ht="12.45" customHeight="1" x14ac:dyDescent="0.2">
      <c r="A2702" s="11" t="str">
        <f t="shared" si="46"/>
        <v>MOUNT GAMBIER1986</v>
      </c>
      <c r="B2702" s="3" t="s">
        <v>37</v>
      </c>
      <c r="C2702" s="12">
        <v>1986</v>
      </c>
      <c r="E2702" s="13">
        <v>14313</v>
      </c>
      <c r="F2702" s="13">
        <v>13997</v>
      </c>
      <c r="G2702" s="13">
        <v>28310</v>
      </c>
      <c r="H2702" s="13">
        <v>0</v>
      </c>
      <c r="I2702" s="13">
        <v>0</v>
      </c>
      <c r="J2702" s="13">
        <v>0</v>
      </c>
      <c r="K2702" s="15">
        <v>14313</v>
      </c>
      <c r="L2702" s="15">
        <v>13997</v>
      </c>
      <c r="M2702" s="15">
        <v>28310</v>
      </c>
      <c r="O2702" s="13"/>
      <c r="P2702" s="13"/>
    </row>
    <row r="2703" spans="1:16" ht="12.45" customHeight="1" x14ac:dyDescent="0.2">
      <c r="A2703" s="11" t="str">
        <f t="shared" si="46"/>
        <v>MOUNT GAMBIER1987</v>
      </c>
      <c r="B2703" s="3" t="s">
        <v>37</v>
      </c>
      <c r="C2703" s="12">
        <v>1987</v>
      </c>
      <c r="E2703" s="13">
        <v>21090</v>
      </c>
      <c r="F2703" s="13">
        <v>20799</v>
      </c>
      <c r="G2703" s="13">
        <v>41889</v>
      </c>
      <c r="H2703" s="13">
        <v>0</v>
      </c>
      <c r="I2703" s="13">
        <v>0</v>
      </c>
      <c r="J2703" s="13">
        <v>0</v>
      </c>
      <c r="K2703" s="15">
        <v>21090</v>
      </c>
      <c r="L2703" s="15">
        <v>20799</v>
      </c>
      <c r="M2703" s="15">
        <v>41889</v>
      </c>
      <c r="O2703" s="13"/>
      <c r="P2703" s="13"/>
    </row>
    <row r="2704" spans="1:16" ht="12.45" customHeight="1" x14ac:dyDescent="0.2">
      <c r="A2704" s="11" t="str">
        <f t="shared" si="46"/>
        <v>MOUNT GAMBIER1988</v>
      </c>
      <c r="B2704" s="93" t="s">
        <v>37</v>
      </c>
      <c r="C2704" s="88">
        <v>1988</v>
      </c>
      <c r="D2704" s="89"/>
      <c r="E2704" s="15">
        <v>24185</v>
      </c>
      <c r="F2704" s="15">
        <v>23847</v>
      </c>
      <c r="G2704" s="15">
        <v>48032</v>
      </c>
      <c r="H2704" s="15">
        <v>0</v>
      </c>
      <c r="I2704" s="15">
        <v>0</v>
      </c>
      <c r="J2704" s="15">
        <v>0</v>
      </c>
      <c r="K2704" s="15">
        <v>24185</v>
      </c>
      <c r="L2704" s="15">
        <v>23847</v>
      </c>
      <c r="M2704" s="15">
        <v>48032</v>
      </c>
      <c r="O2704" s="13"/>
      <c r="P2704" s="13"/>
    </row>
    <row r="2705" spans="1:16" ht="12.45" customHeight="1" x14ac:dyDescent="0.2">
      <c r="A2705" s="11" t="str">
        <f t="shared" si="46"/>
        <v>MOUNT GAMBIER1989</v>
      </c>
      <c r="B2705" s="3" t="s">
        <v>37</v>
      </c>
      <c r="C2705" s="12">
        <v>1989</v>
      </c>
      <c r="E2705" s="13">
        <v>26082</v>
      </c>
      <c r="F2705" s="13">
        <v>25430</v>
      </c>
      <c r="G2705" s="13">
        <v>51512</v>
      </c>
      <c r="H2705" s="13">
        <v>0</v>
      </c>
      <c r="I2705" s="13">
        <v>0</v>
      </c>
      <c r="J2705" s="13">
        <v>0</v>
      </c>
      <c r="K2705" s="15">
        <v>26082</v>
      </c>
      <c r="L2705" s="15">
        <v>25430</v>
      </c>
      <c r="M2705" s="15">
        <v>51512</v>
      </c>
      <c r="O2705" s="13"/>
      <c r="P2705" s="13"/>
    </row>
    <row r="2706" spans="1:16" ht="12.45" customHeight="1" x14ac:dyDescent="0.2">
      <c r="A2706" s="11" t="str">
        <f t="shared" si="46"/>
        <v>MOUNT GAMBIER1990</v>
      </c>
      <c r="B2706" s="93" t="s">
        <v>37</v>
      </c>
      <c r="C2706" s="88">
        <v>1990</v>
      </c>
      <c r="D2706" s="89"/>
      <c r="E2706" s="15">
        <v>26324</v>
      </c>
      <c r="F2706" s="15">
        <v>26069</v>
      </c>
      <c r="G2706" s="15">
        <v>52393</v>
      </c>
      <c r="H2706" s="15">
        <v>0</v>
      </c>
      <c r="I2706" s="15">
        <v>0</v>
      </c>
      <c r="J2706" s="15">
        <v>0</v>
      </c>
      <c r="K2706" s="15">
        <v>26324</v>
      </c>
      <c r="L2706" s="15">
        <v>26069</v>
      </c>
      <c r="M2706" s="15">
        <v>52393</v>
      </c>
      <c r="O2706" s="13"/>
      <c r="P2706" s="13"/>
    </row>
    <row r="2707" spans="1:16" ht="12.45" customHeight="1" x14ac:dyDescent="0.2">
      <c r="A2707" s="11" t="str">
        <f t="shared" si="46"/>
        <v>MOUNT GAMBIER1991</v>
      </c>
      <c r="B2707" s="3" t="s">
        <v>37</v>
      </c>
      <c r="C2707" s="12">
        <v>1991</v>
      </c>
      <c r="E2707" s="13">
        <v>25830</v>
      </c>
      <c r="F2707" s="13">
        <v>25620</v>
      </c>
      <c r="G2707" s="13">
        <v>51450</v>
      </c>
      <c r="H2707" s="13">
        <v>0</v>
      </c>
      <c r="I2707" s="13">
        <v>0</v>
      </c>
      <c r="J2707" s="13">
        <v>0</v>
      </c>
      <c r="K2707" s="15">
        <v>25830</v>
      </c>
      <c r="L2707" s="15">
        <v>25620</v>
      </c>
      <c r="M2707" s="15">
        <v>51450</v>
      </c>
      <c r="O2707" s="13"/>
      <c r="P2707" s="13"/>
    </row>
    <row r="2708" spans="1:16" ht="12.45" customHeight="1" x14ac:dyDescent="0.2">
      <c r="A2708" s="11" t="str">
        <f t="shared" si="46"/>
        <v>MOUNT GAMBIER1992</v>
      </c>
      <c r="B2708" s="95" t="s">
        <v>37</v>
      </c>
      <c r="C2708" s="88">
        <v>1992</v>
      </c>
      <c r="D2708" s="89"/>
      <c r="E2708" s="15">
        <v>24591</v>
      </c>
      <c r="F2708" s="15">
        <v>24225</v>
      </c>
      <c r="G2708" s="15">
        <v>48816</v>
      </c>
      <c r="H2708" s="90">
        <v>0</v>
      </c>
      <c r="I2708" s="90">
        <v>0</v>
      </c>
      <c r="J2708" s="15">
        <v>0</v>
      </c>
      <c r="K2708" s="15">
        <v>24591</v>
      </c>
      <c r="L2708" s="15">
        <v>24225</v>
      </c>
      <c r="M2708" s="15">
        <v>48816</v>
      </c>
      <c r="O2708" s="13"/>
      <c r="P2708" s="13"/>
    </row>
    <row r="2709" spans="1:16" ht="12.45" customHeight="1" x14ac:dyDescent="0.2">
      <c r="A2709" s="11" t="str">
        <f t="shared" si="46"/>
        <v>MOUNT GAMBIER1993</v>
      </c>
      <c r="B2709" s="93" t="s">
        <v>37</v>
      </c>
      <c r="C2709" s="88">
        <v>1993</v>
      </c>
      <c r="D2709" s="89"/>
      <c r="E2709" s="15">
        <v>27449</v>
      </c>
      <c r="F2709" s="15">
        <v>27232</v>
      </c>
      <c r="G2709" s="15">
        <v>54681</v>
      </c>
      <c r="H2709" s="15">
        <v>0</v>
      </c>
      <c r="I2709" s="15">
        <v>0</v>
      </c>
      <c r="J2709" s="15">
        <v>0</v>
      </c>
      <c r="K2709" s="15">
        <v>27449</v>
      </c>
      <c r="L2709" s="15">
        <v>27232</v>
      </c>
      <c r="M2709" s="15">
        <v>54681</v>
      </c>
      <c r="O2709" s="13"/>
      <c r="P2709" s="13"/>
    </row>
    <row r="2710" spans="1:16" ht="12.45" customHeight="1" x14ac:dyDescent="0.2">
      <c r="A2710" s="11" t="str">
        <f t="shared" si="46"/>
        <v>MOUNT GAMBIER1994</v>
      </c>
      <c r="B2710" s="93" t="s">
        <v>37</v>
      </c>
      <c r="C2710" s="88">
        <v>1994</v>
      </c>
      <c r="D2710" s="89"/>
      <c r="E2710" s="15">
        <v>29447</v>
      </c>
      <c r="F2710" s="15">
        <v>29434</v>
      </c>
      <c r="G2710" s="15">
        <v>58881</v>
      </c>
      <c r="H2710" s="15">
        <v>0</v>
      </c>
      <c r="I2710" s="15">
        <v>0</v>
      </c>
      <c r="J2710" s="15">
        <v>0</v>
      </c>
      <c r="K2710" s="15">
        <v>29447</v>
      </c>
      <c r="L2710" s="15">
        <v>29434</v>
      </c>
      <c r="M2710" s="15">
        <v>58881</v>
      </c>
      <c r="O2710" s="13"/>
      <c r="P2710" s="13"/>
    </row>
    <row r="2711" spans="1:16" ht="12.45" customHeight="1" x14ac:dyDescent="0.2">
      <c r="A2711" s="11" t="str">
        <f t="shared" si="46"/>
        <v>MOUNT GAMBIER1995</v>
      </c>
      <c r="B2711" s="3" t="s">
        <v>37</v>
      </c>
      <c r="C2711" s="12">
        <v>1995</v>
      </c>
      <c r="E2711" s="13">
        <v>30553</v>
      </c>
      <c r="F2711" s="13">
        <v>30413</v>
      </c>
      <c r="G2711" s="13">
        <v>60966</v>
      </c>
      <c r="H2711" s="13">
        <v>0</v>
      </c>
      <c r="I2711" s="13">
        <v>0</v>
      </c>
      <c r="J2711" s="13">
        <v>0</v>
      </c>
      <c r="K2711" s="15">
        <v>30553</v>
      </c>
      <c r="L2711" s="15">
        <v>30413</v>
      </c>
      <c r="M2711" s="15">
        <v>60966</v>
      </c>
      <c r="O2711" s="13"/>
      <c r="P2711" s="13"/>
    </row>
    <row r="2712" spans="1:16" ht="12.45" customHeight="1" x14ac:dyDescent="0.2">
      <c r="A2712" s="11" t="str">
        <f t="shared" si="46"/>
        <v>MOUNT GAMBIER1996</v>
      </c>
      <c r="B2712" s="3" t="s">
        <v>37</v>
      </c>
      <c r="C2712" s="12">
        <v>1996</v>
      </c>
      <c r="E2712" s="13">
        <v>31073</v>
      </c>
      <c r="F2712" s="13">
        <v>31140</v>
      </c>
      <c r="G2712" s="13">
        <v>62213</v>
      </c>
      <c r="H2712" s="13">
        <v>0</v>
      </c>
      <c r="I2712" s="13">
        <v>0</v>
      </c>
      <c r="J2712" s="13">
        <v>0</v>
      </c>
      <c r="K2712" s="15">
        <v>31073</v>
      </c>
      <c r="L2712" s="15">
        <v>31140</v>
      </c>
      <c r="M2712" s="15">
        <v>62213</v>
      </c>
      <c r="O2712" s="13"/>
      <c r="P2712" s="13"/>
    </row>
    <row r="2713" spans="1:16" ht="12.45" customHeight="1" x14ac:dyDescent="0.2">
      <c r="A2713" s="11" t="str">
        <f t="shared" si="46"/>
        <v>MOUNT GAMBIER1997</v>
      </c>
      <c r="B2713" s="93" t="s">
        <v>37</v>
      </c>
      <c r="C2713" s="88">
        <v>1997</v>
      </c>
      <c r="D2713" s="89"/>
      <c r="E2713" s="15">
        <v>32289</v>
      </c>
      <c r="F2713" s="15">
        <v>32083</v>
      </c>
      <c r="G2713" s="15">
        <v>64372</v>
      </c>
      <c r="H2713" s="15">
        <v>0</v>
      </c>
      <c r="I2713" s="15">
        <v>0</v>
      </c>
      <c r="J2713" s="15">
        <v>0</v>
      </c>
      <c r="K2713" s="15">
        <v>32289</v>
      </c>
      <c r="L2713" s="15">
        <v>32083</v>
      </c>
      <c r="M2713" s="15">
        <v>64372</v>
      </c>
      <c r="O2713" s="13"/>
      <c r="P2713" s="13"/>
    </row>
    <row r="2714" spans="1:16" ht="12.45" customHeight="1" x14ac:dyDescent="0.2">
      <c r="A2714" s="11" t="str">
        <f t="shared" si="46"/>
        <v>MOUNT GAMBIER1998</v>
      </c>
      <c r="B2714" s="93" t="s">
        <v>37</v>
      </c>
      <c r="C2714" s="88">
        <v>1998</v>
      </c>
      <c r="D2714" s="89"/>
      <c r="E2714" s="15">
        <v>34378</v>
      </c>
      <c r="F2714" s="15">
        <v>34362</v>
      </c>
      <c r="G2714" s="15">
        <v>68740</v>
      </c>
      <c r="H2714" s="15">
        <v>0</v>
      </c>
      <c r="I2714" s="15">
        <v>0</v>
      </c>
      <c r="J2714" s="15">
        <v>0</v>
      </c>
      <c r="K2714" s="15">
        <v>34378</v>
      </c>
      <c r="L2714" s="15">
        <v>34362</v>
      </c>
      <c r="M2714" s="15">
        <v>68740</v>
      </c>
      <c r="O2714" s="13"/>
      <c r="P2714" s="13"/>
    </row>
    <row r="2715" spans="1:16" ht="12.45" customHeight="1" x14ac:dyDescent="0.2">
      <c r="A2715" s="11" t="str">
        <f t="shared" si="46"/>
        <v>MOUNT GAMBIER1999</v>
      </c>
      <c r="B2715" s="3" t="s">
        <v>37</v>
      </c>
      <c r="C2715" s="12">
        <v>1999</v>
      </c>
      <c r="E2715" s="13">
        <v>34850</v>
      </c>
      <c r="F2715" s="13">
        <v>35769</v>
      </c>
      <c r="G2715" s="13">
        <v>70619</v>
      </c>
      <c r="H2715" s="13">
        <v>0</v>
      </c>
      <c r="I2715" s="13">
        <v>0</v>
      </c>
      <c r="J2715" s="13">
        <v>0</v>
      </c>
      <c r="K2715" s="15">
        <v>34850</v>
      </c>
      <c r="L2715" s="15">
        <v>35769</v>
      </c>
      <c r="M2715" s="15">
        <v>70619</v>
      </c>
      <c r="O2715" s="13"/>
      <c r="P2715" s="13"/>
    </row>
    <row r="2716" spans="1:16" ht="12.45" customHeight="1" x14ac:dyDescent="0.2">
      <c r="A2716" s="11" t="str">
        <f t="shared" si="46"/>
        <v>MOUNT GAMBIER2000</v>
      </c>
      <c r="B2716" s="3" t="s">
        <v>37</v>
      </c>
      <c r="C2716" s="12">
        <v>2000</v>
      </c>
      <c r="E2716" s="13">
        <v>37522</v>
      </c>
      <c r="F2716" s="13">
        <v>38705</v>
      </c>
      <c r="G2716" s="13">
        <v>76227</v>
      </c>
      <c r="H2716" s="13">
        <v>0</v>
      </c>
      <c r="I2716" s="13">
        <v>0</v>
      </c>
      <c r="J2716" s="13">
        <v>0</v>
      </c>
      <c r="K2716" s="15">
        <v>37522</v>
      </c>
      <c r="L2716" s="15">
        <v>38705</v>
      </c>
      <c r="M2716" s="15">
        <v>76227</v>
      </c>
      <c r="O2716" s="13"/>
      <c r="P2716" s="13"/>
    </row>
    <row r="2717" spans="1:16" ht="12.45" customHeight="1" x14ac:dyDescent="0.2">
      <c r="A2717" s="11" t="str">
        <f t="shared" si="46"/>
        <v>MOUNT GAMBIER2001</v>
      </c>
      <c r="B2717" s="93" t="s">
        <v>37</v>
      </c>
      <c r="C2717" s="12">
        <v>2001</v>
      </c>
      <c r="D2717" s="17"/>
      <c r="E2717" s="94">
        <v>36286</v>
      </c>
      <c r="F2717" s="94">
        <v>36898</v>
      </c>
      <c r="G2717" s="94">
        <v>73184</v>
      </c>
      <c r="H2717" s="94">
        <v>0</v>
      </c>
      <c r="I2717" s="94">
        <v>0</v>
      </c>
      <c r="J2717" s="94">
        <v>0</v>
      </c>
      <c r="K2717" s="15">
        <v>36286</v>
      </c>
      <c r="L2717" s="15">
        <v>36898</v>
      </c>
      <c r="M2717" s="15">
        <v>73184</v>
      </c>
      <c r="O2717" s="13"/>
      <c r="P2717" s="13"/>
    </row>
    <row r="2718" spans="1:16" ht="12.45" customHeight="1" x14ac:dyDescent="0.2">
      <c r="A2718" s="11" t="str">
        <f t="shared" si="46"/>
        <v>MOUNT GAMBIER2002</v>
      </c>
      <c r="B2718" s="3" t="s">
        <v>37</v>
      </c>
      <c r="C2718" s="12">
        <v>2002</v>
      </c>
      <c r="E2718" s="13">
        <v>33258</v>
      </c>
      <c r="F2718" s="13">
        <v>33162</v>
      </c>
      <c r="G2718" s="13">
        <v>66420</v>
      </c>
      <c r="H2718" s="13">
        <v>0</v>
      </c>
      <c r="I2718" s="13">
        <v>0</v>
      </c>
      <c r="J2718" s="13">
        <v>0</v>
      </c>
      <c r="K2718" s="15">
        <v>33258</v>
      </c>
      <c r="L2718" s="15">
        <v>33162</v>
      </c>
      <c r="M2718" s="15">
        <v>66420</v>
      </c>
      <c r="O2718" s="13"/>
      <c r="P2718" s="13"/>
    </row>
    <row r="2719" spans="1:16" ht="12.45" customHeight="1" x14ac:dyDescent="0.2">
      <c r="A2719" s="11" t="str">
        <f t="shared" si="46"/>
        <v>MOUNT GAMBIER2003</v>
      </c>
      <c r="B2719" s="3" t="s">
        <v>37</v>
      </c>
      <c r="C2719" s="12">
        <v>2003</v>
      </c>
      <c r="E2719" s="13">
        <v>37542</v>
      </c>
      <c r="F2719" s="13">
        <v>37762</v>
      </c>
      <c r="G2719" s="13">
        <v>75304</v>
      </c>
      <c r="H2719" s="13">
        <v>0</v>
      </c>
      <c r="I2719" s="13">
        <v>0</v>
      </c>
      <c r="J2719" s="13">
        <v>0</v>
      </c>
      <c r="K2719" s="15">
        <v>37542</v>
      </c>
      <c r="L2719" s="15">
        <v>37762</v>
      </c>
      <c r="M2719" s="15">
        <v>75304</v>
      </c>
      <c r="O2719" s="13"/>
      <c r="P2719" s="13"/>
    </row>
    <row r="2720" spans="1:16" ht="12.45" customHeight="1" x14ac:dyDescent="0.2">
      <c r="A2720" s="11" t="str">
        <f t="shared" si="46"/>
        <v>MOUNT GAMBIER2004</v>
      </c>
      <c r="B2720" s="3" t="s">
        <v>37</v>
      </c>
      <c r="C2720" s="12">
        <v>2004</v>
      </c>
      <c r="E2720" s="13">
        <v>42425</v>
      </c>
      <c r="F2720" s="13">
        <v>42829</v>
      </c>
      <c r="G2720" s="13">
        <v>85254</v>
      </c>
      <c r="H2720" s="13">
        <v>0</v>
      </c>
      <c r="I2720" s="13">
        <v>0</v>
      </c>
      <c r="J2720" s="13">
        <v>0</v>
      </c>
      <c r="K2720" s="15">
        <v>42425</v>
      </c>
      <c r="L2720" s="15">
        <v>42829</v>
      </c>
      <c r="M2720" s="15">
        <v>85254</v>
      </c>
      <c r="O2720" s="13"/>
      <c r="P2720" s="13"/>
    </row>
    <row r="2721" spans="1:16" ht="12.45" customHeight="1" x14ac:dyDescent="0.2">
      <c r="A2721" s="11" t="str">
        <f t="shared" si="46"/>
        <v>MOUNT GAMBIER2005</v>
      </c>
      <c r="B2721" s="3" t="s">
        <v>37</v>
      </c>
      <c r="C2721" s="12">
        <v>2005</v>
      </c>
      <c r="E2721" s="13">
        <v>49065</v>
      </c>
      <c r="F2721" s="13">
        <v>49530</v>
      </c>
      <c r="G2721" s="13">
        <v>98595</v>
      </c>
      <c r="H2721" s="13">
        <v>0</v>
      </c>
      <c r="I2721" s="13">
        <v>0</v>
      </c>
      <c r="J2721" s="13">
        <v>0</v>
      </c>
      <c r="K2721" s="15">
        <v>49065</v>
      </c>
      <c r="L2721" s="15">
        <v>49530</v>
      </c>
      <c r="M2721" s="15">
        <v>98595</v>
      </c>
      <c r="O2721" s="13"/>
      <c r="P2721" s="13"/>
    </row>
    <row r="2722" spans="1:16" ht="12.45" customHeight="1" x14ac:dyDescent="0.2">
      <c r="A2722" s="11" t="str">
        <f t="shared" si="46"/>
        <v>MOUNT GAMBIER2006</v>
      </c>
      <c r="B2722" s="3" t="s">
        <v>37</v>
      </c>
      <c r="C2722" s="12">
        <v>2006</v>
      </c>
      <c r="E2722" s="13">
        <v>52442</v>
      </c>
      <c r="F2722" s="13">
        <v>52935</v>
      </c>
      <c r="G2722" s="13">
        <v>105377</v>
      </c>
      <c r="H2722" s="13">
        <v>0</v>
      </c>
      <c r="I2722" s="13">
        <v>0</v>
      </c>
      <c r="J2722" s="13">
        <v>0</v>
      </c>
      <c r="K2722" s="15">
        <v>52442</v>
      </c>
      <c r="L2722" s="15">
        <v>52935</v>
      </c>
      <c r="M2722" s="15">
        <v>105377</v>
      </c>
      <c r="O2722" s="13"/>
      <c r="P2722" s="13"/>
    </row>
    <row r="2723" spans="1:16" ht="12.45" customHeight="1" x14ac:dyDescent="0.2">
      <c r="A2723" s="11" t="str">
        <f t="shared" si="46"/>
        <v>MOUNT GAMBIER2007</v>
      </c>
      <c r="B2723" s="95" t="s">
        <v>37</v>
      </c>
      <c r="C2723" s="88">
        <v>2007</v>
      </c>
      <c r="D2723" s="89"/>
      <c r="E2723" s="15">
        <v>57278</v>
      </c>
      <c r="F2723" s="15">
        <v>57610</v>
      </c>
      <c r="G2723" s="15">
        <v>114888</v>
      </c>
      <c r="H2723" s="90">
        <v>0</v>
      </c>
      <c r="I2723" s="90">
        <v>0</v>
      </c>
      <c r="J2723" s="15">
        <v>0</v>
      </c>
      <c r="K2723" s="15">
        <v>57278</v>
      </c>
      <c r="L2723" s="15">
        <v>57610</v>
      </c>
      <c r="M2723" s="15">
        <v>114888</v>
      </c>
      <c r="O2723" s="13"/>
      <c r="P2723" s="13"/>
    </row>
    <row r="2724" spans="1:16" ht="12.45" customHeight="1" x14ac:dyDescent="0.2">
      <c r="A2724" s="11" t="str">
        <f t="shared" si="46"/>
        <v>MOUNT GAMBIER2008</v>
      </c>
      <c r="B2724" s="91" t="s">
        <v>37</v>
      </c>
      <c r="C2724" s="16">
        <v>2008</v>
      </c>
      <c r="D2724" s="89"/>
      <c r="E2724" s="92">
        <v>53940</v>
      </c>
      <c r="F2724" s="92">
        <v>54254</v>
      </c>
      <c r="G2724" s="92">
        <v>108194</v>
      </c>
      <c r="H2724" s="92">
        <v>0</v>
      </c>
      <c r="I2724" s="92">
        <v>0</v>
      </c>
      <c r="J2724" s="92">
        <v>0</v>
      </c>
      <c r="K2724" s="15">
        <v>53940</v>
      </c>
      <c r="L2724" s="15">
        <v>54254</v>
      </c>
      <c r="M2724" s="15">
        <v>108194</v>
      </c>
      <c r="O2724" s="13"/>
      <c r="P2724" s="13"/>
    </row>
    <row r="2725" spans="1:16" ht="12.45" customHeight="1" x14ac:dyDescent="0.2">
      <c r="A2725" s="11" t="str">
        <f t="shared" si="46"/>
        <v>MOUNT GAMBIER2009</v>
      </c>
      <c r="B2725" s="3" t="s">
        <v>37</v>
      </c>
      <c r="C2725" s="12">
        <v>2009</v>
      </c>
      <c r="E2725" s="13">
        <v>47319</v>
      </c>
      <c r="F2725" s="13">
        <v>47164</v>
      </c>
      <c r="G2725" s="13">
        <v>94483</v>
      </c>
      <c r="H2725" s="13">
        <v>0</v>
      </c>
      <c r="I2725" s="13">
        <v>0</v>
      </c>
      <c r="J2725" s="13">
        <v>0</v>
      </c>
      <c r="K2725" s="15">
        <v>47319</v>
      </c>
      <c r="L2725" s="15">
        <v>47164</v>
      </c>
      <c r="M2725" s="15">
        <v>94483</v>
      </c>
      <c r="O2725" s="13"/>
      <c r="P2725" s="13"/>
    </row>
    <row r="2726" spans="1:16" ht="12.45" customHeight="1" x14ac:dyDescent="0.2">
      <c r="A2726" s="11" t="str">
        <f t="shared" si="46"/>
        <v>MOUNT GAMBIER2010</v>
      </c>
      <c r="B2726" s="3" t="s">
        <v>37</v>
      </c>
      <c r="C2726" s="12">
        <v>2010</v>
      </c>
      <c r="E2726" s="13">
        <v>48507</v>
      </c>
      <c r="F2726" s="13">
        <v>48585</v>
      </c>
      <c r="G2726" s="13">
        <v>97092</v>
      </c>
      <c r="H2726" s="13">
        <v>0</v>
      </c>
      <c r="I2726" s="13">
        <v>0</v>
      </c>
      <c r="J2726" s="13">
        <v>0</v>
      </c>
      <c r="K2726" s="15">
        <v>48507</v>
      </c>
      <c r="L2726" s="15">
        <v>48585</v>
      </c>
      <c r="M2726" s="15">
        <v>97092</v>
      </c>
      <c r="O2726" s="13"/>
      <c r="P2726" s="13"/>
    </row>
    <row r="2727" spans="1:16" ht="12.45" customHeight="1" x14ac:dyDescent="0.2">
      <c r="A2727" s="11" t="str">
        <f t="shared" si="46"/>
        <v>MOUNT GAMBIER2011</v>
      </c>
      <c r="B2727" s="93" t="s">
        <v>37</v>
      </c>
      <c r="C2727" s="88">
        <v>2011</v>
      </c>
      <c r="D2727" s="89"/>
      <c r="E2727" s="15">
        <v>44633</v>
      </c>
      <c r="F2727" s="15">
        <v>44577</v>
      </c>
      <c r="G2727" s="15">
        <v>89210</v>
      </c>
      <c r="H2727" s="15">
        <v>0</v>
      </c>
      <c r="I2727" s="15">
        <v>0</v>
      </c>
      <c r="J2727" s="15">
        <v>0</v>
      </c>
      <c r="K2727" s="15">
        <v>44633</v>
      </c>
      <c r="L2727" s="15">
        <v>44577</v>
      </c>
      <c r="M2727" s="15">
        <v>89210</v>
      </c>
      <c r="O2727" s="13"/>
      <c r="P2727" s="13"/>
    </row>
    <row r="2728" spans="1:16" ht="12.45" customHeight="1" x14ac:dyDescent="0.2">
      <c r="A2728" s="11" t="str">
        <f t="shared" si="46"/>
        <v>MOUNT GAMBIER2012</v>
      </c>
      <c r="B2728" s="93" t="s">
        <v>37</v>
      </c>
      <c r="C2728" s="88">
        <v>2012</v>
      </c>
      <c r="D2728" s="89"/>
      <c r="E2728" s="15">
        <v>43322</v>
      </c>
      <c r="F2728" s="15">
        <v>43606</v>
      </c>
      <c r="G2728" s="15">
        <v>86928</v>
      </c>
      <c r="H2728" s="15">
        <v>0</v>
      </c>
      <c r="I2728" s="15">
        <v>0</v>
      </c>
      <c r="J2728" s="15">
        <v>0</v>
      </c>
      <c r="K2728" s="15">
        <v>43322</v>
      </c>
      <c r="L2728" s="15">
        <v>43606</v>
      </c>
      <c r="M2728" s="15">
        <v>86928</v>
      </c>
      <c r="O2728" s="13"/>
      <c r="P2728" s="13"/>
    </row>
    <row r="2729" spans="1:16" ht="12.45" customHeight="1" x14ac:dyDescent="0.2">
      <c r="A2729" s="11" t="str">
        <f t="shared" si="46"/>
        <v>MOUNT GAMBIER2013</v>
      </c>
      <c r="B2729" s="91" t="s">
        <v>37</v>
      </c>
      <c r="C2729" s="16">
        <v>2013</v>
      </c>
      <c r="D2729" s="89"/>
      <c r="E2729" s="92">
        <v>40267</v>
      </c>
      <c r="F2729" s="92">
        <v>40418</v>
      </c>
      <c r="G2729" s="92">
        <v>80685</v>
      </c>
      <c r="H2729" s="92">
        <v>0</v>
      </c>
      <c r="I2729" s="92">
        <v>0</v>
      </c>
      <c r="J2729" s="92">
        <v>0</v>
      </c>
      <c r="K2729" s="15">
        <v>40267</v>
      </c>
      <c r="L2729" s="15">
        <v>40418</v>
      </c>
      <c r="M2729" s="15">
        <v>80685</v>
      </c>
      <c r="O2729" s="13"/>
      <c r="P2729" s="13"/>
    </row>
    <row r="2730" spans="1:16" ht="12.45" customHeight="1" x14ac:dyDescent="0.2">
      <c r="A2730" s="11" t="str">
        <f t="shared" si="46"/>
        <v>MOUNT GAMBIER2014</v>
      </c>
      <c r="B2730" s="95" t="s">
        <v>37</v>
      </c>
      <c r="C2730" s="88">
        <v>2014</v>
      </c>
      <c r="D2730" s="89"/>
      <c r="E2730" s="15">
        <v>38618</v>
      </c>
      <c r="F2730" s="15">
        <v>38900</v>
      </c>
      <c r="G2730" s="15">
        <v>77518</v>
      </c>
      <c r="H2730" s="90">
        <v>0</v>
      </c>
      <c r="I2730" s="90">
        <v>0</v>
      </c>
      <c r="J2730" s="15">
        <v>0</v>
      </c>
      <c r="K2730" s="15">
        <v>38618</v>
      </c>
      <c r="L2730" s="15">
        <v>38900</v>
      </c>
      <c r="M2730" s="15">
        <v>77518</v>
      </c>
      <c r="O2730" s="13"/>
      <c r="P2730" s="13"/>
    </row>
    <row r="2731" spans="1:16" ht="12.45" customHeight="1" x14ac:dyDescent="0.2">
      <c r="A2731" s="11" t="str">
        <f t="shared" si="46"/>
        <v>MOUNT GAMBIER2015</v>
      </c>
      <c r="B2731" s="3" t="s">
        <v>37</v>
      </c>
      <c r="C2731" s="12">
        <v>2015</v>
      </c>
      <c r="E2731" s="13">
        <v>38777</v>
      </c>
      <c r="F2731" s="13">
        <v>38860</v>
      </c>
      <c r="G2731" s="13">
        <v>77637</v>
      </c>
      <c r="H2731" s="13">
        <v>0</v>
      </c>
      <c r="I2731" s="13">
        <v>0</v>
      </c>
      <c r="J2731" s="13">
        <v>0</v>
      </c>
      <c r="K2731" s="15">
        <v>38777</v>
      </c>
      <c r="L2731" s="15">
        <v>38860</v>
      </c>
      <c r="M2731" s="15">
        <v>77637</v>
      </c>
      <c r="O2731" s="13"/>
      <c r="P2731" s="13"/>
    </row>
    <row r="2732" spans="1:16" ht="12.45" customHeight="1" x14ac:dyDescent="0.2">
      <c r="A2732" s="11" t="str">
        <f t="shared" si="46"/>
        <v>MOUNT GAMBIER2016</v>
      </c>
      <c r="B2732" s="3" t="s">
        <v>37</v>
      </c>
      <c r="C2732" s="12">
        <v>2016</v>
      </c>
      <c r="E2732" s="13">
        <v>37937</v>
      </c>
      <c r="F2732" s="13">
        <v>38172</v>
      </c>
      <c r="G2732" s="13">
        <v>76109</v>
      </c>
      <c r="H2732" s="13">
        <v>0</v>
      </c>
      <c r="I2732" s="13">
        <v>0</v>
      </c>
      <c r="J2732" s="13">
        <v>0</v>
      </c>
      <c r="K2732" s="15">
        <v>37937</v>
      </c>
      <c r="L2732" s="15">
        <v>38172</v>
      </c>
      <c r="M2732" s="15">
        <v>76109</v>
      </c>
      <c r="O2732" s="13"/>
      <c r="P2732" s="13"/>
    </row>
    <row r="2733" spans="1:16" ht="12.45" customHeight="1" x14ac:dyDescent="0.2">
      <c r="A2733" s="11" t="str">
        <f t="shared" si="46"/>
        <v>MOUNT GAMBIER2017</v>
      </c>
      <c r="B2733" s="93" t="s">
        <v>37</v>
      </c>
      <c r="C2733" s="88">
        <v>2017</v>
      </c>
      <c r="D2733" s="89"/>
      <c r="E2733" s="15">
        <v>40169</v>
      </c>
      <c r="F2733" s="15">
        <v>40178</v>
      </c>
      <c r="G2733" s="15">
        <v>80347</v>
      </c>
      <c r="H2733" s="15">
        <v>0</v>
      </c>
      <c r="I2733" s="15">
        <v>0</v>
      </c>
      <c r="J2733" s="15">
        <v>0</v>
      </c>
      <c r="K2733" s="15">
        <v>40169</v>
      </c>
      <c r="L2733" s="15">
        <v>40178</v>
      </c>
      <c r="M2733" s="15">
        <v>80347</v>
      </c>
      <c r="O2733" s="13"/>
      <c r="P2733" s="13"/>
    </row>
    <row r="2734" spans="1:16" ht="12.45" customHeight="1" x14ac:dyDescent="0.2">
      <c r="A2734" s="11" t="str">
        <f t="shared" si="46"/>
        <v>MOUNT GAMBIER2018</v>
      </c>
      <c r="B2734" s="3" t="s">
        <v>37</v>
      </c>
      <c r="C2734" s="12">
        <v>2018</v>
      </c>
      <c r="E2734" s="13">
        <v>40253</v>
      </c>
      <c r="F2734" s="13">
        <v>40272</v>
      </c>
      <c r="G2734" s="13">
        <v>80525</v>
      </c>
      <c r="H2734" s="13">
        <v>0</v>
      </c>
      <c r="I2734" s="13">
        <v>0</v>
      </c>
      <c r="J2734" s="13">
        <v>0</v>
      </c>
      <c r="K2734" s="15">
        <v>40253</v>
      </c>
      <c r="L2734" s="15">
        <v>40272</v>
      </c>
      <c r="M2734" s="15">
        <v>80525</v>
      </c>
      <c r="O2734" s="13"/>
      <c r="P2734" s="13"/>
    </row>
    <row r="2735" spans="1:16" ht="12.45" customHeight="1" x14ac:dyDescent="0.2">
      <c r="A2735" s="11" t="str">
        <f t="shared" si="46"/>
        <v>MOUNT GAMBIER2019</v>
      </c>
      <c r="B2735" s="93" t="s">
        <v>37</v>
      </c>
      <c r="C2735" s="12">
        <v>2019</v>
      </c>
      <c r="D2735" s="89"/>
      <c r="E2735" s="94">
        <v>42543</v>
      </c>
      <c r="F2735" s="94">
        <v>42787</v>
      </c>
      <c r="G2735" s="94">
        <v>85330</v>
      </c>
      <c r="H2735" s="94">
        <v>0</v>
      </c>
      <c r="I2735" s="94">
        <v>0</v>
      </c>
      <c r="J2735" s="94">
        <v>0</v>
      </c>
      <c r="K2735" s="15">
        <v>42543</v>
      </c>
      <c r="L2735" s="15">
        <v>42787</v>
      </c>
      <c r="M2735" s="15">
        <v>85330</v>
      </c>
      <c r="O2735" s="13"/>
      <c r="P2735" s="13"/>
    </row>
    <row r="2736" spans="1:16" ht="12.45" customHeight="1" x14ac:dyDescent="0.2">
      <c r="A2736" s="11" t="str">
        <f t="shared" si="46"/>
        <v>MOUNT GAMBIER2020</v>
      </c>
      <c r="B2736" s="95" t="s">
        <v>37</v>
      </c>
      <c r="C2736" s="88">
        <v>2020</v>
      </c>
      <c r="D2736" s="89"/>
      <c r="E2736" s="15">
        <v>12055</v>
      </c>
      <c r="F2736" s="15">
        <v>12330</v>
      </c>
      <c r="G2736" s="15">
        <v>24385</v>
      </c>
      <c r="H2736" s="90">
        <v>0</v>
      </c>
      <c r="I2736" s="90">
        <v>0</v>
      </c>
      <c r="J2736" s="15">
        <v>0</v>
      </c>
      <c r="K2736" s="15">
        <v>12055</v>
      </c>
      <c r="L2736" s="15">
        <v>12330</v>
      </c>
      <c r="M2736" s="15">
        <v>24385</v>
      </c>
      <c r="O2736" s="13"/>
      <c r="P2736" s="13"/>
    </row>
    <row r="2737" spans="1:16" ht="12.45" customHeight="1" x14ac:dyDescent="0.2">
      <c r="A2737" s="11" t="str">
        <f t="shared" si="46"/>
        <v>MOUNT GAMBIER2021</v>
      </c>
      <c r="B2737" s="3" t="s">
        <v>37</v>
      </c>
      <c r="C2737" s="12">
        <v>2021</v>
      </c>
      <c r="E2737" s="13">
        <v>19535</v>
      </c>
      <c r="F2737" s="13">
        <v>19874</v>
      </c>
      <c r="G2737" s="13">
        <v>39409</v>
      </c>
      <c r="H2737" s="13">
        <v>0</v>
      </c>
      <c r="I2737" s="13">
        <v>0</v>
      </c>
      <c r="J2737" s="13">
        <v>0</v>
      </c>
      <c r="K2737" s="15">
        <v>19535</v>
      </c>
      <c r="L2737" s="15">
        <v>19874</v>
      </c>
      <c r="M2737" s="15">
        <v>39409</v>
      </c>
      <c r="O2737" s="13"/>
      <c r="P2737" s="13"/>
    </row>
    <row r="2738" spans="1:16" ht="12.45" customHeight="1" x14ac:dyDescent="0.2">
      <c r="A2738" s="11" t="str">
        <f t="shared" si="46"/>
        <v>MOUNT GAMBIER2022</v>
      </c>
      <c r="B2738" s="3" t="s">
        <v>37</v>
      </c>
      <c r="C2738" s="12">
        <v>2022</v>
      </c>
      <c r="E2738" s="13">
        <v>36288</v>
      </c>
      <c r="F2738" s="13">
        <v>37226</v>
      </c>
      <c r="G2738" s="13">
        <v>73514</v>
      </c>
      <c r="H2738" s="13">
        <v>0</v>
      </c>
      <c r="I2738" s="13">
        <v>0</v>
      </c>
      <c r="J2738" s="13">
        <v>0</v>
      </c>
      <c r="K2738" s="15">
        <v>36288</v>
      </c>
      <c r="L2738" s="15">
        <v>37226</v>
      </c>
      <c r="M2738" s="15">
        <v>73514</v>
      </c>
      <c r="O2738" s="13"/>
      <c r="P2738" s="13"/>
    </row>
    <row r="2739" spans="1:16" ht="12.45" customHeight="1" x14ac:dyDescent="0.2">
      <c r="A2739" s="11" t="str">
        <f t="shared" si="46"/>
        <v>MOUNT GAMBIER2023</v>
      </c>
      <c r="B2739" s="3" t="s">
        <v>37</v>
      </c>
      <c r="C2739" s="12">
        <v>2023</v>
      </c>
      <c r="E2739" s="13">
        <v>36466</v>
      </c>
      <c r="F2739" s="13">
        <v>36605</v>
      </c>
      <c r="G2739" s="13">
        <v>73071</v>
      </c>
      <c r="H2739" s="13">
        <v>0</v>
      </c>
      <c r="I2739" s="13">
        <v>0</v>
      </c>
      <c r="J2739" s="13">
        <v>0</v>
      </c>
      <c r="K2739" s="15">
        <v>36466</v>
      </c>
      <c r="L2739" s="15">
        <v>36605</v>
      </c>
      <c r="M2739" s="15">
        <v>73071</v>
      </c>
      <c r="O2739" s="13"/>
      <c r="P2739" s="13"/>
    </row>
    <row r="2740" spans="1:16" ht="12.45" customHeight="1" x14ac:dyDescent="0.2">
      <c r="A2740" s="11" t="str">
        <f t="shared" si="46"/>
        <v>MOUNT GAMBIER2024</v>
      </c>
      <c r="B2740" s="95" t="s">
        <v>37</v>
      </c>
      <c r="C2740" s="88">
        <v>2024</v>
      </c>
      <c r="D2740" s="89"/>
      <c r="E2740" s="15">
        <v>35695</v>
      </c>
      <c r="F2740" s="15">
        <v>35765</v>
      </c>
      <c r="G2740" s="15">
        <v>71460</v>
      </c>
      <c r="H2740" s="90">
        <v>0</v>
      </c>
      <c r="I2740" s="90">
        <v>0</v>
      </c>
      <c r="J2740" s="15">
        <v>0</v>
      </c>
      <c r="K2740" s="15">
        <v>35695</v>
      </c>
      <c r="L2740" s="15">
        <v>35765</v>
      </c>
      <c r="M2740" s="15">
        <v>71460</v>
      </c>
      <c r="O2740" s="13"/>
      <c r="P2740" s="13"/>
    </row>
    <row r="2741" spans="1:16" ht="12.45" customHeight="1" x14ac:dyDescent="0.2">
      <c r="A2741" s="11" t="str">
        <f t="shared" si="46"/>
        <v>MOUNT ISA1985</v>
      </c>
      <c r="B2741" s="3" t="s">
        <v>36</v>
      </c>
      <c r="C2741" s="12">
        <v>1985</v>
      </c>
      <c r="E2741" s="13">
        <v>104327</v>
      </c>
      <c r="F2741" s="13">
        <v>104815</v>
      </c>
      <c r="G2741" s="13">
        <v>209142</v>
      </c>
      <c r="H2741" s="13">
        <v>0</v>
      </c>
      <c r="I2741" s="13">
        <v>0</v>
      </c>
      <c r="J2741" s="13">
        <v>0</v>
      </c>
      <c r="K2741" s="15">
        <v>104327</v>
      </c>
      <c r="L2741" s="15">
        <v>104815</v>
      </c>
      <c r="M2741" s="15">
        <v>209142</v>
      </c>
      <c r="O2741" s="13"/>
      <c r="P2741" s="13"/>
    </row>
    <row r="2742" spans="1:16" ht="12.45" customHeight="1" x14ac:dyDescent="0.2">
      <c r="A2742" s="11" t="str">
        <f t="shared" si="46"/>
        <v>MOUNT ISA1986</v>
      </c>
      <c r="B2742" s="3" t="s">
        <v>36</v>
      </c>
      <c r="C2742" s="12">
        <v>1986</v>
      </c>
      <c r="E2742" s="13">
        <v>105703</v>
      </c>
      <c r="F2742" s="13">
        <v>106588</v>
      </c>
      <c r="G2742" s="13">
        <v>212291</v>
      </c>
      <c r="H2742" s="13">
        <v>0</v>
      </c>
      <c r="I2742" s="13">
        <v>0</v>
      </c>
      <c r="J2742" s="13">
        <v>0</v>
      </c>
      <c r="K2742" s="15">
        <v>105703</v>
      </c>
      <c r="L2742" s="15">
        <v>106588</v>
      </c>
      <c r="M2742" s="15">
        <v>212291</v>
      </c>
      <c r="O2742" s="13"/>
      <c r="P2742" s="13"/>
    </row>
    <row r="2743" spans="1:16" ht="12.45" customHeight="1" x14ac:dyDescent="0.2">
      <c r="A2743" s="11" t="str">
        <f t="shared" si="46"/>
        <v>MOUNT ISA1987</v>
      </c>
      <c r="B2743" s="3" t="s">
        <v>36</v>
      </c>
      <c r="C2743" s="12">
        <v>1987</v>
      </c>
      <c r="E2743" s="13">
        <v>100501</v>
      </c>
      <c r="F2743" s="13">
        <v>100279</v>
      </c>
      <c r="G2743" s="13">
        <v>200780</v>
      </c>
      <c r="H2743" s="13">
        <v>0</v>
      </c>
      <c r="I2743" s="13">
        <v>0</v>
      </c>
      <c r="J2743" s="13">
        <v>0</v>
      </c>
      <c r="K2743" s="15">
        <v>100501</v>
      </c>
      <c r="L2743" s="15">
        <v>100279</v>
      </c>
      <c r="M2743" s="15">
        <v>200780</v>
      </c>
      <c r="O2743" s="13"/>
      <c r="P2743" s="13"/>
    </row>
    <row r="2744" spans="1:16" ht="12.45" customHeight="1" x14ac:dyDescent="0.2">
      <c r="A2744" s="11" t="str">
        <f t="shared" si="46"/>
        <v>MOUNT ISA1988</v>
      </c>
      <c r="B2744" s="3" t="s">
        <v>36</v>
      </c>
      <c r="C2744" s="12">
        <v>1988</v>
      </c>
      <c r="E2744" s="13">
        <v>87409</v>
      </c>
      <c r="F2744" s="13">
        <v>87419</v>
      </c>
      <c r="G2744" s="13">
        <v>174828</v>
      </c>
      <c r="H2744" s="13">
        <v>0</v>
      </c>
      <c r="I2744" s="13">
        <v>0</v>
      </c>
      <c r="J2744" s="13">
        <v>0</v>
      </c>
      <c r="K2744" s="15">
        <v>87409</v>
      </c>
      <c r="L2744" s="15">
        <v>87419</v>
      </c>
      <c r="M2744" s="15">
        <v>174828</v>
      </c>
      <c r="O2744" s="13"/>
      <c r="P2744" s="13"/>
    </row>
    <row r="2745" spans="1:16" ht="12.45" customHeight="1" x14ac:dyDescent="0.2">
      <c r="A2745" s="11" t="str">
        <f t="shared" si="46"/>
        <v>MOUNT ISA1989</v>
      </c>
      <c r="B2745" s="3" t="s">
        <v>36</v>
      </c>
      <c r="C2745" s="12">
        <v>1989</v>
      </c>
      <c r="E2745" s="13">
        <v>50515</v>
      </c>
      <c r="F2745" s="13">
        <v>50359</v>
      </c>
      <c r="G2745" s="13">
        <v>100874</v>
      </c>
      <c r="H2745" s="13">
        <v>0</v>
      </c>
      <c r="I2745" s="13">
        <v>0</v>
      </c>
      <c r="J2745" s="13">
        <v>0</v>
      </c>
      <c r="K2745" s="15">
        <v>50515</v>
      </c>
      <c r="L2745" s="15">
        <v>50359</v>
      </c>
      <c r="M2745" s="15">
        <v>100874</v>
      </c>
      <c r="O2745" s="13"/>
      <c r="P2745" s="13"/>
    </row>
    <row r="2746" spans="1:16" ht="12.45" customHeight="1" x14ac:dyDescent="0.2">
      <c r="A2746" s="11" t="str">
        <f t="shared" si="46"/>
        <v>MOUNT ISA1990</v>
      </c>
      <c r="B2746" s="3" t="s">
        <v>36</v>
      </c>
      <c r="C2746" s="12">
        <v>1990</v>
      </c>
      <c r="E2746" s="13">
        <v>21218</v>
      </c>
      <c r="F2746" s="13">
        <v>21712</v>
      </c>
      <c r="G2746" s="13">
        <v>42930</v>
      </c>
      <c r="H2746" s="13">
        <v>0</v>
      </c>
      <c r="I2746" s="13">
        <v>0</v>
      </c>
      <c r="J2746" s="13">
        <v>0</v>
      </c>
      <c r="K2746" s="15">
        <v>21218</v>
      </c>
      <c r="L2746" s="15">
        <v>21712</v>
      </c>
      <c r="M2746" s="15">
        <v>42930</v>
      </c>
      <c r="O2746" s="13"/>
      <c r="P2746" s="13"/>
    </row>
    <row r="2747" spans="1:16" ht="12.45" customHeight="1" x14ac:dyDescent="0.2">
      <c r="A2747" s="11" t="str">
        <f t="shared" si="46"/>
        <v>MOUNT ISA1991</v>
      </c>
      <c r="B2747" s="3" t="s">
        <v>36</v>
      </c>
      <c r="C2747" s="12">
        <v>1991</v>
      </c>
      <c r="E2747" s="13">
        <v>39783</v>
      </c>
      <c r="F2747" s="13">
        <v>40558</v>
      </c>
      <c r="G2747" s="13">
        <v>80341</v>
      </c>
      <c r="H2747" s="13">
        <v>0</v>
      </c>
      <c r="I2747" s="13">
        <v>0</v>
      </c>
      <c r="J2747" s="13">
        <v>0</v>
      </c>
      <c r="K2747" s="15">
        <v>39783</v>
      </c>
      <c r="L2747" s="15">
        <v>40558</v>
      </c>
      <c r="M2747" s="15">
        <v>80341</v>
      </c>
      <c r="O2747" s="13"/>
      <c r="P2747" s="13"/>
    </row>
    <row r="2748" spans="1:16" ht="12.45" customHeight="1" x14ac:dyDescent="0.2">
      <c r="A2748" s="11" t="str">
        <f t="shared" si="46"/>
        <v>MOUNT ISA1992</v>
      </c>
      <c r="B2748" s="93" t="s">
        <v>36</v>
      </c>
      <c r="C2748" s="88">
        <v>1992</v>
      </c>
      <c r="D2748" s="89"/>
      <c r="E2748" s="15">
        <v>43928</v>
      </c>
      <c r="F2748" s="15">
        <v>44582</v>
      </c>
      <c r="G2748" s="15">
        <v>88510</v>
      </c>
      <c r="H2748" s="15">
        <v>0</v>
      </c>
      <c r="I2748" s="15">
        <v>0</v>
      </c>
      <c r="J2748" s="15">
        <v>0</v>
      </c>
      <c r="K2748" s="15">
        <v>43928</v>
      </c>
      <c r="L2748" s="15">
        <v>44582</v>
      </c>
      <c r="M2748" s="15">
        <v>88510</v>
      </c>
      <c r="O2748" s="13"/>
      <c r="P2748" s="13"/>
    </row>
    <row r="2749" spans="1:16" ht="12.45" customHeight="1" x14ac:dyDescent="0.2">
      <c r="A2749" s="11" t="str">
        <f t="shared" si="46"/>
        <v>MOUNT ISA1993</v>
      </c>
      <c r="B2749" s="95" t="s">
        <v>36</v>
      </c>
      <c r="C2749" s="88">
        <v>1993</v>
      </c>
      <c r="D2749" s="89"/>
      <c r="E2749" s="15">
        <v>40332</v>
      </c>
      <c r="F2749" s="15">
        <v>40707</v>
      </c>
      <c r="G2749" s="15">
        <v>81039</v>
      </c>
      <c r="H2749" s="90">
        <v>0</v>
      </c>
      <c r="I2749" s="90">
        <v>0</v>
      </c>
      <c r="J2749" s="15">
        <v>0</v>
      </c>
      <c r="K2749" s="15">
        <v>40332</v>
      </c>
      <c r="L2749" s="15">
        <v>40707</v>
      </c>
      <c r="M2749" s="15">
        <v>81039</v>
      </c>
      <c r="O2749" s="13"/>
      <c r="P2749" s="13"/>
    </row>
    <row r="2750" spans="1:16" ht="12.45" customHeight="1" x14ac:dyDescent="0.2">
      <c r="A2750" s="11" t="str">
        <f t="shared" si="46"/>
        <v>MOUNT ISA1994</v>
      </c>
      <c r="B2750" s="93" t="s">
        <v>36</v>
      </c>
      <c r="C2750" s="88">
        <v>1994</v>
      </c>
      <c r="D2750" s="89"/>
      <c r="E2750" s="15">
        <v>45005</v>
      </c>
      <c r="F2750" s="15">
        <v>44917</v>
      </c>
      <c r="G2750" s="15">
        <v>89922</v>
      </c>
      <c r="H2750" s="15">
        <v>0</v>
      </c>
      <c r="I2750" s="15">
        <v>0</v>
      </c>
      <c r="J2750" s="15">
        <v>0</v>
      </c>
      <c r="K2750" s="15">
        <v>45005</v>
      </c>
      <c r="L2750" s="15">
        <v>44917</v>
      </c>
      <c r="M2750" s="15">
        <v>89922</v>
      </c>
      <c r="O2750" s="13"/>
      <c r="P2750" s="13"/>
    </row>
    <row r="2751" spans="1:16" ht="12.45" customHeight="1" x14ac:dyDescent="0.2">
      <c r="A2751" s="11" t="str">
        <f t="shared" si="46"/>
        <v>MOUNT ISA1995</v>
      </c>
      <c r="B2751" s="95" t="s">
        <v>36</v>
      </c>
      <c r="C2751" s="88">
        <v>1995</v>
      </c>
      <c r="D2751" s="89"/>
      <c r="E2751" s="15">
        <v>48362</v>
      </c>
      <c r="F2751" s="15">
        <v>48661</v>
      </c>
      <c r="G2751" s="15">
        <v>97023</v>
      </c>
      <c r="H2751" s="90">
        <v>0</v>
      </c>
      <c r="I2751" s="90">
        <v>0</v>
      </c>
      <c r="J2751" s="15">
        <v>0</v>
      </c>
      <c r="K2751" s="15">
        <v>48362</v>
      </c>
      <c r="L2751" s="15">
        <v>48661</v>
      </c>
      <c r="M2751" s="15">
        <v>97023</v>
      </c>
      <c r="O2751" s="13"/>
      <c r="P2751" s="13"/>
    </row>
    <row r="2752" spans="1:16" ht="12.45" customHeight="1" x14ac:dyDescent="0.2">
      <c r="A2752" s="11" t="str">
        <f t="shared" si="46"/>
        <v>MOUNT ISA1996</v>
      </c>
      <c r="B2752" s="3" t="s">
        <v>36</v>
      </c>
      <c r="C2752" s="12">
        <v>1996</v>
      </c>
      <c r="E2752" s="13">
        <v>50717</v>
      </c>
      <c r="F2752" s="13">
        <v>50768</v>
      </c>
      <c r="G2752" s="13">
        <v>101485</v>
      </c>
      <c r="H2752" s="13">
        <v>0</v>
      </c>
      <c r="I2752" s="13">
        <v>0</v>
      </c>
      <c r="J2752" s="13">
        <v>0</v>
      </c>
      <c r="K2752" s="15">
        <v>50717</v>
      </c>
      <c r="L2752" s="15">
        <v>50768</v>
      </c>
      <c r="M2752" s="15">
        <v>101485</v>
      </c>
      <c r="O2752" s="13"/>
      <c r="P2752" s="13"/>
    </row>
    <row r="2753" spans="1:16" ht="12.45" customHeight="1" x14ac:dyDescent="0.2">
      <c r="A2753" s="11" t="str">
        <f t="shared" si="46"/>
        <v>MOUNT ISA1997</v>
      </c>
      <c r="B2753" s="3" t="s">
        <v>36</v>
      </c>
      <c r="C2753" s="12">
        <v>1997</v>
      </c>
      <c r="E2753" s="13">
        <v>55960</v>
      </c>
      <c r="F2753" s="13">
        <v>56041</v>
      </c>
      <c r="G2753" s="13">
        <v>112001</v>
      </c>
      <c r="H2753" s="13">
        <v>0</v>
      </c>
      <c r="I2753" s="13">
        <v>0</v>
      </c>
      <c r="J2753" s="13">
        <v>0</v>
      </c>
      <c r="K2753" s="15">
        <v>55960</v>
      </c>
      <c r="L2753" s="15">
        <v>56041</v>
      </c>
      <c r="M2753" s="15">
        <v>112001</v>
      </c>
      <c r="O2753" s="13"/>
      <c r="P2753" s="13"/>
    </row>
    <row r="2754" spans="1:16" ht="12.45" customHeight="1" x14ac:dyDescent="0.2">
      <c r="A2754" s="11" t="str">
        <f t="shared" si="46"/>
        <v>MOUNT ISA1998</v>
      </c>
      <c r="B2754" s="91" t="s">
        <v>36</v>
      </c>
      <c r="C2754" s="16">
        <v>1998</v>
      </c>
      <c r="D2754" s="89"/>
      <c r="E2754" s="92">
        <v>63266</v>
      </c>
      <c r="F2754" s="92">
        <v>63601</v>
      </c>
      <c r="G2754" s="92">
        <v>126867</v>
      </c>
      <c r="H2754" s="92">
        <v>0</v>
      </c>
      <c r="I2754" s="92">
        <v>0</v>
      </c>
      <c r="J2754" s="92">
        <v>0</v>
      </c>
      <c r="K2754" s="15">
        <v>63266</v>
      </c>
      <c r="L2754" s="15">
        <v>63601</v>
      </c>
      <c r="M2754" s="15">
        <v>126867</v>
      </c>
      <c r="O2754" s="13"/>
      <c r="P2754" s="13"/>
    </row>
    <row r="2755" spans="1:16" ht="12.45" customHeight="1" x14ac:dyDescent="0.2">
      <c r="A2755" s="11" t="str">
        <f t="shared" si="46"/>
        <v>MOUNT ISA1999</v>
      </c>
      <c r="B2755" s="93" t="s">
        <v>36</v>
      </c>
      <c r="C2755" s="88">
        <v>1999</v>
      </c>
      <c r="D2755" s="89"/>
      <c r="E2755" s="15">
        <v>71776</v>
      </c>
      <c r="F2755" s="15">
        <v>72558</v>
      </c>
      <c r="G2755" s="15">
        <v>144334</v>
      </c>
      <c r="H2755" s="15">
        <v>0</v>
      </c>
      <c r="I2755" s="15">
        <v>0</v>
      </c>
      <c r="J2755" s="15">
        <v>0</v>
      </c>
      <c r="K2755" s="15">
        <v>71776</v>
      </c>
      <c r="L2755" s="15">
        <v>72558</v>
      </c>
      <c r="M2755" s="15">
        <v>144334</v>
      </c>
      <c r="O2755" s="13"/>
      <c r="P2755" s="13"/>
    </row>
    <row r="2756" spans="1:16" ht="12.45" customHeight="1" x14ac:dyDescent="0.2">
      <c r="A2756" s="11" t="str">
        <f t="shared" si="46"/>
        <v>MOUNT ISA2000</v>
      </c>
      <c r="B2756" s="3" t="s">
        <v>36</v>
      </c>
      <c r="C2756" s="12">
        <v>2000</v>
      </c>
      <c r="E2756" s="13">
        <v>66982</v>
      </c>
      <c r="F2756" s="13">
        <v>68081</v>
      </c>
      <c r="G2756" s="13">
        <v>135063</v>
      </c>
      <c r="H2756" s="13">
        <v>0</v>
      </c>
      <c r="I2756" s="13">
        <v>0</v>
      </c>
      <c r="J2756" s="13">
        <v>0</v>
      </c>
      <c r="K2756" s="15">
        <v>66982</v>
      </c>
      <c r="L2756" s="15">
        <v>68081</v>
      </c>
      <c r="M2756" s="15">
        <v>135063</v>
      </c>
      <c r="O2756" s="13"/>
      <c r="P2756" s="13"/>
    </row>
    <row r="2757" spans="1:16" ht="12.45" customHeight="1" x14ac:dyDescent="0.2">
      <c r="A2757" s="11" t="str">
        <f t="shared" si="46"/>
        <v>MOUNT ISA2001</v>
      </c>
      <c r="B2757" s="95" t="s">
        <v>36</v>
      </c>
      <c r="C2757" s="88">
        <v>2001</v>
      </c>
      <c r="D2757" s="89"/>
      <c r="E2757" s="15">
        <v>55582</v>
      </c>
      <c r="F2757" s="15">
        <v>55442</v>
      </c>
      <c r="G2757" s="15">
        <v>111024</v>
      </c>
      <c r="H2757" s="90">
        <v>0</v>
      </c>
      <c r="I2757" s="90">
        <v>0</v>
      </c>
      <c r="J2757" s="15">
        <v>0</v>
      </c>
      <c r="K2757" s="15">
        <v>55582</v>
      </c>
      <c r="L2757" s="15">
        <v>55442</v>
      </c>
      <c r="M2757" s="15">
        <v>111024</v>
      </c>
      <c r="O2757" s="13"/>
      <c r="P2757" s="13"/>
    </row>
    <row r="2758" spans="1:16" ht="12.45" customHeight="1" x14ac:dyDescent="0.2">
      <c r="A2758" s="11" t="str">
        <f t="shared" si="46"/>
        <v>MOUNT ISA2002</v>
      </c>
      <c r="B2758" s="93" t="s">
        <v>36</v>
      </c>
      <c r="C2758" s="88">
        <v>2002</v>
      </c>
      <c r="D2758" s="89"/>
      <c r="E2758" s="15">
        <v>45138</v>
      </c>
      <c r="F2758" s="15">
        <v>45837</v>
      </c>
      <c r="G2758" s="15">
        <v>90975</v>
      </c>
      <c r="H2758" s="15">
        <v>0</v>
      </c>
      <c r="I2758" s="15">
        <v>0</v>
      </c>
      <c r="J2758" s="15">
        <v>0</v>
      </c>
      <c r="K2758" s="15">
        <v>45138</v>
      </c>
      <c r="L2758" s="15">
        <v>45837</v>
      </c>
      <c r="M2758" s="15">
        <v>90975</v>
      </c>
      <c r="O2758" s="13"/>
      <c r="P2758" s="13"/>
    </row>
    <row r="2759" spans="1:16" ht="12.45" customHeight="1" x14ac:dyDescent="0.2">
      <c r="A2759" s="11" t="str">
        <f t="shared" si="46"/>
        <v>MOUNT ISA2003</v>
      </c>
      <c r="B2759" s="3" t="s">
        <v>36</v>
      </c>
      <c r="C2759" s="12">
        <v>2003</v>
      </c>
      <c r="E2759" s="13">
        <v>46672</v>
      </c>
      <c r="F2759" s="13">
        <v>45222</v>
      </c>
      <c r="G2759" s="13">
        <v>91894</v>
      </c>
      <c r="H2759" s="13">
        <v>0</v>
      </c>
      <c r="I2759" s="13">
        <v>0</v>
      </c>
      <c r="J2759" s="13">
        <v>0</v>
      </c>
      <c r="K2759" s="15">
        <v>46672</v>
      </c>
      <c r="L2759" s="15">
        <v>45222</v>
      </c>
      <c r="M2759" s="15">
        <v>91894</v>
      </c>
      <c r="O2759" s="13"/>
      <c r="P2759" s="13"/>
    </row>
    <row r="2760" spans="1:16" ht="12.45" customHeight="1" x14ac:dyDescent="0.2">
      <c r="A2760" s="11" t="str">
        <f t="shared" si="46"/>
        <v>MOUNT ISA2004</v>
      </c>
      <c r="B2760" s="3" t="s">
        <v>36</v>
      </c>
      <c r="C2760" s="12">
        <v>2004</v>
      </c>
      <c r="E2760" s="13">
        <v>53854</v>
      </c>
      <c r="F2760" s="13">
        <v>53302</v>
      </c>
      <c r="G2760" s="13">
        <v>107156</v>
      </c>
      <c r="H2760" s="13">
        <v>0</v>
      </c>
      <c r="I2760" s="13">
        <v>0</v>
      </c>
      <c r="J2760" s="13">
        <v>0</v>
      </c>
      <c r="K2760" s="15">
        <v>53854</v>
      </c>
      <c r="L2760" s="15">
        <v>53302</v>
      </c>
      <c r="M2760" s="15">
        <v>107156</v>
      </c>
      <c r="O2760" s="13"/>
      <c r="P2760" s="13"/>
    </row>
    <row r="2761" spans="1:16" ht="12.45" customHeight="1" x14ac:dyDescent="0.2">
      <c r="A2761" s="11" t="str">
        <f t="shared" si="46"/>
        <v>MOUNT ISA2005</v>
      </c>
      <c r="B2761" s="3" t="s">
        <v>36</v>
      </c>
      <c r="C2761" s="12">
        <v>2005</v>
      </c>
      <c r="E2761" s="13">
        <v>60699</v>
      </c>
      <c r="F2761" s="13">
        <v>60303</v>
      </c>
      <c r="G2761" s="13">
        <v>121002</v>
      </c>
      <c r="H2761" s="13">
        <v>0</v>
      </c>
      <c r="I2761" s="13">
        <v>0</v>
      </c>
      <c r="J2761" s="13">
        <v>0</v>
      </c>
      <c r="K2761" s="15">
        <v>60699</v>
      </c>
      <c r="L2761" s="15">
        <v>60303</v>
      </c>
      <c r="M2761" s="15">
        <v>121002</v>
      </c>
      <c r="O2761" s="13"/>
      <c r="P2761" s="13"/>
    </row>
    <row r="2762" spans="1:16" ht="12.45" customHeight="1" x14ac:dyDescent="0.2">
      <c r="A2762" s="11" t="str">
        <f t="shared" si="46"/>
        <v>MOUNT ISA2006</v>
      </c>
      <c r="B2762" s="91" t="s">
        <v>36</v>
      </c>
      <c r="C2762" s="16">
        <v>2006</v>
      </c>
      <c r="D2762" s="89"/>
      <c r="E2762" s="92">
        <v>72156</v>
      </c>
      <c r="F2762" s="92">
        <v>71351</v>
      </c>
      <c r="G2762" s="92">
        <v>143507</v>
      </c>
      <c r="H2762" s="92">
        <v>0</v>
      </c>
      <c r="I2762" s="92">
        <v>0</v>
      </c>
      <c r="J2762" s="92">
        <v>0</v>
      </c>
      <c r="K2762" s="15">
        <v>72156</v>
      </c>
      <c r="L2762" s="15">
        <v>71351</v>
      </c>
      <c r="M2762" s="15">
        <v>143507</v>
      </c>
      <c r="O2762" s="13"/>
      <c r="P2762" s="13"/>
    </row>
    <row r="2763" spans="1:16" ht="12.45" customHeight="1" x14ac:dyDescent="0.2">
      <c r="A2763" s="11" t="str">
        <f t="shared" si="46"/>
        <v>MOUNT ISA2007</v>
      </c>
      <c r="B2763" s="95" t="s">
        <v>36</v>
      </c>
      <c r="C2763" s="88">
        <v>2007</v>
      </c>
      <c r="D2763" s="89"/>
      <c r="E2763" s="15">
        <v>85765</v>
      </c>
      <c r="F2763" s="15">
        <v>85640</v>
      </c>
      <c r="G2763" s="15">
        <v>171405</v>
      </c>
      <c r="H2763" s="90">
        <v>0</v>
      </c>
      <c r="I2763" s="90">
        <v>0</v>
      </c>
      <c r="J2763" s="15">
        <v>0</v>
      </c>
      <c r="K2763" s="15">
        <v>85765</v>
      </c>
      <c r="L2763" s="15">
        <v>85640</v>
      </c>
      <c r="M2763" s="15">
        <v>171405</v>
      </c>
      <c r="O2763" s="13"/>
      <c r="P2763" s="13"/>
    </row>
    <row r="2764" spans="1:16" ht="12.45" customHeight="1" x14ac:dyDescent="0.2">
      <c r="A2764" s="11" t="str">
        <f t="shared" ref="A2764:A2827" si="47">CONCATENATE(B2764,C2764)</f>
        <v>MOUNT ISA2008</v>
      </c>
      <c r="B2764" s="95" t="s">
        <v>36</v>
      </c>
      <c r="C2764" s="88">
        <v>2008</v>
      </c>
      <c r="D2764" s="89"/>
      <c r="E2764" s="15">
        <v>94778</v>
      </c>
      <c r="F2764" s="15">
        <v>95723</v>
      </c>
      <c r="G2764" s="15">
        <v>190501</v>
      </c>
      <c r="H2764" s="15">
        <v>0</v>
      </c>
      <c r="I2764" s="15">
        <v>0</v>
      </c>
      <c r="J2764" s="15">
        <v>0</v>
      </c>
      <c r="K2764" s="15">
        <v>94778</v>
      </c>
      <c r="L2764" s="15">
        <v>95723</v>
      </c>
      <c r="M2764" s="15">
        <v>190501</v>
      </c>
      <c r="O2764" s="13"/>
      <c r="P2764" s="13"/>
    </row>
    <row r="2765" spans="1:16" ht="12.45" customHeight="1" x14ac:dyDescent="0.2">
      <c r="A2765" s="11" t="str">
        <f t="shared" si="47"/>
        <v>MOUNT ISA2009</v>
      </c>
      <c r="B2765" s="3" t="s">
        <v>36</v>
      </c>
      <c r="C2765" s="12">
        <v>2009</v>
      </c>
      <c r="E2765" s="13">
        <v>79912</v>
      </c>
      <c r="F2765" s="13">
        <v>80651</v>
      </c>
      <c r="G2765" s="13">
        <v>160563</v>
      </c>
      <c r="H2765" s="13">
        <v>0</v>
      </c>
      <c r="I2765" s="13">
        <v>0</v>
      </c>
      <c r="J2765" s="13">
        <v>0</v>
      </c>
      <c r="K2765" s="15">
        <v>79912</v>
      </c>
      <c r="L2765" s="15">
        <v>80651</v>
      </c>
      <c r="M2765" s="15">
        <v>160563</v>
      </c>
      <c r="O2765" s="13"/>
      <c r="P2765" s="13"/>
    </row>
    <row r="2766" spans="1:16" ht="12.45" customHeight="1" x14ac:dyDescent="0.2">
      <c r="A2766" s="11" t="str">
        <f t="shared" si="47"/>
        <v>MOUNT ISA2010</v>
      </c>
      <c r="B2766" s="3" t="s">
        <v>36</v>
      </c>
      <c r="C2766" s="12">
        <v>2010</v>
      </c>
      <c r="E2766" s="13">
        <v>100807</v>
      </c>
      <c r="F2766" s="13">
        <v>100473</v>
      </c>
      <c r="G2766" s="13">
        <v>201280</v>
      </c>
      <c r="H2766" s="13">
        <v>0</v>
      </c>
      <c r="I2766" s="13">
        <v>0</v>
      </c>
      <c r="J2766" s="13">
        <v>0</v>
      </c>
      <c r="K2766" s="15">
        <v>100807</v>
      </c>
      <c r="L2766" s="15">
        <v>100473</v>
      </c>
      <c r="M2766" s="15">
        <v>201280</v>
      </c>
      <c r="O2766" s="13"/>
      <c r="P2766" s="13"/>
    </row>
    <row r="2767" spans="1:16" ht="12.45" customHeight="1" x14ac:dyDescent="0.2">
      <c r="A2767" s="11" t="str">
        <f t="shared" si="47"/>
        <v>MOUNT ISA2011</v>
      </c>
      <c r="B2767" s="3" t="s">
        <v>36</v>
      </c>
      <c r="C2767" s="12">
        <v>2011</v>
      </c>
      <c r="E2767" s="13">
        <v>113417</v>
      </c>
      <c r="F2767" s="13">
        <v>112549</v>
      </c>
      <c r="G2767" s="13">
        <v>225966</v>
      </c>
      <c r="H2767" s="13">
        <v>0</v>
      </c>
      <c r="I2767" s="13">
        <v>0</v>
      </c>
      <c r="J2767" s="13">
        <v>0</v>
      </c>
      <c r="K2767" s="15">
        <v>113417</v>
      </c>
      <c r="L2767" s="15">
        <v>112549</v>
      </c>
      <c r="M2767" s="15">
        <v>225966</v>
      </c>
      <c r="O2767" s="13"/>
      <c r="P2767" s="13"/>
    </row>
    <row r="2768" spans="1:16" ht="12.45" customHeight="1" x14ac:dyDescent="0.2">
      <c r="A2768" s="11" t="str">
        <f t="shared" si="47"/>
        <v>MOUNT ISA2012</v>
      </c>
      <c r="B2768" s="3" t="s">
        <v>36</v>
      </c>
      <c r="C2768" s="12">
        <v>2012</v>
      </c>
      <c r="E2768" s="13">
        <v>126974</v>
      </c>
      <c r="F2768" s="13">
        <v>126767</v>
      </c>
      <c r="G2768" s="13">
        <v>253741</v>
      </c>
      <c r="H2768" s="13">
        <v>0</v>
      </c>
      <c r="I2768" s="13">
        <v>0</v>
      </c>
      <c r="J2768" s="13">
        <v>0</v>
      </c>
      <c r="K2768" s="15">
        <v>126974</v>
      </c>
      <c r="L2768" s="15">
        <v>126767</v>
      </c>
      <c r="M2768" s="15">
        <v>253741</v>
      </c>
      <c r="O2768" s="13"/>
      <c r="P2768" s="13"/>
    </row>
    <row r="2769" spans="1:16" ht="12.45" customHeight="1" x14ac:dyDescent="0.2">
      <c r="A2769" s="11" t="str">
        <f t="shared" si="47"/>
        <v>MOUNT ISA2013</v>
      </c>
      <c r="B2769" s="3" t="s">
        <v>36</v>
      </c>
      <c r="C2769" s="12">
        <v>2013</v>
      </c>
      <c r="E2769" s="13">
        <v>127448</v>
      </c>
      <c r="F2769" s="13">
        <v>126820</v>
      </c>
      <c r="G2769" s="13">
        <v>254268</v>
      </c>
      <c r="H2769" s="13">
        <v>0</v>
      </c>
      <c r="I2769" s="13">
        <v>0</v>
      </c>
      <c r="J2769" s="13">
        <v>0</v>
      </c>
      <c r="K2769" s="15">
        <v>127448</v>
      </c>
      <c r="L2769" s="15">
        <v>126820</v>
      </c>
      <c r="M2769" s="15">
        <v>254268</v>
      </c>
      <c r="O2769" s="13"/>
      <c r="P2769" s="13"/>
    </row>
    <row r="2770" spans="1:16" ht="12.45" customHeight="1" x14ac:dyDescent="0.2">
      <c r="A2770" s="11" t="str">
        <f t="shared" si="47"/>
        <v>MOUNT ISA2014</v>
      </c>
      <c r="B2770" s="3" t="s">
        <v>36</v>
      </c>
      <c r="C2770" s="12">
        <v>2014</v>
      </c>
      <c r="E2770" s="13">
        <v>114184</v>
      </c>
      <c r="F2770" s="13">
        <v>113971</v>
      </c>
      <c r="G2770" s="13">
        <v>228155</v>
      </c>
      <c r="H2770" s="13">
        <v>0</v>
      </c>
      <c r="I2770" s="13">
        <v>0</v>
      </c>
      <c r="J2770" s="13">
        <v>0</v>
      </c>
      <c r="K2770" s="15">
        <v>114184</v>
      </c>
      <c r="L2770" s="15">
        <v>113971</v>
      </c>
      <c r="M2770" s="15">
        <v>228155</v>
      </c>
      <c r="O2770" s="13"/>
      <c r="P2770" s="13"/>
    </row>
    <row r="2771" spans="1:16" ht="12.45" customHeight="1" x14ac:dyDescent="0.2">
      <c r="A2771" s="11" t="str">
        <f t="shared" si="47"/>
        <v>MOUNT ISA2015</v>
      </c>
      <c r="B2771" s="91" t="s">
        <v>36</v>
      </c>
      <c r="C2771" s="12">
        <v>2015</v>
      </c>
      <c r="E2771" s="13">
        <v>97590</v>
      </c>
      <c r="F2771" s="13">
        <v>98130</v>
      </c>
      <c r="G2771" s="13">
        <v>195720</v>
      </c>
      <c r="H2771" s="13">
        <v>0</v>
      </c>
      <c r="I2771" s="13">
        <v>0</v>
      </c>
      <c r="J2771" s="13">
        <v>0</v>
      </c>
      <c r="K2771" s="15">
        <v>97590</v>
      </c>
      <c r="L2771" s="15">
        <v>98130</v>
      </c>
      <c r="M2771" s="15">
        <v>195720</v>
      </c>
      <c r="O2771" s="13"/>
      <c r="P2771" s="13"/>
    </row>
    <row r="2772" spans="1:16" ht="12.45" customHeight="1" x14ac:dyDescent="0.2">
      <c r="A2772" s="11" t="str">
        <f t="shared" si="47"/>
        <v>MOUNT ISA2016</v>
      </c>
      <c r="B2772" s="95" t="s">
        <v>36</v>
      </c>
      <c r="C2772" s="88">
        <v>2016</v>
      </c>
      <c r="D2772" s="89"/>
      <c r="E2772" s="15">
        <v>90597</v>
      </c>
      <c r="F2772" s="15">
        <v>90926</v>
      </c>
      <c r="G2772" s="15">
        <v>181523</v>
      </c>
      <c r="H2772" s="90">
        <v>0</v>
      </c>
      <c r="I2772" s="90">
        <v>0</v>
      </c>
      <c r="J2772" s="15">
        <v>0</v>
      </c>
      <c r="K2772" s="15">
        <v>90597</v>
      </c>
      <c r="L2772" s="15">
        <v>90926</v>
      </c>
      <c r="M2772" s="15">
        <v>181523</v>
      </c>
      <c r="O2772" s="13"/>
      <c r="P2772" s="13"/>
    </row>
    <row r="2773" spans="1:16" ht="12.45" customHeight="1" x14ac:dyDescent="0.2">
      <c r="A2773" s="11" t="str">
        <f t="shared" si="47"/>
        <v>MOUNT ISA2017</v>
      </c>
      <c r="B2773" s="93" t="s">
        <v>36</v>
      </c>
      <c r="C2773" s="88">
        <v>2017</v>
      </c>
      <c r="D2773" s="89"/>
      <c r="E2773" s="15">
        <v>95757</v>
      </c>
      <c r="F2773" s="15">
        <v>96302</v>
      </c>
      <c r="G2773" s="15">
        <v>192059</v>
      </c>
      <c r="H2773" s="15">
        <v>0</v>
      </c>
      <c r="I2773" s="15">
        <v>0</v>
      </c>
      <c r="J2773" s="15">
        <v>0</v>
      </c>
      <c r="K2773" s="15">
        <v>95757</v>
      </c>
      <c r="L2773" s="15">
        <v>96302</v>
      </c>
      <c r="M2773" s="15">
        <v>192059</v>
      </c>
      <c r="O2773" s="13"/>
      <c r="P2773" s="13"/>
    </row>
    <row r="2774" spans="1:16" ht="12.45" customHeight="1" x14ac:dyDescent="0.2">
      <c r="A2774" s="11" t="str">
        <f t="shared" si="47"/>
        <v>MOUNT ISA2018</v>
      </c>
      <c r="B2774" s="95" t="s">
        <v>36</v>
      </c>
      <c r="C2774" s="88">
        <v>2018</v>
      </c>
      <c r="D2774" s="89"/>
      <c r="E2774" s="15">
        <v>100845</v>
      </c>
      <c r="F2774" s="15">
        <v>101391</v>
      </c>
      <c r="G2774" s="15">
        <v>202236</v>
      </c>
      <c r="H2774" s="90">
        <v>0</v>
      </c>
      <c r="I2774" s="90">
        <v>0</v>
      </c>
      <c r="J2774" s="15">
        <v>0</v>
      </c>
      <c r="K2774" s="15">
        <v>100845</v>
      </c>
      <c r="L2774" s="15">
        <v>101391</v>
      </c>
      <c r="M2774" s="15">
        <v>202236</v>
      </c>
      <c r="O2774" s="13"/>
      <c r="P2774" s="13"/>
    </row>
    <row r="2775" spans="1:16" ht="12.45" customHeight="1" x14ac:dyDescent="0.2">
      <c r="A2775" s="11" t="str">
        <f t="shared" si="47"/>
        <v>MOUNT ISA2019</v>
      </c>
      <c r="B2775" s="3" t="s">
        <v>36</v>
      </c>
      <c r="C2775" s="12">
        <v>2019</v>
      </c>
      <c r="E2775" s="13">
        <v>109522</v>
      </c>
      <c r="F2775" s="13">
        <v>110823</v>
      </c>
      <c r="G2775" s="13">
        <v>220345</v>
      </c>
      <c r="H2775" s="13">
        <v>0</v>
      </c>
      <c r="I2775" s="13">
        <v>0</v>
      </c>
      <c r="J2775" s="13">
        <v>0</v>
      </c>
      <c r="K2775" s="15">
        <v>109522</v>
      </c>
      <c r="L2775" s="15">
        <v>110823</v>
      </c>
      <c r="M2775" s="15">
        <v>220345</v>
      </c>
      <c r="O2775" s="13"/>
      <c r="P2775" s="13"/>
    </row>
    <row r="2776" spans="1:16" ht="12.45" customHeight="1" x14ac:dyDescent="0.2">
      <c r="A2776" s="11" t="str">
        <f t="shared" si="47"/>
        <v>MOUNT ISA2020</v>
      </c>
      <c r="B2776" s="3" t="s">
        <v>36</v>
      </c>
      <c r="C2776" s="12">
        <v>2020</v>
      </c>
      <c r="E2776" s="13">
        <v>72650</v>
      </c>
      <c r="F2776" s="13">
        <v>73279</v>
      </c>
      <c r="G2776" s="13">
        <v>145929</v>
      </c>
      <c r="H2776" s="13">
        <v>0</v>
      </c>
      <c r="I2776" s="13">
        <v>0</v>
      </c>
      <c r="J2776" s="13">
        <v>0</v>
      </c>
      <c r="K2776" s="15">
        <v>72650</v>
      </c>
      <c r="L2776" s="15">
        <v>73279</v>
      </c>
      <c r="M2776" s="15">
        <v>145929</v>
      </c>
      <c r="O2776" s="13"/>
      <c r="P2776" s="13"/>
    </row>
    <row r="2777" spans="1:16" ht="12.45" customHeight="1" x14ac:dyDescent="0.2">
      <c r="A2777" s="11" t="str">
        <f t="shared" si="47"/>
        <v>MOUNT ISA2021</v>
      </c>
      <c r="B2777" s="3" t="s">
        <v>36</v>
      </c>
      <c r="C2777" s="12">
        <v>2021</v>
      </c>
      <c r="E2777" s="13">
        <v>93192</v>
      </c>
      <c r="F2777" s="13">
        <v>93625</v>
      </c>
      <c r="G2777" s="13">
        <v>186817</v>
      </c>
      <c r="H2777" s="13">
        <v>0</v>
      </c>
      <c r="I2777" s="13">
        <v>0</v>
      </c>
      <c r="J2777" s="13">
        <v>0</v>
      </c>
      <c r="K2777" s="15">
        <v>93192</v>
      </c>
      <c r="L2777" s="15">
        <v>93625</v>
      </c>
      <c r="M2777" s="15">
        <v>186817</v>
      </c>
      <c r="O2777" s="13"/>
      <c r="P2777" s="13"/>
    </row>
    <row r="2778" spans="1:16" ht="12.45" customHeight="1" x14ac:dyDescent="0.2">
      <c r="A2778" s="11" t="str">
        <f t="shared" si="47"/>
        <v>MOUNT ISA2022</v>
      </c>
      <c r="B2778" s="3" t="s">
        <v>36</v>
      </c>
      <c r="C2778" s="12">
        <v>2022</v>
      </c>
      <c r="E2778" s="13">
        <v>110043</v>
      </c>
      <c r="F2778" s="13">
        <v>111118</v>
      </c>
      <c r="G2778" s="13">
        <v>221161</v>
      </c>
      <c r="H2778" s="13">
        <v>0</v>
      </c>
      <c r="I2778" s="13">
        <v>0</v>
      </c>
      <c r="J2778" s="13">
        <v>0</v>
      </c>
      <c r="K2778" s="15">
        <v>110043</v>
      </c>
      <c r="L2778" s="15">
        <v>111118</v>
      </c>
      <c r="M2778" s="15">
        <v>221161</v>
      </c>
      <c r="O2778" s="13"/>
      <c r="P2778" s="13"/>
    </row>
    <row r="2779" spans="1:16" ht="12.45" customHeight="1" x14ac:dyDescent="0.2">
      <c r="A2779" s="11" t="str">
        <f t="shared" si="47"/>
        <v>MOUNT ISA2023</v>
      </c>
      <c r="B2779" s="3" t="s">
        <v>36</v>
      </c>
      <c r="C2779" s="12">
        <v>2023</v>
      </c>
      <c r="E2779" s="13">
        <v>115157</v>
      </c>
      <c r="F2779" s="13">
        <v>115757</v>
      </c>
      <c r="G2779" s="13">
        <v>230914</v>
      </c>
      <c r="H2779" s="13">
        <v>0</v>
      </c>
      <c r="I2779" s="13">
        <v>0</v>
      </c>
      <c r="J2779" s="13">
        <v>0</v>
      </c>
      <c r="K2779" s="15">
        <v>115157</v>
      </c>
      <c r="L2779" s="15">
        <v>115757</v>
      </c>
      <c r="M2779" s="15">
        <v>230914</v>
      </c>
      <c r="O2779" s="13"/>
      <c r="P2779" s="13"/>
    </row>
    <row r="2780" spans="1:16" ht="12.45" customHeight="1" x14ac:dyDescent="0.2">
      <c r="A2780" s="11" t="str">
        <f t="shared" si="47"/>
        <v>MOUNT ISA2024</v>
      </c>
      <c r="B2780" s="95" t="s">
        <v>36</v>
      </c>
      <c r="C2780" s="88">
        <v>2024</v>
      </c>
      <c r="D2780" s="89"/>
      <c r="E2780" s="15">
        <v>118513</v>
      </c>
      <c r="F2780" s="15">
        <v>120158</v>
      </c>
      <c r="G2780" s="15">
        <v>238671</v>
      </c>
      <c r="H2780" s="90">
        <v>0</v>
      </c>
      <c r="I2780" s="90">
        <v>0</v>
      </c>
      <c r="J2780" s="15">
        <v>0</v>
      </c>
      <c r="K2780" s="15">
        <v>118513</v>
      </c>
      <c r="L2780" s="15">
        <v>120158</v>
      </c>
      <c r="M2780" s="15">
        <v>238671</v>
      </c>
      <c r="O2780" s="13"/>
      <c r="P2780" s="13"/>
    </row>
    <row r="2781" spans="1:16" ht="12.45" customHeight="1" x14ac:dyDescent="0.2">
      <c r="A2781" s="11" t="str">
        <f t="shared" si="47"/>
        <v>NEWCASTLE1985</v>
      </c>
      <c r="B2781" s="3" t="s">
        <v>144</v>
      </c>
      <c r="C2781" s="12">
        <v>1985</v>
      </c>
      <c r="E2781" s="13">
        <v>68878</v>
      </c>
      <c r="F2781" s="13">
        <v>69362</v>
      </c>
      <c r="G2781" s="13">
        <v>138240</v>
      </c>
      <c r="H2781" s="13">
        <v>0</v>
      </c>
      <c r="I2781" s="13">
        <v>0</v>
      </c>
      <c r="J2781" s="13">
        <v>0</v>
      </c>
      <c r="K2781" s="15">
        <v>68878</v>
      </c>
      <c r="L2781" s="15">
        <v>69362</v>
      </c>
      <c r="M2781" s="15">
        <v>138240</v>
      </c>
      <c r="O2781" s="13"/>
      <c r="P2781" s="13"/>
    </row>
    <row r="2782" spans="1:16" ht="12.45" customHeight="1" x14ac:dyDescent="0.2">
      <c r="A2782" s="11" t="str">
        <f t="shared" si="47"/>
        <v>NEWCASTLE1986</v>
      </c>
      <c r="B2782" s="93" t="s">
        <v>144</v>
      </c>
      <c r="C2782" s="88">
        <v>1986</v>
      </c>
      <c r="D2782" s="89"/>
      <c r="E2782" s="15">
        <v>48710</v>
      </c>
      <c r="F2782" s="15">
        <v>48656</v>
      </c>
      <c r="G2782" s="15">
        <v>97366</v>
      </c>
      <c r="H2782" s="15">
        <v>0</v>
      </c>
      <c r="I2782" s="15">
        <v>0</v>
      </c>
      <c r="J2782" s="15">
        <v>0</v>
      </c>
      <c r="K2782" s="15">
        <v>48710</v>
      </c>
      <c r="L2782" s="15">
        <v>48656</v>
      </c>
      <c r="M2782" s="15">
        <v>97366</v>
      </c>
      <c r="O2782" s="13"/>
      <c r="P2782" s="13"/>
    </row>
    <row r="2783" spans="1:16" ht="12.45" customHeight="1" x14ac:dyDescent="0.2">
      <c r="A2783" s="11" t="str">
        <f t="shared" si="47"/>
        <v>NEWCASTLE1987</v>
      </c>
      <c r="B2783" s="91" t="s">
        <v>144</v>
      </c>
      <c r="C2783" s="16">
        <v>1987</v>
      </c>
      <c r="D2783" s="17"/>
      <c r="E2783" s="92">
        <v>33523</v>
      </c>
      <c r="F2783" s="92">
        <v>33531</v>
      </c>
      <c r="G2783" s="92">
        <v>67054</v>
      </c>
      <c r="H2783" s="92">
        <v>0</v>
      </c>
      <c r="I2783" s="92">
        <v>0</v>
      </c>
      <c r="J2783" s="92">
        <v>0</v>
      </c>
      <c r="K2783" s="15">
        <v>33523</v>
      </c>
      <c r="L2783" s="15">
        <v>33531</v>
      </c>
      <c r="M2783" s="15">
        <v>67054</v>
      </c>
      <c r="O2783" s="13"/>
      <c r="P2783" s="13"/>
    </row>
    <row r="2784" spans="1:16" ht="12.45" customHeight="1" x14ac:dyDescent="0.2">
      <c r="A2784" s="11" t="str">
        <f t="shared" si="47"/>
        <v>NEWCASTLE1988</v>
      </c>
      <c r="B2784" s="93" t="s">
        <v>144</v>
      </c>
      <c r="C2784" s="88">
        <v>1988</v>
      </c>
      <c r="D2784" s="89"/>
      <c r="E2784" s="15">
        <v>35829</v>
      </c>
      <c r="F2784" s="15">
        <v>36472</v>
      </c>
      <c r="G2784" s="15">
        <v>72301</v>
      </c>
      <c r="H2784" s="15">
        <v>0</v>
      </c>
      <c r="I2784" s="15">
        <v>0</v>
      </c>
      <c r="J2784" s="15">
        <v>0</v>
      </c>
      <c r="K2784" s="15">
        <v>35829</v>
      </c>
      <c r="L2784" s="15">
        <v>36472</v>
      </c>
      <c r="M2784" s="15">
        <v>72301</v>
      </c>
      <c r="O2784" s="13"/>
      <c r="P2784" s="13"/>
    </row>
    <row r="2785" spans="1:16" ht="12.45" customHeight="1" x14ac:dyDescent="0.2">
      <c r="A2785" s="11" t="str">
        <f t="shared" si="47"/>
        <v>NEWCASTLE1989</v>
      </c>
      <c r="B2785" s="93" t="s">
        <v>144</v>
      </c>
      <c r="C2785" s="88">
        <v>1989</v>
      </c>
      <c r="D2785" s="89"/>
      <c r="E2785" s="15">
        <v>20067</v>
      </c>
      <c r="F2785" s="15">
        <v>20099</v>
      </c>
      <c r="G2785" s="15">
        <v>40166</v>
      </c>
      <c r="H2785" s="15">
        <v>0</v>
      </c>
      <c r="I2785" s="15">
        <v>0</v>
      </c>
      <c r="J2785" s="15">
        <v>0</v>
      </c>
      <c r="K2785" s="15">
        <v>20067</v>
      </c>
      <c r="L2785" s="15">
        <v>20099</v>
      </c>
      <c r="M2785" s="15">
        <v>40166</v>
      </c>
      <c r="O2785" s="13"/>
      <c r="P2785" s="13"/>
    </row>
    <row r="2786" spans="1:16" ht="12.45" customHeight="1" x14ac:dyDescent="0.2">
      <c r="A2786" s="11" t="str">
        <f t="shared" si="47"/>
        <v>NEWCASTLE1990</v>
      </c>
      <c r="B2786" s="93" t="s">
        <v>144</v>
      </c>
      <c r="C2786" s="88">
        <v>1990</v>
      </c>
      <c r="D2786" s="89"/>
      <c r="E2786" s="15">
        <v>24644</v>
      </c>
      <c r="F2786" s="15">
        <v>22728</v>
      </c>
      <c r="G2786" s="15">
        <v>47372</v>
      </c>
      <c r="H2786" s="15">
        <v>0</v>
      </c>
      <c r="I2786" s="15">
        <v>0</v>
      </c>
      <c r="J2786" s="15">
        <v>0</v>
      </c>
      <c r="K2786" s="15">
        <v>24644</v>
      </c>
      <c r="L2786" s="15">
        <v>22728</v>
      </c>
      <c r="M2786" s="15">
        <v>47372</v>
      </c>
      <c r="O2786" s="13"/>
      <c r="P2786" s="13"/>
    </row>
    <row r="2787" spans="1:16" ht="12.45" customHeight="1" x14ac:dyDescent="0.2">
      <c r="A2787" s="11" t="str">
        <f t="shared" si="47"/>
        <v>NEWCASTLE1991</v>
      </c>
      <c r="B2787" s="3" t="s">
        <v>144</v>
      </c>
      <c r="C2787" s="12">
        <v>1991</v>
      </c>
      <c r="E2787" s="13">
        <v>27231</v>
      </c>
      <c r="F2787" s="13">
        <v>26395</v>
      </c>
      <c r="G2787" s="13">
        <v>53626</v>
      </c>
      <c r="H2787" s="13">
        <v>0</v>
      </c>
      <c r="I2787" s="13">
        <v>0</v>
      </c>
      <c r="J2787" s="13">
        <v>0</v>
      </c>
      <c r="K2787" s="15">
        <v>27231</v>
      </c>
      <c r="L2787" s="15">
        <v>26395</v>
      </c>
      <c r="M2787" s="15">
        <v>53626</v>
      </c>
      <c r="O2787" s="13"/>
      <c r="P2787" s="13"/>
    </row>
    <row r="2788" spans="1:16" ht="12.45" customHeight="1" x14ac:dyDescent="0.2">
      <c r="A2788" s="11" t="str">
        <f t="shared" si="47"/>
        <v>NEWCASTLE1992</v>
      </c>
      <c r="B2788" s="95" t="s">
        <v>144</v>
      </c>
      <c r="C2788" s="88">
        <v>1992</v>
      </c>
      <c r="D2788" s="89"/>
      <c r="E2788" s="15">
        <v>31324</v>
      </c>
      <c r="F2788" s="15">
        <v>31205</v>
      </c>
      <c r="G2788" s="15">
        <v>62529</v>
      </c>
      <c r="H2788" s="90">
        <v>0</v>
      </c>
      <c r="I2788" s="90">
        <v>0</v>
      </c>
      <c r="J2788" s="15">
        <v>0</v>
      </c>
      <c r="K2788" s="15">
        <v>31324</v>
      </c>
      <c r="L2788" s="15">
        <v>31205</v>
      </c>
      <c r="M2788" s="15">
        <v>62529</v>
      </c>
      <c r="O2788" s="13"/>
      <c r="P2788" s="13"/>
    </row>
    <row r="2789" spans="1:16" ht="12.45" customHeight="1" x14ac:dyDescent="0.2">
      <c r="A2789" s="11" t="str">
        <f t="shared" si="47"/>
        <v>NEWCASTLE1993</v>
      </c>
      <c r="B2789" s="3" t="s">
        <v>144</v>
      </c>
      <c r="C2789" s="12">
        <v>1993</v>
      </c>
      <c r="E2789" s="13">
        <v>45635</v>
      </c>
      <c r="F2789" s="13">
        <v>44902</v>
      </c>
      <c r="G2789" s="13">
        <v>90537</v>
      </c>
      <c r="H2789" s="13">
        <v>0</v>
      </c>
      <c r="I2789" s="13">
        <v>0</v>
      </c>
      <c r="J2789" s="13">
        <v>0</v>
      </c>
      <c r="K2789" s="15">
        <v>45635</v>
      </c>
      <c r="L2789" s="15">
        <v>44902</v>
      </c>
      <c r="M2789" s="15">
        <v>90537</v>
      </c>
      <c r="O2789" s="13"/>
      <c r="P2789" s="13"/>
    </row>
    <row r="2790" spans="1:16" ht="12.45" customHeight="1" x14ac:dyDescent="0.2">
      <c r="A2790" s="11" t="str">
        <f t="shared" si="47"/>
        <v>NEWCASTLE1994</v>
      </c>
      <c r="B2790" s="3" t="s">
        <v>144</v>
      </c>
      <c r="C2790" s="12">
        <v>1994</v>
      </c>
      <c r="E2790" s="13">
        <v>52391</v>
      </c>
      <c r="F2790" s="13">
        <v>51665</v>
      </c>
      <c r="G2790" s="13">
        <v>104056</v>
      </c>
      <c r="H2790" s="13">
        <v>0</v>
      </c>
      <c r="I2790" s="13">
        <v>0</v>
      </c>
      <c r="J2790" s="13">
        <v>0</v>
      </c>
      <c r="K2790" s="15">
        <v>52391</v>
      </c>
      <c r="L2790" s="15">
        <v>51665</v>
      </c>
      <c r="M2790" s="15">
        <v>104056</v>
      </c>
      <c r="O2790" s="13"/>
      <c r="P2790" s="13"/>
    </row>
    <row r="2791" spans="1:16" ht="12.45" customHeight="1" x14ac:dyDescent="0.2">
      <c r="A2791" s="11" t="str">
        <f t="shared" si="47"/>
        <v>NEWCASTLE1995</v>
      </c>
      <c r="B2791" s="3" t="s">
        <v>144</v>
      </c>
      <c r="C2791" s="12">
        <v>1995</v>
      </c>
      <c r="E2791" s="13">
        <v>59890</v>
      </c>
      <c r="F2791" s="13">
        <v>60231</v>
      </c>
      <c r="G2791" s="13">
        <v>120121</v>
      </c>
      <c r="H2791" s="13">
        <v>0</v>
      </c>
      <c r="I2791" s="13">
        <v>0</v>
      </c>
      <c r="J2791" s="13">
        <v>0</v>
      </c>
      <c r="K2791" s="15">
        <v>59890</v>
      </c>
      <c r="L2791" s="15">
        <v>60231</v>
      </c>
      <c r="M2791" s="15">
        <v>120121</v>
      </c>
      <c r="O2791" s="13"/>
      <c r="P2791" s="13"/>
    </row>
    <row r="2792" spans="1:16" ht="12.45" customHeight="1" x14ac:dyDescent="0.2">
      <c r="A2792" s="11" t="str">
        <f t="shared" si="47"/>
        <v>NEWCASTLE1996</v>
      </c>
      <c r="B2792" s="3" t="s">
        <v>144</v>
      </c>
      <c r="C2792" s="12">
        <v>1996</v>
      </c>
      <c r="E2792" s="13">
        <v>52547</v>
      </c>
      <c r="F2792" s="13">
        <v>52869</v>
      </c>
      <c r="G2792" s="13">
        <v>105416</v>
      </c>
      <c r="H2792" s="13">
        <v>0</v>
      </c>
      <c r="I2792" s="13">
        <v>0</v>
      </c>
      <c r="J2792" s="13">
        <v>0</v>
      </c>
      <c r="K2792" s="15">
        <v>52547</v>
      </c>
      <c r="L2792" s="15">
        <v>52869</v>
      </c>
      <c r="M2792" s="15">
        <v>105416</v>
      </c>
      <c r="O2792" s="13"/>
      <c r="P2792" s="13"/>
    </row>
    <row r="2793" spans="1:16" ht="12.45" customHeight="1" x14ac:dyDescent="0.2">
      <c r="A2793" s="11" t="str">
        <f t="shared" si="47"/>
        <v>NEWCASTLE1997</v>
      </c>
      <c r="B2793" s="95" t="s">
        <v>144</v>
      </c>
      <c r="C2793" s="88">
        <v>1997</v>
      </c>
      <c r="D2793" s="89"/>
      <c r="E2793" s="15">
        <v>60567</v>
      </c>
      <c r="F2793" s="15">
        <v>60489</v>
      </c>
      <c r="G2793" s="15">
        <v>121056</v>
      </c>
      <c r="H2793" s="90">
        <v>0</v>
      </c>
      <c r="I2793" s="90">
        <v>0</v>
      </c>
      <c r="J2793" s="15">
        <v>0</v>
      </c>
      <c r="K2793" s="15">
        <v>60567</v>
      </c>
      <c r="L2793" s="15">
        <v>60489</v>
      </c>
      <c r="M2793" s="15">
        <v>121056</v>
      </c>
      <c r="O2793" s="13"/>
      <c r="P2793" s="13"/>
    </row>
    <row r="2794" spans="1:16" ht="12.45" customHeight="1" x14ac:dyDescent="0.2">
      <c r="A2794" s="11" t="str">
        <f t="shared" si="47"/>
        <v>NEWCASTLE1998</v>
      </c>
      <c r="B2794" s="95" t="s">
        <v>144</v>
      </c>
      <c r="C2794" s="88">
        <v>1998</v>
      </c>
      <c r="D2794" s="89"/>
      <c r="E2794" s="15">
        <v>69464</v>
      </c>
      <c r="F2794" s="15">
        <v>69558</v>
      </c>
      <c r="G2794" s="15">
        <v>139022</v>
      </c>
      <c r="H2794" s="90">
        <v>0</v>
      </c>
      <c r="I2794" s="90">
        <v>0</v>
      </c>
      <c r="J2794" s="15">
        <v>0</v>
      </c>
      <c r="K2794" s="15">
        <v>69464</v>
      </c>
      <c r="L2794" s="15">
        <v>69558</v>
      </c>
      <c r="M2794" s="15">
        <v>139022</v>
      </c>
      <c r="O2794" s="13"/>
      <c r="P2794" s="13"/>
    </row>
    <row r="2795" spans="1:16" ht="12.45" customHeight="1" x14ac:dyDescent="0.2">
      <c r="A2795" s="11" t="str">
        <f t="shared" si="47"/>
        <v>NEWCASTLE1999</v>
      </c>
      <c r="B2795" s="3" t="s">
        <v>144</v>
      </c>
      <c r="C2795" s="12">
        <v>1999</v>
      </c>
      <c r="E2795" s="13">
        <v>78483</v>
      </c>
      <c r="F2795" s="13">
        <v>79698</v>
      </c>
      <c r="G2795" s="13">
        <v>158181</v>
      </c>
      <c r="H2795" s="13">
        <v>0</v>
      </c>
      <c r="I2795" s="13">
        <v>0</v>
      </c>
      <c r="J2795" s="13">
        <v>0</v>
      </c>
      <c r="K2795" s="15">
        <v>78483</v>
      </c>
      <c r="L2795" s="15">
        <v>79698</v>
      </c>
      <c r="M2795" s="15">
        <v>158181</v>
      </c>
      <c r="O2795" s="13"/>
      <c r="P2795" s="13"/>
    </row>
    <row r="2796" spans="1:16" ht="12.45" customHeight="1" x14ac:dyDescent="0.2">
      <c r="A2796" s="11" t="str">
        <f t="shared" si="47"/>
        <v>NEWCASTLE2000</v>
      </c>
      <c r="B2796" s="3" t="s">
        <v>144</v>
      </c>
      <c r="C2796" s="12">
        <v>2000</v>
      </c>
      <c r="E2796" s="13">
        <v>114752</v>
      </c>
      <c r="F2796" s="13">
        <v>116360</v>
      </c>
      <c r="G2796" s="13">
        <v>231112</v>
      </c>
      <c r="H2796" s="13">
        <v>0</v>
      </c>
      <c r="I2796" s="13">
        <v>0</v>
      </c>
      <c r="J2796" s="13">
        <v>0</v>
      </c>
      <c r="K2796" s="15">
        <v>114752</v>
      </c>
      <c r="L2796" s="15">
        <v>116360</v>
      </c>
      <c r="M2796" s="15">
        <v>231112</v>
      </c>
      <c r="O2796" s="13"/>
      <c r="P2796" s="13"/>
    </row>
    <row r="2797" spans="1:16" ht="12.45" customHeight="1" x14ac:dyDescent="0.2">
      <c r="A2797" s="11" t="str">
        <f t="shared" si="47"/>
        <v>NEWCASTLE2001</v>
      </c>
      <c r="B2797" s="3" t="s">
        <v>144</v>
      </c>
      <c r="C2797" s="12">
        <v>2001</v>
      </c>
      <c r="E2797" s="13">
        <v>107018</v>
      </c>
      <c r="F2797" s="13">
        <v>108392</v>
      </c>
      <c r="G2797" s="13">
        <v>215410</v>
      </c>
      <c r="H2797" s="13">
        <v>493</v>
      </c>
      <c r="I2797" s="13">
        <v>561</v>
      </c>
      <c r="J2797" s="13">
        <v>1054</v>
      </c>
      <c r="K2797" s="15">
        <v>107511</v>
      </c>
      <c r="L2797" s="15">
        <v>108953</v>
      </c>
      <c r="M2797" s="15">
        <v>216464</v>
      </c>
      <c r="O2797" s="13"/>
      <c r="P2797" s="13"/>
    </row>
    <row r="2798" spans="1:16" ht="12.45" customHeight="1" x14ac:dyDescent="0.2">
      <c r="A2798" s="11" t="str">
        <f t="shared" si="47"/>
        <v>NEWCASTLE2002</v>
      </c>
      <c r="B2798" s="3" t="s">
        <v>144</v>
      </c>
      <c r="C2798" s="12">
        <v>2002</v>
      </c>
      <c r="E2798" s="13">
        <v>98421</v>
      </c>
      <c r="F2798" s="13">
        <v>98515</v>
      </c>
      <c r="G2798" s="13">
        <v>196936</v>
      </c>
      <c r="H2798" s="13">
        <v>4876</v>
      </c>
      <c r="I2798" s="13">
        <v>4631</v>
      </c>
      <c r="J2798" s="13">
        <v>9507</v>
      </c>
      <c r="K2798" s="15">
        <v>103297</v>
      </c>
      <c r="L2798" s="15">
        <v>103146</v>
      </c>
      <c r="M2798" s="15">
        <v>206443</v>
      </c>
      <c r="O2798" s="13"/>
      <c r="P2798" s="13"/>
    </row>
    <row r="2799" spans="1:16" ht="12.45" customHeight="1" x14ac:dyDescent="0.2">
      <c r="A2799" s="11" t="str">
        <f t="shared" si="47"/>
        <v>NEWCASTLE2003</v>
      </c>
      <c r="B2799" s="3" t="s">
        <v>144</v>
      </c>
      <c r="C2799" s="12">
        <v>2003</v>
      </c>
      <c r="E2799" s="13">
        <v>111290</v>
      </c>
      <c r="F2799" s="13">
        <v>109885</v>
      </c>
      <c r="G2799" s="13">
        <v>221175</v>
      </c>
      <c r="H2799" s="13">
        <v>0</v>
      </c>
      <c r="I2799" s="13">
        <v>0</v>
      </c>
      <c r="J2799" s="13">
        <v>0</v>
      </c>
      <c r="K2799" s="15">
        <v>111290</v>
      </c>
      <c r="L2799" s="15">
        <v>109885</v>
      </c>
      <c r="M2799" s="15">
        <v>221175</v>
      </c>
      <c r="O2799" s="13"/>
      <c r="P2799" s="13"/>
    </row>
    <row r="2800" spans="1:16" ht="12.45" customHeight="1" x14ac:dyDescent="0.2">
      <c r="A2800" s="11" t="str">
        <f t="shared" si="47"/>
        <v>NEWCASTLE2004</v>
      </c>
      <c r="B2800" s="3" t="s">
        <v>144</v>
      </c>
      <c r="C2800" s="12">
        <v>2004</v>
      </c>
      <c r="E2800" s="13">
        <v>234285</v>
      </c>
      <c r="F2800" s="13">
        <v>228578</v>
      </c>
      <c r="G2800" s="13">
        <v>462863</v>
      </c>
      <c r="H2800" s="13">
        <v>0</v>
      </c>
      <c r="I2800" s="13">
        <v>0</v>
      </c>
      <c r="J2800" s="13">
        <v>0</v>
      </c>
      <c r="K2800" s="15">
        <v>234285</v>
      </c>
      <c r="L2800" s="15">
        <v>228578</v>
      </c>
      <c r="M2800" s="15">
        <v>462863</v>
      </c>
      <c r="O2800" s="13"/>
      <c r="P2800" s="13"/>
    </row>
    <row r="2801" spans="1:16" ht="12.45" customHeight="1" x14ac:dyDescent="0.2">
      <c r="A2801" s="11" t="str">
        <f t="shared" si="47"/>
        <v>NEWCASTLE2005</v>
      </c>
      <c r="B2801" s="95" t="s">
        <v>144</v>
      </c>
      <c r="C2801" s="88">
        <v>2005</v>
      </c>
      <c r="D2801" s="89"/>
      <c r="E2801" s="15">
        <v>381858</v>
      </c>
      <c r="F2801" s="15">
        <v>378804</v>
      </c>
      <c r="G2801" s="15">
        <v>760662</v>
      </c>
      <c r="H2801" s="15">
        <v>0</v>
      </c>
      <c r="I2801" s="15">
        <v>0</v>
      </c>
      <c r="J2801" s="15">
        <v>0</v>
      </c>
      <c r="K2801" s="15">
        <v>381858</v>
      </c>
      <c r="L2801" s="15">
        <v>378804</v>
      </c>
      <c r="M2801" s="15">
        <v>760662</v>
      </c>
      <c r="O2801" s="13"/>
      <c r="P2801" s="13"/>
    </row>
    <row r="2802" spans="1:16" ht="12.45" customHeight="1" x14ac:dyDescent="0.2">
      <c r="A2802" s="11" t="str">
        <f t="shared" si="47"/>
        <v>NEWCASTLE2006</v>
      </c>
      <c r="B2802" s="95" t="s">
        <v>144</v>
      </c>
      <c r="C2802" s="88">
        <v>2006</v>
      </c>
      <c r="D2802" s="17"/>
      <c r="E2802" s="15">
        <v>448942</v>
      </c>
      <c r="F2802" s="15">
        <v>443779</v>
      </c>
      <c r="G2802" s="15">
        <v>892721</v>
      </c>
      <c r="H2802" s="90">
        <v>0</v>
      </c>
      <c r="I2802" s="90">
        <v>0</v>
      </c>
      <c r="J2802" s="15">
        <v>0</v>
      </c>
      <c r="K2802" s="15">
        <v>448942</v>
      </c>
      <c r="L2802" s="15">
        <v>443779</v>
      </c>
      <c r="M2802" s="15">
        <v>892721</v>
      </c>
      <c r="O2802" s="13"/>
      <c r="P2802" s="13"/>
    </row>
    <row r="2803" spans="1:16" ht="12.45" customHeight="1" x14ac:dyDescent="0.2">
      <c r="A2803" s="11" t="str">
        <f t="shared" si="47"/>
        <v>NEWCASTLE2007</v>
      </c>
      <c r="B2803" s="93" t="s">
        <v>144</v>
      </c>
      <c r="C2803" s="88">
        <v>2007</v>
      </c>
      <c r="D2803" s="89"/>
      <c r="E2803" s="15">
        <v>503696</v>
      </c>
      <c r="F2803" s="15">
        <v>501639</v>
      </c>
      <c r="G2803" s="15">
        <v>1005335</v>
      </c>
      <c r="H2803" s="15">
        <v>0</v>
      </c>
      <c r="I2803" s="15">
        <v>0</v>
      </c>
      <c r="J2803" s="15">
        <v>0</v>
      </c>
      <c r="K2803" s="15">
        <v>503696</v>
      </c>
      <c r="L2803" s="15">
        <v>501639</v>
      </c>
      <c r="M2803" s="15">
        <v>1005335</v>
      </c>
      <c r="O2803" s="13"/>
      <c r="P2803" s="13"/>
    </row>
    <row r="2804" spans="1:16" ht="12.45" customHeight="1" x14ac:dyDescent="0.2">
      <c r="A2804" s="11" t="str">
        <f t="shared" si="47"/>
        <v>NEWCASTLE2008</v>
      </c>
      <c r="B2804" s="3" t="s">
        <v>144</v>
      </c>
      <c r="C2804" s="12">
        <v>2008</v>
      </c>
      <c r="E2804" s="13">
        <v>576999</v>
      </c>
      <c r="F2804" s="13">
        <v>570284</v>
      </c>
      <c r="G2804" s="13">
        <v>1147283</v>
      </c>
      <c r="H2804" s="13">
        <v>0</v>
      </c>
      <c r="I2804" s="13">
        <v>0</v>
      </c>
      <c r="J2804" s="13">
        <v>0</v>
      </c>
      <c r="K2804" s="15">
        <v>576999</v>
      </c>
      <c r="L2804" s="15">
        <v>570284</v>
      </c>
      <c r="M2804" s="15">
        <v>1147283</v>
      </c>
      <c r="O2804" s="13"/>
      <c r="P2804" s="13"/>
    </row>
    <row r="2805" spans="1:16" ht="12.45" customHeight="1" x14ac:dyDescent="0.2">
      <c r="A2805" s="11" t="str">
        <f t="shared" si="47"/>
        <v>NEWCASTLE2009</v>
      </c>
      <c r="B2805" s="91" t="s">
        <v>144</v>
      </c>
      <c r="C2805" s="88">
        <v>2009</v>
      </c>
      <c r="D2805" s="89"/>
      <c r="E2805" s="15">
        <v>575543</v>
      </c>
      <c r="F2805" s="15">
        <v>562194</v>
      </c>
      <c r="G2805" s="15">
        <v>1137737</v>
      </c>
      <c r="H2805" s="15">
        <v>0</v>
      </c>
      <c r="I2805" s="15">
        <v>0</v>
      </c>
      <c r="J2805" s="15">
        <v>0</v>
      </c>
      <c r="K2805" s="15">
        <v>575543</v>
      </c>
      <c r="L2805" s="15">
        <v>562194</v>
      </c>
      <c r="M2805" s="15">
        <v>1137737</v>
      </c>
      <c r="O2805" s="13"/>
      <c r="P2805" s="13"/>
    </row>
    <row r="2806" spans="1:16" ht="12.45" customHeight="1" x14ac:dyDescent="0.2">
      <c r="A2806" s="11" t="str">
        <f t="shared" si="47"/>
        <v>NEWCASTLE2010</v>
      </c>
      <c r="B2806" s="95" t="s">
        <v>144</v>
      </c>
      <c r="C2806" s="88">
        <v>2010</v>
      </c>
      <c r="D2806" s="89"/>
      <c r="E2806" s="15">
        <v>596490</v>
      </c>
      <c r="F2806" s="15">
        <v>589519</v>
      </c>
      <c r="G2806" s="15">
        <v>1186009</v>
      </c>
      <c r="H2806" s="90">
        <v>0</v>
      </c>
      <c r="I2806" s="90">
        <v>0</v>
      </c>
      <c r="J2806" s="15">
        <v>0</v>
      </c>
      <c r="K2806" s="15">
        <v>596490</v>
      </c>
      <c r="L2806" s="15">
        <v>589519</v>
      </c>
      <c r="M2806" s="15">
        <v>1186009</v>
      </c>
      <c r="O2806" s="13"/>
      <c r="P2806" s="13"/>
    </row>
    <row r="2807" spans="1:16" ht="12.45" customHeight="1" x14ac:dyDescent="0.2">
      <c r="A2807" s="11" t="str">
        <f t="shared" si="47"/>
        <v>NEWCASTLE2011</v>
      </c>
      <c r="B2807" s="95" t="s">
        <v>144</v>
      </c>
      <c r="C2807" s="88">
        <v>2011</v>
      </c>
      <c r="D2807" s="89"/>
      <c r="E2807" s="15">
        <v>595108</v>
      </c>
      <c r="F2807" s="15">
        <v>596051</v>
      </c>
      <c r="G2807" s="15">
        <v>1191159</v>
      </c>
      <c r="H2807" s="90">
        <v>0</v>
      </c>
      <c r="I2807" s="90">
        <v>0</v>
      </c>
      <c r="J2807" s="15">
        <v>0</v>
      </c>
      <c r="K2807" s="15">
        <v>595108</v>
      </c>
      <c r="L2807" s="15">
        <v>596051</v>
      </c>
      <c r="M2807" s="15">
        <v>1191159</v>
      </c>
      <c r="O2807" s="13"/>
      <c r="P2807" s="13"/>
    </row>
    <row r="2808" spans="1:16" ht="12.45" customHeight="1" x14ac:dyDescent="0.2">
      <c r="A2808" s="11" t="str">
        <f t="shared" si="47"/>
        <v>NEWCASTLE2012</v>
      </c>
      <c r="B2808" s="3" t="s">
        <v>144</v>
      </c>
      <c r="C2808" s="12">
        <v>2012</v>
      </c>
      <c r="E2808" s="13">
        <v>591211</v>
      </c>
      <c r="F2808" s="13">
        <v>593212</v>
      </c>
      <c r="G2808" s="13">
        <v>1184423</v>
      </c>
      <c r="H2808" s="13">
        <v>0</v>
      </c>
      <c r="I2808" s="13">
        <v>0</v>
      </c>
      <c r="J2808" s="13">
        <v>0</v>
      </c>
      <c r="K2808" s="15">
        <v>591211</v>
      </c>
      <c r="L2808" s="15">
        <v>593212</v>
      </c>
      <c r="M2808" s="15">
        <v>1184423</v>
      </c>
      <c r="O2808" s="13"/>
      <c r="P2808" s="13"/>
    </row>
    <row r="2809" spans="1:16" ht="12.45" customHeight="1" x14ac:dyDescent="0.2">
      <c r="A2809" s="11" t="str">
        <f t="shared" si="47"/>
        <v>NEWCASTLE2013</v>
      </c>
      <c r="B2809" s="95" t="s">
        <v>144</v>
      </c>
      <c r="C2809" s="88">
        <v>2013</v>
      </c>
      <c r="D2809" s="89"/>
      <c r="E2809" s="15">
        <v>602176</v>
      </c>
      <c r="F2809" s="15">
        <v>604341</v>
      </c>
      <c r="G2809" s="15">
        <v>1206517</v>
      </c>
      <c r="H2809" s="90">
        <v>0</v>
      </c>
      <c r="I2809" s="90">
        <v>0</v>
      </c>
      <c r="J2809" s="15">
        <v>0</v>
      </c>
      <c r="K2809" s="15">
        <v>602176</v>
      </c>
      <c r="L2809" s="15">
        <v>604341</v>
      </c>
      <c r="M2809" s="15">
        <v>1206517</v>
      </c>
      <c r="O2809" s="13"/>
      <c r="P2809" s="13"/>
    </row>
    <row r="2810" spans="1:16" ht="12.45" customHeight="1" x14ac:dyDescent="0.2">
      <c r="A2810" s="11" t="str">
        <f t="shared" si="47"/>
        <v>NEWCASTLE2014</v>
      </c>
      <c r="B2810" s="3" t="s">
        <v>144</v>
      </c>
      <c r="C2810" s="12">
        <v>2014</v>
      </c>
      <c r="E2810" s="13">
        <v>582901</v>
      </c>
      <c r="F2810" s="13">
        <v>585642</v>
      </c>
      <c r="G2810" s="13">
        <v>1168543</v>
      </c>
      <c r="H2810" s="13">
        <v>0</v>
      </c>
      <c r="I2810" s="13">
        <v>0</v>
      </c>
      <c r="J2810" s="13">
        <v>0</v>
      </c>
      <c r="K2810" s="15">
        <v>582901</v>
      </c>
      <c r="L2810" s="15">
        <v>585642</v>
      </c>
      <c r="M2810" s="15">
        <v>1168543</v>
      </c>
      <c r="O2810" s="13"/>
      <c r="P2810" s="13"/>
    </row>
    <row r="2811" spans="1:16" ht="12.45" customHeight="1" x14ac:dyDescent="0.2">
      <c r="A2811" s="11" t="str">
        <f t="shared" si="47"/>
        <v>NEWCASTLE2015</v>
      </c>
      <c r="B2811" s="95" t="s">
        <v>144</v>
      </c>
      <c r="C2811" s="88">
        <v>2015</v>
      </c>
      <c r="D2811" s="89"/>
      <c r="E2811" s="15">
        <v>574095</v>
      </c>
      <c r="F2811" s="15">
        <v>576579</v>
      </c>
      <c r="G2811" s="15">
        <v>1150674</v>
      </c>
      <c r="H2811" s="90">
        <v>0</v>
      </c>
      <c r="I2811" s="90">
        <v>0</v>
      </c>
      <c r="J2811" s="15">
        <v>0</v>
      </c>
      <c r="K2811" s="15">
        <v>574095</v>
      </c>
      <c r="L2811" s="15">
        <v>576579</v>
      </c>
      <c r="M2811" s="15">
        <v>1150674</v>
      </c>
      <c r="O2811" s="13"/>
      <c r="P2811" s="13"/>
    </row>
    <row r="2812" spans="1:16" ht="12.45" customHeight="1" x14ac:dyDescent="0.2">
      <c r="A2812" s="11" t="str">
        <f t="shared" si="47"/>
        <v>NEWCASTLE2016</v>
      </c>
      <c r="B2812" s="3" t="s">
        <v>144</v>
      </c>
      <c r="C2812" s="12">
        <v>2016</v>
      </c>
      <c r="E2812" s="13">
        <v>603967</v>
      </c>
      <c r="F2812" s="13">
        <v>607145</v>
      </c>
      <c r="G2812" s="13">
        <v>1211112</v>
      </c>
      <c r="H2812" s="13">
        <v>0</v>
      </c>
      <c r="I2812" s="13">
        <v>0</v>
      </c>
      <c r="J2812" s="13">
        <v>0</v>
      </c>
      <c r="K2812" s="15">
        <v>603967</v>
      </c>
      <c r="L2812" s="15">
        <v>607145</v>
      </c>
      <c r="M2812" s="15">
        <v>1211112</v>
      </c>
      <c r="O2812" s="13"/>
      <c r="P2812" s="13"/>
    </row>
    <row r="2813" spans="1:16" ht="12.45" customHeight="1" x14ac:dyDescent="0.2">
      <c r="A2813" s="11" t="str">
        <f t="shared" si="47"/>
        <v>NEWCASTLE2017</v>
      </c>
      <c r="B2813" s="93" t="s">
        <v>144</v>
      </c>
      <c r="C2813" s="12">
        <v>2017</v>
      </c>
      <c r="D2813" s="89"/>
      <c r="E2813" s="94">
        <v>632381</v>
      </c>
      <c r="F2813" s="94">
        <v>632930</v>
      </c>
      <c r="G2813" s="94">
        <v>1265311</v>
      </c>
      <c r="H2813" s="94">
        <v>0</v>
      </c>
      <c r="I2813" s="94">
        <v>0</v>
      </c>
      <c r="J2813" s="94">
        <v>0</v>
      </c>
      <c r="K2813" s="15">
        <v>632381</v>
      </c>
      <c r="L2813" s="15">
        <v>632930</v>
      </c>
      <c r="M2813" s="15">
        <v>1265311</v>
      </c>
      <c r="O2813" s="13"/>
      <c r="P2813" s="13"/>
    </row>
    <row r="2814" spans="1:16" ht="12.45" customHeight="1" x14ac:dyDescent="0.2">
      <c r="A2814" s="11" t="str">
        <f t="shared" si="47"/>
        <v>NEWCASTLE2018</v>
      </c>
      <c r="B2814" s="95" t="s">
        <v>144</v>
      </c>
      <c r="C2814" s="88">
        <v>2018</v>
      </c>
      <c r="D2814" s="89"/>
      <c r="E2814" s="15">
        <v>624827</v>
      </c>
      <c r="F2814" s="15">
        <v>626302</v>
      </c>
      <c r="G2814" s="15">
        <v>1251129</v>
      </c>
      <c r="H2814" s="90">
        <v>1299</v>
      </c>
      <c r="I2814" s="90">
        <v>1441</v>
      </c>
      <c r="J2814" s="15">
        <v>2740</v>
      </c>
      <c r="K2814" s="15">
        <v>626126</v>
      </c>
      <c r="L2814" s="15">
        <v>627743</v>
      </c>
      <c r="M2814" s="15">
        <v>1253869</v>
      </c>
      <c r="O2814" s="13"/>
      <c r="P2814" s="13"/>
    </row>
    <row r="2815" spans="1:16" ht="12.45" customHeight="1" x14ac:dyDescent="0.2">
      <c r="A2815" s="11" t="str">
        <f t="shared" si="47"/>
        <v>NEWCASTLE2019</v>
      </c>
      <c r="B2815" s="3" t="s">
        <v>144</v>
      </c>
      <c r="C2815" s="12">
        <v>2019</v>
      </c>
      <c r="E2815" s="13">
        <v>635414</v>
      </c>
      <c r="F2815" s="13">
        <v>635520</v>
      </c>
      <c r="G2815" s="13">
        <v>1270934</v>
      </c>
      <c r="H2815" s="13">
        <v>3684</v>
      </c>
      <c r="I2815" s="13">
        <v>3440</v>
      </c>
      <c r="J2815" s="13">
        <v>7124</v>
      </c>
      <c r="K2815" s="15">
        <v>639098</v>
      </c>
      <c r="L2815" s="15">
        <v>638960</v>
      </c>
      <c r="M2815" s="15">
        <v>1278058</v>
      </c>
      <c r="O2815" s="13"/>
      <c r="P2815" s="13"/>
    </row>
    <row r="2816" spans="1:16" ht="12.45" customHeight="1" x14ac:dyDescent="0.2">
      <c r="A2816" s="11" t="str">
        <f t="shared" si="47"/>
        <v>NEWCASTLE2020</v>
      </c>
      <c r="B2816" s="93" t="s">
        <v>144</v>
      </c>
      <c r="C2816" s="88">
        <v>2020</v>
      </c>
      <c r="D2816" s="89"/>
      <c r="E2816" s="15">
        <v>190539</v>
      </c>
      <c r="F2816" s="15">
        <v>190690</v>
      </c>
      <c r="G2816" s="15">
        <v>381229</v>
      </c>
      <c r="H2816" s="15">
        <v>2290</v>
      </c>
      <c r="I2816" s="15">
        <v>1904</v>
      </c>
      <c r="J2816" s="15">
        <v>4194</v>
      </c>
      <c r="K2816" s="15">
        <v>192829</v>
      </c>
      <c r="L2816" s="15">
        <v>192594</v>
      </c>
      <c r="M2816" s="15">
        <v>385423</v>
      </c>
      <c r="O2816" s="13"/>
      <c r="P2816" s="13"/>
    </row>
    <row r="2817" spans="1:16" ht="12.45" customHeight="1" x14ac:dyDescent="0.2">
      <c r="A2817" s="11" t="str">
        <f t="shared" si="47"/>
        <v>NEWCASTLE2021</v>
      </c>
      <c r="B2817" s="95" t="s">
        <v>144</v>
      </c>
      <c r="C2817" s="88">
        <v>2021</v>
      </c>
      <c r="D2817" s="89"/>
      <c r="E2817" s="15">
        <v>230264</v>
      </c>
      <c r="F2817" s="15">
        <v>230060</v>
      </c>
      <c r="G2817" s="15">
        <v>460324</v>
      </c>
      <c r="H2817" s="90">
        <v>0</v>
      </c>
      <c r="I2817" s="90">
        <v>0</v>
      </c>
      <c r="J2817" s="15">
        <v>0</v>
      </c>
      <c r="K2817" s="15">
        <v>230264</v>
      </c>
      <c r="L2817" s="15">
        <v>230060</v>
      </c>
      <c r="M2817" s="15">
        <v>460324</v>
      </c>
      <c r="O2817" s="13"/>
      <c r="P2817" s="13"/>
    </row>
    <row r="2818" spans="1:16" ht="12.45" customHeight="1" x14ac:dyDescent="0.2">
      <c r="A2818" s="11" t="str">
        <f t="shared" si="47"/>
        <v>NEWCASTLE2022</v>
      </c>
      <c r="B2818" s="3" t="s">
        <v>144</v>
      </c>
      <c r="C2818" s="12">
        <v>2022</v>
      </c>
      <c r="E2818" s="13">
        <v>511182</v>
      </c>
      <c r="F2818" s="13">
        <v>512130</v>
      </c>
      <c r="G2818" s="13">
        <v>1023312</v>
      </c>
      <c r="H2818" s="13">
        <v>0</v>
      </c>
      <c r="I2818" s="13">
        <v>0</v>
      </c>
      <c r="J2818" s="13">
        <v>0</v>
      </c>
      <c r="K2818" s="15">
        <v>511182</v>
      </c>
      <c r="L2818" s="15">
        <v>512130</v>
      </c>
      <c r="M2818" s="15">
        <v>1023312</v>
      </c>
      <c r="O2818" s="13"/>
      <c r="P2818" s="13"/>
    </row>
    <row r="2819" spans="1:16" ht="12.45" customHeight="1" x14ac:dyDescent="0.2">
      <c r="A2819" s="11" t="str">
        <f t="shared" si="47"/>
        <v>NEWCASTLE2023</v>
      </c>
      <c r="B2819" s="93" t="s">
        <v>144</v>
      </c>
      <c r="C2819" s="88">
        <v>2023</v>
      </c>
      <c r="D2819" s="89"/>
      <c r="E2819" s="15">
        <v>580403</v>
      </c>
      <c r="F2819" s="15">
        <v>580793</v>
      </c>
      <c r="G2819" s="15">
        <v>1161196</v>
      </c>
      <c r="H2819" s="15">
        <v>0</v>
      </c>
      <c r="I2819" s="15">
        <v>0</v>
      </c>
      <c r="J2819" s="15">
        <v>0</v>
      </c>
      <c r="K2819" s="15">
        <v>580403</v>
      </c>
      <c r="L2819" s="15">
        <v>580793</v>
      </c>
      <c r="M2819" s="15">
        <v>1161196</v>
      </c>
      <c r="O2819" s="13"/>
      <c r="P2819" s="13"/>
    </row>
    <row r="2820" spans="1:16" ht="12.45" customHeight="1" x14ac:dyDescent="0.2">
      <c r="A2820" s="11" t="str">
        <f t="shared" si="47"/>
        <v>NEWCASTLE2024</v>
      </c>
      <c r="B2820" s="3" t="s">
        <v>144</v>
      </c>
      <c r="C2820" s="12">
        <v>2024</v>
      </c>
      <c r="E2820" s="13">
        <v>600367</v>
      </c>
      <c r="F2820" s="13">
        <v>599752</v>
      </c>
      <c r="G2820" s="13">
        <v>1200119</v>
      </c>
      <c r="H2820" s="13">
        <v>0</v>
      </c>
      <c r="I2820" s="13">
        <v>0</v>
      </c>
      <c r="J2820" s="13">
        <v>0</v>
      </c>
      <c r="K2820" s="15">
        <v>600367</v>
      </c>
      <c r="L2820" s="15">
        <v>599752</v>
      </c>
      <c r="M2820" s="15">
        <v>1200119</v>
      </c>
      <c r="O2820" s="13"/>
      <c r="P2820" s="13"/>
    </row>
    <row r="2821" spans="1:16" ht="12.45" customHeight="1" x14ac:dyDescent="0.2">
      <c r="A2821" s="11" t="str">
        <f t="shared" si="47"/>
        <v>NEWMAN1985</v>
      </c>
      <c r="B2821" s="95" t="s">
        <v>35</v>
      </c>
      <c r="C2821" s="88">
        <v>1985</v>
      </c>
      <c r="D2821" s="89"/>
      <c r="E2821" s="15">
        <v>36292</v>
      </c>
      <c r="F2821" s="15">
        <v>36623</v>
      </c>
      <c r="G2821" s="15">
        <v>72915</v>
      </c>
      <c r="H2821" s="90">
        <v>0</v>
      </c>
      <c r="I2821" s="90">
        <v>0</v>
      </c>
      <c r="J2821" s="15">
        <v>0</v>
      </c>
      <c r="K2821" s="15">
        <v>36292</v>
      </c>
      <c r="L2821" s="15">
        <v>36623</v>
      </c>
      <c r="M2821" s="15">
        <v>72915</v>
      </c>
      <c r="O2821" s="13"/>
      <c r="P2821" s="13"/>
    </row>
    <row r="2822" spans="1:16" ht="12.45" customHeight="1" x14ac:dyDescent="0.2">
      <c r="A2822" s="11" t="str">
        <f t="shared" si="47"/>
        <v>NEWMAN1986</v>
      </c>
      <c r="B2822" s="3" t="s">
        <v>35</v>
      </c>
      <c r="C2822" s="12">
        <v>1986</v>
      </c>
      <c r="E2822" s="13">
        <v>31658</v>
      </c>
      <c r="F2822" s="13">
        <v>31456</v>
      </c>
      <c r="G2822" s="13">
        <v>63114</v>
      </c>
      <c r="H2822" s="13">
        <v>0</v>
      </c>
      <c r="I2822" s="13">
        <v>0</v>
      </c>
      <c r="J2822" s="13">
        <v>0</v>
      </c>
      <c r="K2822" s="15">
        <v>31658</v>
      </c>
      <c r="L2822" s="15">
        <v>31456</v>
      </c>
      <c r="M2822" s="15">
        <v>63114</v>
      </c>
      <c r="O2822" s="13"/>
      <c r="P2822" s="13"/>
    </row>
    <row r="2823" spans="1:16" ht="12.45" customHeight="1" x14ac:dyDescent="0.2">
      <c r="A2823" s="11" t="str">
        <f t="shared" si="47"/>
        <v>NEWMAN1987</v>
      </c>
      <c r="B2823" s="3" t="s">
        <v>35</v>
      </c>
      <c r="C2823" s="12">
        <v>1987</v>
      </c>
      <c r="E2823" s="13">
        <v>31892</v>
      </c>
      <c r="F2823" s="13">
        <v>31914</v>
      </c>
      <c r="G2823" s="13">
        <v>63806</v>
      </c>
      <c r="H2823" s="13">
        <v>0</v>
      </c>
      <c r="I2823" s="13">
        <v>0</v>
      </c>
      <c r="J2823" s="13">
        <v>0</v>
      </c>
      <c r="K2823" s="15">
        <v>31892</v>
      </c>
      <c r="L2823" s="15">
        <v>31914</v>
      </c>
      <c r="M2823" s="15">
        <v>63806</v>
      </c>
      <c r="O2823" s="13"/>
      <c r="P2823" s="13"/>
    </row>
    <row r="2824" spans="1:16" ht="12.45" customHeight="1" x14ac:dyDescent="0.2">
      <c r="A2824" s="11" t="str">
        <f t="shared" si="47"/>
        <v>NEWMAN1988</v>
      </c>
      <c r="B2824" s="3" t="s">
        <v>35</v>
      </c>
      <c r="C2824" s="12">
        <v>1988</v>
      </c>
      <c r="E2824" s="13">
        <v>37206</v>
      </c>
      <c r="F2824" s="13">
        <v>37323</v>
      </c>
      <c r="G2824" s="13">
        <v>74529</v>
      </c>
      <c r="H2824" s="13">
        <v>0</v>
      </c>
      <c r="I2824" s="13">
        <v>0</v>
      </c>
      <c r="J2824" s="13">
        <v>0</v>
      </c>
      <c r="K2824" s="15">
        <v>37206</v>
      </c>
      <c r="L2824" s="15">
        <v>37323</v>
      </c>
      <c r="M2824" s="15">
        <v>74529</v>
      </c>
      <c r="O2824" s="13"/>
      <c r="P2824" s="13"/>
    </row>
    <row r="2825" spans="1:16" ht="12.45" customHeight="1" x14ac:dyDescent="0.2">
      <c r="A2825" s="11" t="str">
        <f t="shared" si="47"/>
        <v>NEWMAN1989</v>
      </c>
      <c r="B2825" s="3" t="s">
        <v>35</v>
      </c>
      <c r="C2825" s="12">
        <v>1989</v>
      </c>
      <c r="E2825" s="13">
        <v>26462</v>
      </c>
      <c r="F2825" s="13">
        <v>26210</v>
      </c>
      <c r="G2825" s="13">
        <v>52672</v>
      </c>
      <c r="H2825" s="13">
        <v>0</v>
      </c>
      <c r="I2825" s="13">
        <v>0</v>
      </c>
      <c r="J2825" s="13">
        <v>0</v>
      </c>
      <c r="K2825" s="15">
        <v>26462</v>
      </c>
      <c r="L2825" s="15">
        <v>26210</v>
      </c>
      <c r="M2825" s="15">
        <v>52672</v>
      </c>
      <c r="O2825" s="13"/>
      <c r="P2825" s="13"/>
    </row>
    <row r="2826" spans="1:16" ht="12.45" customHeight="1" x14ac:dyDescent="0.2">
      <c r="A2826" s="11" t="str">
        <f t="shared" si="47"/>
        <v>NEWMAN1990</v>
      </c>
      <c r="B2826" s="93" t="s">
        <v>35</v>
      </c>
      <c r="C2826" s="12">
        <v>1990</v>
      </c>
      <c r="D2826" s="89"/>
      <c r="E2826" s="94">
        <v>38668</v>
      </c>
      <c r="F2826" s="94">
        <v>38612</v>
      </c>
      <c r="G2826" s="94">
        <v>77280</v>
      </c>
      <c r="H2826" s="94">
        <v>0</v>
      </c>
      <c r="I2826" s="94">
        <v>0</v>
      </c>
      <c r="J2826" s="94">
        <v>0</v>
      </c>
      <c r="K2826" s="15">
        <v>38668</v>
      </c>
      <c r="L2826" s="15">
        <v>38612</v>
      </c>
      <c r="M2826" s="15">
        <v>77280</v>
      </c>
      <c r="O2826" s="13"/>
      <c r="P2826" s="13"/>
    </row>
    <row r="2827" spans="1:16" ht="12.45" customHeight="1" x14ac:dyDescent="0.2">
      <c r="A2827" s="11" t="str">
        <f t="shared" si="47"/>
        <v>NEWMAN1991</v>
      </c>
      <c r="B2827" s="93" t="s">
        <v>35</v>
      </c>
      <c r="C2827" s="12">
        <v>1991</v>
      </c>
      <c r="D2827" s="89"/>
      <c r="E2827" s="94">
        <v>33490</v>
      </c>
      <c r="F2827" s="94">
        <v>33131</v>
      </c>
      <c r="G2827" s="94">
        <v>66621</v>
      </c>
      <c r="H2827" s="94">
        <v>0</v>
      </c>
      <c r="I2827" s="94">
        <v>0</v>
      </c>
      <c r="J2827" s="94">
        <v>0</v>
      </c>
      <c r="K2827" s="15">
        <v>33490</v>
      </c>
      <c r="L2827" s="15">
        <v>33131</v>
      </c>
      <c r="M2827" s="15">
        <v>66621</v>
      </c>
      <c r="O2827" s="13"/>
      <c r="P2827" s="13"/>
    </row>
    <row r="2828" spans="1:16" ht="12.45" customHeight="1" x14ac:dyDescent="0.2">
      <c r="A2828" s="11" t="str">
        <f t="shared" ref="A2828:A2891" si="48">CONCATENATE(B2828,C2828)</f>
        <v>NEWMAN1992</v>
      </c>
      <c r="B2828" s="95" t="s">
        <v>35</v>
      </c>
      <c r="C2828" s="88">
        <v>1992</v>
      </c>
      <c r="D2828" s="89"/>
      <c r="E2828" s="15">
        <v>36555</v>
      </c>
      <c r="F2828" s="15">
        <v>36473</v>
      </c>
      <c r="G2828" s="15">
        <v>73028</v>
      </c>
      <c r="H2828" s="15">
        <v>0</v>
      </c>
      <c r="I2828" s="15">
        <v>0</v>
      </c>
      <c r="J2828" s="15">
        <v>0</v>
      </c>
      <c r="K2828" s="15">
        <v>36555</v>
      </c>
      <c r="L2828" s="15">
        <v>36473</v>
      </c>
      <c r="M2828" s="15">
        <v>73028</v>
      </c>
      <c r="O2828" s="13"/>
      <c r="P2828" s="13"/>
    </row>
    <row r="2829" spans="1:16" ht="12.45" customHeight="1" x14ac:dyDescent="0.2">
      <c r="A2829" s="11" t="str">
        <f t="shared" si="48"/>
        <v>NEWMAN1993</v>
      </c>
      <c r="B2829" s="3" t="s">
        <v>35</v>
      </c>
      <c r="C2829" s="12">
        <v>1993</v>
      </c>
      <c r="E2829" s="13">
        <v>38236</v>
      </c>
      <c r="F2829" s="13">
        <v>38131</v>
      </c>
      <c r="G2829" s="13">
        <v>76367</v>
      </c>
      <c r="H2829" s="13">
        <v>0</v>
      </c>
      <c r="I2829" s="13">
        <v>0</v>
      </c>
      <c r="J2829" s="13">
        <v>0</v>
      </c>
      <c r="K2829" s="15">
        <v>38236</v>
      </c>
      <c r="L2829" s="15">
        <v>38131</v>
      </c>
      <c r="M2829" s="15">
        <v>76367</v>
      </c>
      <c r="O2829" s="13"/>
      <c r="P2829" s="13"/>
    </row>
    <row r="2830" spans="1:16" ht="12.45" customHeight="1" x14ac:dyDescent="0.2">
      <c r="A2830" s="11" t="str">
        <f t="shared" si="48"/>
        <v>NEWMAN1994</v>
      </c>
      <c r="B2830" s="3" t="s">
        <v>35</v>
      </c>
      <c r="C2830" s="12">
        <v>1994</v>
      </c>
      <c r="E2830" s="13">
        <v>36863</v>
      </c>
      <c r="F2830" s="13">
        <v>36611</v>
      </c>
      <c r="G2830" s="13">
        <v>73474</v>
      </c>
      <c r="H2830" s="13">
        <v>0</v>
      </c>
      <c r="I2830" s="13">
        <v>0</v>
      </c>
      <c r="J2830" s="13">
        <v>0</v>
      </c>
      <c r="K2830" s="15">
        <v>36863</v>
      </c>
      <c r="L2830" s="15">
        <v>36611</v>
      </c>
      <c r="M2830" s="15">
        <v>73474</v>
      </c>
      <c r="O2830" s="13"/>
      <c r="P2830" s="13"/>
    </row>
    <row r="2831" spans="1:16" ht="12.45" customHeight="1" x14ac:dyDescent="0.2">
      <c r="A2831" s="11" t="str">
        <f t="shared" si="48"/>
        <v>NEWMAN1995</v>
      </c>
      <c r="B2831" s="3" t="s">
        <v>35</v>
      </c>
      <c r="C2831" s="12">
        <v>1995</v>
      </c>
      <c r="E2831" s="13">
        <v>36334</v>
      </c>
      <c r="F2831" s="13">
        <v>36108</v>
      </c>
      <c r="G2831" s="13">
        <v>72442</v>
      </c>
      <c r="H2831" s="13">
        <v>0</v>
      </c>
      <c r="I2831" s="13">
        <v>0</v>
      </c>
      <c r="J2831" s="13">
        <v>0</v>
      </c>
      <c r="K2831" s="15">
        <v>36334</v>
      </c>
      <c r="L2831" s="15">
        <v>36108</v>
      </c>
      <c r="M2831" s="15">
        <v>72442</v>
      </c>
      <c r="O2831" s="13"/>
      <c r="P2831" s="13"/>
    </row>
    <row r="2832" spans="1:16" ht="12.45" customHeight="1" x14ac:dyDescent="0.2">
      <c r="A2832" s="11" t="str">
        <f t="shared" si="48"/>
        <v>NEWMAN1996</v>
      </c>
      <c r="B2832" s="3" t="s">
        <v>35</v>
      </c>
      <c r="C2832" s="12">
        <v>1996</v>
      </c>
      <c r="E2832" s="13">
        <v>23840</v>
      </c>
      <c r="F2832" s="13">
        <v>23228</v>
      </c>
      <c r="G2832" s="13">
        <v>47068</v>
      </c>
      <c r="H2832" s="13">
        <v>0</v>
      </c>
      <c r="I2832" s="13">
        <v>0</v>
      </c>
      <c r="J2832" s="13">
        <v>0</v>
      </c>
      <c r="K2832" s="15">
        <v>23840</v>
      </c>
      <c r="L2832" s="15">
        <v>23228</v>
      </c>
      <c r="M2832" s="15">
        <v>47068</v>
      </c>
      <c r="O2832" s="13"/>
      <c r="P2832" s="13"/>
    </row>
    <row r="2833" spans="1:16" ht="12.45" customHeight="1" x14ac:dyDescent="0.2">
      <c r="A2833" s="11" t="str">
        <f t="shared" si="48"/>
        <v>NEWMAN1997</v>
      </c>
      <c r="B2833" s="3" t="s">
        <v>35</v>
      </c>
      <c r="C2833" s="12">
        <v>1997</v>
      </c>
      <c r="E2833" s="13">
        <v>18926</v>
      </c>
      <c r="F2833" s="13">
        <v>18787</v>
      </c>
      <c r="G2833" s="13">
        <v>37713</v>
      </c>
      <c r="H2833" s="13">
        <v>0</v>
      </c>
      <c r="I2833" s="13">
        <v>0</v>
      </c>
      <c r="J2833" s="13">
        <v>0</v>
      </c>
      <c r="K2833" s="15">
        <v>18926</v>
      </c>
      <c r="L2833" s="15">
        <v>18787</v>
      </c>
      <c r="M2833" s="15">
        <v>37713</v>
      </c>
      <c r="O2833" s="13"/>
      <c r="P2833" s="13"/>
    </row>
    <row r="2834" spans="1:16" ht="12.45" customHeight="1" x14ac:dyDescent="0.2">
      <c r="A2834" s="11" t="str">
        <f t="shared" si="48"/>
        <v>NEWMAN1998</v>
      </c>
      <c r="B2834" s="91" t="s">
        <v>35</v>
      </c>
      <c r="C2834" s="16">
        <v>1998</v>
      </c>
      <c r="D2834" s="89"/>
      <c r="E2834" s="92">
        <v>21766</v>
      </c>
      <c r="F2834" s="92">
        <v>21506</v>
      </c>
      <c r="G2834" s="92">
        <v>43272</v>
      </c>
      <c r="H2834" s="92">
        <v>0</v>
      </c>
      <c r="I2834" s="92">
        <v>0</v>
      </c>
      <c r="J2834" s="92">
        <v>0</v>
      </c>
      <c r="K2834" s="15">
        <v>21766</v>
      </c>
      <c r="L2834" s="15">
        <v>21506</v>
      </c>
      <c r="M2834" s="15">
        <v>43272</v>
      </c>
      <c r="O2834" s="13"/>
      <c r="P2834" s="13"/>
    </row>
    <row r="2835" spans="1:16" ht="12.45" customHeight="1" x14ac:dyDescent="0.2">
      <c r="A2835" s="11" t="str">
        <f t="shared" si="48"/>
        <v>NEWMAN1999</v>
      </c>
      <c r="B2835" s="3" t="s">
        <v>35</v>
      </c>
      <c r="C2835" s="12">
        <v>1999</v>
      </c>
      <c r="E2835" s="13">
        <v>17367</v>
      </c>
      <c r="F2835" s="13">
        <v>17621</v>
      </c>
      <c r="G2835" s="13">
        <v>34988</v>
      </c>
      <c r="H2835" s="13">
        <v>0</v>
      </c>
      <c r="I2835" s="13">
        <v>0</v>
      </c>
      <c r="J2835" s="13">
        <v>0</v>
      </c>
      <c r="K2835" s="15">
        <v>17367</v>
      </c>
      <c r="L2835" s="15">
        <v>17621</v>
      </c>
      <c r="M2835" s="15">
        <v>34988</v>
      </c>
      <c r="O2835" s="13"/>
      <c r="P2835" s="13"/>
    </row>
    <row r="2836" spans="1:16" ht="12.45" customHeight="1" x14ac:dyDescent="0.2">
      <c r="A2836" s="11" t="str">
        <f t="shared" si="48"/>
        <v>NEWMAN2000</v>
      </c>
      <c r="B2836" s="3" t="s">
        <v>35</v>
      </c>
      <c r="C2836" s="12">
        <v>2000</v>
      </c>
      <c r="E2836" s="13">
        <v>18840</v>
      </c>
      <c r="F2836" s="13">
        <v>18667</v>
      </c>
      <c r="G2836" s="13">
        <v>37507</v>
      </c>
      <c r="H2836" s="13">
        <v>0</v>
      </c>
      <c r="I2836" s="13">
        <v>0</v>
      </c>
      <c r="J2836" s="13">
        <v>0</v>
      </c>
      <c r="K2836" s="15">
        <v>18840</v>
      </c>
      <c r="L2836" s="15">
        <v>18667</v>
      </c>
      <c r="M2836" s="15">
        <v>37507</v>
      </c>
      <c r="O2836" s="13"/>
      <c r="P2836" s="13"/>
    </row>
    <row r="2837" spans="1:16" ht="12.45" customHeight="1" x14ac:dyDescent="0.2">
      <c r="A2837" s="11" t="str">
        <f t="shared" si="48"/>
        <v>NEWMAN2001</v>
      </c>
      <c r="B2837" s="3" t="s">
        <v>35</v>
      </c>
      <c r="C2837" s="12">
        <v>2001</v>
      </c>
      <c r="E2837" s="13">
        <v>21220</v>
      </c>
      <c r="F2837" s="13">
        <v>21169</v>
      </c>
      <c r="G2837" s="13">
        <v>42389</v>
      </c>
      <c r="H2837" s="13">
        <v>0</v>
      </c>
      <c r="I2837" s="13">
        <v>0</v>
      </c>
      <c r="J2837" s="13">
        <v>0</v>
      </c>
      <c r="K2837" s="15">
        <v>21220</v>
      </c>
      <c r="L2837" s="15">
        <v>21169</v>
      </c>
      <c r="M2837" s="15">
        <v>42389</v>
      </c>
      <c r="O2837" s="13"/>
      <c r="P2837" s="13"/>
    </row>
    <row r="2838" spans="1:16" ht="12.45" customHeight="1" x14ac:dyDescent="0.2">
      <c r="A2838" s="11" t="str">
        <f t="shared" si="48"/>
        <v>NEWMAN2002</v>
      </c>
      <c r="B2838" s="3" t="s">
        <v>35</v>
      </c>
      <c r="C2838" s="12">
        <v>2002</v>
      </c>
      <c r="E2838" s="13">
        <v>27974</v>
      </c>
      <c r="F2838" s="13">
        <v>28398</v>
      </c>
      <c r="G2838" s="13">
        <v>56372</v>
      </c>
      <c r="H2838" s="13">
        <v>0</v>
      </c>
      <c r="I2838" s="13">
        <v>0</v>
      </c>
      <c r="J2838" s="13">
        <v>0</v>
      </c>
      <c r="K2838" s="15">
        <v>27974</v>
      </c>
      <c r="L2838" s="15">
        <v>28398</v>
      </c>
      <c r="M2838" s="15">
        <v>56372</v>
      </c>
      <c r="O2838" s="13"/>
      <c r="P2838" s="13"/>
    </row>
    <row r="2839" spans="1:16" ht="12.45" customHeight="1" x14ac:dyDescent="0.2">
      <c r="A2839" s="11" t="str">
        <f t="shared" si="48"/>
        <v>NEWMAN2003</v>
      </c>
      <c r="B2839" s="3" t="s">
        <v>35</v>
      </c>
      <c r="C2839" s="12">
        <v>2003</v>
      </c>
      <c r="E2839" s="13">
        <v>31076</v>
      </c>
      <c r="F2839" s="13">
        <v>30977</v>
      </c>
      <c r="G2839" s="13">
        <v>62053</v>
      </c>
      <c r="H2839" s="13">
        <v>0</v>
      </c>
      <c r="I2839" s="13">
        <v>0</v>
      </c>
      <c r="J2839" s="13">
        <v>0</v>
      </c>
      <c r="K2839" s="15">
        <v>31076</v>
      </c>
      <c r="L2839" s="15">
        <v>30977</v>
      </c>
      <c r="M2839" s="15">
        <v>62053</v>
      </c>
      <c r="O2839" s="13"/>
      <c r="P2839" s="13"/>
    </row>
    <row r="2840" spans="1:16" ht="12.45" customHeight="1" x14ac:dyDescent="0.2">
      <c r="A2840" s="11" t="str">
        <f t="shared" si="48"/>
        <v>NEWMAN2004</v>
      </c>
      <c r="B2840" s="3" t="s">
        <v>35</v>
      </c>
      <c r="C2840" s="12">
        <v>2004</v>
      </c>
      <c r="E2840" s="13">
        <v>33809</v>
      </c>
      <c r="F2840" s="13">
        <v>33327</v>
      </c>
      <c r="G2840" s="13">
        <v>67136</v>
      </c>
      <c r="H2840" s="13">
        <v>0</v>
      </c>
      <c r="I2840" s="13">
        <v>0</v>
      </c>
      <c r="J2840" s="13">
        <v>0</v>
      </c>
      <c r="K2840" s="15">
        <v>33809</v>
      </c>
      <c r="L2840" s="15">
        <v>33327</v>
      </c>
      <c r="M2840" s="15">
        <v>67136</v>
      </c>
      <c r="O2840" s="13"/>
      <c r="P2840" s="13"/>
    </row>
    <row r="2841" spans="1:16" ht="12.45" customHeight="1" x14ac:dyDescent="0.2">
      <c r="A2841" s="11" t="str">
        <f t="shared" si="48"/>
        <v>NEWMAN2005</v>
      </c>
      <c r="B2841" s="3" t="s">
        <v>35</v>
      </c>
      <c r="C2841" s="12">
        <v>2005</v>
      </c>
      <c r="E2841" s="13">
        <v>43721</v>
      </c>
      <c r="F2841" s="13">
        <v>42833</v>
      </c>
      <c r="G2841" s="13">
        <v>86554</v>
      </c>
      <c r="H2841" s="13">
        <v>0</v>
      </c>
      <c r="I2841" s="13">
        <v>0</v>
      </c>
      <c r="J2841" s="13">
        <v>0</v>
      </c>
      <c r="K2841" s="15">
        <v>43721</v>
      </c>
      <c r="L2841" s="15">
        <v>42833</v>
      </c>
      <c r="M2841" s="15">
        <v>86554</v>
      </c>
      <c r="O2841" s="13"/>
      <c r="P2841" s="13"/>
    </row>
    <row r="2842" spans="1:16" ht="12.45" customHeight="1" x14ac:dyDescent="0.2">
      <c r="A2842" s="11" t="str">
        <f t="shared" si="48"/>
        <v>NEWMAN2006</v>
      </c>
      <c r="B2842" s="95" t="s">
        <v>35</v>
      </c>
      <c r="C2842" s="88">
        <v>2006</v>
      </c>
      <c r="D2842" s="89"/>
      <c r="E2842" s="15">
        <v>55419</v>
      </c>
      <c r="F2842" s="15">
        <v>54697</v>
      </c>
      <c r="G2842" s="15">
        <v>110116</v>
      </c>
      <c r="H2842" s="90">
        <v>0</v>
      </c>
      <c r="I2842" s="90">
        <v>0</v>
      </c>
      <c r="J2842" s="15">
        <v>0</v>
      </c>
      <c r="K2842" s="15">
        <v>55419</v>
      </c>
      <c r="L2842" s="15">
        <v>54697</v>
      </c>
      <c r="M2842" s="15">
        <v>110116</v>
      </c>
      <c r="O2842" s="13"/>
      <c r="P2842" s="13"/>
    </row>
    <row r="2843" spans="1:16" ht="12.45" customHeight="1" x14ac:dyDescent="0.2">
      <c r="A2843" s="11" t="str">
        <f t="shared" si="48"/>
        <v>NEWMAN2007</v>
      </c>
      <c r="B2843" s="93" t="s">
        <v>35</v>
      </c>
      <c r="C2843" s="12">
        <v>2007</v>
      </c>
      <c r="D2843" s="89"/>
      <c r="E2843" s="94">
        <v>62367</v>
      </c>
      <c r="F2843" s="94">
        <v>62384</v>
      </c>
      <c r="G2843" s="94">
        <v>124751</v>
      </c>
      <c r="H2843" s="94">
        <v>0</v>
      </c>
      <c r="I2843" s="94">
        <v>0</v>
      </c>
      <c r="J2843" s="94">
        <v>0</v>
      </c>
      <c r="K2843" s="15">
        <v>62367</v>
      </c>
      <c r="L2843" s="15">
        <v>62384</v>
      </c>
      <c r="M2843" s="15">
        <v>124751</v>
      </c>
      <c r="O2843" s="13"/>
      <c r="P2843" s="13"/>
    </row>
    <row r="2844" spans="1:16" ht="12.45" customHeight="1" x14ac:dyDescent="0.2">
      <c r="A2844" s="11" t="str">
        <f t="shared" si="48"/>
        <v>NEWMAN2008</v>
      </c>
      <c r="B2844" s="3" t="s">
        <v>35</v>
      </c>
      <c r="C2844" s="12">
        <v>2008</v>
      </c>
      <c r="E2844" s="13">
        <v>77428</v>
      </c>
      <c r="F2844" s="13">
        <v>77964</v>
      </c>
      <c r="G2844" s="13">
        <v>155392</v>
      </c>
      <c r="H2844" s="13">
        <v>0</v>
      </c>
      <c r="I2844" s="13">
        <v>0</v>
      </c>
      <c r="J2844" s="13">
        <v>0</v>
      </c>
      <c r="K2844" s="15">
        <v>77428</v>
      </c>
      <c r="L2844" s="15">
        <v>77964</v>
      </c>
      <c r="M2844" s="15">
        <v>155392</v>
      </c>
      <c r="O2844" s="13"/>
      <c r="P2844" s="13"/>
    </row>
    <row r="2845" spans="1:16" ht="12.45" customHeight="1" x14ac:dyDescent="0.2">
      <c r="A2845" s="11" t="str">
        <f t="shared" si="48"/>
        <v>NEWMAN2009</v>
      </c>
      <c r="B2845" s="3" t="s">
        <v>35</v>
      </c>
      <c r="C2845" s="12">
        <v>2009</v>
      </c>
      <c r="E2845" s="13">
        <v>91470</v>
      </c>
      <c r="F2845" s="13">
        <v>89263</v>
      </c>
      <c r="G2845" s="13">
        <v>180733</v>
      </c>
      <c r="H2845" s="13">
        <v>0</v>
      </c>
      <c r="I2845" s="13">
        <v>0</v>
      </c>
      <c r="J2845" s="13">
        <v>0</v>
      </c>
      <c r="K2845" s="15">
        <v>91470</v>
      </c>
      <c r="L2845" s="15">
        <v>89263</v>
      </c>
      <c r="M2845" s="15">
        <v>180733</v>
      </c>
      <c r="O2845" s="13"/>
      <c r="P2845" s="13"/>
    </row>
    <row r="2846" spans="1:16" ht="12.45" customHeight="1" x14ac:dyDescent="0.2">
      <c r="A2846" s="11" t="str">
        <f t="shared" si="48"/>
        <v>NEWMAN2010</v>
      </c>
      <c r="B2846" s="95" t="s">
        <v>35</v>
      </c>
      <c r="C2846" s="88">
        <v>2010</v>
      </c>
      <c r="D2846" s="89"/>
      <c r="E2846" s="15">
        <v>100295</v>
      </c>
      <c r="F2846" s="15">
        <v>100796</v>
      </c>
      <c r="G2846" s="15">
        <v>201091</v>
      </c>
      <c r="H2846" s="90">
        <v>0</v>
      </c>
      <c r="I2846" s="90">
        <v>0</v>
      </c>
      <c r="J2846" s="15">
        <v>0</v>
      </c>
      <c r="K2846" s="15">
        <v>100295</v>
      </c>
      <c r="L2846" s="15">
        <v>100796</v>
      </c>
      <c r="M2846" s="15">
        <v>201091</v>
      </c>
      <c r="O2846" s="13"/>
      <c r="P2846" s="13"/>
    </row>
    <row r="2847" spans="1:16" ht="12.45" customHeight="1" x14ac:dyDescent="0.2">
      <c r="A2847" s="11" t="str">
        <f t="shared" si="48"/>
        <v>NEWMAN2011</v>
      </c>
      <c r="B2847" s="93" t="s">
        <v>35</v>
      </c>
      <c r="C2847" s="88">
        <v>2011</v>
      </c>
      <c r="D2847" s="89"/>
      <c r="E2847" s="15">
        <v>124839</v>
      </c>
      <c r="F2847" s="15">
        <v>126717</v>
      </c>
      <c r="G2847" s="15">
        <v>251556</v>
      </c>
      <c r="H2847" s="15">
        <v>0</v>
      </c>
      <c r="I2847" s="15">
        <v>0</v>
      </c>
      <c r="J2847" s="15">
        <v>0</v>
      </c>
      <c r="K2847" s="15">
        <v>124839</v>
      </c>
      <c r="L2847" s="15">
        <v>126717</v>
      </c>
      <c r="M2847" s="15">
        <v>251556</v>
      </c>
      <c r="O2847" s="13"/>
      <c r="P2847" s="13"/>
    </row>
    <row r="2848" spans="1:16" ht="12.45" customHeight="1" x14ac:dyDescent="0.2">
      <c r="A2848" s="11" t="str">
        <f t="shared" si="48"/>
        <v>NEWMAN2012</v>
      </c>
      <c r="B2848" s="93" t="s">
        <v>35</v>
      </c>
      <c r="C2848" s="88">
        <v>2012</v>
      </c>
      <c r="D2848" s="89"/>
      <c r="E2848" s="15">
        <v>186167</v>
      </c>
      <c r="F2848" s="15">
        <v>187337</v>
      </c>
      <c r="G2848" s="15">
        <v>373504</v>
      </c>
      <c r="H2848" s="15">
        <v>0</v>
      </c>
      <c r="I2848" s="15">
        <v>0</v>
      </c>
      <c r="J2848" s="15">
        <v>0</v>
      </c>
      <c r="K2848" s="15">
        <v>186167</v>
      </c>
      <c r="L2848" s="15">
        <v>187337</v>
      </c>
      <c r="M2848" s="15">
        <v>373504</v>
      </c>
      <c r="O2848" s="13"/>
      <c r="P2848" s="13"/>
    </row>
    <row r="2849" spans="1:16" ht="12.45" customHeight="1" x14ac:dyDescent="0.2">
      <c r="A2849" s="11" t="str">
        <f t="shared" si="48"/>
        <v>NEWMAN2013</v>
      </c>
      <c r="B2849" s="95" t="s">
        <v>35</v>
      </c>
      <c r="C2849" s="88">
        <v>2013</v>
      </c>
      <c r="D2849" s="89"/>
      <c r="E2849" s="15">
        <v>223970</v>
      </c>
      <c r="F2849" s="15">
        <v>226220</v>
      </c>
      <c r="G2849" s="15">
        <v>450190</v>
      </c>
      <c r="H2849" s="90">
        <v>0</v>
      </c>
      <c r="I2849" s="90">
        <v>0</v>
      </c>
      <c r="J2849" s="15">
        <v>0</v>
      </c>
      <c r="K2849" s="15">
        <v>223970</v>
      </c>
      <c r="L2849" s="15">
        <v>226220</v>
      </c>
      <c r="M2849" s="15">
        <v>450190</v>
      </c>
      <c r="O2849" s="13"/>
      <c r="P2849" s="13"/>
    </row>
    <row r="2850" spans="1:16" ht="12.45" customHeight="1" x14ac:dyDescent="0.2">
      <c r="A2850" s="11" t="str">
        <f t="shared" si="48"/>
        <v>NEWMAN2014</v>
      </c>
      <c r="B2850" s="95" t="s">
        <v>35</v>
      </c>
      <c r="C2850" s="88">
        <v>2014</v>
      </c>
      <c r="D2850" s="89"/>
      <c r="E2850" s="15">
        <v>181805</v>
      </c>
      <c r="F2850" s="15">
        <v>189055</v>
      </c>
      <c r="G2850" s="15">
        <v>370860</v>
      </c>
      <c r="H2850" s="90">
        <v>0</v>
      </c>
      <c r="I2850" s="90">
        <v>0</v>
      </c>
      <c r="J2850" s="15">
        <v>0</v>
      </c>
      <c r="K2850" s="15">
        <v>181805</v>
      </c>
      <c r="L2850" s="15">
        <v>189055</v>
      </c>
      <c r="M2850" s="15">
        <v>370860</v>
      </c>
      <c r="O2850" s="13"/>
      <c r="P2850" s="13"/>
    </row>
    <row r="2851" spans="1:16" ht="12.45" customHeight="1" x14ac:dyDescent="0.2">
      <c r="A2851" s="11" t="str">
        <f t="shared" si="48"/>
        <v>NEWMAN2015</v>
      </c>
      <c r="B2851" s="3" t="s">
        <v>35</v>
      </c>
      <c r="C2851" s="12">
        <v>2015</v>
      </c>
      <c r="E2851" s="13">
        <v>160104</v>
      </c>
      <c r="F2851" s="13">
        <v>171144</v>
      </c>
      <c r="G2851" s="13">
        <v>331248</v>
      </c>
      <c r="H2851" s="13">
        <v>0</v>
      </c>
      <c r="I2851" s="13">
        <v>0</v>
      </c>
      <c r="J2851" s="13">
        <v>0</v>
      </c>
      <c r="K2851" s="15">
        <v>160104</v>
      </c>
      <c r="L2851" s="15">
        <v>171144</v>
      </c>
      <c r="M2851" s="15">
        <v>331248</v>
      </c>
      <c r="O2851" s="13"/>
      <c r="P2851" s="13"/>
    </row>
    <row r="2852" spans="1:16" ht="12.45" customHeight="1" x14ac:dyDescent="0.2">
      <c r="A2852" s="11" t="str">
        <f t="shared" si="48"/>
        <v>NEWMAN2016</v>
      </c>
      <c r="B2852" s="95" t="s">
        <v>35</v>
      </c>
      <c r="C2852" s="88">
        <v>2016</v>
      </c>
      <c r="D2852" s="89"/>
      <c r="E2852" s="15">
        <v>150011</v>
      </c>
      <c r="F2852" s="15">
        <v>159349</v>
      </c>
      <c r="G2852" s="15">
        <v>309360</v>
      </c>
      <c r="H2852" s="90">
        <v>0</v>
      </c>
      <c r="I2852" s="90">
        <v>0</v>
      </c>
      <c r="J2852" s="15">
        <v>0</v>
      </c>
      <c r="K2852" s="15">
        <v>150011</v>
      </c>
      <c r="L2852" s="15">
        <v>159349</v>
      </c>
      <c r="M2852" s="15">
        <v>309360</v>
      </c>
      <c r="O2852" s="13"/>
      <c r="P2852" s="13"/>
    </row>
    <row r="2853" spans="1:16" ht="12.45" customHeight="1" x14ac:dyDescent="0.2">
      <c r="A2853" s="11" t="str">
        <f t="shared" si="48"/>
        <v>NEWMAN2017</v>
      </c>
      <c r="B2853" s="91" t="s">
        <v>35</v>
      </c>
      <c r="C2853" s="16">
        <v>2017</v>
      </c>
      <c r="D2853" s="89"/>
      <c r="E2853" s="92">
        <v>138682</v>
      </c>
      <c r="F2853" s="92">
        <v>146951</v>
      </c>
      <c r="G2853" s="92">
        <v>285633</v>
      </c>
      <c r="H2853" s="92">
        <v>0</v>
      </c>
      <c r="I2853" s="92">
        <v>0</v>
      </c>
      <c r="J2853" s="92">
        <v>0</v>
      </c>
      <c r="K2853" s="15">
        <v>138682</v>
      </c>
      <c r="L2853" s="15">
        <v>146951</v>
      </c>
      <c r="M2853" s="15">
        <v>285633</v>
      </c>
      <c r="O2853" s="13"/>
      <c r="P2853" s="13"/>
    </row>
    <row r="2854" spans="1:16" ht="12.45" customHeight="1" x14ac:dyDescent="0.2">
      <c r="A2854" s="11" t="str">
        <f t="shared" si="48"/>
        <v>NEWMAN2018</v>
      </c>
      <c r="B2854" s="95" t="s">
        <v>35</v>
      </c>
      <c r="C2854" s="88">
        <v>2018</v>
      </c>
      <c r="D2854" s="89"/>
      <c r="E2854" s="15">
        <v>148935</v>
      </c>
      <c r="F2854" s="15">
        <v>157221</v>
      </c>
      <c r="G2854" s="15">
        <v>306156</v>
      </c>
      <c r="H2854" s="90">
        <v>0</v>
      </c>
      <c r="I2854" s="90">
        <v>0</v>
      </c>
      <c r="J2854" s="15">
        <v>0</v>
      </c>
      <c r="K2854" s="15">
        <v>148935</v>
      </c>
      <c r="L2854" s="15">
        <v>157221</v>
      </c>
      <c r="M2854" s="15">
        <v>306156</v>
      </c>
      <c r="O2854" s="13"/>
      <c r="P2854" s="13"/>
    </row>
    <row r="2855" spans="1:16" ht="12.45" customHeight="1" x14ac:dyDescent="0.2">
      <c r="A2855" s="11" t="str">
        <f t="shared" si="48"/>
        <v>NEWMAN2019</v>
      </c>
      <c r="B2855" s="3" t="s">
        <v>35</v>
      </c>
      <c r="C2855" s="12">
        <v>2019</v>
      </c>
      <c r="E2855" s="13">
        <v>169916</v>
      </c>
      <c r="F2855" s="13">
        <v>178725</v>
      </c>
      <c r="G2855" s="13">
        <v>348641</v>
      </c>
      <c r="H2855" s="13">
        <v>0</v>
      </c>
      <c r="I2855" s="13">
        <v>0</v>
      </c>
      <c r="J2855" s="13">
        <v>0</v>
      </c>
      <c r="K2855" s="15">
        <v>169916</v>
      </c>
      <c r="L2855" s="15">
        <v>178725</v>
      </c>
      <c r="M2855" s="15">
        <v>348641</v>
      </c>
      <c r="O2855" s="13"/>
      <c r="P2855" s="13"/>
    </row>
    <row r="2856" spans="1:16" ht="12.45" customHeight="1" x14ac:dyDescent="0.2">
      <c r="A2856" s="11" t="str">
        <f t="shared" si="48"/>
        <v>NEWMAN2020</v>
      </c>
      <c r="B2856" s="3" t="s">
        <v>35</v>
      </c>
      <c r="C2856" s="12">
        <v>2020</v>
      </c>
      <c r="E2856" s="13">
        <v>81938</v>
      </c>
      <c r="F2856" s="13">
        <v>85284</v>
      </c>
      <c r="G2856" s="13">
        <v>167222</v>
      </c>
      <c r="H2856" s="13">
        <v>0</v>
      </c>
      <c r="I2856" s="13">
        <v>0</v>
      </c>
      <c r="J2856" s="13">
        <v>0</v>
      </c>
      <c r="K2856" s="15">
        <v>81938</v>
      </c>
      <c r="L2856" s="15">
        <v>85284</v>
      </c>
      <c r="M2856" s="15">
        <v>167222</v>
      </c>
      <c r="O2856" s="13"/>
      <c r="P2856" s="13"/>
    </row>
    <row r="2857" spans="1:16" ht="12.45" customHeight="1" x14ac:dyDescent="0.2">
      <c r="A2857" s="11" t="str">
        <f t="shared" si="48"/>
        <v>NEWMAN2021</v>
      </c>
      <c r="B2857" s="93" t="s">
        <v>35</v>
      </c>
      <c r="C2857" s="88">
        <v>2021</v>
      </c>
      <c r="D2857" s="89"/>
      <c r="E2857" s="15">
        <v>156204</v>
      </c>
      <c r="F2857" s="15">
        <v>162775</v>
      </c>
      <c r="G2857" s="15">
        <v>318979</v>
      </c>
      <c r="H2857" s="15">
        <v>0</v>
      </c>
      <c r="I2857" s="15">
        <v>0</v>
      </c>
      <c r="J2857" s="15">
        <v>0</v>
      </c>
      <c r="K2857" s="15">
        <v>156204</v>
      </c>
      <c r="L2857" s="15">
        <v>162775</v>
      </c>
      <c r="M2857" s="15">
        <v>318979</v>
      </c>
      <c r="O2857" s="13"/>
      <c r="P2857" s="13"/>
    </row>
    <row r="2858" spans="1:16" ht="12.45" customHeight="1" x14ac:dyDescent="0.2">
      <c r="A2858" s="11" t="str">
        <f t="shared" si="48"/>
        <v>NEWMAN2022</v>
      </c>
      <c r="B2858" s="3" t="s">
        <v>35</v>
      </c>
      <c r="C2858" s="12">
        <v>2022</v>
      </c>
      <c r="E2858" s="13">
        <v>167525</v>
      </c>
      <c r="F2858" s="13">
        <v>176162</v>
      </c>
      <c r="G2858" s="13">
        <v>343687</v>
      </c>
      <c r="H2858" s="13">
        <v>0</v>
      </c>
      <c r="I2858" s="13">
        <v>0</v>
      </c>
      <c r="J2858" s="13">
        <v>0</v>
      </c>
      <c r="K2858" s="15">
        <v>167525</v>
      </c>
      <c r="L2858" s="15">
        <v>176162</v>
      </c>
      <c r="M2858" s="15">
        <v>343687</v>
      </c>
      <c r="O2858" s="13"/>
      <c r="P2858" s="13"/>
    </row>
    <row r="2859" spans="1:16" ht="12.45" customHeight="1" x14ac:dyDescent="0.2">
      <c r="A2859" s="11" t="str">
        <f t="shared" si="48"/>
        <v>NEWMAN2023</v>
      </c>
      <c r="B2859" s="3" t="s">
        <v>35</v>
      </c>
      <c r="C2859" s="12">
        <v>2023</v>
      </c>
      <c r="E2859" s="13">
        <v>183103</v>
      </c>
      <c r="F2859" s="13">
        <v>188618</v>
      </c>
      <c r="G2859" s="13">
        <v>371721</v>
      </c>
      <c r="H2859" s="13">
        <v>0</v>
      </c>
      <c r="I2859" s="13">
        <v>0</v>
      </c>
      <c r="J2859" s="13">
        <v>0</v>
      </c>
      <c r="K2859" s="15">
        <v>183103</v>
      </c>
      <c r="L2859" s="15">
        <v>188618</v>
      </c>
      <c r="M2859" s="15">
        <v>371721</v>
      </c>
      <c r="O2859" s="13"/>
      <c r="P2859" s="13"/>
    </row>
    <row r="2860" spans="1:16" ht="12.45" customHeight="1" x14ac:dyDescent="0.2">
      <c r="A2860" s="11" t="str">
        <f t="shared" si="48"/>
        <v>NEWMAN2024</v>
      </c>
      <c r="B2860" s="3" t="s">
        <v>35</v>
      </c>
      <c r="C2860" s="12">
        <v>2024</v>
      </c>
      <c r="E2860" s="13">
        <v>199325</v>
      </c>
      <c r="F2860" s="13">
        <v>198441</v>
      </c>
      <c r="G2860" s="13">
        <v>397766</v>
      </c>
      <c r="H2860" s="13">
        <v>0</v>
      </c>
      <c r="I2860" s="13">
        <v>0</v>
      </c>
      <c r="J2860" s="13">
        <v>0</v>
      </c>
      <c r="K2860" s="15">
        <v>199325</v>
      </c>
      <c r="L2860" s="15">
        <v>198441</v>
      </c>
      <c r="M2860" s="15">
        <v>397766</v>
      </c>
      <c r="O2860" s="13"/>
      <c r="P2860" s="13"/>
    </row>
    <row r="2861" spans="1:16" ht="12.45" customHeight="1" x14ac:dyDescent="0.2">
      <c r="A2861" s="11" t="str">
        <f t="shared" si="48"/>
        <v>NORFOLK ISLAND1985</v>
      </c>
      <c r="B2861" s="95" t="s">
        <v>34</v>
      </c>
      <c r="C2861" s="88">
        <v>1985</v>
      </c>
      <c r="D2861" s="89"/>
      <c r="E2861" s="15">
        <v>21442</v>
      </c>
      <c r="F2861" s="15">
        <v>21840</v>
      </c>
      <c r="G2861" s="15">
        <v>43282</v>
      </c>
      <c r="H2861" s="90">
        <v>7752</v>
      </c>
      <c r="I2861" s="90">
        <v>7384</v>
      </c>
      <c r="J2861" s="15">
        <v>15136</v>
      </c>
      <c r="K2861" s="15">
        <v>29194</v>
      </c>
      <c r="L2861" s="15">
        <v>29224</v>
      </c>
      <c r="M2861" s="15">
        <v>58418</v>
      </c>
      <c r="O2861" s="13"/>
      <c r="P2861" s="13"/>
    </row>
    <row r="2862" spans="1:16" ht="12.45" customHeight="1" x14ac:dyDescent="0.2">
      <c r="A2862" s="11" t="str">
        <f t="shared" si="48"/>
        <v>NORFOLK ISLAND1986</v>
      </c>
      <c r="B2862" s="93" t="s">
        <v>34</v>
      </c>
      <c r="C2862" s="88">
        <v>1986</v>
      </c>
      <c r="D2862" s="89"/>
      <c r="E2862" s="15">
        <v>21878</v>
      </c>
      <c r="F2862" s="15">
        <v>22266</v>
      </c>
      <c r="G2862" s="15">
        <v>44144</v>
      </c>
      <c r="H2862" s="15">
        <v>9751</v>
      </c>
      <c r="I2862" s="15">
        <v>9596</v>
      </c>
      <c r="J2862" s="15">
        <v>19347</v>
      </c>
      <c r="K2862" s="15">
        <v>31629</v>
      </c>
      <c r="L2862" s="15">
        <v>31862</v>
      </c>
      <c r="M2862" s="15">
        <v>63491</v>
      </c>
      <c r="O2862" s="13"/>
      <c r="P2862" s="13"/>
    </row>
    <row r="2863" spans="1:16" ht="12.45" customHeight="1" x14ac:dyDescent="0.2">
      <c r="A2863" s="11" t="str">
        <f t="shared" si="48"/>
        <v>NORFOLK ISLAND1987</v>
      </c>
      <c r="B2863" s="95" t="s">
        <v>34</v>
      </c>
      <c r="C2863" s="88">
        <v>1987</v>
      </c>
      <c r="D2863" s="89"/>
      <c r="E2863" s="15">
        <v>20027</v>
      </c>
      <c r="F2863" s="15">
        <v>20382</v>
      </c>
      <c r="G2863" s="15">
        <v>40409</v>
      </c>
      <c r="H2863" s="90">
        <v>10556</v>
      </c>
      <c r="I2863" s="90">
        <v>10291</v>
      </c>
      <c r="J2863" s="15">
        <v>20847</v>
      </c>
      <c r="K2863" s="15">
        <v>30583</v>
      </c>
      <c r="L2863" s="15">
        <v>30673</v>
      </c>
      <c r="M2863" s="15">
        <v>61256</v>
      </c>
      <c r="O2863" s="13"/>
      <c r="P2863" s="13"/>
    </row>
    <row r="2864" spans="1:16" ht="12.45" customHeight="1" x14ac:dyDescent="0.2">
      <c r="A2864" s="11" t="str">
        <f t="shared" si="48"/>
        <v>NORFOLK ISLAND1988</v>
      </c>
      <c r="B2864" s="3" t="s">
        <v>34</v>
      </c>
      <c r="C2864" s="12">
        <v>1988</v>
      </c>
      <c r="E2864" s="13">
        <v>18308</v>
      </c>
      <c r="F2864" s="13">
        <v>18508</v>
      </c>
      <c r="G2864" s="13">
        <v>36816</v>
      </c>
      <c r="H2864" s="13">
        <v>12439</v>
      </c>
      <c r="I2864" s="13">
        <v>12467</v>
      </c>
      <c r="J2864" s="13">
        <v>24906</v>
      </c>
      <c r="K2864" s="15">
        <v>30747</v>
      </c>
      <c r="L2864" s="15">
        <v>30975</v>
      </c>
      <c r="M2864" s="15">
        <v>61722</v>
      </c>
      <c r="O2864" s="13"/>
      <c r="P2864" s="13"/>
    </row>
    <row r="2865" spans="1:16" ht="12.45" customHeight="1" x14ac:dyDescent="0.2">
      <c r="A2865" s="11" t="str">
        <f t="shared" si="48"/>
        <v>NORFOLK ISLAND1989</v>
      </c>
      <c r="B2865" s="93" t="s">
        <v>34</v>
      </c>
      <c r="C2865" s="88">
        <v>1989</v>
      </c>
      <c r="D2865" s="89"/>
      <c r="E2865" s="15">
        <v>13846</v>
      </c>
      <c r="F2865" s="15">
        <v>15213</v>
      </c>
      <c r="G2865" s="15">
        <v>29059</v>
      </c>
      <c r="H2865" s="15">
        <v>12467</v>
      </c>
      <c r="I2865" s="15">
        <v>12349</v>
      </c>
      <c r="J2865" s="15">
        <v>24816</v>
      </c>
      <c r="K2865" s="15">
        <v>26313</v>
      </c>
      <c r="L2865" s="15">
        <v>27562</v>
      </c>
      <c r="M2865" s="15">
        <v>53875</v>
      </c>
      <c r="O2865" s="13"/>
      <c r="P2865" s="13"/>
    </row>
    <row r="2866" spans="1:16" ht="12.45" customHeight="1" x14ac:dyDescent="0.2">
      <c r="A2866" s="11" t="str">
        <f t="shared" si="48"/>
        <v>NORFOLK ISLAND1990</v>
      </c>
      <c r="B2866" s="93" t="s">
        <v>34</v>
      </c>
      <c r="C2866" s="12">
        <v>1990</v>
      </c>
      <c r="E2866" s="94">
        <v>16155</v>
      </c>
      <c r="F2866" s="94">
        <v>16068</v>
      </c>
      <c r="G2866" s="94">
        <v>32223</v>
      </c>
      <c r="H2866" s="94">
        <v>11232</v>
      </c>
      <c r="I2866" s="94">
        <v>10987</v>
      </c>
      <c r="J2866" s="94">
        <v>22219</v>
      </c>
      <c r="K2866" s="15">
        <v>27387</v>
      </c>
      <c r="L2866" s="15">
        <v>27055</v>
      </c>
      <c r="M2866" s="15">
        <v>54442</v>
      </c>
      <c r="O2866" s="13"/>
      <c r="P2866" s="13"/>
    </row>
    <row r="2867" spans="1:16" ht="12.45" customHeight="1" x14ac:dyDescent="0.2">
      <c r="A2867" s="11" t="str">
        <f t="shared" si="48"/>
        <v>NORFOLK ISLAND1991</v>
      </c>
      <c r="B2867" s="3" t="s">
        <v>34</v>
      </c>
      <c r="C2867" s="12">
        <v>1991</v>
      </c>
      <c r="E2867" s="13">
        <v>19099</v>
      </c>
      <c r="F2867" s="13">
        <v>18872</v>
      </c>
      <c r="G2867" s="13">
        <v>37971</v>
      </c>
      <c r="H2867" s="13">
        <v>10491</v>
      </c>
      <c r="I2867" s="13">
        <v>10704</v>
      </c>
      <c r="J2867" s="13">
        <v>21195</v>
      </c>
      <c r="K2867" s="15">
        <v>29590</v>
      </c>
      <c r="L2867" s="15">
        <v>29576</v>
      </c>
      <c r="M2867" s="15">
        <v>59166</v>
      </c>
      <c r="O2867" s="13"/>
      <c r="P2867" s="13"/>
    </row>
    <row r="2868" spans="1:16" ht="12.45" customHeight="1" x14ac:dyDescent="0.2">
      <c r="A2868" s="11" t="str">
        <f t="shared" si="48"/>
        <v>NORFOLK ISLAND1992</v>
      </c>
      <c r="B2868" s="93" t="s">
        <v>34</v>
      </c>
      <c r="C2868" s="88">
        <v>1992</v>
      </c>
      <c r="D2868" s="89"/>
      <c r="E2868" s="15">
        <v>20354</v>
      </c>
      <c r="F2868" s="15">
        <v>20866</v>
      </c>
      <c r="G2868" s="15">
        <v>41220</v>
      </c>
      <c r="H2868" s="15">
        <v>8867</v>
      </c>
      <c r="I2868" s="15">
        <v>8996</v>
      </c>
      <c r="J2868" s="15">
        <v>17863</v>
      </c>
      <c r="K2868" s="15">
        <v>29221</v>
      </c>
      <c r="L2868" s="15">
        <v>29862</v>
      </c>
      <c r="M2868" s="15">
        <v>59083</v>
      </c>
      <c r="O2868" s="13"/>
      <c r="P2868" s="13"/>
    </row>
    <row r="2869" spans="1:16" ht="12.45" customHeight="1" x14ac:dyDescent="0.2">
      <c r="A2869" s="11" t="str">
        <f t="shared" si="48"/>
        <v>NORFOLK ISLAND1993</v>
      </c>
      <c r="B2869" s="93" t="s">
        <v>34</v>
      </c>
      <c r="C2869" s="88">
        <v>1993</v>
      </c>
      <c r="D2869" s="89"/>
      <c r="E2869" s="15">
        <v>18337</v>
      </c>
      <c r="F2869" s="15">
        <v>18365</v>
      </c>
      <c r="G2869" s="15">
        <v>36702</v>
      </c>
      <c r="H2869" s="15">
        <v>8006</v>
      </c>
      <c r="I2869" s="15">
        <v>8099</v>
      </c>
      <c r="J2869" s="15">
        <v>16105</v>
      </c>
      <c r="K2869" s="15">
        <v>26343</v>
      </c>
      <c r="L2869" s="15">
        <v>26464</v>
      </c>
      <c r="M2869" s="15">
        <v>52807</v>
      </c>
      <c r="O2869" s="13"/>
      <c r="P2869" s="13"/>
    </row>
    <row r="2870" spans="1:16" ht="12.45" customHeight="1" x14ac:dyDescent="0.2">
      <c r="A2870" s="11" t="str">
        <f t="shared" si="48"/>
        <v>NORFOLK ISLAND1994</v>
      </c>
      <c r="B2870" s="93" t="s">
        <v>34</v>
      </c>
      <c r="C2870" s="88">
        <v>1994</v>
      </c>
      <c r="D2870" s="89"/>
      <c r="E2870" s="15">
        <v>22170</v>
      </c>
      <c r="F2870" s="15">
        <v>22249</v>
      </c>
      <c r="G2870" s="15">
        <v>44419</v>
      </c>
      <c r="H2870" s="15">
        <v>8001</v>
      </c>
      <c r="I2870" s="15">
        <v>7905</v>
      </c>
      <c r="J2870" s="15">
        <v>15906</v>
      </c>
      <c r="K2870" s="15">
        <v>30171</v>
      </c>
      <c r="L2870" s="15">
        <v>30154</v>
      </c>
      <c r="M2870" s="15">
        <v>60325</v>
      </c>
      <c r="O2870" s="13"/>
      <c r="P2870" s="13"/>
    </row>
    <row r="2871" spans="1:16" ht="12.45" customHeight="1" x14ac:dyDescent="0.2">
      <c r="A2871" s="11" t="str">
        <f t="shared" si="48"/>
        <v>NORFOLK ISLAND1995</v>
      </c>
      <c r="B2871" s="3" t="s">
        <v>34</v>
      </c>
      <c r="C2871" s="12">
        <v>1995</v>
      </c>
      <c r="E2871" s="13">
        <v>21915</v>
      </c>
      <c r="F2871" s="13">
        <v>21697</v>
      </c>
      <c r="G2871" s="13">
        <v>43612</v>
      </c>
      <c r="H2871" s="13">
        <v>7847</v>
      </c>
      <c r="I2871" s="13">
        <v>7829</v>
      </c>
      <c r="J2871" s="13">
        <v>15676</v>
      </c>
      <c r="K2871" s="15">
        <v>29762</v>
      </c>
      <c r="L2871" s="15">
        <v>29526</v>
      </c>
      <c r="M2871" s="15">
        <v>59288</v>
      </c>
      <c r="O2871" s="13"/>
      <c r="P2871" s="13"/>
    </row>
    <row r="2872" spans="1:16" ht="12.45" customHeight="1" x14ac:dyDescent="0.2">
      <c r="A2872" s="11" t="str">
        <f t="shared" si="48"/>
        <v>NORFOLK ISLAND1996</v>
      </c>
      <c r="B2872" s="3" t="s">
        <v>34</v>
      </c>
      <c r="C2872" s="12">
        <v>1996</v>
      </c>
      <c r="E2872" s="13">
        <v>24520</v>
      </c>
      <c r="F2872" s="13">
        <v>24039</v>
      </c>
      <c r="G2872" s="13">
        <v>48559</v>
      </c>
      <c r="H2872" s="13">
        <v>7413</v>
      </c>
      <c r="I2872" s="13">
        <v>7384</v>
      </c>
      <c r="J2872" s="13">
        <v>14797</v>
      </c>
      <c r="K2872" s="15">
        <v>31933</v>
      </c>
      <c r="L2872" s="15">
        <v>31423</v>
      </c>
      <c r="M2872" s="15">
        <v>63356</v>
      </c>
      <c r="O2872" s="13"/>
      <c r="P2872" s="13"/>
    </row>
    <row r="2873" spans="1:16" ht="12.45" customHeight="1" x14ac:dyDescent="0.2">
      <c r="A2873" s="11" t="str">
        <f t="shared" si="48"/>
        <v>NORFOLK ISLAND1997</v>
      </c>
      <c r="B2873" s="93" t="s">
        <v>34</v>
      </c>
      <c r="C2873" s="88">
        <v>1997</v>
      </c>
      <c r="D2873" s="89"/>
      <c r="E2873" s="15">
        <v>26102</v>
      </c>
      <c r="F2873" s="15">
        <v>25919</v>
      </c>
      <c r="G2873" s="15">
        <v>52021</v>
      </c>
      <c r="H2873" s="15">
        <v>8028</v>
      </c>
      <c r="I2873" s="15">
        <v>8148</v>
      </c>
      <c r="J2873" s="15">
        <v>16176</v>
      </c>
      <c r="K2873" s="15">
        <v>34130</v>
      </c>
      <c r="L2873" s="15">
        <v>34067</v>
      </c>
      <c r="M2873" s="15">
        <v>68197</v>
      </c>
      <c r="O2873" s="13"/>
      <c r="P2873" s="13"/>
    </row>
    <row r="2874" spans="1:16" ht="12.45" customHeight="1" x14ac:dyDescent="0.2">
      <c r="A2874" s="11" t="str">
        <f t="shared" si="48"/>
        <v>NORFOLK ISLAND1998</v>
      </c>
      <c r="B2874" s="95" t="s">
        <v>34</v>
      </c>
      <c r="C2874" s="88">
        <v>1998</v>
      </c>
      <c r="D2874" s="89"/>
      <c r="E2874" s="15">
        <v>25581</v>
      </c>
      <c r="F2874" s="15">
        <v>25217</v>
      </c>
      <c r="G2874" s="15">
        <v>50798</v>
      </c>
      <c r="H2874" s="90">
        <v>7952</v>
      </c>
      <c r="I2874" s="90">
        <v>7752</v>
      </c>
      <c r="J2874" s="15">
        <v>15704</v>
      </c>
      <c r="K2874" s="15">
        <v>33533</v>
      </c>
      <c r="L2874" s="15">
        <v>32969</v>
      </c>
      <c r="M2874" s="15">
        <v>66502</v>
      </c>
      <c r="O2874" s="13"/>
      <c r="P2874" s="13"/>
    </row>
    <row r="2875" spans="1:16" ht="12.45" customHeight="1" x14ac:dyDescent="0.2">
      <c r="A2875" s="11" t="str">
        <f t="shared" si="48"/>
        <v>NORFOLK ISLAND1999</v>
      </c>
      <c r="B2875" s="3" t="s">
        <v>34</v>
      </c>
      <c r="C2875" s="12">
        <v>1999</v>
      </c>
      <c r="E2875" s="13">
        <v>30959</v>
      </c>
      <c r="F2875" s="13">
        <v>30508</v>
      </c>
      <c r="G2875" s="13">
        <v>61467</v>
      </c>
      <c r="H2875" s="13">
        <v>7543</v>
      </c>
      <c r="I2875" s="13">
        <v>7530</v>
      </c>
      <c r="J2875" s="13">
        <v>15073</v>
      </c>
      <c r="K2875" s="15">
        <v>38502</v>
      </c>
      <c r="L2875" s="15">
        <v>38038</v>
      </c>
      <c r="M2875" s="15">
        <v>76540</v>
      </c>
      <c r="O2875" s="13"/>
      <c r="P2875" s="13"/>
    </row>
    <row r="2876" spans="1:16" ht="12.45" customHeight="1" x14ac:dyDescent="0.2">
      <c r="A2876" s="11" t="str">
        <f t="shared" si="48"/>
        <v>NORFOLK ISLAND2000</v>
      </c>
      <c r="B2876" s="3" t="s">
        <v>34</v>
      </c>
      <c r="C2876" s="12">
        <v>2000</v>
      </c>
      <c r="E2876" s="13">
        <v>33759</v>
      </c>
      <c r="F2876" s="13">
        <v>33614</v>
      </c>
      <c r="G2876" s="13">
        <v>67373</v>
      </c>
      <c r="H2876" s="13">
        <v>7040</v>
      </c>
      <c r="I2876" s="13">
        <v>7033</v>
      </c>
      <c r="J2876" s="13">
        <v>14073</v>
      </c>
      <c r="K2876" s="15">
        <v>40799</v>
      </c>
      <c r="L2876" s="15">
        <v>40647</v>
      </c>
      <c r="M2876" s="15">
        <v>81446</v>
      </c>
      <c r="O2876" s="13"/>
      <c r="P2876" s="13"/>
    </row>
    <row r="2877" spans="1:16" ht="12.45" customHeight="1" x14ac:dyDescent="0.2">
      <c r="A2877" s="11" t="str">
        <f t="shared" si="48"/>
        <v>NORFOLK ISLAND2001</v>
      </c>
      <c r="B2877" s="3" t="s">
        <v>34</v>
      </c>
      <c r="C2877" s="12">
        <v>2001</v>
      </c>
      <c r="E2877" s="13">
        <v>28295</v>
      </c>
      <c r="F2877" s="13">
        <v>28661</v>
      </c>
      <c r="G2877" s="13">
        <v>56956</v>
      </c>
      <c r="H2877" s="13">
        <v>8306</v>
      </c>
      <c r="I2877" s="13">
        <v>8061</v>
      </c>
      <c r="J2877" s="13">
        <v>16367</v>
      </c>
      <c r="K2877" s="15">
        <v>36601</v>
      </c>
      <c r="L2877" s="15">
        <v>36722</v>
      </c>
      <c r="M2877" s="15">
        <v>73323</v>
      </c>
      <c r="O2877" s="13"/>
      <c r="P2877" s="13"/>
    </row>
    <row r="2878" spans="1:16" ht="12.45" customHeight="1" x14ac:dyDescent="0.2">
      <c r="A2878" s="11" t="str">
        <f t="shared" si="48"/>
        <v>NORFOLK ISLAND2002</v>
      </c>
      <c r="B2878" s="3" t="s">
        <v>34</v>
      </c>
      <c r="C2878" s="12">
        <v>2002</v>
      </c>
      <c r="E2878" s="13">
        <v>23351</v>
      </c>
      <c r="F2878" s="13">
        <v>23405</v>
      </c>
      <c r="G2878" s="13">
        <v>46756</v>
      </c>
      <c r="H2878" s="13">
        <v>7924</v>
      </c>
      <c r="I2878" s="13">
        <v>7967</v>
      </c>
      <c r="J2878" s="13">
        <v>15891</v>
      </c>
      <c r="K2878" s="15">
        <v>31275</v>
      </c>
      <c r="L2878" s="15">
        <v>31372</v>
      </c>
      <c r="M2878" s="15">
        <v>62647</v>
      </c>
      <c r="O2878" s="13"/>
      <c r="P2878" s="13"/>
    </row>
    <row r="2879" spans="1:16" ht="12.45" customHeight="1" x14ac:dyDescent="0.2">
      <c r="A2879" s="11" t="str">
        <f t="shared" si="48"/>
        <v>NORFOLK ISLAND2003</v>
      </c>
      <c r="B2879" s="3" t="s">
        <v>34</v>
      </c>
      <c r="C2879" s="12">
        <v>2003</v>
      </c>
      <c r="E2879" s="13">
        <v>33842</v>
      </c>
      <c r="F2879" s="13">
        <v>34698</v>
      </c>
      <c r="G2879" s="13">
        <v>68540</v>
      </c>
      <c r="H2879" s="13">
        <v>7777</v>
      </c>
      <c r="I2879" s="13">
        <v>7475</v>
      </c>
      <c r="J2879" s="13">
        <v>15252</v>
      </c>
      <c r="K2879" s="15">
        <v>41619</v>
      </c>
      <c r="L2879" s="15">
        <v>42173</v>
      </c>
      <c r="M2879" s="15">
        <v>83792</v>
      </c>
      <c r="O2879" s="13"/>
      <c r="P2879" s="13"/>
    </row>
    <row r="2880" spans="1:16" ht="12.45" customHeight="1" x14ac:dyDescent="0.2">
      <c r="A2880" s="11" t="str">
        <f t="shared" si="48"/>
        <v>NORFOLK ISLAND2004</v>
      </c>
      <c r="B2880" s="3" t="s">
        <v>34</v>
      </c>
      <c r="C2880" s="12">
        <v>2004</v>
      </c>
      <c r="E2880" s="13">
        <v>29261</v>
      </c>
      <c r="F2880" s="13">
        <v>28937</v>
      </c>
      <c r="G2880" s="13">
        <v>58198</v>
      </c>
      <c r="H2880" s="13">
        <v>9586</v>
      </c>
      <c r="I2880" s="13">
        <v>9627</v>
      </c>
      <c r="J2880" s="13">
        <v>19213</v>
      </c>
      <c r="K2880" s="15">
        <v>38847</v>
      </c>
      <c r="L2880" s="15">
        <v>38564</v>
      </c>
      <c r="M2880" s="15">
        <v>77411</v>
      </c>
      <c r="O2880" s="13"/>
      <c r="P2880" s="13"/>
    </row>
    <row r="2881" spans="1:16" ht="12.45" customHeight="1" x14ac:dyDescent="0.2">
      <c r="A2881" s="11" t="str">
        <f t="shared" si="48"/>
        <v>NORFOLK ISLAND2005</v>
      </c>
      <c r="B2881" s="93" t="s">
        <v>34</v>
      </c>
      <c r="C2881" s="88">
        <v>2005</v>
      </c>
      <c r="D2881" s="89"/>
      <c r="E2881" s="15">
        <v>21556</v>
      </c>
      <c r="F2881" s="15">
        <v>22229</v>
      </c>
      <c r="G2881" s="15">
        <v>43785</v>
      </c>
      <c r="H2881" s="15">
        <v>9812</v>
      </c>
      <c r="I2881" s="15">
        <v>9867</v>
      </c>
      <c r="J2881" s="15">
        <v>19679</v>
      </c>
      <c r="K2881" s="15">
        <v>31368</v>
      </c>
      <c r="L2881" s="15">
        <v>32096</v>
      </c>
      <c r="M2881" s="15">
        <v>63464</v>
      </c>
      <c r="O2881" s="13"/>
      <c r="P2881" s="13"/>
    </row>
    <row r="2882" spans="1:16" ht="12.45" customHeight="1" x14ac:dyDescent="0.2">
      <c r="A2882" s="11" t="str">
        <f t="shared" si="48"/>
        <v>NORFOLK ISLAND2006</v>
      </c>
      <c r="B2882" s="93" t="s">
        <v>34</v>
      </c>
      <c r="C2882" s="88">
        <v>2006</v>
      </c>
      <c r="D2882" s="89"/>
      <c r="E2882" s="15">
        <v>25117</v>
      </c>
      <c r="F2882" s="15">
        <v>25034</v>
      </c>
      <c r="G2882" s="15">
        <v>50151</v>
      </c>
      <c r="H2882" s="15">
        <v>9429</v>
      </c>
      <c r="I2882" s="15">
        <v>9737</v>
      </c>
      <c r="J2882" s="15">
        <v>19166</v>
      </c>
      <c r="K2882" s="15">
        <v>34546</v>
      </c>
      <c r="L2882" s="15">
        <v>34771</v>
      </c>
      <c r="M2882" s="15">
        <v>69317</v>
      </c>
      <c r="O2882" s="13"/>
      <c r="P2882" s="13"/>
    </row>
    <row r="2883" spans="1:16" ht="12.45" customHeight="1" x14ac:dyDescent="0.2">
      <c r="A2883" s="11" t="str">
        <f t="shared" si="48"/>
        <v>NORFOLK ISLAND2007</v>
      </c>
      <c r="B2883" s="95" t="s">
        <v>34</v>
      </c>
      <c r="C2883" s="88">
        <v>2007</v>
      </c>
      <c r="D2883" s="89"/>
      <c r="E2883" s="15">
        <v>28980</v>
      </c>
      <c r="F2883" s="15">
        <v>28256</v>
      </c>
      <c r="G2883" s="15">
        <v>57236</v>
      </c>
      <c r="H2883" s="90">
        <v>8615</v>
      </c>
      <c r="I2883" s="90">
        <v>8662</v>
      </c>
      <c r="J2883" s="15">
        <v>17277</v>
      </c>
      <c r="K2883" s="15">
        <v>37595</v>
      </c>
      <c r="L2883" s="15">
        <v>36918</v>
      </c>
      <c r="M2883" s="15">
        <v>74513</v>
      </c>
      <c r="O2883" s="13"/>
      <c r="P2883" s="13"/>
    </row>
    <row r="2884" spans="1:16" ht="12.45" customHeight="1" x14ac:dyDescent="0.2">
      <c r="A2884" s="11" t="str">
        <f t="shared" si="48"/>
        <v>NORFOLK ISLAND2008</v>
      </c>
      <c r="B2884" s="3" t="s">
        <v>34</v>
      </c>
      <c r="C2884" s="12">
        <v>2008</v>
      </c>
      <c r="D2884" s="89"/>
      <c r="E2884" s="13">
        <v>29006</v>
      </c>
      <c r="F2884" s="13">
        <v>25831</v>
      </c>
      <c r="G2884" s="13">
        <v>54837</v>
      </c>
      <c r="H2884" s="13">
        <v>7125</v>
      </c>
      <c r="I2884" s="13">
        <v>7286</v>
      </c>
      <c r="J2884" s="13">
        <v>14411</v>
      </c>
      <c r="K2884" s="15">
        <v>36131</v>
      </c>
      <c r="L2884" s="15">
        <v>33117</v>
      </c>
      <c r="M2884" s="15">
        <v>69248</v>
      </c>
      <c r="O2884" s="13"/>
      <c r="P2884" s="13"/>
    </row>
    <row r="2885" spans="1:16" ht="12.45" customHeight="1" x14ac:dyDescent="0.2">
      <c r="A2885" s="11" t="str">
        <f t="shared" si="48"/>
        <v>NORFOLK ISLAND2009</v>
      </c>
      <c r="B2885" s="93" t="s">
        <v>34</v>
      </c>
      <c r="C2885" s="88">
        <v>2009</v>
      </c>
      <c r="D2885" s="89"/>
      <c r="E2885" s="15">
        <v>26529</v>
      </c>
      <c r="F2885" s="15">
        <v>26406</v>
      </c>
      <c r="G2885" s="15">
        <v>52935</v>
      </c>
      <c r="H2885" s="15">
        <v>5491</v>
      </c>
      <c r="I2885" s="15">
        <v>5603</v>
      </c>
      <c r="J2885" s="15">
        <v>11094</v>
      </c>
      <c r="K2885" s="15">
        <v>32020</v>
      </c>
      <c r="L2885" s="15">
        <v>32009</v>
      </c>
      <c r="M2885" s="15">
        <v>64029</v>
      </c>
      <c r="O2885" s="13"/>
      <c r="P2885" s="13"/>
    </row>
    <row r="2886" spans="1:16" ht="12.45" customHeight="1" x14ac:dyDescent="0.2">
      <c r="A2886" s="11" t="str">
        <f t="shared" si="48"/>
        <v>NORFOLK ISLAND2010</v>
      </c>
      <c r="B2886" s="93" t="s">
        <v>34</v>
      </c>
      <c r="C2886" s="88">
        <v>2010</v>
      </c>
      <c r="D2886" s="89"/>
      <c r="E2886" s="15">
        <v>24598</v>
      </c>
      <c r="F2886" s="15">
        <v>24506</v>
      </c>
      <c r="G2886" s="15">
        <v>49104</v>
      </c>
      <c r="H2886" s="15">
        <v>4970</v>
      </c>
      <c r="I2886" s="15">
        <v>5039</v>
      </c>
      <c r="J2886" s="15">
        <v>10009</v>
      </c>
      <c r="K2886" s="15">
        <v>29568</v>
      </c>
      <c r="L2886" s="15">
        <v>29545</v>
      </c>
      <c r="M2886" s="15">
        <v>59113</v>
      </c>
      <c r="O2886" s="13"/>
      <c r="P2886" s="13"/>
    </row>
    <row r="2887" spans="1:16" ht="12.45" customHeight="1" x14ac:dyDescent="0.2">
      <c r="A2887" s="11" t="str">
        <f t="shared" si="48"/>
        <v>NORFOLK ISLAND2011</v>
      </c>
      <c r="B2887" s="3" t="s">
        <v>34</v>
      </c>
      <c r="C2887" s="12">
        <v>2011</v>
      </c>
      <c r="E2887" s="13">
        <v>25649</v>
      </c>
      <c r="F2887" s="13">
        <v>25829</v>
      </c>
      <c r="G2887" s="13">
        <v>51478</v>
      </c>
      <c r="H2887" s="13">
        <v>5033</v>
      </c>
      <c r="I2887" s="13">
        <v>5080</v>
      </c>
      <c r="J2887" s="13">
        <v>10113</v>
      </c>
      <c r="K2887" s="15">
        <v>30682</v>
      </c>
      <c r="L2887" s="15">
        <v>30909</v>
      </c>
      <c r="M2887" s="15">
        <v>61591</v>
      </c>
      <c r="O2887" s="13"/>
      <c r="P2887" s="13"/>
    </row>
    <row r="2888" spans="1:16" ht="12.45" customHeight="1" x14ac:dyDescent="0.2">
      <c r="A2888" s="11" t="str">
        <f t="shared" si="48"/>
        <v>NORFOLK ISLAND2012</v>
      </c>
      <c r="B2888" s="95" t="s">
        <v>34</v>
      </c>
      <c r="C2888" s="88">
        <v>2012</v>
      </c>
      <c r="D2888" s="89"/>
      <c r="E2888" s="15">
        <v>21657</v>
      </c>
      <c r="F2888" s="15">
        <v>21821</v>
      </c>
      <c r="G2888" s="15">
        <v>43478</v>
      </c>
      <c r="H2888" s="15">
        <v>5049</v>
      </c>
      <c r="I2888" s="15">
        <v>5040</v>
      </c>
      <c r="J2888" s="15">
        <v>10089</v>
      </c>
      <c r="K2888" s="15">
        <v>26706</v>
      </c>
      <c r="L2888" s="15">
        <v>26861</v>
      </c>
      <c r="M2888" s="15">
        <v>53567</v>
      </c>
      <c r="O2888" s="13"/>
      <c r="P2888" s="13"/>
    </row>
    <row r="2889" spans="1:16" ht="12.45" customHeight="1" x14ac:dyDescent="0.2">
      <c r="A2889" s="11" t="str">
        <f t="shared" si="48"/>
        <v>NORFOLK ISLAND2013</v>
      </c>
      <c r="B2889" s="3" t="s">
        <v>34</v>
      </c>
      <c r="C2889" s="12">
        <v>2013</v>
      </c>
      <c r="E2889" s="13">
        <v>22495</v>
      </c>
      <c r="F2889" s="13">
        <v>22505</v>
      </c>
      <c r="G2889" s="13">
        <v>45000</v>
      </c>
      <c r="H2889" s="13">
        <v>5625</v>
      </c>
      <c r="I2889" s="13">
        <v>5679</v>
      </c>
      <c r="J2889" s="13">
        <v>11304</v>
      </c>
      <c r="K2889" s="15">
        <v>28120</v>
      </c>
      <c r="L2889" s="15">
        <v>28184</v>
      </c>
      <c r="M2889" s="15">
        <v>56304</v>
      </c>
      <c r="O2889" s="13"/>
      <c r="P2889" s="13"/>
    </row>
    <row r="2890" spans="1:16" ht="12.45" customHeight="1" x14ac:dyDescent="0.2">
      <c r="A2890" s="11" t="str">
        <f t="shared" si="48"/>
        <v>NORFOLK ISLAND2014</v>
      </c>
      <c r="B2890" s="95" t="s">
        <v>34</v>
      </c>
      <c r="C2890" s="88">
        <v>2014</v>
      </c>
      <c r="D2890" s="89"/>
      <c r="E2890" s="15">
        <v>23409</v>
      </c>
      <c r="F2890" s="15">
        <v>23374</v>
      </c>
      <c r="G2890" s="15">
        <v>46783</v>
      </c>
      <c r="H2890" s="90">
        <v>5640</v>
      </c>
      <c r="I2890" s="90">
        <v>5695</v>
      </c>
      <c r="J2890" s="15">
        <v>11335</v>
      </c>
      <c r="K2890" s="15">
        <v>29049</v>
      </c>
      <c r="L2890" s="15">
        <v>29069</v>
      </c>
      <c r="M2890" s="15">
        <v>58118</v>
      </c>
      <c r="O2890" s="13"/>
      <c r="P2890" s="13"/>
    </row>
    <row r="2891" spans="1:16" ht="12.45" customHeight="1" x14ac:dyDescent="0.2">
      <c r="A2891" s="11" t="str">
        <f t="shared" si="48"/>
        <v>NORFOLK ISLAND2015</v>
      </c>
      <c r="B2891" s="3" t="s">
        <v>34</v>
      </c>
      <c r="C2891" s="12">
        <v>2015</v>
      </c>
      <c r="E2891" s="13">
        <v>25159</v>
      </c>
      <c r="F2891" s="13">
        <v>25142</v>
      </c>
      <c r="G2891" s="13">
        <v>50301</v>
      </c>
      <c r="H2891" s="13">
        <v>6008</v>
      </c>
      <c r="I2891" s="13">
        <v>5833</v>
      </c>
      <c r="J2891" s="13">
        <v>11841</v>
      </c>
      <c r="K2891" s="15">
        <v>31167</v>
      </c>
      <c r="L2891" s="15">
        <v>30975</v>
      </c>
      <c r="M2891" s="15">
        <v>62142</v>
      </c>
      <c r="O2891" s="13"/>
      <c r="P2891" s="13"/>
    </row>
    <row r="2892" spans="1:16" ht="12.45" customHeight="1" x14ac:dyDescent="0.2">
      <c r="A2892" s="11" t="str">
        <f t="shared" ref="A2892:A2914" si="49">CONCATENATE(B2892,C2892)</f>
        <v>NORFOLK ISLAND2016</v>
      </c>
      <c r="B2892" s="3" t="s">
        <v>34</v>
      </c>
      <c r="C2892" s="12">
        <v>2016</v>
      </c>
      <c r="E2892" s="13">
        <v>27167</v>
      </c>
      <c r="F2892" s="13">
        <v>27192</v>
      </c>
      <c r="G2892" s="13">
        <v>54359</v>
      </c>
      <c r="H2892" s="13">
        <v>4937</v>
      </c>
      <c r="I2892" s="13">
        <v>4958</v>
      </c>
      <c r="J2892" s="13">
        <v>9895</v>
      </c>
      <c r="K2892" s="15">
        <v>32104</v>
      </c>
      <c r="L2892" s="15">
        <v>32150</v>
      </c>
      <c r="M2892" s="15">
        <v>64254</v>
      </c>
      <c r="O2892" s="13"/>
      <c r="P2892" s="13"/>
    </row>
    <row r="2893" spans="1:16" ht="12.45" customHeight="1" x14ac:dyDescent="0.2">
      <c r="A2893" s="11" t="str">
        <f t="shared" si="49"/>
        <v>NORFOLK ISLAND2017</v>
      </c>
      <c r="B2893" s="93" t="s">
        <v>34</v>
      </c>
      <c r="C2893" s="88">
        <v>2017</v>
      </c>
      <c r="D2893" s="89"/>
      <c r="E2893" s="15">
        <v>28935</v>
      </c>
      <c r="F2893" s="15">
        <v>28639</v>
      </c>
      <c r="G2893" s="15">
        <v>57574</v>
      </c>
      <c r="H2893" s="15">
        <v>2343</v>
      </c>
      <c r="I2893" s="15">
        <v>2457</v>
      </c>
      <c r="J2893" s="15">
        <v>4800</v>
      </c>
      <c r="K2893" s="15">
        <v>31278</v>
      </c>
      <c r="L2893" s="15">
        <v>31096</v>
      </c>
      <c r="M2893" s="15">
        <v>62374</v>
      </c>
      <c r="O2893" s="13"/>
      <c r="P2893" s="13"/>
    </row>
    <row r="2894" spans="1:16" ht="12.45" customHeight="1" x14ac:dyDescent="0.2">
      <c r="A2894" s="11" t="str">
        <f t="shared" si="49"/>
        <v>NORFOLK ISLAND2018</v>
      </c>
      <c r="B2894" s="3" t="s">
        <v>34</v>
      </c>
      <c r="C2894" s="12">
        <v>2018</v>
      </c>
      <c r="E2894" s="13">
        <v>30289</v>
      </c>
      <c r="F2894" s="13">
        <v>30397</v>
      </c>
      <c r="G2894" s="13">
        <v>60686</v>
      </c>
      <c r="H2894" s="13">
        <v>0</v>
      </c>
      <c r="I2894" s="13">
        <v>0</v>
      </c>
      <c r="J2894" s="13">
        <v>0</v>
      </c>
      <c r="K2894" s="15">
        <v>30289</v>
      </c>
      <c r="L2894" s="15">
        <v>30397</v>
      </c>
      <c r="M2894" s="15">
        <v>60686</v>
      </c>
      <c r="O2894" s="13"/>
      <c r="P2894" s="13"/>
    </row>
    <row r="2895" spans="1:16" ht="12.45" customHeight="1" x14ac:dyDescent="0.2">
      <c r="A2895" s="11" t="str">
        <f t="shared" si="49"/>
        <v>NORFOLK ISLAND2019</v>
      </c>
      <c r="B2895" s="95" t="s">
        <v>34</v>
      </c>
      <c r="C2895" s="88">
        <v>2019</v>
      </c>
      <c r="D2895" s="89"/>
      <c r="E2895" s="15">
        <v>30361</v>
      </c>
      <c r="F2895" s="15">
        <v>30088</v>
      </c>
      <c r="G2895" s="15">
        <v>60449</v>
      </c>
      <c r="H2895" s="90">
        <v>549</v>
      </c>
      <c r="I2895" s="90">
        <v>506</v>
      </c>
      <c r="J2895" s="15">
        <v>1055</v>
      </c>
      <c r="K2895" s="15">
        <v>30910</v>
      </c>
      <c r="L2895" s="15">
        <v>30594</v>
      </c>
      <c r="M2895" s="15">
        <v>61504</v>
      </c>
      <c r="O2895" s="13"/>
      <c r="P2895" s="13"/>
    </row>
    <row r="2896" spans="1:16" ht="12.45" customHeight="1" x14ac:dyDescent="0.2">
      <c r="A2896" s="11" t="str">
        <f t="shared" si="49"/>
        <v>NORFOLK ISLAND2020</v>
      </c>
      <c r="B2896" s="3" t="s">
        <v>34</v>
      </c>
      <c r="C2896" s="12">
        <v>2020</v>
      </c>
      <c r="E2896" s="13">
        <v>13857</v>
      </c>
      <c r="F2896" s="13">
        <v>13611</v>
      </c>
      <c r="G2896" s="13">
        <v>27468</v>
      </c>
      <c r="H2896" s="13">
        <v>384</v>
      </c>
      <c r="I2896" s="13">
        <v>439</v>
      </c>
      <c r="J2896" s="13">
        <v>823</v>
      </c>
      <c r="K2896" s="15">
        <v>14241</v>
      </c>
      <c r="L2896" s="15">
        <v>14050</v>
      </c>
      <c r="M2896" s="15">
        <v>28291</v>
      </c>
      <c r="O2896" s="13"/>
      <c r="P2896" s="13"/>
    </row>
    <row r="2897" spans="1:16" ht="12.45" customHeight="1" x14ac:dyDescent="0.2">
      <c r="A2897" s="11" t="str">
        <f t="shared" si="49"/>
        <v>NORFOLK ISLAND2021</v>
      </c>
      <c r="B2897" s="3" t="s">
        <v>34</v>
      </c>
      <c r="C2897" s="12">
        <v>2021</v>
      </c>
      <c r="E2897" s="13">
        <v>25843</v>
      </c>
      <c r="F2897" s="13">
        <v>24811</v>
      </c>
      <c r="G2897" s="13">
        <v>50654</v>
      </c>
      <c r="H2897" s="13">
        <v>140</v>
      </c>
      <c r="I2897" s="13">
        <v>151</v>
      </c>
      <c r="J2897" s="13">
        <v>291</v>
      </c>
      <c r="K2897" s="15">
        <v>25983</v>
      </c>
      <c r="L2897" s="15">
        <v>24962</v>
      </c>
      <c r="M2897" s="15">
        <v>50945</v>
      </c>
      <c r="O2897" s="13"/>
      <c r="P2897" s="13"/>
    </row>
    <row r="2898" spans="1:16" ht="12.45" customHeight="1" x14ac:dyDescent="0.2">
      <c r="A2898" s="11" t="str">
        <f t="shared" si="49"/>
        <v>NORFOLK ISLAND2022</v>
      </c>
      <c r="B2898" s="3" t="s">
        <v>34</v>
      </c>
      <c r="C2898" s="12">
        <v>2022</v>
      </c>
      <c r="E2898" s="13">
        <v>33820</v>
      </c>
      <c r="F2898" s="13">
        <v>33177</v>
      </c>
      <c r="G2898" s="13">
        <v>66997</v>
      </c>
      <c r="H2898" s="13">
        <v>495</v>
      </c>
      <c r="I2898" s="13">
        <v>467</v>
      </c>
      <c r="J2898" s="13">
        <v>962</v>
      </c>
      <c r="K2898" s="15">
        <v>34315</v>
      </c>
      <c r="L2898" s="15">
        <v>33644</v>
      </c>
      <c r="M2898" s="15">
        <v>67959</v>
      </c>
      <c r="O2898" s="13"/>
      <c r="P2898" s="13"/>
    </row>
    <row r="2899" spans="1:16" ht="12.45" customHeight="1" x14ac:dyDescent="0.2">
      <c r="A2899" s="11" t="str">
        <f t="shared" si="49"/>
        <v>NORFOLK ISLAND2023</v>
      </c>
      <c r="B2899" s="95" t="s">
        <v>34</v>
      </c>
      <c r="C2899" s="88">
        <v>2023</v>
      </c>
      <c r="D2899" s="89"/>
      <c r="E2899" s="15">
        <v>34675</v>
      </c>
      <c r="F2899" s="15">
        <v>34319</v>
      </c>
      <c r="G2899" s="15">
        <v>68994</v>
      </c>
      <c r="H2899" s="90">
        <v>1349</v>
      </c>
      <c r="I2899" s="90">
        <v>1354</v>
      </c>
      <c r="J2899" s="15">
        <v>2703</v>
      </c>
      <c r="K2899" s="15">
        <v>36024</v>
      </c>
      <c r="L2899" s="15">
        <v>35673</v>
      </c>
      <c r="M2899" s="15">
        <v>71697</v>
      </c>
      <c r="O2899" s="13"/>
      <c r="P2899" s="13"/>
    </row>
    <row r="2900" spans="1:16" ht="12.45" customHeight="1" x14ac:dyDescent="0.2">
      <c r="A2900" s="11" t="str">
        <f t="shared" si="49"/>
        <v>NORFOLK ISLAND2024</v>
      </c>
      <c r="B2900" s="95" t="s">
        <v>34</v>
      </c>
      <c r="C2900" s="88">
        <v>2024</v>
      </c>
      <c r="D2900" s="89"/>
      <c r="E2900" s="15">
        <v>35225</v>
      </c>
      <c r="F2900" s="15">
        <v>35274</v>
      </c>
      <c r="G2900" s="15">
        <v>70499</v>
      </c>
      <c r="H2900" s="90">
        <v>1027</v>
      </c>
      <c r="I2900" s="90">
        <v>1098</v>
      </c>
      <c r="J2900" s="15">
        <v>2125</v>
      </c>
      <c r="K2900" s="15">
        <v>36252</v>
      </c>
      <c r="L2900" s="15">
        <v>36372</v>
      </c>
      <c r="M2900" s="15">
        <v>72624</v>
      </c>
      <c r="O2900" s="13"/>
      <c r="P2900" s="13"/>
    </row>
    <row r="2901" spans="1:16" ht="12.45" customHeight="1" x14ac:dyDescent="0.2">
      <c r="A2901" s="11" t="str">
        <f t="shared" si="49"/>
        <v>OLYMPIC DAM1985</v>
      </c>
      <c r="B2901" s="3" t="s">
        <v>33</v>
      </c>
      <c r="C2901" s="12">
        <v>1985</v>
      </c>
      <c r="E2901" s="13">
        <v>1697</v>
      </c>
      <c r="F2901" s="13">
        <v>1701</v>
      </c>
      <c r="G2901" s="13">
        <v>3398</v>
      </c>
      <c r="H2901" s="13">
        <v>0</v>
      </c>
      <c r="I2901" s="13">
        <v>0</v>
      </c>
      <c r="J2901" s="13">
        <v>0</v>
      </c>
      <c r="K2901" s="15">
        <v>1697</v>
      </c>
      <c r="L2901" s="15">
        <v>1701</v>
      </c>
      <c r="M2901" s="15">
        <v>3398</v>
      </c>
      <c r="O2901" s="13"/>
      <c r="P2901" s="13"/>
    </row>
    <row r="2902" spans="1:16" ht="12.45" customHeight="1" x14ac:dyDescent="0.2">
      <c r="A2902" s="11" t="str">
        <f t="shared" si="49"/>
        <v>OLYMPIC DAM1986</v>
      </c>
      <c r="B2902" s="95" t="s">
        <v>33</v>
      </c>
      <c r="C2902" s="88">
        <v>1986</v>
      </c>
      <c r="D2902" s="89"/>
      <c r="E2902" s="15">
        <v>2840</v>
      </c>
      <c r="F2902" s="15">
        <v>2933</v>
      </c>
      <c r="G2902" s="15">
        <v>5773</v>
      </c>
      <c r="H2902" s="90">
        <v>0</v>
      </c>
      <c r="I2902" s="90">
        <v>0</v>
      </c>
      <c r="J2902" s="15">
        <v>0</v>
      </c>
      <c r="K2902" s="15">
        <v>2840</v>
      </c>
      <c r="L2902" s="15">
        <v>2933</v>
      </c>
      <c r="M2902" s="15">
        <v>5773</v>
      </c>
      <c r="O2902" s="13"/>
      <c r="P2902" s="13"/>
    </row>
    <row r="2903" spans="1:16" ht="12.45" customHeight="1" x14ac:dyDescent="0.2">
      <c r="A2903" s="11" t="str">
        <f t="shared" si="49"/>
        <v>OLYMPIC DAM1987</v>
      </c>
      <c r="B2903" s="3" t="s">
        <v>33</v>
      </c>
      <c r="C2903" s="12">
        <v>1987</v>
      </c>
      <c r="E2903" s="13">
        <v>8928</v>
      </c>
      <c r="F2903" s="13">
        <v>8796</v>
      </c>
      <c r="G2903" s="13">
        <v>17724</v>
      </c>
      <c r="H2903" s="13">
        <v>0</v>
      </c>
      <c r="I2903" s="13">
        <v>0</v>
      </c>
      <c r="J2903" s="13">
        <v>0</v>
      </c>
      <c r="K2903" s="15">
        <v>8928</v>
      </c>
      <c r="L2903" s="15">
        <v>8796</v>
      </c>
      <c r="M2903" s="15">
        <v>17724</v>
      </c>
      <c r="O2903" s="13"/>
      <c r="P2903" s="13"/>
    </row>
    <row r="2904" spans="1:16" ht="12.45" customHeight="1" x14ac:dyDescent="0.2">
      <c r="A2904" s="11" t="str">
        <f t="shared" si="49"/>
        <v>OLYMPIC DAM1988</v>
      </c>
      <c r="B2904" s="93" t="s">
        <v>33</v>
      </c>
      <c r="C2904" s="88">
        <v>1988</v>
      </c>
      <c r="D2904" s="89"/>
      <c r="E2904" s="15">
        <v>8958</v>
      </c>
      <c r="F2904" s="15">
        <v>8911</v>
      </c>
      <c r="G2904" s="15">
        <v>17869</v>
      </c>
      <c r="H2904" s="15">
        <v>0</v>
      </c>
      <c r="I2904" s="15">
        <v>0</v>
      </c>
      <c r="J2904" s="15">
        <v>0</v>
      </c>
      <c r="K2904" s="15">
        <v>8958</v>
      </c>
      <c r="L2904" s="15">
        <v>8911</v>
      </c>
      <c r="M2904" s="15">
        <v>17869</v>
      </c>
      <c r="O2904" s="13"/>
      <c r="P2904" s="13"/>
    </row>
    <row r="2905" spans="1:16" ht="12.45" customHeight="1" x14ac:dyDescent="0.2">
      <c r="A2905" s="11" t="str">
        <f t="shared" si="49"/>
        <v>OLYMPIC DAM1989</v>
      </c>
      <c r="B2905" s="93" t="s">
        <v>33</v>
      </c>
      <c r="C2905" s="88">
        <v>1989</v>
      </c>
      <c r="D2905" s="89"/>
      <c r="E2905" s="15">
        <v>4324</v>
      </c>
      <c r="F2905" s="15">
        <v>4690</v>
      </c>
      <c r="G2905" s="15">
        <v>9014</v>
      </c>
      <c r="H2905" s="15">
        <v>0</v>
      </c>
      <c r="I2905" s="15">
        <v>0</v>
      </c>
      <c r="J2905" s="15">
        <v>0</v>
      </c>
      <c r="K2905" s="15">
        <v>4324</v>
      </c>
      <c r="L2905" s="15">
        <v>4690</v>
      </c>
      <c r="M2905" s="15">
        <v>9014</v>
      </c>
      <c r="O2905" s="13"/>
      <c r="P2905" s="13"/>
    </row>
    <row r="2906" spans="1:16" ht="12.45" customHeight="1" x14ac:dyDescent="0.2">
      <c r="A2906" s="11" t="str">
        <f t="shared" si="49"/>
        <v>OLYMPIC DAM1990</v>
      </c>
      <c r="B2906" s="3" t="s">
        <v>33</v>
      </c>
      <c r="C2906" s="12">
        <v>1990</v>
      </c>
      <c r="E2906" s="13">
        <v>2896</v>
      </c>
      <c r="F2906" s="13">
        <v>3038</v>
      </c>
      <c r="G2906" s="13">
        <v>5934</v>
      </c>
      <c r="H2906" s="13">
        <v>0</v>
      </c>
      <c r="I2906" s="13">
        <v>0</v>
      </c>
      <c r="J2906" s="13">
        <v>0</v>
      </c>
      <c r="K2906" s="15">
        <v>2896</v>
      </c>
      <c r="L2906" s="15">
        <v>3038</v>
      </c>
      <c r="M2906" s="15">
        <v>5934</v>
      </c>
      <c r="O2906" s="13"/>
      <c r="P2906" s="13"/>
    </row>
    <row r="2907" spans="1:16" ht="12.45" customHeight="1" x14ac:dyDescent="0.2">
      <c r="A2907" s="11" t="str">
        <f t="shared" si="49"/>
        <v>OLYMPIC DAM1991</v>
      </c>
      <c r="B2907" s="93" t="s">
        <v>33</v>
      </c>
      <c r="C2907" s="88">
        <v>1991</v>
      </c>
      <c r="D2907" s="89"/>
      <c r="E2907" s="15">
        <v>2798</v>
      </c>
      <c r="F2907" s="15">
        <v>2941</v>
      </c>
      <c r="G2907" s="15">
        <v>5739</v>
      </c>
      <c r="H2907" s="15">
        <v>0</v>
      </c>
      <c r="I2907" s="15">
        <v>0</v>
      </c>
      <c r="J2907" s="15">
        <v>0</v>
      </c>
      <c r="K2907" s="15">
        <v>2798</v>
      </c>
      <c r="L2907" s="15">
        <v>2941</v>
      </c>
      <c r="M2907" s="15">
        <v>5739</v>
      </c>
      <c r="O2907" s="13"/>
      <c r="P2907" s="13"/>
    </row>
    <row r="2908" spans="1:16" ht="12.45" customHeight="1" x14ac:dyDescent="0.2">
      <c r="A2908" s="11" t="str">
        <f t="shared" si="49"/>
        <v>OLYMPIC DAM1992</v>
      </c>
      <c r="B2908" s="95" t="s">
        <v>33</v>
      </c>
      <c r="C2908" s="88">
        <v>1992</v>
      </c>
      <c r="D2908" s="89"/>
      <c r="E2908" s="15">
        <v>2896</v>
      </c>
      <c r="F2908" s="15">
        <v>2989</v>
      </c>
      <c r="G2908" s="15">
        <v>5885</v>
      </c>
      <c r="H2908" s="90">
        <v>0</v>
      </c>
      <c r="I2908" s="90">
        <v>0</v>
      </c>
      <c r="J2908" s="15">
        <v>0</v>
      </c>
      <c r="K2908" s="15">
        <v>2896</v>
      </c>
      <c r="L2908" s="15">
        <v>2989</v>
      </c>
      <c r="M2908" s="15">
        <v>5885</v>
      </c>
      <c r="O2908" s="13"/>
      <c r="P2908" s="13"/>
    </row>
    <row r="2909" spans="1:16" ht="12.45" customHeight="1" x14ac:dyDescent="0.2">
      <c r="A2909" s="11" t="str">
        <f t="shared" si="49"/>
        <v>OLYMPIC DAM1993</v>
      </c>
      <c r="B2909" s="3" t="s">
        <v>33</v>
      </c>
      <c r="C2909" s="12">
        <v>1993</v>
      </c>
      <c r="E2909" s="13">
        <v>3517</v>
      </c>
      <c r="F2909" s="13">
        <v>3797</v>
      </c>
      <c r="G2909" s="13">
        <v>7314</v>
      </c>
      <c r="H2909" s="13">
        <v>0</v>
      </c>
      <c r="I2909" s="13">
        <v>0</v>
      </c>
      <c r="J2909" s="13">
        <v>0</v>
      </c>
      <c r="K2909" s="15">
        <v>3517</v>
      </c>
      <c r="L2909" s="15">
        <v>3797</v>
      </c>
      <c r="M2909" s="15">
        <v>7314</v>
      </c>
      <c r="O2909" s="13"/>
      <c r="P2909" s="13"/>
    </row>
    <row r="2910" spans="1:16" ht="12.45" customHeight="1" x14ac:dyDescent="0.2">
      <c r="A2910" s="11" t="str">
        <f t="shared" si="49"/>
        <v>OLYMPIC DAM1994</v>
      </c>
      <c r="B2910" s="3" t="s">
        <v>33</v>
      </c>
      <c r="C2910" s="12">
        <v>1994</v>
      </c>
      <c r="D2910" s="89"/>
      <c r="E2910" s="13">
        <v>5215</v>
      </c>
      <c r="F2910" s="13">
        <v>5423</v>
      </c>
      <c r="G2910" s="13">
        <v>10638</v>
      </c>
      <c r="H2910" s="13">
        <v>0</v>
      </c>
      <c r="I2910" s="13">
        <v>0</v>
      </c>
      <c r="J2910" s="13">
        <v>0</v>
      </c>
      <c r="K2910" s="15">
        <v>5215</v>
      </c>
      <c r="L2910" s="15">
        <v>5423</v>
      </c>
      <c r="M2910" s="15">
        <v>10638</v>
      </c>
      <c r="O2910" s="13"/>
      <c r="P2910" s="13"/>
    </row>
    <row r="2911" spans="1:16" ht="12.45" customHeight="1" x14ac:dyDescent="0.2">
      <c r="A2911" s="11" t="str">
        <f t="shared" si="49"/>
        <v>OLYMPIC DAM1995</v>
      </c>
      <c r="B2911" s="3" t="s">
        <v>33</v>
      </c>
      <c r="C2911" s="12">
        <v>1995</v>
      </c>
      <c r="E2911" s="13">
        <v>6117</v>
      </c>
      <c r="F2911" s="13">
        <v>6311</v>
      </c>
      <c r="G2911" s="13">
        <v>12428</v>
      </c>
      <c r="H2911" s="13">
        <v>0</v>
      </c>
      <c r="I2911" s="13">
        <v>0</v>
      </c>
      <c r="J2911" s="13">
        <v>0</v>
      </c>
      <c r="K2911" s="15">
        <v>6117</v>
      </c>
      <c r="L2911" s="15">
        <v>6311</v>
      </c>
      <c r="M2911" s="15">
        <v>12428</v>
      </c>
      <c r="O2911" s="13"/>
      <c r="P2911" s="13"/>
    </row>
    <row r="2912" spans="1:16" ht="12.45" customHeight="1" x14ac:dyDescent="0.2">
      <c r="A2912" s="11" t="str">
        <f t="shared" si="49"/>
        <v>OLYMPIC DAM1996</v>
      </c>
      <c r="B2912" s="91" t="s">
        <v>33</v>
      </c>
      <c r="C2912" s="16">
        <v>1996</v>
      </c>
      <c r="D2912" s="89"/>
      <c r="E2912" s="92">
        <v>6712</v>
      </c>
      <c r="F2912" s="92">
        <v>6852</v>
      </c>
      <c r="G2912" s="92">
        <v>13564</v>
      </c>
      <c r="H2912" s="92">
        <v>0</v>
      </c>
      <c r="I2912" s="92">
        <v>0</v>
      </c>
      <c r="J2912" s="92">
        <v>0</v>
      </c>
      <c r="K2912" s="15">
        <v>6712</v>
      </c>
      <c r="L2912" s="15">
        <v>6852</v>
      </c>
      <c r="M2912" s="15">
        <v>13564</v>
      </c>
      <c r="O2912" s="13"/>
      <c r="P2912" s="13"/>
    </row>
    <row r="2913" spans="1:16" ht="12.45" customHeight="1" x14ac:dyDescent="0.2">
      <c r="A2913" s="11" t="str">
        <f t="shared" si="49"/>
        <v>OLYMPIC DAM1997</v>
      </c>
      <c r="B2913" s="93" t="s">
        <v>33</v>
      </c>
      <c r="C2913" s="88">
        <v>1997</v>
      </c>
      <c r="D2913" s="89"/>
      <c r="E2913" s="15">
        <v>15948</v>
      </c>
      <c r="F2913" s="15">
        <v>15374</v>
      </c>
      <c r="G2913" s="15">
        <v>31322</v>
      </c>
      <c r="H2913" s="15">
        <v>0</v>
      </c>
      <c r="I2913" s="15">
        <v>0</v>
      </c>
      <c r="J2913" s="15">
        <v>0</v>
      </c>
      <c r="K2913" s="15">
        <v>15948</v>
      </c>
      <c r="L2913" s="15">
        <v>15374</v>
      </c>
      <c r="M2913" s="15">
        <v>31322</v>
      </c>
      <c r="O2913" s="13"/>
      <c r="P2913" s="13"/>
    </row>
    <row r="2914" spans="1:16" ht="12.45" customHeight="1" x14ac:dyDescent="0.2">
      <c r="A2914" s="11" t="str">
        <f t="shared" si="49"/>
        <v>OLYMPIC DAM1998</v>
      </c>
      <c r="B2914" s="93" t="s">
        <v>33</v>
      </c>
      <c r="C2914" s="88">
        <v>1998</v>
      </c>
      <c r="D2914" s="89"/>
      <c r="E2914" s="15">
        <v>17043</v>
      </c>
      <c r="F2914" s="15">
        <v>16879</v>
      </c>
      <c r="G2914" s="15">
        <v>33922</v>
      </c>
      <c r="H2914" s="15">
        <v>0</v>
      </c>
      <c r="I2914" s="15">
        <v>0</v>
      </c>
      <c r="J2914" s="15">
        <v>0</v>
      </c>
      <c r="K2914" s="15">
        <v>17043</v>
      </c>
      <c r="L2914" s="15">
        <v>16879</v>
      </c>
      <c r="M2914" s="15">
        <v>33922</v>
      </c>
      <c r="O2914" s="13"/>
      <c r="P2914" s="13"/>
    </row>
    <row r="2915" spans="1:16" ht="12.45" customHeight="1" x14ac:dyDescent="0.2">
      <c r="A2915" s="11" t="str">
        <f t="shared" ref="A2915:A2928" si="50">CONCATENATE(B2915,C2915)</f>
        <v>OLYMPIC DAM1999</v>
      </c>
      <c r="B2915" s="3" t="s">
        <v>33</v>
      </c>
      <c r="C2915" s="12">
        <v>1999</v>
      </c>
      <c r="E2915" s="13">
        <v>12875</v>
      </c>
      <c r="F2915" s="13">
        <v>12859</v>
      </c>
      <c r="G2915" s="13">
        <v>25734</v>
      </c>
      <c r="H2915" s="13">
        <v>0</v>
      </c>
      <c r="I2915" s="13">
        <v>0</v>
      </c>
      <c r="J2915" s="13">
        <v>0</v>
      </c>
      <c r="K2915" s="15">
        <v>12875</v>
      </c>
      <c r="L2915" s="15">
        <v>12859</v>
      </c>
      <c r="M2915" s="15">
        <v>25734</v>
      </c>
      <c r="O2915" s="13"/>
      <c r="P2915" s="13"/>
    </row>
    <row r="2916" spans="1:16" ht="12.45" customHeight="1" x14ac:dyDescent="0.2">
      <c r="A2916" s="11" t="str">
        <f t="shared" si="50"/>
        <v>OLYMPIC DAM2000</v>
      </c>
      <c r="B2916" s="3" t="s">
        <v>33</v>
      </c>
      <c r="C2916" s="12">
        <v>2000</v>
      </c>
      <c r="E2916" s="13">
        <v>11046</v>
      </c>
      <c r="F2916" s="13">
        <v>11039</v>
      </c>
      <c r="G2916" s="13">
        <v>22085</v>
      </c>
      <c r="H2916" s="13">
        <v>0</v>
      </c>
      <c r="I2916" s="13">
        <v>0</v>
      </c>
      <c r="J2916" s="13">
        <v>0</v>
      </c>
      <c r="K2916" s="15">
        <v>11046</v>
      </c>
      <c r="L2916" s="15">
        <v>11039</v>
      </c>
      <c r="M2916" s="15">
        <v>22085</v>
      </c>
      <c r="O2916" s="13"/>
      <c r="P2916" s="13"/>
    </row>
    <row r="2917" spans="1:16" ht="12.45" customHeight="1" x14ac:dyDescent="0.2">
      <c r="A2917" s="11" t="str">
        <f t="shared" si="50"/>
        <v>OLYMPIC DAM2001</v>
      </c>
      <c r="B2917" s="3" t="s">
        <v>33</v>
      </c>
      <c r="C2917" s="12">
        <v>2001</v>
      </c>
      <c r="E2917" s="13">
        <v>10125</v>
      </c>
      <c r="F2917" s="13">
        <v>10119</v>
      </c>
      <c r="G2917" s="13">
        <v>20244</v>
      </c>
      <c r="H2917" s="13">
        <v>0</v>
      </c>
      <c r="I2917" s="13">
        <v>0</v>
      </c>
      <c r="J2917" s="13">
        <v>0</v>
      </c>
      <c r="K2917" s="15">
        <v>10125</v>
      </c>
      <c r="L2917" s="15">
        <v>10119</v>
      </c>
      <c r="M2917" s="15">
        <v>20244</v>
      </c>
      <c r="O2917" s="13"/>
      <c r="P2917" s="13"/>
    </row>
    <row r="2918" spans="1:16" ht="12.45" customHeight="1" x14ac:dyDescent="0.2">
      <c r="A2918" s="11" t="str">
        <f t="shared" si="50"/>
        <v>OLYMPIC DAM2002</v>
      </c>
      <c r="B2918" s="3" t="s">
        <v>33</v>
      </c>
      <c r="C2918" s="12">
        <v>2002</v>
      </c>
      <c r="E2918" s="13">
        <v>10915</v>
      </c>
      <c r="F2918" s="13">
        <v>10773</v>
      </c>
      <c r="G2918" s="13">
        <v>21688</v>
      </c>
      <c r="H2918" s="13">
        <v>0</v>
      </c>
      <c r="I2918" s="13">
        <v>0</v>
      </c>
      <c r="J2918" s="13">
        <v>0</v>
      </c>
      <c r="K2918" s="15">
        <v>10915</v>
      </c>
      <c r="L2918" s="15">
        <v>10773</v>
      </c>
      <c r="M2918" s="15">
        <v>21688</v>
      </c>
      <c r="O2918" s="13"/>
      <c r="P2918" s="13"/>
    </row>
    <row r="2919" spans="1:16" ht="12.45" customHeight="1" x14ac:dyDescent="0.2">
      <c r="A2919" s="11" t="str">
        <f t="shared" si="50"/>
        <v>OLYMPIC DAM2003</v>
      </c>
      <c r="B2919" s="3" t="s">
        <v>33</v>
      </c>
      <c r="C2919" s="12">
        <v>2003</v>
      </c>
      <c r="E2919" s="13">
        <v>13868</v>
      </c>
      <c r="F2919" s="13">
        <v>13957</v>
      </c>
      <c r="G2919" s="13">
        <v>27825</v>
      </c>
      <c r="H2919" s="13">
        <v>0</v>
      </c>
      <c r="I2919" s="13">
        <v>0</v>
      </c>
      <c r="J2919" s="13">
        <v>0</v>
      </c>
      <c r="K2919" s="15">
        <v>13868</v>
      </c>
      <c r="L2919" s="15">
        <v>13957</v>
      </c>
      <c r="M2919" s="15">
        <v>27825</v>
      </c>
      <c r="O2919" s="13"/>
      <c r="P2919" s="13"/>
    </row>
    <row r="2920" spans="1:16" ht="12.45" customHeight="1" x14ac:dyDescent="0.2">
      <c r="A2920" s="11" t="str">
        <f t="shared" si="50"/>
        <v>OLYMPIC DAM2004</v>
      </c>
      <c r="B2920" s="3" t="s">
        <v>33</v>
      </c>
      <c r="C2920" s="12">
        <v>2004</v>
      </c>
      <c r="E2920" s="13">
        <v>12117</v>
      </c>
      <c r="F2920" s="13">
        <v>12229</v>
      </c>
      <c r="G2920" s="13">
        <v>24346</v>
      </c>
      <c r="H2920" s="13">
        <v>0</v>
      </c>
      <c r="I2920" s="13">
        <v>0</v>
      </c>
      <c r="J2920" s="13">
        <v>0</v>
      </c>
      <c r="K2920" s="15">
        <v>12117</v>
      </c>
      <c r="L2920" s="15">
        <v>12229</v>
      </c>
      <c r="M2920" s="15">
        <v>24346</v>
      </c>
      <c r="O2920" s="13"/>
      <c r="P2920" s="13"/>
    </row>
    <row r="2921" spans="1:16" ht="12.45" customHeight="1" x14ac:dyDescent="0.2">
      <c r="A2921" s="11" t="str">
        <f t="shared" si="50"/>
        <v>OLYMPIC DAM2005</v>
      </c>
      <c r="B2921" s="3" t="s">
        <v>33</v>
      </c>
      <c r="C2921" s="12">
        <v>2005</v>
      </c>
      <c r="E2921" s="13">
        <v>15504</v>
      </c>
      <c r="F2921" s="13">
        <v>15588</v>
      </c>
      <c r="G2921" s="13">
        <v>31092</v>
      </c>
      <c r="H2921" s="13">
        <v>0</v>
      </c>
      <c r="I2921" s="13">
        <v>0</v>
      </c>
      <c r="J2921" s="13">
        <v>0</v>
      </c>
      <c r="K2921" s="15">
        <v>15504</v>
      </c>
      <c r="L2921" s="15">
        <v>15588</v>
      </c>
      <c r="M2921" s="15">
        <v>31092</v>
      </c>
      <c r="O2921" s="13"/>
      <c r="P2921" s="13"/>
    </row>
    <row r="2922" spans="1:16" ht="12.45" customHeight="1" x14ac:dyDescent="0.2">
      <c r="A2922" s="11" t="str">
        <f t="shared" si="50"/>
        <v>OLYMPIC DAM2006</v>
      </c>
      <c r="B2922" s="95" t="s">
        <v>33</v>
      </c>
      <c r="C2922" s="88">
        <v>2006</v>
      </c>
      <c r="D2922" s="89"/>
      <c r="E2922" s="15">
        <v>23586</v>
      </c>
      <c r="F2922" s="15">
        <v>23687</v>
      </c>
      <c r="G2922" s="15">
        <v>47273</v>
      </c>
      <c r="H2922" s="90">
        <v>0</v>
      </c>
      <c r="I2922" s="90">
        <v>0</v>
      </c>
      <c r="J2922" s="15">
        <v>0</v>
      </c>
      <c r="K2922" s="15">
        <v>23586</v>
      </c>
      <c r="L2922" s="15">
        <v>23687</v>
      </c>
      <c r="M2922" s="15">
        <v>47273</v>
      </c>
      <c r="O2922" s="13"/>
      <c r="P2922" s="13"/>
    </row>
    <row r="2923" spans="1:16" ht="12.45" customHeight="1" x14ac:dyDescent="0.2">
      <c r="A2923" s="11" t="str">
        <f t="shared" si="50"/>
        <v>OLYMPIC DAM2007</v>
      </c>
      <c r="B2923" s="95" t="s">
        <v>33</v>
      </c>
      <c r="C2923" s="88">
        <v>2007</v>
      </c>
      <c r="D2923" s="89"/>
      <c r="E2923" s="15">
        <v>31561</v>
      </c>
      <c r="F2923" s="15">
        <v>31808</v>
      </c>
      <c r="G2923" s="15">
        <v>63369</v>
      </c>
      <c r="H2923" s="90">
        <v>0</v>
      </c>
      <c r="I2923" s="90">
        <v>0</v>
      </c>
      <c r="J2923" s="15">
        <v>0</v>
      </c>
      <c r="K2923" s="15">
        <v>31561</v>
      </c>
      <c r="L2923" s="15">
        <v>31808</v>
      </c>
      <c r="M2923" s="15">
        <v>63369</v>
      </c>
      <c r="O2923" s="13"/>
      <c r="P2923" s="13"/>
    </row>
    <row r="2924" spans="1:16" ht="12.45" customHeight="1" x14ac:dyDescent="0.2">
      <c r="A2924" s="11" t="str">
        <f t="shared" si="50"/>
        <v>OLYMPIC DAM2008</v>
      </c>
      <c r="B2924" s="3" t="s">
        <v>33</v>
      </c>
      <c r="C2924" s="12">
        <v>2008</v>
      </c>
      <c r="E2924" s="13">
        <v>42438</v>
      </c>
      <c r="F2924" s="13">
        <v>42053</v>
      </c>
      <c r="G2924" s="13">
        <v>84491</v>
      </c>
      <c r="H2924" s="13">
        <v>0</v>
      </c>
      <c r="I2924" s="13">
        <v>0</v>
      </c>
      <c r="J2924" s="13">
        <v>0</v>
      </c>
      <c r="K2924" s="15">
        <v>42438</v>
      </c>
      <c r="L2924" s="15">
        <v>42053</v>
      </c>
      <c r="M2924" s="15">
        <v>84491</v>
      </c>
      <c r="O2924" s="13"/>
      <c r="P2924" s="13"/>
    </row>
    <row r="2925" spans="1:16" ht="12.45" customHeight="1" x14ac:dyDescent="0.2">
      <c r="A2925" s="11" t="str">
        <f t="shared" si="50"/>
        <v>OLYMPIC DAM2009</v>
      </c>
      <c r="B2925" s="3" t="s">
        <v>33</v>
      </c>
      <c r="C2925" s="12">
        <v>2009</v>
      </c>
      <c r="E2925" s="13">
        <v>32987</v>
      </c>
      <c r="F2925" s="13">
        <v>30885</v>
      </c>
      <c r="G2925" s="13">
        <v>63872</v>
      </c>
      <c r="H2925" s="13">
        <v>0</v>
      </c>
      <c r="I2925" s="13">
        <v>0</v>
      </c>
      <c r="J2925" s="13">
        <v>0</v>
      </c>
      <c r="K2925" s="15">
        <v>32987</v>
      </c>
      <c r="L2925" s="15">
        <v>30885</v>
      </c>
      <c r="M2925" s="15">
        <v>63872</v>
      </c>
      <c r="O2925" s="13"/>
      <c r="P2925" s="13"/>
    </row>
    <row r="2926" spans="1:16" ht="12.45" customHeight="1" x14ac:dyDescent="0.2">
      <c r="A2926" s="11" t="str">
        <f t="shared" si="50"/>
        <v>OLYMPIC DAM2010</v>
      </c>
      <c r="B2926" s="95" t="s">
        <v>33</v>
      </c>
      <c r="C2926" s="88">
        <v>2010</v>
      </c>
      <c r="D2926" s="89"/>
      <c r="E2926" s="15">
        <v>31947</v>
      </c>
      <c r="F2926" s="15">
        <v>31468</v>
      </c>
      <c r="G2926" s="15">
        <v>63415</v>
      </c>
      <c r="H2926" s="90">
        <v>0</v>
      </c>
      <c r="I2926" s="90">
        <v>0</v>
      </c>
      <c r="J2926" s="15">
        <v>0</v>
      </c>
      <c r="K2926" s="15">
        <v>31947</v>
      </c>
      <c r="L2926" s="15">
        <v>31468</v>
      </c>
      <c r="M2926" s="15">
        <v>63415</v>
      </c>
      <c r="O2926" s="13"/>
      <c r="P2926" s="13"/>
    </row>
    <row r="2927" spans="1:16" ht="12.45" customHeight="1" x14ac:dyDescent="0.2">
      <c r="A2927" s="11" t="str">
        <f t="shared" si="50"/>
        <v>OLYMPIC DAM2011</v>
      </c>
      <c r="B2927" s="3" t="s">
        <v>33</v>
      </c>
      <c r="C2927" s="12">
        <v>2011</v>
      </c>
      <c r="E2927" s="13">
        <v>39582</v>
      </c>
      <c r="F2927" s="13">
        <v>41150</v>
      </c>
      <c r="G2927" s="13">
        <v>80732</v>
      </c>
      <c r="H2927" s="13">
        <v>0</v>
      </c>
      <c r="I2927" s="13">
        <v>0</v>
      </c>
      <c r="J2927" s="13">
        <v>0</v>
      </c>
      <c r="K2927" s="15">
        <v>39582</v>
      </c>
      <c r="L2927" s="15">
        <v>41150</v>
      </c>
      <c r="M2927" s="15">
        <v>80732</v>
      </c>
      <c r="O2927" s="13"/>
      <c r="P2927" s="13"/>
    </row>
    <row r="2928" spans="1:16" ht="12.45" customHeight="1" x14ac:dyDescent="0.2">
      <c r="A2928" s="11" t="str">
        <f t="shared" si="50"/>
        <v>OLYMPIC DAM2012</v>
      </c>
      <c r="B2928" s="3" t="s">
        <v>33</v>
      </c>
      <c r="C2928" s="12">
        <v>2012</v>
      </c>
      <c r="E2928" s="13">
        <v>47132</v>
      </c>
      <c r="F2928" s="13">
        <v>45924</v>
      </c>
      <c r="G2928" s="13">
        <v>93056</v>
      </c>
      <c r="H2928" s="13">
        <v>0</v>
      </c>
      <c r="I2928" s="13">
        <v>0</v>
      </c>
      <c r="J2928" s="13">
        <v>0</v>
      </c>
      <c r="K2928" s="15">
        <v>47132</v>
      </c>
      <c r="L2928" s="15">
        <v>45924</v>
      </c>
      <c r="M2928" s="15">
        <v>93056</v>
      </c>
      <c r="O2928" s="13"/>
      <c r="P2928" s="13"/>
    </row>
    <row r="2929" spans="1:16" ht="12.45" customHeight="1" x14ac:dyDescent="0.2">
      <c r="A2929" s="11" t="str">
        <f t="shared" ref="A2929:A2988" si="51">CONCATENATE(B2929,C2929)</f>
        <v>OLYMPIC DAM2013</v>
      </c>
      <c r="B2929" s="3" t="s">
        <v>33</v>
      </c>
      <c r="C2929" s="12">
        <v>2013</v>
      </c>
      <c r="E2929" s="13">
        <v>38224</v>
      </c>
      <c r="F2929" s="13">
        <v>38785</v>
      </c>
      <c r="G2929" s="13">
        <v>77009</v>
      </c>
      <c r="H2929" s="13">
        <v>0</v>
      </c>
      <c r="I2929" s="13">
        <v>0</v>
      </c>
      <c r="J2929" s="13">
        <v>0</v>
      </c>
      <c r="K2929" s="15">
        <v>38224</v>
      </c>
      <c r="L2929" s="15">
        <v>38785</v>
      </c>
      <c r="M2929" s="15">
        <v>77009</v>
      </c>
      <c r="O2929" s="13"/>
      <c r="P2929" s="13"/>
    </row>
    <row r="2930" spans="1:16" ht="12.45" customHeight="1" x14ac:dyDescent="0.2">
      <c r="A2930" s="11" t="str">
        <f t="shared" si="51"/>
        <v>OLYMPIC DAM2014</v>
      </c>
      <c r="B2930" s="3" t="s">
        <v>33</v>
      </c>
      <c r="C2930" s="12">
        <v>2014</v>
      </c>
      <c r="E2930" s="13">
        <v>38495</v>
      </c>
      <c r="F2930" s="13">
        <v>38084</v>
      </c>
      <c r="G2930" s="13">
        <v>76579</v>
      </c>
      <c r="H2930" s="13">
        <v>0</v>
      </c>
      <c r="I2930" s="13">
        <v>0</v>
      </c>
      <c r="J2930" s="13">
        <v>0</v>
      </c>
      <c r="K2930" s="15">
        <v>38495</v>
      </c>
      <c r="L2930" s="15">
        <v>38084</v>
      </c>
      <c r="M2930" s="15">
        <v>76579</v>
      </c>
      <c r="O2930" s="13"/>
      <c r="P2930" s="13"/>
    </row>
    <row r="2931" spans="1:16" ht="12.45" customHeight="1" x14ac:dyDescent="0.2">
      <c r="A2931" s="11" t="str">
        <f t="shared" si="51"/>
        <v>OLYMPIC DAM2015</v>
      </c>
      <c r="B2931" s="95" t="s">
        <v>33</v>
      </c>
      <c r="C2931" s="88">
        <v>2015</v>
      </c>
      <c r="D2931" s="89"/>
      <c r="E2931" s="15">
        <v>31717</v>
      </c>
      <c r="F2931" s="15">
        <v>32163</v>
      </c>
      <c r="G2931" s="15">
        <v>63880</v>
      </c>
      <c r="H2931" s="15">
        <v>0</v>
      </c>
      <c r="I2931" s="15">
        <v>0</v>
      </c>
      <c r="J2931" s="15">
        <v>0</v>
      </c>
      <c r="K2931" s="15">
        <v>31717</v>
      </c>
      <c r="L2931" s="15">
        <v>32163</v>
      </c>
      <c r="M2931" s="15">
        <v>63880</v>
      </c>
      <c r="O2931" s="13"/>
      <c r="P2931" s="13"/>
    </row>
    <row r="2932" spans="1:16" ht="12.45" customHeight="1" x14ac:dyDescent="0.2">
      <c r="A2932" s="11" t="str">
        <f t="shared" si="51"/>
        <v>OLYMPIC DAM2016</v>
      </c>
      <c r="B2932" s="93" t="s">
        <v>33</v>
      </c>
      <c r="C2932" s="88">
        <v>2016</v>
      </c>
      <c r="D2932" s="89"/>
      <c r="E2932" s="15">
        <v>25606</v>
      </c>
      <c r="F2932" s="15">
        <v>25483</v>
      </c>
      <c r="G2932" s="15">
        <v>51089</v>
      </c>
      <c r="H2932" s="15">
        <v>0</v>
      </c>
      <c r="I2932" s="15">
        <v>0</v>
      </c>
      <c r="J2932" s="15">
        <v>0</v>
      </c>
      <c r="K2932" s="15">
        <v>25606</v>
      </c>
      <c r="L2932" s="15">
        <v>25483</v>
      </c>
      <c r="M2932" s="15">
        <v>51089</v>
      </c>
      <c r="O2932" s="13"/>
      <c r="P2932" s="13"/>
    </row>
    <row r="2933" spans="1:16" ht="12.45" customHeight="1" x14ac:dyDescent="0.2">
      <c r="A2933" s="11" t="str">
        <f t="shared" si="51"/>
        <v>OLYMPIC DAM2017</v>
      </c>
      <c r="B2933" s="3" t="s">
        <v>33</v>
      </c>
      <c r="C2933" s="12">
        <v>2017</v>
      </c>
      <c r="E2933" s="13">
        <v>34746</v>
      </c>
      <c r="F2933" s="13">
        <v>34897</v>
      </c>
      <c r="G2933" s="13">
        <v>69643</v>
      </c>
      <c r="H2933" s="13">
        <v>0</v>
      </c>
      <c r="I2933" s="13">
        <v>0</v>
      </c>
      <c r="J2933" s="13">
        <v>0</v>
      </c>
      <c r="K2933" s="15">
        <v>34746</v>
      </c>
      <c r="L2933" s="15">
        <v>34897</v>
      </c>
      <c r="M2933" s="15">
        <v>69643</v>
      </c>
      <c r="O2933" s="13"/>
      <c r="P2933" s="13"/>
    </row>
    <row r="2934" spans="1:16" ht="12.45" customHeight="1" x14ac:dyDescent="0.2">
      <c r="A2934" s="11" t="str">
        <f t="shared" si="51"/>
        <v>OLYMPIC DAM2018</v>
      </c>
      <c r="B2934" s="3" t="s">
        <v>33</v>
      </c>
      <c r="C2934" s="12">
        <v>2018</v>
      </c>
      <c r="E2934" s="13">
        <v>37332</v>
      </c>
      <c r="F2934" s="13">
        <v>37468</v>
      </c>
      <c r="G2934" s="13">
        <v>74800</v>
      </c>
      <c r="H2934" s="13">
        <v>0</v>
      </c>
      <c r="I2934" s="13">
        <v>0</v>
      </c>
      <c r="J2934" s="13">
        <v>0</v>
      </c>
      <c r="K2934" s="15">
        <v>37332</v>
      </c>
      <c r="L2934" s="15">
        <v>37468</v>
      </c>
      <c r="M2934" s="15">
        <v>74800</v>
      </c>
      <c r="O2934" s="13"/>
      <c r="P2934" s="13"/>
    </row>
    <row r="2935" spans="1:16" ht="12.45" customHeight="1" x14ac:dyDescent="0.2">
      <c r="A2935" s="11" t="str">
        <f t="shared" si="51"/>
        <v>OLYMPIC DAM2019</v>
      </c>
      <c r="B2935" s="91" t="s">
        <v>33</v>
      </c>
      <c r="C2935" s="16">
        <v>2019</v>
      </c>
      <c r="D2935" s="89"/>
      <c r="E2935" s="92">
        <v>38249</v>
      </c>
      <c r="F2935" s="92">
        <v>37603</v>
      </c>
      <c r="G2935" s="92">
        <v>75852</v>
      </c>
      <c r="H2935" s="92">
        <v>0</v>
      </c>
      <c r="I2935" s="92">
        <v>0</v>
      </c>
      <c r="J2935" s="92">
        <v>0</v>
      </c>
      <c r="K2935" s="15">
        <v>38249</v>
      </c>
      <c r="L2935" s="15">
        <v>37603</v>
      </c>
      <c r="M2935" s="15">
        <v>75852</v>
      </c>
      <c r="O2935" s="13"/>
      <c r="P2935" s="13"/>
    </row>
    <row r="2936" spans="1:16" ht="12.45" customHeight="1" x14ac:dyDescent="0.2">
      <c r="A2936" s="11" t="str">
        <f t="shared" si="51"/>
        <v>OLYMPIC DAM2020</v>
      </c>
      <c r="B2936" s="93" t="s">
        <v>33</v>
      </c>
      <c r="C2936" s="88">
        <v>2020</v>
      </c>
      <c r="D2936" s="89"/>
      <c r="E2936" s="15">
        <v>19121</v>
      </c>
      <c r="F2936" s="15">
        <v>19250</v>
      </c>
      <c r="G2936" s="15">
        <v>38371</v>
      </c>
      <c r="H2936" s="15">
        <v>0</v>
      </c>
      <c r="I2936" s="15">
        <v>0</v>
      </c>
      <c r="J2936" s="15">
        <v>0</v>
      </c>
      <c r="K2936" s="15">
        <v>19121</v>
      </c>
      <c r="L2936" s="15">
        <v>19250</v>
      </c>
      <c r="M2936" s="15">
        <v>38371</v>
      </c>
      <c r="O2936" s="13"/>
      <c r="P2936" s="13"/>
    </row>
    <row r="2937" spans="1:16" ht="12.45" customHeight="1" x14ac:dyDescent="0.2">
      <c r="A2937" s="11" t="str">
        <f t="shared" si="51"/>
        <v>OLYMPIC DAM2021</v>
      </c>
      <c r="B2937" s="95" t="s">
        <v>33</v>
      </c>
      <c r="C2937" s="88">
        <v>2021</v>
      </c>
      <c r="D2937" s="89"/>
      <c r="E2937" s="15">
        <v>43392</v>
      </c>
      <c r="F2937" s="15">
        <v>43274</v>
      </c>
      <c r="G2937" s="15">
        <v>86666</v>
      </c>
      <c r="H2937" s="90">
        <v>0</v>
      </c>
      <c r="I2937" s="90">
        <v>0</v>
      </c>
      <c r="J2937" s="15">
        <v>0</v>
      </c>
      <c r="K2937" s="15">
        <v>43392</v>
      </c>
      <c r="L2937" s="15">
        <v>43274</v>
      </c>
      <c r="M2937" s="15">
        <v>86666</v>
      </c>
      <c r="O2937" s="13"/>
      <c r="P2937" s="13"/>
    </row>
    <row r="2938" spans="1:16" ht="12.45" customHeight="1" x14ac:dyDescent="0.2">
      <c r="A2938" s="11" t="str">
        <f t="shared" si="51"/>
        <v>OLYMPIC DAM2022</v>
      </c>
      <c r="B2938" s="3" t="s">
        <v>33</v>
      </c>
      <c r="C2938" s="12">
        <v>2022</v>
      </c>
      <c r="E2938" s="13">
        <v>40760</v>
      </c>
      <c r="F2938" s="13">
        <v>48466</v>
      </c>
      <c r="G2938" s="13">
        <v>89226</v>
      </c>
      <c r="H2938" s="13">
        <v>0</v>
      </c>
      <c r="I2938" s="13">
        <v>0</v>
      </c>
      <c r="J2938" s="13">
        <v>0</v>
      </c>
      <c r="K2938" s="15">
        <v>40760</v>
      </c>
      <c r="L2938" s="15">
        <v>48466</v>
      </c>
      <c r="M2938" s="15">
        <v>89226</v>
      </c>
      <c r="O2938" s="13"/>
      <c r="P2938" s="13"/>
    </row>
    <row r="2939" spans="1:16" ht="12.45" customHeight="1" x14ac:dyDescent="0.2">
      <c r="A2939" s="11" t="str">
        <f t="shared" si="51"/>
        <v>OLYMPIC DAM2023</v>
      </c>
      <c r="B2939" s="3" t="s">
        <v>33</v>
      </c>
      <c r="C2939" s="12">
        <v>2023</v>
      </c>
      <c r="E2939" s="13">
        <v>48190</v>
      </c>
      <c r="F2939" s="13">
        <v>55047</v>
      </c>
      <c r="G2939" s="13">
        <v>103237</v>
      </c>
      <c r="H2939" s="13">
        <v>0</v>
      </c>
      <c r="I2939" s="13">
        <v>0</v>
      </c>
      <c r="J2939" s="13">
        <v>0</v>
      </c>
      <c r="K2939" s="15">
        <v>48190</v>
      </c>
      <c r="L2939" s="15">
        <v>55047</v>
      </c>
      <c r="M2939" s="15">
        <v>103237</v>
      </c>
      <c r="O2939" s="13"/>
      <c r="P2939" s="13"/>
    </row>
    <row r="2940" spans="1:16" ht="12.45" customHeight="1" x14ac:dyDescent="0.2">
      <c r="A2940" s="11" t="str">
        <f t="shared" si="51"/>
        <v>OLYMPIC DAM2024</v>
      </c>
      <c r="B2940" s="3" t="s">
        <v>33</v>
      </c>
      <c r="C2940" s="12">
        <v>2024</v>
      </c>
      <c r="E2940" s="13">
        <v>48059</v>
      </c>
      <c r="F2940" s="13">
        <v>54565</v>
      </c>
      <c r="G2940" s="13">
        <v>102624</v>
      </c>
      <c r="H2940" s="13">
        <v>0</v>
      </c>
      <c r="I2940" s="13">
        <v>0</v>
      </c>
      <c r="J2940" s="13">
        <v>0</v>
      </c>
      <c r="K2940" s="15">
        <v>48059</v>
      </c>
      <c r="L2940" s="15">
        <v>54565</v>
      </c>
      <c r="M2940" s="15">
        <v>102624</v>
      </c>
      <c r="O2940" s="13"/>
      <c r="P2940" s="13"/>
    </row>
    <row r="2941" spans="1:16" ht="12.45" customHeight="1" x14ac:dyDescent="0.2">
      <c r="A2941" s="11" t="str">
        <f t="shared" si="51"/>
        <v>ONSLOW1985</v>
      </c>
      <c r="B2941" s="3" t="s">
        <v>170</v>
      </c>
      <c r="C2941" s="12">
        <v>1985</v>
      </c>
      <c r="E2941" s="13">
        <v>38</v>
      </c>
      <c r="F2941" s="13">
        <v>33</v>
      </c>
      <c r="G2941" s="13">
        <v>71</v>
      </c>
      <c r="H2941" s="13">
        <v>0</v>
      </c>
      <c r="I2941" s="13">
        <v>0</v>
      </c>
      <c r="J2941" s="13">
        <v>0</v>
      </c>
      <c r="K2941" s="15">
        <v>38</v>
      </c>
      <c r="L2941" s="15">
        <v>33</v>
      </c>
      <c r="M2941" s="15">
        <v>71</v>
      </c>
      <c r="O2941" s="13"/>
      <c r="P2941" s="13"/>
    </row>
    <row r="2942" spans="1:16" ht="12.45" customHeight="1" x14ac:dyDescent="0.2">
      <c r="A2942" s="11" t="str">
        <f t="shared" si="51"/>
        <v>ONSLOW1986</v>
      </c>
      <c r="B2942" s="3" t="s">
        <v>170</v>
      </c>
      <c r="C2942" s="12">
        <v>1986</v>
      </c>
      <c r="E2942" s="13">
        <v>91</v>
      </c>
      <c r="F2942" s="13">
        <v>81</v>
      </c>
      <c r="G2942" s="13">
        <v>172</v>
      </c>
      <c r="H2942" s="13">
        <v>0</v>
      </c>
      <c r="I2942" s="13">
        <v>0</v>
      </c>
      <c r="J2942" s="13">
        <v>0</v>
      </c>
      <c r="K2942" s="15">
        <v>91</v>
      </c>
      <c r="L2942" s="15">
        <v>81</v>
      </c>
      <c r="M2942" s="15">
        <v>172</v>
      </c>
      <c r="O2942" s="13"/>
      <c r="P2942" s="13"/>
    </row>
    <row r="2943" spans="1:16" ht="12.45" customHeight="1" x14ac:dyDescent="0.2">
      <c r="A2943" s="11" t="str">
        <f t="shared" si="51"/>
        <v>ONSLOW1987</v>
      </c>
      <c r="B2943" s="3" t="s">
        <v>170</v>
      </c>
      <c r="C2943" s="12">
        <v>1987</v>
      </c>
      <c r="E2943" s="13">
        <v>79</v>
      </c>
      <c r="F2943" s="13">
        <v>56</v>
      </c>
      <c r="G2943" s="13">
        <v>135</v>
      </c>
      <c r="H2943" s="13">
        <v>0</v>
      </c>
      <c r="I2943" s="13">
        <v>0</v>
      </c>
      <c r="J2943" s="13">
        <v>0</v>
      </c>
      <c r="K2943" s="15">
        <v>79</v>
      </c>
      <c r="L2943" s="15">
        <v>56</v>
      </c>
      <c r="M2943" s="15">
        <v>135</v>
      </c>
      <c r="O2943" s="13"/>
      <c r="P2943" s="13"/>
    </row>
    <row r="2944" spans="1:16" ht="12.45" customHeight="1" x14ac:dyDescent="0.2">
      <c r="A2944" s="11" t="str">
        <f t="shared" si="51"/>
        <v>ONSLOW1988</v>
      </c>
      <c r="B2944" s="3" t="s">
        <v>170</v>
      </c>
      <c r="C2944" s="12">
        <v>1988</v>
      </c>
      <c r="E2944" s="13">
        <v>93</v>
      </c>
      <c r="F2944" s="13">
        <v>91</v>
      </c>
      <c r="G2944" s="13">
        <v>184</v>
      </c>
      <c r="H2944" s="13">
        <v>0</v>
      </c>
      <c r="I2944" s="13">
        <v>0</v>
      </c>
      <c r="J2944" s="13">
        <v>0</v>
      </c>
      <c r="K2944" s="15">
        <v>93</v>
      </c>
      <c r="L2944" s="15">
        <v>91</v>
      </c>
      <c r="M2944" s="15">
        <v>184</v>
      </c>
      <c r="O2944" s="13"/>
      <c r="P2944" s="13"/>
    </row>
    <row r="2945" spans="1:16" ht="12.45" customHeight="1" x14ac:dyDescent="0.2">
      <c r="A2945" s="11" t="str">
        <f t="shared" si="51"/>
        <v>ONSLOW1989</v>
      </c>
      <c r="B2945" s="3" t="s">
        <v>170</v>
      </c>
      <c r="C2945" s="12">
        <v>1989</v>
      </c>
      <c r="E2945" s="13">
        <v>74</v>
      </c>
      <c r="F2945" s="13">
        <v>90</v>
      </c>
      <c r="G2945" s="13">
        <v>164</v>
      </c>
      <c r="H2945" s="13">
        <v>0</v>
      </c>
      <c r="I2945" s="13">
        <v>0</v>
      </c>
      <c r="J2945" s="13">
        <v>0</v>
      </c>
      <c r="K2945" s="15">
        <v>74</v>
      </c>
      <c r="L2945" s="15">
        <v>90</v>
      </c>
      <c r="M2945" s="15">
        <v>164</v>
      </c>
      <c r="O2945" s="13"/>
      <c r="P2945" s="13"/>
    </row>
    <row r="2946" spans="1:16" ht="12.45" customHeight="1" x14ac:dyDescent="0.2">
      <c r="A2946" s="11" t="str">
        <f t="shared" si="51"/>
        <v>ONSLOW1990</v>
      </c>
      <c r="B2946" s="95" t="s">
        <v>170</v>
      </c>
      <c r="C2946" s="88">
        <v>1990</v>
      </c>
      <c r="D2946" s="89"/>
      <c r="E2946" s="15">
        <v>63</v>
      </c>
      <c r="F2946" s="15">
        <v>34</v>
      </c>
      <c r="G2946" s="15">
        <v>97</v>
      </c>
      <c r="H2946" s="90">
        <v>0</v>
      </c>
      <c r="I2946" s="90">
        <v>0</v>
      </c>
      <c r="J2946" s="15">
        <v>0</v>
      </c>
      <c r="K2946" s="15">
        <v>63</v>
      </c>
      <c r="L2946" s="15">
        <v>34</v>
      </c>
      <c r="M2946" s="15">
        <v>97</v>
      </c>
      <c r="O2946" s="13"/>
      <c r="P2946" s="13"/>
    </row>
    <row r="2947" spans="1:16" ht="12.45" customHeight="1" x14ac:dyDescent="0.2">
      <c r="A2947" s="11" t="str">
        <f t="shared" si="51"/>
        <v>ONSLOW1991</v>
      </c>
      <c r="B2947" s="93" t="s">
        <v>170</v>
      </c>
      <c r="C2947" s="12">
        <v>1991</v>
      </c>
      <c r="D2947" s="89"/>
      <c r="E2947" s="94">
        <v>29</v>
      </c>
      <c r="F2947" s="94">
        <v>19</v>
      </c>
      <c r="G2947" s="94">
        <v>48</v>
      </c>
      <c r="H2947" s="94">
        <v>0</v>
      </c>
      <c r="I2947" s="94">
        <v>0</v>
      </c>
      <c r="J2947" s="94">
        <v>0</v>
      </c>
      <c r="K2947" s="15">
        <v>29</v>
      </c>
      <c r="L2947" s="15">
        <v>19</v>
      </c>
      <c r="M2947" s="15">
        <v>48</v>
      </c>
      <c r="O2947" s="13"/>
      <c r="P2947" s="13"/>
    </row>
    <row r="2948" spans="1:16" ht="12.45" customHeight="1" x14ac:dyDescent="0.2">
      <c r="A2948" s="11" t="str">
        <f t="shared" si="51"/>
        <v>ONSLOW2014</v>
      </c>
      <c r="B2948" s="95" t="s">
        <v>170</v>
      </c>
      <c r="C2948" s="88">
        <v>2014</v>
      </c>
      <c r="D2948" s="89"/>
      <c r="E2948" s="15">
        <v>267</v>
      </c>
      <c r="F2948" s="15">
        <v>310</v>
      </c>
      <c r="G2948" s="15">
        <v>577</v>
      </c>
      <c r="H2948" s="90">
        <v>0</v>
      </c>
      <c r="I2948" s="90">
        <v>0</v>
      </c>
      <c r="J2948" s="15">
        <v>0</v>
      </c>
      <c r="K2948" s="15">
        <v>267</v>
      </c>
      <c r="L2948" s="15">
        <v>310</v>
      </c>
      <c r="M2948" s="15">
        <v>577</v>
      </c>
      <c r="O2948" s="13"/>
      <c r="P2948" s="13"/>
    </row>
    <row r="2949" spans="1:16" ht="12.45" customHeight="1" x14ac:dyDescent="0.2">
      <c r="A2949" s="11" t="str">
        <f t="shared" si="51"/>
        <v>ONSLOW2015</v>
      </c>
      <c r="B2949" s="3" t="s">
        <v>170</v>
      </c>
      <c r="C2949" s="12">
        <v>2015</v>
      </c>
      <c r="E2949" s="13">
        <v>1209</v>
      </c>
      <c r="F2949" s="13">
        <v>1105</v>
      </c>
      <c r="G2949" s="13">
        <v>2314</v>
      </c>
      <c r="H2949" s="13">
        <v>0</v>
      </c>
      <c r="I2949" s="13">
        <v>0</v>
      </c>
      <c r="J2949" s="13">
        <v>0</v>
      </c>
      <c r="K2949" s="15">
        <v>1209</v>
      </c>
      <c r="L2949" s="15">
        <v>1105</v>
      </c>
      <c r="M2949" s="15">
        <v>2314</v>
      </c>
      <c r="O2949" s="13"/>
      <c r="P2949" s="13"/>
    </row>
    <row r="2950" spans="1:16" ht="12.45" customHeight="1" x14ac:dyDescent="0.2">
      <c r="A2950" s="11" t="str">
        <f t="shared" si="51"/>
        <v>ONSLOW2021</v>
      </c>
      <c r="B2950" s="3" t="s">
        <v>170</v>
      </c>
      <c r="C2950" s="12">
        <v>2021</v>
      </c>
      <c r="E2950" s="13">
        <v>8523</v>
      </c>
      <c r="F2950" s="13">
        <v>8439</v>
      </c>
      <c r="G2950" s="13">
        <v>16962</v>
      </c>
      <c r="H2950" s="13">
        <v>0</v>
      </c>
      <c r="I2950" s="13">
        <v>0</v>
      </c>
      <c r="J2950" s="13">
        <v>0</v>
      </c>
      <c r="K2950" s="15">
        <v>8523</v>
      </c>
      <c r="L2950" s="15">
        <v>8439</v>
      </c>
      <c r="M2950" s="15">
        <v>16962</v>
      </c>
      <c r="O2950" s="13"/>
      <c r="P2950" s="13"/>
    </row>
    <row r="2951" spans="1:16" ht="12.45" customHeight="1" x14ac:dyDescent="0.2">
      <c r="A2951" s="11" t="str">
        <f t="shared" si="51"/>
        <v>ONSLOW2022</v>
      </c>
      <c r="B2951" s="3" t="s">
        <v>170</v>
      </c>
      <c r="C2951" s="12">
        <v>2022</v>
      </c>
      <c r="E2951" s="13">
        <v>3293</v>
      </c>
      <c r="F2951" s="13">
        <v>2992</v>
      </c>
      <c r="G2951" s="13">
        <v>6285</v>
      </c>
      <c r="H2951" s="13">
        <v>0</v>
      </c>
      <c r="I2951" s="13">
        <v>0</v>
      </c>
      <c r="J2951" s="13">
        <v>0</v>
      </c>
      <c r="K2951" s="15">
        <v>3293</v>
      </c>
      <c r="L2951" s="15">
        <v>2992</v>
      </c>
      <c r="M2951" s="15">
        <v>6285</v>
      </c>
      <c r="O2951" s="13"/>
      <c r="P2951" s="13"/>
    </row>
    <row r="2952" spans="1:16" ht="12.45" customHeight="1" x14ac:dyDescent="0.2">
      <c r="A2952" s="11" t="str">
        <f t="shared" si="51"/>
        <v>ONSLOW2024</v>
      </c>
      <c r="B2952" s="95" t="s">
        <v>170</v>
      </c>
      <c r="C2952" s="88">
        <v>2024</v>
      </c>
      <c r="D2952" s="89"/>
      <c r="E2952" s="15">
        <v>12228</v>
      </c>
      <c r="F2952" s="15">
        <v>11528</v>
      </c>
      <c r="G2952" s="15">
        <v>23756</v>
      </c>
      <c r="H2952" s="90">
        <v>0</v>
      </c>
      <c r="I2952" s="90">
        <v>0</v>
      </c>
      <c r="J2952" s="15">
        <v>0</v>
      </c>
      <c r="K2952" s="15">
        <v>12228</v>
      </c>
      <c r="L2952" s="15">
        <v>11528</v>
      </c>
      <c r="M2952" s="15">
        <v>23756</v>
      </c>
      <c r="O2952" s="13"/>
      <c r="P2952" s="13"/>
    </row>
    <row r="2953" spans="1:16" ht="12.45" customHeight="1" x14ac:dyDescent="0.2">
      <c r="A2953" s="11" t="str">
        <f t="shared" si="51"/>
        <v>ORANGE1985</v>
      </c>
      <c r="B2953" s="93" t="s">
        <v>32</v>
      </c>
      <c r="C2953" s="88">
        <v>1985</v>
      </c>
      <c r="D2953" s="89"/>
      <c r="E2953" s="15">
        <v>13092</v>
      </c>
      <c r="F2953" s="15">
        <v>12687</v>
      </c>
      <c r="G2953" s="15">
        <v>25779</v>
      </c>
      <c r="H2953" s="15">
        <v>0</v>
      </c>
      <c r="I2953" s="15">
        <v>0</v>
      </c>
      <c r="J2953" s="15">
        <v>0</v>
      </c>
      <c r="K2953" s="15">
        <v>13092</v>
      </c>
      <c r="L2953" s="15">
        <v>12687</v>
      </c>
      <c r="M2953" s="15">
        <v>25779</v>
      </c>
      <c r="O2953" s="13"/>
      <c r="P2953" s="13"/>
    </row>
    <row r="2954" spans="1:16" ht="12.45" customHeight="1" x14ac:dyDescent="0.2">
      <c r="A2954" s="11" t="str">
        <f t="shared" si="51"/>
        <v>ORANGE1986</v>
      </c>
      <c r="B2954" s="3" t="s">
        <v>32</v>
      </c>
      <c r="C2954" s="12">
        <v>1986</v>
      </c>
      <c r="E2954" s="13">
        <v>13415</v>
      </c>
      <c r="F2954" s="13">
        <v>11323</v>
      </c>
      <c r="G2954" s="13">
        <v>24738</v>
      </c>
      <c r="H2954" s="13">
        <v>0</v>
      </c>
      <c r="I2954" s="13">
        <v>0</v>
      </c>
      <c r="J2954" s="13">
        <v>0</v>
      </c>
      <c r="K2954" s="15">
        <v>13415</v>
      </c>
      <c r="L2954" s="15">
        <v>11323</v>
      </c>
      <c r="M2954" s="15">
        <v>24738</v>
      </c>
      <c r="O2954" s="13"/>
      <c r="P2954" s="13"/>
    </row>
    <row r="2955" spans="1:16" ht="12.45" customHeight="1" x14ac:dyDescent="0.2">
      <c r="A2955" s="11" t="str">
        <f t="shared" si="51"/>
        <v>ORANGE1987</v>
      </c>
      <c r="B2955" s="3" t="s">
        <v>32</v>
      </c>
      <c r="C2955" s="12">
        <v>1987</v>
      </c>
      <c r="E2955" s="13">
        <v>13982</v>
      </c>
      <c r="F2955" s="13">
        <v>13993</v>
      </c>
      <c r="G2955" s="13">
        <v>27975</v>
      </c>
      <c r="H2955" s="13">
        <v>0</v>
      </c>
      <c r="I2955" s="13">
        <v>0</v>
      </c>
      <c r="J2955" s="13">
        <v>0</v>
      </c>
      <c r="K2955" s="15">
        <v>13982</v>
      </c>
      <c r="L2955" s="15">
        <v>13993</v>
      </c>
      <c r="M2955" s="15">
        <v>27975</v>
      </c>
      <c r="O2955" s="13"/>
      <c r="P2955" s="13"/>
    </row>
    <row r="2956" spans="1:16" ht="12.45" customHeight="1" x14ac:dyDescent="0.2">
      <c r="A2956" s="11" t="str">
        <f t="shared" si="51"/>
        <v>ORANGE1988</v>
      </c>
      <c r="B2956" s="3" t="s">
        <v>32</v>
      </c>
      <c r="C2956" s="12">
        <v>1988</v>
      </c>
      <c r="E2956" s="13">
        <v>13528</v>
      </c>
      <c r="F2956" s="13">
        <v>13735</v>
      </c>
      <c r="G2956" s="13">
        <v>27263</v>
      </c>
      <c r="H2956" s="13">
        <v>0</v>
      </c>
      <c r="I2956" s="13">
        <v>0</v>
      </c>
      <c r="J2956" s="13">
        <v>0</v>
      </c>
      <c r="K2956" s="15">
        <v>13528</v>
      </c>
      <c r="L2956" s="15">
        <v>13735</v>
      </c>
      <c r="M2956" s="15">
        <v>27263</v>
      </c>
      <c r="O2956" s="13"/>
      <c r="P2956" s="13"/>
    </row>
    <row r="2957" spans="1:16" ht="12.45" customHeight="1" x14ac:dyDescent="0.2">
      <c r="A2957" s="11" t="str">
        <f t="shared" si="51"/>
        <v>ORANGE1989</v>
      </c>
      <c r="B2957" s="93" t="s">
        <v>32</v>
      </c>
      <c r="C2957" s="88">
        <v>1989</v>
      </c>
      <c r="D2957" s="89"/>
      <c r="E2957" s="15">
        <v>11216</v>
      </c>
      <c r="F2957" s="15">
        <v>11308</v>
      </c>
      <c r="G2957" s="15">
        <v>22524</v>
      </c>
      <c r="H2957" s="15">
        <v>0</v>
      </c>
      <c r="I2957" s="15">
        <v>0</v>
      </c>
      <c r="J2957" s="15">
        <v>0</v>
      </c>
      <c r="K2957" s="15">
        <v>11216</v>
      </c>
      <c r="L2957" s="15">
        <v>11308</v>
      </c>
      <c r="M2957" s="15">
        <v>22524</v>
      </c>
      <c r="O2957" s="13"/>
      <c r="P2957" s="13"/>
    </row>
    <row r="2958" spans="1:16" ht="12.45" customHeight="1" x14ac:dyDescent="0.2">
      <c r="A2958" s="11" t="str">
        <f t="shared" si="51"/>
        <v>ORANGE1990</v>
      </c>
      <c r="B2958" s="3" t="s">
        <v>32</v>
      </c>
      <c r="C2958" s="12">
        <v>1990</v>
      </c>
      <c r="E2958" s="13">
        <v>14210</v>
      </c>
      <c r="F2958" s="13">
        <v>14470</v>
      </c>
      <c r="G2958" s="13">
        <v>28680</v>
      </c>
      <c r="H2958" s="13">
        <v>0</v>
      </c>
      <c r="I2958" s="13">
        <v>0</v>
      </c>
      <c r="J2958" s="13">
        <v>0</v>
      </c>
      <c r="K2958" s="15">
        <v>14210</v>
      </c>
      <c r="L2958" s="15">
        <v>14470</v>
      </c>
      <c r="M2958" s="15">
        <v>28680</v>
      </c>
      <c r="O2958" s="13"/>
      <c r="P2958" s="13"/>
    </row>
    <row r="2959" spans="1:16" ht="12.45" customHeight="1" x14ac:dyDescent="0.2">
      <c r="A2959" s="11" t="str">
        <f t="shared" si="51"/>
        <v>ORANGE1991</v>
      </c>
      <c r="B2959" s="91" t="s">
        <v>32</v>
      </c>
      <c r="C2959" s="16">
        <v>1991</v>
      </c>
      <c r="D2959" s="89"/>
      <c r="E2959" s="92">
        <v>11243</v>
      </c>
      <c r="F2959" s="92">
        <v>11900</v>
      </c>
      <c r="G2959" s="92">
        <v>23143</v>
      </c>
      <c r="H2959" s="92">
        <v>0</v>
      </c>
      <c r="I2959" s="92">
        <v>0</v>
      </c>
      <c r="J2959" s="92">
        <v>0</v>
      </c>
      <c r="K2959" s="15">
        <v>11243</v>
      </c>
      <c r="L2959" s="15">
        <v>11900</v>
      </c>
      <c r="M2959" s="15">
        <v>23143</v>
      </c>
      <c r="O2959" s="13"/>
      <c r="P2959" s="13"/>
    </row>
    <row r="2960" spans="1:16" ht="12.45" customHeight="1" x14ac:dyDescent="0.2">
      <c r="A2960" s="11" t="str">
        <f t="shared" si="51"/>
        <v>ORANGE1992</v>
      </c>
      <c r="B2960" s="95" t="s">
        <v>32</v>
      </c>
      <c r="C2960" s="88">
        <v>1992</v>
      </c>
      <c r="D2960" s="89"/>
      <c r="E2960" s="15">
        <v>13812</v>
      </c>
      <c r="F2960" s="15">
        <v>14128</v>
      </c>
      <c r="G2960" s="15">
        <v>27940</v>
      </c>
      <c r="H2960" s="15">
        <v>0</v>
      </c>
      <c r="I2960" s="15">
        <v>0</v>
      </c>
      <c r="J2960" s="15">
        <v>0</v>
      </c>
      <c r="K2960" s="15">
        <v>13812</v>
      </c>
      <c r="L2960" s="15">
        <v>14128</v>
      </c>
      <c r="M2960" s="15">
        <v>27940</v>
      </c>
      <c r="O2960" s="13"/>
      <c r="P2960" s="13"/>
    </row>
    <row r="2961" spans="1:16" ht="12.45" customHeight="1" x14ac:dyDescent="0.2">
      <c r="A2961" s="11" t="str">
        <f t="shared" si="51"/>
        <v>ORANGE1993</v>
      </c>
      <c r="B2961" s="3" t="s">
        <v>32</v>
      </c>
      <c r="C2961" s="12">
        <v>1993</v>
      </c>
      <c r="E2961" s="13">
        <v>14698</v>
      </c>
      <c r="F2961" s="13">
        <v>14126</v>
      </c>
      <c r="G2961" s="13">
        <v>28824</v>
      </c>
      <c r="H2961" s="13">
        <v>0</v>
      </c>
      <c r="I2961" s="13">
        <v>0</v>
      </c>
      <c r="J2961" s="13">
        <v>0</v>
      </c>
      <c r="K2961" s="15">
        <v>14698</v>
      </c>
      <c r="L2961" s="15">
        <v>14126</v>
      </c>
      <c r="M2961" s="15">
        <v>28824</v>
      </c>
      <c r="O2961" s="13"/>
      <c r="P2961" s="13"/>
    </row>
    <row r="2962" spans="1:16" ht="12.45" customHeight="1" x14ac:dyDescent="0.2">
      <c r="A2962" s="11" t="str">
        <f t="shared" si="51"/>
        <v>ORANGE1994</v>
      </c>
      <c r="B2962" s="3" t="s">
        <v>32</v>
      </c>
      <c r="C2962" s="12">
        <v>1994</v>
      </c>
      <c r="E2962" s="13">
        <v>16798</v>
      </c>
      <c r="F2962" s="13">
        <v>16399</v>
      </c>
      <c r="G2962" s="13">
        <v>33197</v>
      </c>
      <c r="H2962" s="13">
        <v>0</v>
      </c>
      <c r="I2962" s="13">
        <v>0</v>
      </c>
      <c r="J2962" s="13">
        <v>0</v>
      </c>
      <c r="K2962" s="15">
        <v>16798</v>
      </c>
      <c r="L2962" s="15">
        <v>16399</v>
      </c>
      <c r="M2962" s="15">
        <v>33197</v>
      </c>
      <c r="O2962" s="13"/>
      <c r="P2962" s="13"/>
    </row>
    <row r="2963" spans="1:16" ht="12.45" customHeight="1" x14ac:dyDescent="0.2">
      <c r="A2963" s="11" t="str">
        <f t="shared" si="51"/>
        <v>ORANGE1995</v>
      </c>
      <c r="B2963" s="95" t="s">
        <v>32</v>
      </c>
      <c r="C2963" s="88">
        <v>1995</v>
      </c>
      <c r="D2963" s="89"/>
      <c r="E2963" s="15">
        <v>16947</v>
      </c>
      <c r="F2963" s="15">
        <v>17076</v>
      </c>
      <c r="G2963" s="15">
        <v>34023</v>
      </c>
      <c r="H2963" s="90">
        <v>0</v>
      </c>
      <c r="I2963" s="90">
        <v>0</v>
      </c>
      <c r="J2963" s="15">
        <v>0</v>
      </c>
      <c r="K2963" s="15">
        <v>16947</v>
      </c>
      <c r="L2963" s="15">
        <v>17076</v>
      </c>
      <c r="M2963" s="15">
        <v>34023</v>
      </c>
      <c r="O2963" s="13"/>
      <c r="P2963" s="13"/>
    </row>
    <row r="2964" spans="1:16" ht="12.45" customHeight="1" x14ac:dyDescent="0.2">
      <c r="A2964" s="11" t="str">
        <f t="shared" si="51"/>
        <v>ORANGE1996</v>
      </c>
      <c r="B2964" s="3" t="s">
        <v>32</v>
      </c>
      <c r="C2964" s="12">
        <v>1996</v>
      </c>
      <c r="E2964" s="13">
        <v>18160</v>
      </c>
      <c r="F2964" s="13">
        <v>18404</v>
      </c>
      <c r="G2964" s="13">
        <v>36564</v>
      </c>
      <c r="H2964" s="13">
        <v>0</v>
      </c>
      <c r="I2964" s="13">
        <v>0</v>
      </c>
      <c r="J2964" s="13">
        <v>0</v>
      </c>
      <c r="K2964" s="15">
        <v>18160</v>
      </c>
      <c r="L2964" s="15">
        <v>18404</v>
      </c>
      <c r="M2964" s="15">
        <v>36564</v>
      </c>
      <c r="O2964" s="13"/>
      <c r="P2964" s="13"/>
    </row>
    <row r="2965" spans="1:16" ht="12.45" customHeight="1" x14ac:dyDescent="0.2">
      <c r="A2965" s="11" t="str">
        <f t="shared" si="51"/>
        <v>ORANGE1997</v>
      </c>
      <c r="B2965" s="95" t="s">
        <v>32</v>
      </c>
      <c r="C2965" s="88">
        <v>1997</v>
      </c>
      <c r="D2965" s="89"/>
      <c r="E2965" s="15">
        <v>21856</v>
      </c>
      <c r="F2965" s="15">
        <v>22087</v>
      </c>
      <c r="G2965" s="15">
        <v>43943</v>
      </c>
      <c r="H2965" s="90">
        <v>0</v>
      </c>
      <c r="I2965" s="90">
        <v>0</v>
      </c>
      <c r="J2965" s="15">
        <v>0</v>
      </c>
      <c r="K2965" s="15">
        <v>21856</v>
      </c>
      <c r="L2965" s="15">
        <v>22087</v>
      </c>
      <c r="M2965" s="15">
        <v>43943</v>
      </c>
      <c r="O2965" s="13"/>
      <c r="P2965" s="13"/>
    </row>
    <row r="2966" spans="1:16" ht="12.45" customHeight="1" x14ac:dyDescent="0.2">
      <c r="A2966" s="11" t="str">
        <f t="shared" si="51"/>
        <v>ORANGE1998</v>
      </c>
      <c r="B2966" s="95" t="s">
        <v>32</v>
      </c>
      <c r="C2966" s="88">
        <v>1998</v>
      </c>
      <c r="D2966" s="89"/>
      <c r="E2966" s="15">
        <v>23808</v>
      </c>
      <c r="F2966" s="15">
        <v>23733</v>
      </c>
      <c r="G2966" s="15">
        <v>47541</v>
      </c>
      <c r="H2966" s="90">
        <v>0</v>
      </c>
      <c r="I2966" s="90">
        <v>0</v>
      </c>
      <c r="J2966" s="15">
        <v>0</v>
      </c>
      <c r="K2966" s="15">
        <v>23808</v>
      </c>
      <c r="L2966" s="15">
        <v>23733</v>
      </c>
      <c r="M2966" s="15">
        <v>47541</v>
      </c>
      <c r="O2966" s="13"/>
      <c r="P2966" s="13"/>
    </row>
    <row r="2967" spans="1:16" ht="12.45" customHeight="1" x14ac:dyDescent="0.2">
      <c r="A2967" s="11" t="str">
        <f t="shared" si="51"/>
        <v>ORANGE1999</v>
      </c>
      <c r="B2967" s="3" t="s">
        <v>32</v>
      </c>
      <c r="C2967" s="12">
        <v>1999</v>
      </c>
      <c r="E2967" s="13">
        <v>23458</v>
      </c>
      <c r="F2967" s="13">
        <v>23963</v>
      </c>
      <c r="G2967" s="13">
        <v>47421</v>
      </c>
      <c r="H2967" s="13">
        <v>0</v>
      </c>
      <c r="I2967" s="13">
        <v>0</v>
      </c>
      <c r="J2967" s="13">
        <v>0</v>
      </c>
      <c r="K2967" s="15">
        <v>23458</v>
      </c>
      <c r="L2967" s="15">
        <v>23963</v>
      </c>
      <c r="M2967" s="15">
        <v>47421</v>
      </c>
      <c r="O2967" s="13"/>
      <c r="P2967" s="13"/>
    </row>
    <row r="2968" spans="1:16" ht="12.45" customHeight="1" x14ac:dyDescent="0.2">
      <c r="A2968" s="11" t="str">
        <f t="shared" si="51"/>
        <v>ORANGE2000</v>
      </c>
      <c r="B2968" s="95" t="s">
        <v>32</v>
      </c>
      <c r="C2968" s="88">
        <v>2000</v>
      </c>
      <c r="D2968" s="89"/>
      <c r="E2968" s="15">
        <v>25047</v>
      </c>
      <c r="F2968" s="15">
        <v>25534</v>
      </c>
      <c r="G2968" s="15">
        <v>50581</v>
      </c>
      <c r="H2968" s="90">
        <v>0</v>
      </c>
      <c r="I2968" s="90">
        <v>0</v>
      </c>
      <c r="J2968" s="15">
        <v>0</v>
      </c>
      <c r="K2968" s="15">
        <v>25047</v>
      </c>
      <c r="L2968" s="15">
        <v>25534</v>
      </c>
      <c r="M2968" s="15">
        <v>50581</v>
      </c>
      <c r="O2968" s="13"/>
      <c r="P2968" s="13"/>
    </row>
    <row r="2969" spans="1:16" ht="12.45" customHeight="1" x14ac:dyDescent="0.2">
      <c r="A2969" s="11" t="str">
        <f t="shared" si="51"/>
        <v>ORANGE2001</v>
      </c>
      <c r="B2969" s="93" t="s">
        <v>32</v>
      </c>
      <c r="C2969" s="88">
        <v>2001</v>
      </c>
      <c r="D2969" s="89"/>
      <c r="E2969" s="15">
        <v>21773</v>
      </c>
      <c r="F2969" s="15">
        <v>22115</v>
      </c>
      <c r="G2969" s="15">
        <v>43888</v>
      </c>
      <c r="H2969" s="15">
        <v>0</v>
      </c>
      <c r="I2969" s="15">
        <v>0</v>
      </c>
      <c r="J2969" s="15">
        <v>0</v>
      </c>
      <c r="K2969" s="15">
        <v>21773</v>
      </c>
      <c r="L2969" s="15">
        <v>22115</v>
      </c>
      <c r="M2969" s="15">
        <v>43888</v>
      </c>
      <c r="O2969" s="13"/>
      <c r="P2969" s="13"/>
    </row>
    <row r="2970" spans="1:16" ht="12.45" customHeight="1" x14ac:dyDescent="0.2">
      <c r="A2970" s="11" t="str">
        <f t="shared" si="51"/>
        <v>ORANGE2002</v>
      </c>
      <c r="B2970" s="93" t="s">
        <v>32</v>
      </c>
      <c r="C2970" s="88">
        <v>2002</v>
      </c>
      <c r="D2970" s="89"/>
      <c r="E2970" s="15">
        <v>19290</v>
      </c>
      <c r="F2970" s="15">
        <v>19536</v>
      </c>
      <c r="G2970" s="15">
        <v>38826</v>
      </c>
      <c r="H2970" s="15">
        <v>0</v>
      </c>
      <c r="I2970" s="15">
        <v>0</v>
      </c>
      <c r="J2970" s="15">
        <v>0</v>
      </c>
      <c r="K2970" s="15">
        <v>19290</v>
      </c>
      <c r="L2970" s="15">
        <v>19536</v>
      </c>
      <c r="M2970" s="15">
        <v>38826</v>
      </c>
      <c r="O2970" s="13"/>
      <c r="P2970" s="13"/>
    </row>
    <row r="2971" spans="1:16" ht="12.45" customHeight="1" x14ac:dyDescent="0.2">
      <c r="A2971" s="11" t="str">
        <f t="shared" si="51"/>
        <v>ORANGE2003</v>
      </c>
      <c r="B2971" s="95" t="s">
        <v>32</v>
      </c>
      <c r="C2971" s="88">
        <v>2003</v>
      </c>
      <c r="D2971" s="89"/>
      <c r="E2971" s="15">
        <v>20387</v>
      </c>
      <c r="F2971" s="15">
        <v>20752</v>
      </c>
      <c r="G2971" s="15">
        <v>41139</v>
      </c>
      <c r="H2971" s="15">
        <v>0</v>
      </c>
      <c r="I2971" s="15">
        <v>0</v>
      </c>
      <c r="J2971" s="15">
        <v>0</v>
      </c>
      <c r="K2971" s="15">
        <v>20387</v>
      </c>
      <c r="L2971" s="15">
        <v>20752</v>
      </c>
      <c r="M2971" s="15">
        <v>41139</v>
      </c>
      <c r="O2971" s="13"/>
      <c r="P2971" s="13"/>
    </row>
    <row r="2972" spans="1:16" ht="12.45" customHeight="1" x14ac:dyDescent="0.2">
      <c r="A2972" s="11" t="str">
        <f t="shared" si="51"/>
        <v>ORANGE2004</v>
      </c>
      <c r="B2972" s="95" t="s">
        <v>32</v>
      </c>
      <c r="C2972" s="88">
        <v>2004</v>
      </c>
      <c r="D2972" s="89"/>
      <c r="E2972" s="15">
        <v>28013</v>
      </c>
      <c r="F2972" s="15">
        <v>28157</v>
      </c>
      <c r="G2972" s="15">
        <v>56170</v>
      </c>
      <c r="H2972" s="90">
        <v>0</v>
      </c>
      <c r="I2972" s="90">
        <v>0</v>
      </c>
      <c r="J2972" s="15">
        <v>0</v>
      </c>
      <c r="K2972" s="15">
        <v>28013</v>
      </c>
      <c r="L2972" s="15">
        <v>28157</v>
      </c>
      <c r="M2972" s="15">
        <v>56170</v>
      </c>
      <c r="O2972" s="13"/>
      <c r="P2972" s="13"/>
    </row>
    <row r="2973" spans="1:16" ht="12.45" customHeight="1" x14ac:dyDescent="0.2">
      <c r="A2973" s="11" t="str">
        <f t="shared" si="51"/>
        <v>ORANGE2005</v>
      </c>
      <c r="B2973" s="3" t="s">
        <v>32</v>
      </c>
      <c r="C2973" s="12">
        <v>2005</v>
      </c>
      <c r="E2973" s="13">
        <v>27902</v>
      </c>
      <c r="F2973" s="13">
        <v>28229</v>
      </c>
      <c r="G2973" s="13">
        <v>56131</v>
      </c>
      <c r="H2973" s="13">
        <v>0</v>
      </c>
      <c r="I2973" s="13">
        <v>0</v>
      </c>
      <c r="J2973" s="13">
        <v>0</v>
      </c>
      <c r="K2973" s="15">
        <v>27902</v>
      </c>
      <c r="L2973" s="15">
        <v>28229</v>
      </c>
      <c r="M2973" s="15">
        <v>56131</v>
      </c>
      <c r="O2973" s="13"/>
      <c r="P2973" s="13"/>
    </row>
    <row r="2974" spans="1:16" ht="12.45" customHeight="1" x14ac:dyDescent="0.2">
      <c r="A2974" s="11" t="str">
        <f t="shared" si="51"/>
        <v>ORANGE2006</v>
      </c>
      <c r="B2974" s="3" t="s">
        <v>32</v>
      </c>
      <c r="C2974" s="12">
        <v>2006</v>
      </c>
      <c r="E2974" s="13">
        <v>28503</v>
      </c>
      <c r="F2974" s="13">
        <v>28975</v>
      </c>
      <c r="G2974" s="13">
        <v>57478</v>
      </c>
      <c r="H2974" s="13">
        <v>0</v>
      </c>
      <c r="I2974" s="13">
        <v>0</v>
      </c>
      <c r="J2974" s="13">
        <v>0</v>
      </c>
      <c r="K2974" s="15">
        <v>28503</v>
      </c>
      <c r="L2974" s="15">
        <v>28975</v>
      </c>
      <c r="M2974" s="15">
        <v>57478</v>
      </c>
      <c r="O2974" s="13"/>
      <c r="P2974" s="13"/>
    </row>
    <row r="2975" spans="1:16" ht="12.45" customHeight="1" x14ac:dyDescent="0.2">
      <c r="A2975" s="11" t="str">
        <f t="shared" si="51"/>
        <v>ORANGE2007</v>
      </c>
      <c r="B2975" s="3" t="s">
        <v>32</v>
      </c>
      <c r="C2975" s="12">
        <v>2007</v>
      </c>
      <c r="D2975" s="89"/>
      <c r="E2975" s="13">
        <v>29841</v>
      </c>
      <c r="F2975" s="13">
        <v>29917</v>
      </c>
      <c r="G2975" s="13">
        <v>59758</v>
      </c>
      <c r="H2975" s="13">
        <v>0</v>
      </c>
      <c r="I2975" s="13">
        <v>0</v>
      </c>
      <c r="J2975" s="13">
        <v>0</v>
      </c>
      <c r="K2975" s="15">
        <v>29841</v>
      </c>
      <c r="L2975" s="15">
        <v>29917</v>
      </c>
      <c r="M2975" s="15">
        <v>59758</v>
      </c>
      <c r="O2975" s="13"/>
      <c r="P2975" s="13"/>
    </row>
    <row r="2976" spans="1:16" ht="12.45" customHeight="1" x14ac:dyDescent="0.2">
      <c r="A2976" s="11" t="str">
        <f t="shared" si="51"/>
        <v>ORANGE2008</v>
      </c>
      <c r="B2976" s="93" t="s">
        <v>32</v>
      </c>
      <c r="C2976" s="88">
        <v>2008</v>
      </c>
      <c r="D2976" s="89"/>
      <c r="E2976" s="15">
        <v>29241</v>
      </c>
      <c r="F2976" s="15">
        <v>28970</v>
      </c>
      <c r="G2976" s="15">
        <v>58211</v>
      </c>
      <c r="H2976" s="15">
        <v>0</v>
      </c>
      <c r="I2976" s="15">
        <v>0</v>
      </c>
      <c r="J2976" s="15">
        <v>0</v>
      </c>
      <c r="K2976" s="15">
        <v>29241</v>
      </c>
      <c r="L2976" s="15">
        <v>28970</v>
      </c>
      <c r="M2976" s="15">
        <v>58211</v>
      </c>
      <c r="O2976" s="13"/>
      <c r="P2976" s="13"/>
    </row>
    <row r="2977" spans="1:16" ht="12.45" customHeight="1" x14ac:dyDescent="0.2">
      <c r="A2977" s="11" t="str">
        <f t="shared" si="51"/>
        <v>ORANGE2009</v>
      </c>
      <c r="B2977" s="3" t="s">
        <v>32</v>
      </c>
      <c r="C2977" s="12">
        <v>2009</v>
      </c>
      <c r="E2977" s="13">
        <v>26258</v>
      </c>
      <c r="F2977" s="13">
        <v>26270</v>
      </c>
      <c r="G2977" s="13">
        <v>52528</v>
      </c>
      <c r="H2977" s="13">
        <v>0</v>
      </c>
      <c r="I2977" s="13">
        <v>0</v>
      </c>
      <c r="J2977" s="13">
        <v>0</v>
      </c>
      <c r="K2977" s="15">
        <v>26258</v>
      </c>
      <c r="L2977" s="15">
        <v>26270</v>
      </c>
      <c r="M2977" s="15">
        <v>52528</v>
      </c>
      <c r="O2977" s="13"/>
      <c r="P2977" s="13"/>
    </row>
    <row r="2978" spans="1:16" ht="12.45" customHeight="1" x14ac:dyDescent="0.2">
      <c r="A2978" s="11" t="str">
        <f t="shared" si="51"/>
        <v>ORANGE2010</v>
      </c>
      <c r="B2978" s="95" t="s">
        <v>32</v>
      </c>
      <c r="C2978" s="88">
        <v>2010</v>
      </c>
      <c r="D2978" s="89"/>
      <c r="E2978" s="15">
        <v>28501</v>
      </c>
      <c r="F2978" s="15">
        <v>28435</v>
      </c>
      <c r="G2978" s="15">
        <v>56936</v>
      </c>
      <c r="H2978" s="90">
        <v>0</v>
      </c>
      <c r="I2978" s="90">
        <v>0</v>
      </c>
      <c r="J2978" s="15">
        <v>0</v>
      </c>
      <c r="K2978" s="15">
        <v>28501</v>
      </c>
      <c r="L2978" s="15">
        <v>28435</v>
      </c>
      <c r="M2978" s="15">
        <v>56936</v>
      </c>
      <c r="O2978" s="13"/>
      <c r="P2978" s="13"/>
    </row>
    <row r="2979" spans="1:16" ht="12.45" customHeight="1" x14ac:dyDescent="0.2">
      <c r="A2979" s="11" t="str">
        <f t="shared" si="51"/>
        <v>ORANGE2011</v>
      </c>
      <c r="B2979" s="3" t="s">
        <v>32</v>
      </c>
      <c r="C2979" s="12">
        <v>2011</v>
      </c>
      <c r="E2979" s="13">
        <v>30811</v>
      </c>
      <c r="F2979" s="13">
        <v>31132</v>
      </c>
      <c r="G2979" s="13">
        <v>61943</v>
      </c>
      <c r="H2979" s="13">
        <v>0</v>
      </c>
      <c r="I2979" s="13">
        <v>0</v>
      </c>
      <c r="J2979" s="13">
        <v>0</v>
      </c>
      <c r="K2979" s="15">
        <v>30811</v>
      </c>
      <c r="L2979" s="15">
        <v>31132</v>
      </c>
      <c r="M2979" s="15">
        <v>61943</v>
      </c>
      <c r="O2979" s="13"/>
      <c r="P2979" s="13"/>
    </row>
    <row r="2980" spans="1:16" ht="12.45" customHeight="1" x14ac:dyDescent="0.2">
      <c r="A2980" s="11" t="str">
        <f t="shared" si="51"/>
        <v>ORANGE2012</v>
      </c>
      <c r="B2980" s="93" t="s">
        <v>32</v>
      </c>
      <c r="C2980" s="88">
        <v>2012</v>
      </c>
      <c r="D2980" s="89"/>
      <c r="E2980" s="15">
        <v>29808</v>
      </c>
      <c r="F2980" s="15">
        <v>29853</v>
      </c>
      <c r="G2980" s="15">
        <v>59661</v>
      </c>
      <c r="H2980" s="15">
        <v>0</v>
      </c>
      <c r="I2980" s="15">
        <v>0</v>
      </c>
      <c r="J2980" s="15">
        <v>0</v>
      </c>
      <c r="K2980" s="15">
        <v>29808</v>
      </c>
      <c r="L2980" s="15">
        <v>29853</v>
      </c>
      <c r="M2980" s="15">
        <v>59661</v>
      </c>
      <c r="O2980" s="13"/>
      <c r="P2980" s="13"/>
    </row>
    <row r="2981" spans="1:16" ht="12.45" customHeight="1" x14ac:dyDescent="0.2">
      <c r="A2981" s="11" t="str">
        <f t="shared" si="51"/>
        <v>ORANGE2013</v>
      </c>
      <c r="B2981" s="91" t="s">
        <v>32</v>
      </c>
      <c r="C2981" s="16">
        <v>2013</v>
      </c>
      <c r="D2981" s="89"/>
      <c r="E2981" s="92">
        <v>29199</v>
      </c>
      <c r="F2981" s="92">
        <v>29005</v>
      </c>
      <c r="G2981" s="92">
        <v>58204</v>
      </c>
      <c r="H2981" s="92">
        <v>0</v>
      </c>
      <c r="I2981" s="92">
        <v>0</v>
      </c>
      <c r="J2981" s="92">
        <v>0</v>
      </c>
      <c r="K2981" s="15">
        <v>29199</v>
      </c>
      <c r="L2981" s="15">
        <v>29005</v>
      </c>
      <c r="M2981" s="15">
        <v>58204</v>
      </c>
      <c r="O2981" s="13"/>
      <c r="P2981" s="13"/>
    </row>
    <row r="2982" spans="1:16" ht="12.45" customHeight="1" x14ac:dyDescent="0.2">
      <c r="A2982" s="11" t="str">
        <f t="shared" si="51"/>
        <v>ORANGE2014</v>
      </c>
      <c r="B2982" s="93" t="s">
        <v>32</v>
      </c>
      <c r="C2982" s="88">
        <v>2014</v>
      </c>
      <c r="D2982" s="89"/>
      <c r="E2982" s="15">
        <v>24609</v>
      </c>
      <c r="F2982" s="15">
        <v>24661</v>
      </c>
      <c r="G2982" s="15">
        <v>49270</v>
      </c>
      <c r="H2982" s="15">
        <v>0</v>
      </c>
      <c r="I2982" s="15">
        <v>0</v>
      </c>
      <c r="J2982" s="15">
        <v>0</v>
      </c>
      <c r="K2982" s="15">
        <v>24609</v>
      </c>
      <c r="L2982" s="15">
        <v>24661</v>
      </c>
      <c r="M2982" s="15">
        <v>49270</v>
      </c>
      <c r="O2982" s="13"/>
      <c r="P2982" s="13"/>
    </row>
    <row r="2983" spans="1:16" ht="12.45" customHeight="1" x14ac:dyDescent="0.2">
      <c r="A2983" s="11" t="str">
        <f t="shared" si="51"/>
        <v>ORANGE2015</v>
      </c>
      <c r="B2983" s="3" t="s">
        <v>32</v>
      </c>
      <c r="C2983" s="12">
        <v>2015</v>
      </c>
      <c r="E2983" s="13">
        <v>24214</v>
      </c>
      <c r="F2983" s="13">
        <v>24365</v>
      </c>
      <c r="G2983" s="13">
        <v>48579</v>
      </c>
      <c r="H2983" s="13">
        <v>0</v>
      </c>
      <c r="I2983" s="13">
        <v>0</v>
      </c>
      <c r="J2983" s="13">
        <v>0</v>
      </c>
      <c r="K2983" s="15">
        <v>24214</v>
      </c>
      <c r="L2983" s="15">
        <v>24365</v>
      </c>
      <c r="M2983" s="15">
        <v>48579</v>
      </c>
      <c r="O2983" s="13"/>
      <c r="P2983" s="13"/>
    </row>
    <row r="2984" spans="1:16" ht="12.45" customHeight="1" x14ac:dyDescent="0.2">
      <c r="A2984" s="11" t="str">
        <f t="shared" si="51"/>
        <v>ORANGE2016</v>
      </c>
      <c r="B2984" s="95" t="s">
        <v>32</v>
      </c>
      <c r="C2984" s="88">
        <v>2016</v>
      </c>
      <c r="D2984" s="89"/>
      <c r="E2984" s="15">
        <v>26065</v>
      </c>
      <c r="F2984" s="15">
        <v>26084</v>
      </c>
      <c r="G2984" s="15">
        <v>52149</v>
      </c>
      <c r="H2984" s="90">
        <v>0</v>
      </c>
      <c r="I2984" s="90">
        <v>0</v>
      </c>
      <c r="J2984" s="15">
        <v>0</v>
      </c>
      <c r="K2984" s="15">
        <v>26065</v>
      </c>
      <c r="L2984" s="15">
        <v>26084</v>
      </c>
      <c r="M2984" s="15">
        <v>52149</v>
      </c>
      <c r="O2984" s="13"/>
      <c r="P2984" s="13"/>
    </row>
    <row r="2985" spans="1:16" ht="12.45" customHeight="1" x14ac:dyDescent="0.2">
      <c r="A2985" s="11" t="str">
        <f t="shared" si="51"/>
        <v>ORANGE2017</v>
      </c>
      <c r="B2985" s="3" t="s">
        <v>32</v>
      </c>
      <c r="C2985" s="12">
        <v>2017</v>
      </c>
      <c r="E2985" s="13">
        <v>31710</v>
      </c>
      <c r="F2985" s="13">
        <v>31985</v>
      </c>
      <c r="G2985" s="13">
        <v>63695</v>
      </c>
      <c r="H2985" s="13">
        <v>0</v>
      </c>
      <c r="I2985" s="13">
        <v>0</v>
      </c>
      <c r="J2985" s="13">
        <v>0</v>
      </c>
      <c r="K2985" s="15">
        <v>31710</v>
      </c>
      <c r="L2985" s="15">
        <v>31985</v>
      </c>
      <c r="M2985" s="15">
        <v>63695</v>
      </c>
      <c r="O2985" s="13"/>
      <c r="P2985" s="13"/>
    </row>
    <row r="2986" spans="1:16" ht="12.45" customHeight="1" x14ac:dyDescent="0.2">
      <c r="A2986" s="11" t="str">
        <f t="shared" si="51"/>
        <v>ORANGE2018</v>
      </c>
      <c r="B2986" s="93" t="s">
        <v>32</v>
      </c>
      <c r="C2986" s="88">
        <v>2018</v>
      </c>
      <c r="D2986" s="89"/>
      <c r="E2986" s="15">
        <v>38632</v>
      </c>
      <c r="F2986" s="15">
        <v>38001</v>
      </c>
      <c r="G2986" s="15">
        <v>76633</v>
      </c>
      <c r="H2986" s="15">
        <v>0</v>
      </c>
      <c r="I2986" s="15">
        <v>0</v>
      </c>
      <c r="J2986" s="15">
        <v>0</v>
      </c>
      <c r="K2986" s="15">
        <v>38632</v>
      </c>
      <c r="L2986" s="15">
        <v>38001</v>
      </c>
      <c r="M2986" s="15">
        <v>76633</v>
      </c>
      <c r="O2986" s="13"/>
      <c r="P2986" s="13"/>
    </row>
    <row r="2987" spans="1:16" ht="12.45" customHeight="1" x14ac:dyDescent="0.2">
      <c r="A2987" s="11" t="str">
        <f t="shared" si="51"/>
        <v>ORANGE2019</v>
      </c>
      <c r="B2987" s="95" t="s">
        <v>32</v>
      </c>
      <c r="C2987" s="88">
        <v>2019</v>
      </c>
      <c r="D2987" s="89"/>
      <c r="E2987" s="15">
        <v>41372</v>
      </c>
      <c r="F2987" s="15">
        <v>41000</v>
      </c>
      <c r="G2987" s="15">
        <v>82372</v>
      </c>
      <c r="H2987" s="90">
        <v>0</v>
      </c>
      <c r="I2987" s="90">
        <v>0</v>
      </c>
      <c r="J2987" s="15">
        <v>0</v>
      </c>
      <c r="K2987" s="15">
        <v>41372</v>
      </c>
      <c r="L2987" s="15">
        <v>41000</v>
      </c>
      <c r="M2987" s="15">
        <v>82372</v>
      </c>
      <c r="O2987" s="13"/>
      <c r="P2987" s="13"/>
    </row>
    <row r="2988" spans="1:16" ht="12.45" customHeight="1" x14ac:dyDescent="0.2">
      <c r="A2988" s="11" t="str">
        <f t="shared" si="51"/>
        <v>ORANGE2020</v>
      </c>
      <c r="B2988" s="95" t="s">
        <v>32</v>
      </c>
      <c r="C2988" s="88">
        <v>2020</v>
      </c>
      <c r="D2988" s="89"/>
      <c r="E2988" s="15">
        <v>12639</v>
      </c>
      <c r="F2988" s="15">
        <v>12593</v>
      </c>
      <c r="G2988" s="15">
        <v>25232</v>
      </c>
      <c r="H2988" s="90">
        <v>0</v>
      </c>
      <c r="I2988" s="90">
        <v>0</v>
      </c>
      <c r="J2988" s="15">
        <v>0</v>
      </c>
      <c r="K2988" s="15">
        <v>12639</v>
      </c>
      <c r="L2988" s="15">
        <v>12593</v>
      </c>
      <c r="M2988" s="15">
        <v>25232</v>
      </c>
      <c r="O2988" s="13"/>
      <c r="P2988" s="13"/>
    </row>
    <row r="2989" spans="1:16" ht="12.45" customHeight="1" x14ac:dyDescent="0.2">
      <c r="A2989" s="11" t="str">
        <f t="shared" ref="A2989:A3042" si="52">CONCATENATE(B2989,C2989)</f>
        <v>ORANGE2021</v>
      </c>
      <c r="B2989" s="95" t="s">
        <v>32</v>
      </c>
      <c r="C2989" s="88">
        <v>2021</v>
      </c>
      <c r="D2989" s="89"/>
      <c r="E2989" s="15">
        <v>18362</v>
      </c>
      <c r="F2989" s="15">
        <v>18314</v>
      </c>
      <c r="G2989" s="15">
        <v>36676</v>
      </c>
      <c r="H2989" s="90">
        <v>0</v>
      </c>
      <c r="I2989" s="90">
        <v>0</v>
      </c>
      <c r="J2989" s="15">
        <v>0</v>
      </c>
      <c r="K2989" s="15">
        <v>18362</v>
      </c>
      <c r="L2989" s="15">
        <v>18314</v>
      </c>
      <c r="M2989" s="15">
        <v>36676</v>
      </c>
      <c r="O2989" s="13"/>
      <c r="P2989" s="13"/>
    </row>
    <row r="2990" spans="1:16" ht="12.45" customHeight="1" x14ac:dyDescent="0.2">
      <c r="A2990" s="11" t="str">
        <f t="shared" si="52"/>
        <v>ORANGE2022</v>
      </c>
      <c r="B2990" s="93" t="s">
        <v>32</v>
      </c>
      <c r="C2990" s="88">
        <v>2022</v>
      </c>
      <c r="D2990" s="89"/>
      <c r="E2990" s="15">
        <v>42140</v>
      </c>
      <c r="F2990" s="15">
        <v>42925</v>
      </c>
      <c r="G2990" s="15">
        <v>85065</v>
      </c>
      <c r="H2990" s="15">
        <v>0</v>
      </c>
      <c r="I2990" s="15">
        <v>0</v>
      </c>
      <c r="J2990" s="15">
        <v>0</v>
      </c>
      <c r="K2990" s="15">
        <v>42140</v>
      </c>
      <c r="L2990" s="15">
        <v>42925</v>
      </c>
      <c r="M2990" s="15">
        <v>85065</v>
      </c>
      <c r="O2990" s="13"/>
      <c r="P2990" s="13"/>
    </row>
    <row r="2991" spans="1:16" ht="12.45" customHeight="1" x14ac:dyDescent="0.2">
      <c r="A2991" s="11" t="str">
        <f t="shared" si="52"/>
        <v>ORANGE2023</v>
      </c>
      <c r="B2991" s="95" t="s">
        <v>32</v>
      </c>
      <c r="C2991" s="88">
        <v>2023</v>
      </c>
      <c r="D2991" s="89"/>
      <c r="E2991" s="15">
        <v>48339</v>
      </c>
      <c r="F2991" s="15">
        <v>48558</v>
      </c>
      <c r="G2991" s="15">
        <v>96897</v>
      </c>
      <c r="H2991" s="90">
        <v>0</v>
      </c>
      <c r="I2991" s="90">
        <v>0</v>
      </c>
      <c r="J2991" s="15">
        <v>0</v>
      </c>
      <c r="K2991" s="15">
        <v>48339</v>
      </c>
      <c r="L2991" s="15">
        <v>48558</v>
      </c>
      <c r="M2991" s="15">
        <v>96897</v>
      </c>
      <c r="O2991" s="13"/>
      <c r="P2991" s="13"/>
    </row>
    <row r="2992" spans="1:16" ht="12.45" customHeight="1" x14ac:dyDescent="0.2">
      <c r="A2992" s="11" t="str">
        <f t="shared" si="52"/>
        <v>ORANGE2024</v>
      </c>
      <c r="B2992" s="96" t="s">
        <v>32</v>
      </c>
      <c r="C2992" s="88">
        <v>2024</v>
      </c>
      <c r="D2992" s="89"/>
      <c r="E2992" s="15">
        <v>50120</v>
      </c>
      <c r="F2992" s="15">
        <v>50079</v>
      </c>
      <c r="G2992" s="15">
        <v>100199</v>
      </c>
      <c r="H2992" s="15">
        <v>0</v>
      </c>
      <c r="I2992" s="15">
        <v>0</v>
      </c>
      <c r="J2992" s="15">
        <v>0</v>
      </c>
      <c r="K2992" s="15">
        <v>50120</v>
      </c>
      <c r="L2992" s="15">
        <v>50079</v>
      </c>
      <c r="M2992" s="15">
        <v>100199</v>
      </c>
      <c r="O2992" s="13"/>
      <c r="P2992" s="13"/>
    </row>
    <row r="2993" spans="1:16" ht="12.45" customHeight="1" x14ac:dyDescent="0.2">
      <c r="A2993" s="11" t="str">
        <f t="shared" si="52"/>
        <v>PALM ISLAND1985</v>
      </c>
      <c r="B2993" s="3" t="s">
        <v>94</v>
      </c>
      <c r="C2993" s="12">
        <v>1985</v>
      </c>
      <c r="E2993" s="13">
        <v>9239</v>
      </c>
      <c r="F2993" s="13">
        <v>8416</v>
      </c>
      <c r="G2993" s="13">
        <v>17655</v>
      </c>
      <c r="H2993" s="13">
        <v>0</v>
      </c>
      <c r="I2993" s="13">
        <v>0</v>
      </c>
      <c r="J2993" s="13">
        <v>0</v>
      </c>
      <c r="K2993" s="15">
        <v>9239</v>
      </c>
      <c r="L2993" s="15">
        <v>8416</v>
      </c>
      <c r="M2993" s="15">
        <v>17655</v>
      </c>
      <c r="O2993" s="13"/>
      <c r="P2993" s="13"/>
    </row>
    <row r="2994" spans="1:16" ht="12.45" customHeight="1" x14ac:dyDescent="0.2">
      <c r="A2994" s="11" t="str">
        <f t="shared" si="52"/>
        <v>PALM ISLAND1986</v>
      </c>
      <c r="B2994" s="3" t="s">
        <v>94</v>
      </c>
      <c r="C2994" s="12">
        <v>1986</v>
      </c>
      <c r="E2994" s="13">
        <v>7500</v>
      </c>
      <c r="F2994" s="13">
        <v>7686</v>
      </c>
      <c r="G2994" s="13">
        <v>15186</v>
      </c>
      <c r="H2994" s="13">
        <v>0</v>
      </c>
      <c r="I2994" s="13">
        <v>0</v>
      </c>
      <c r="J2994" s="13">
        <v>0</v>
      </c>
      <c r="K2994" s="15">
        <v>7500</v>
      </c>
      <c r="L2994" s="15">
        <v>7686</v>
      </c>
      <c r="M2994" s="15">
        <v>15186</v>
      </c>
      <c r="O2994" s="13"/>
      <c r="P2994" s="13"/>
    </row>
    <row r="2995" spans="1:16" ht="12.45" customHeight="1" x14ac:dyDescent="0.2">
      <c r="A2995" s="11" t="str">
        <f t="shared" si="52"/>
        <v>PALM ISLAND1987</v>
      </c>
      <c r="B2995" s="3" t="s">
        <v>94</v>
      </c>
      <c r="C2995" s="12">
        <v>1987</v>
      </c>
      <c r="E2995" s="13">
        <v>5360</v>
      </c>
      <c r="F2995" s="13">
        <v>5710</v>
      </c>
      <c r="G2995" s="13">
        <v>11070</v>
      </c>
      <c r="H2995" s="13">
        <v>0</v>
      </c>
      <c r="I2995" s="13">
        <v>0</v>
      </c>
      <c r="J2995" s="13">
        <v>0</v>
      </c>
      <c r="K2995" s="15">
        <v>5360</v>
      </c>
      <c r="L2995" s="15">
        <v>5710</v>
      </c>
      <c r="M2995" s="15">
        <v>11070</v>
      </c>
      <c r="O2995" s="13"/>
      <c r="P2995" s="13"/>
    </row>
    <row r="2996" spans="1:16" ht="12.45" customHeight="1" x14ac:dyDescent="0.2">
      <c r="A2996" s="11" t="str">
        <f t="shared" si="52"/>
        <v>PALM ISLAND2002</v>
      </c>
      <c r="B2996" s="95" t="s">
        <v>94</v>
      </c>
      <c r="C2996" s="88">
        <v>2002</v>
      </c>
      <c r="D2996" s="89"/>
      <c r="E2996" s="15">
        <v>3587</v>
      </c>
      <c r="F2996" s="15">
        <v>3588</v>
      </c>
      <c r="G2996" s="15">
        <v>7175</v>
      </c>
      <c r="H2996" s="90">
        <v>0</v>
      </c>
      <c r="I2996" s="90">
        <v>0</v>
      </c>
      <c r="J2996" s="15">
        <v>0</v>
      </c>
      <c r="K2996" s="15">
        <v>3587</v>
      </c>
      <c r="L2996" s="15">
        <v>3588</v>
      </c>
      <c r="M2996" s="15">
        <v>7175</v>
      </c>
      <c r="O2996" s="13"/>
      <c r="P2996" s="13"/>
    </row>
    <row r="2997" spans="1:16" ht="12.45" customHeight="1" x14ac:dyDescent="0.2">
      <c r="A2997" s="11" t="str">
        <f t="shared" si="52"/>
        <v>PALM ISLAND2003</v>
      </c>
      <c r="B2997" s="95" t="s">
        <v>94</v>
      </c>
      <c r="C2997" s="88">
        <v>2003</v>
      </c>
      <c r="D2997" s="89"/>
      <c r="E2997" s="15">
        <v>11930</v>
      </c>
      <c r="F2997" s="15">
        <v>11938</v>
      </c>
      <c r="G2997" s="15">
        <v>23868</v>
      </c>
      <c r="H2997" s="90">
        <v>0</v>
      </c>
      <c r="I2997" s="90">
        <v>0</v>
      </c>
      <c r="J2997" s="15">
        <v>0</v>
      </c>
      <c r="K2997" s="15">
        <v>11930</v>
      </c>
      <c r="L2997" s="15">
        <v>11938</v>
      </c>
      <c r="M2997" s="15">
        <v>23868</v>
      </c>
      <c r="O2997" s="13"/>
      <c r="P2997" s="13"/>
    </row>
    <row r="2998" spans="1:16" ht="12.45" customHeight="1" x14ac:dyDescent="0.2">
      <c r="A2998" s="11" t="str">
        <f t="shared" si="52"/>
        <v>PALM ISLAND2004</v>
      </c>
      <c r="B2998" s="95" t="s">
        <v>94</v>
      </c>
      <c r="C2998" s="88">
        <v>2004</v>
      </c>
      <c r="D2998" s="89"/>
      <c r="E2998" s="15">
        <v>13630</v>
      </c>
      <c r="F2998" s="15">
        <v>13628</v>
      </c>
      <c r="G2998" s="15">
        <v>27258</v>
      </c>
      <c r="H2998" s="90">
        <v>0</v>
      </c>
      <c r="I2998" s="90">
        <v>0</v>
      </c>
      <c r="J2998" s="15">
        <v>0</v>
      </c>
      <c r="K2998" s="15">
        <v>13630</v>
      </c>
      <c r="L2998" s="15">
        <v>13628</v>
      </c>
      <c r="M2998" s="15">
        <v>27258</v>
      </c>
      <c r="O2998" s="13"/>
      <c r="P2998" s="13"/>
    </row>
    <row r="2999" spans="1:16" ht="12.45" customHeight="1" x14ac:dyDescent="0.2">
      <c r="A2999" s="11" t="str">
        <f t="shared" si="52"/>
        <v>PALM ISLAND2005</v>
      </c>
      <c r="B2999" s="95" t="s">
        <v>94</v>
      </c>
      <c r="C2999" s="88">
        <v>2005</v>
      </c>
      <c r="D2999" s="89"/>
      <c r="E2999" s="15">
        <v>20715</v>
      </c>
      <c r="F2999" s="15">
        <v>20753</v>
      </c>
      <c r="G2999" s="15">
        <v>41468</v>
      </c>
      <c r="H2999" s="90">
        <v>0</v>
      </c>
      <c r="I2999" s="90">
        <v>0</v>
      </c>
      <c r="J2999" s="15">
        <v>0</v>
      </c>
      <c r="K2999" s="15">
        <v>20715</v>
      </c>
      <c r="L2999" s="15">
        <v>20753</v>
      </c>
      <c r="M2999" s="15">
        <v>41468</v>
      </c>
      <c r="O2999" s="13"/>
      <c r="P2999" s="13"/>
    </row>
    <row r="3000" spans="1:16" ht="12.45" customHeight="1" x14ac:dyDescent="0.2">
      <c r="A3000" s="11" t="str">
        <f t="shared" si="52"/>
        <v>PALM ISLAND2006</v>
      </c>
      <c r="B3000" s="3" t="s">
        <v>94</v>
      </c>
      <c r="C3000" s="12">
        <v>2006</v>
      </c>
      <c r="E3000" s="13">
        <v>18675</v>
      </c>
      <c r="F3000" s="13">
        <v>19016</v>
      </c>
      <c r="G3000" s="13">
        <v>37691</v>
      </c>
      <c r="H3000" s="13">
        <v>0</v>
      </c>
      <c r="I3000" s="13">
        <v>0</v>
      </c>
      <c r="J3000" s="13">
        <v>0</v>
      </c>
      <c r="K3000" s="15">
        <v>18675</v>
      </c>
      <c r="L3000" s="15">
        <v>19016</v>
      </c>
      <c r="M3000" s="15">
        <v>37691</v>
      </c>
      <c r="O3000" s="13"/>
      <c r="P3000" s="13"/>
    </row>
    <row r="3001" spans="1:16" ht="12.45" customHeight="1" x14ac:dyDescent="0.2">
      <c r="A3001" s="11" t="str">
        <f t="shared" si="52"/>
        <v>PALM ISLAND2007</v>
      </c>
      <c r="B3001" s="3" t="s">
        <v>94</v>
      </c>
      <c r="C3001" s="12">
        <v>2007</v>
      </c>
      <c r="E3001" s="13">
        <v>14301</v>
      </c>
      <c r="F3001" s="13">
        <v>14363</v>
      </c>
      <c r="G3001" s="13">
        <v>28664</v>
      </c>
      <c r="H3001" s="13">
        <v>0</v>
      </c>
      <c r="I3001" s="13">
        <v>0</v>
      </c>
      <c r="J3001" s="13">
        <v>0</v>
      </c>
      <c r="K3001" s="15">
        <v>14301</v>
      </c>
      <c r="L3001" s="15">
        <v>14363</v>
      </c>
      <c r="M3001" s="15">
        <v>28664</v>
      </c>
      <c r="O3001" s="13"/>
      <c r="P3001" s="13"/>
    </row>
    <row r="3002" spans="1:16" ht="12.45" customHeight="1" x14ac:dyDescent="0.2">
      <c r="A3002" s="11" t="str">
        <f t="shared" si="52"/>
        <v>PALM ISLAND2008</v>
      </c>
      <c r="B3002" s="93" t="s">
        <v>94</v>
      </c>
      <c r="C3002" s="12">
        <v>2008</v>
      </c>
      <c r="D3002" s="89"/>
      <c r="E3002" s="94">
        <v>11966</v>
      </c>
      <c r="F3002" s="94">
        <v>12103</v>
      </c>
      <c r="G3002" s="94">
        <v>24069</v>
      </c>
      <c r="H3002" s="94">
        <v>0</v>
      </c>
      <c r="I3002" s="94">
        <v>0</v>
      </c>
      <c r="J3002" s="94">
        <v>0</v>
      </c>
      <c r="K3002" s="15">
        <v>11966</v>
      </c>
      <c r="L3002" s="15">
        <v>12103</v>
      </c>
      <c r="M3002" s="15">
        <v>24069</v>
      </c>
      <c r="O3002" s="13"/>
      <c r="P3002" s="13"/>
    </row>
    <row r="3003" spans="1:16" ht="12.45" customHeight="1" x14ac:dyDescent="0.2">
      <c r="A3003" s="11" t="str">
        <f t="shared" si="52"/>
        <v>PALM ISLAND2009</v>
      </c>
      <c r="B3003" s="3" t="s">
        <v>94</v>
      </c>
      <c r="C3003" s="12">
        <v>2009</v>
      </c>
      <c r="E3003" s="13">
        <v>9599</v>
      </c>
      <c r="F3003" s="13">
        <v>10230</v>
      </c>
      <c r="G3003" s="13">
        <v>19829</v>
      </c>
      <c r="H3003" s="13">
        <v>0</v>
      </c>
      <c r="I3003" s="13">
        <v>0</v>
      </c>
      <c r="J3003" s="13">
        <v>0</v>
      </c>
      <c r="K3003" s="15">
        <v>9599</v>
      </c>
      <c r="L3003" s="15">
        <v>10230</v>
      </c>
      <c r="M3003" s="15">
        <v>19829</v>
      </c>
      <c r="O3003" s="13"/>
      <c r="P3003" s="13"/>
    </row>
    <row r="3004" spans="1:16" ht="12.45" customHeight="1" x14ac:dyDescent="0.2">
      <c r="A3004" s="11" t="str">
        <f t="shared" si="52"/>
        <v>PALM ISLAND2010</v>
      </c>
      <c r="B3004" s="3" t="s">
        <v>94</v>
      </c>
      <c r="C3004" s="12">
        <v>2010</v>
      </c>
      <c r="E3004" s="13">
        <v>11663</v>
      </c>
      <c r="F3004" s="13">
        <v>12365</v>
      </c>
      <c r="G3004" s="13">
        <v>24028</v>
      </c>
      <c r="H3004" s="13">
        <v>0</v>
      </c>
      <c r="I3004" s="13">
        <v>0</v>
      </c>
      <c r="J3004" s="13">
        <v>0</v>
      </c>
      <c r="K3004" s="15">
        <v>11663</v>
      </c>
      <c r="L3004" s="15">
        <v>12365</v>
      </c>
      <c r="M3004" s="15">
        <v>24028</v>
      </c>
      <c r="O3004" s="13"/>
      <c r="P3004" s="13"/>
    </row>
    <row r="3005" spans="1:16" ht="12.45" customHeight="1" x14ac:dyDescent="0.2">
      <c r="A3005" s="11" t="str">
        <f t="shared" si="52"/>
        <v>PALM ISLAND2011</v>
      </c>
      <c r="B3005" s="95" t="s">
        <v>94</v>
      </c>
      <c r="C3005" s="88">
        <v>2011</v>
      </c>
      <c r="D3005" s="89"/>
      <c r="E3005" s="15">
        <v>12781</v>
      </c>
      <c r="F3005" s="15">
        <v>13714</v>
      </c>
      <c r="G3005" s="15">
        <v>26495</v>
      </c>
      <c r="H3005" s="90">
        <v>0</v>
      </c>
      <c r="I3005" s="90">
        <v>0</v>
      </c>
      <c r="J3005" s="15">
        <v>0</v>
      </c>
      <c r="K3005" s="15">
        <v>12781</v>
      </c>
      <c r="L3005" s="15">
        <v>13714</v>
      </c>
      <c r="M3005" s="15">
        <v>26495</v>
      </c>
      <c r="O3005" s="13"/>
      <c r="P3005" s="13"/>
    </row>
    <row r="3006" spans="1:16" ht="12.45" customHeight="1" x14ac:dyDescent="0.2">
      <c r="A3006" s="11" t="str">
        <f t="shared" si="52"/>
        <v>PALM ISLAND2012</v>
      </c>
      <c r="B3006" s="91" t="s">
        <v>94</v>
      </c>
      <c r="C3006" s="88">
        <v>2012</v>
      </c>
      <c r="D3006" s="89"/>
      <c r="E3006" s="15">
        <v>13441</v>
      </c>
      <c r="F3006" s="15">
        <v>14393</v>
      </c>
      <c r="G3006" s="15">
        <v>27834</v>
      </c>
      <c r="H3006" s="15">
        <v>0</v>
      </c>
      <c r="I3006" s="15">
        <v>0</v>
      </c>
      <c r="J3006" s="15">
        <v>0</v>
      </c>
      <c r="K3006" s="15">
        <v>13441</v>
      </c>
      <c r="L3006" s="15">
        <v>14393</v>
      </c>
      <c r="M3006" s="15">
        <v>27834</v>
      </c>
      <c r="O3006" s="13"/>
      <c r="P3006" s="13"/>
    </row>
    <row r="3007" spans="1:16" ht="12.45" customHeight="1" x14ac:dyDescent="0.2">
      <c r="A3007" s="11" t="str">
        <f t="shared" si="52"/>
        <v>PALM ISLAND2013</v>
      </c>
      <c r="B3007" s="3" t="s">
        <v>94</v>
      </c>
      <c r="C3007" s="12">
        <v>2013</v>
      </c>
      <c r="E3007" s="13">
        <v>12561</v>
      </c>
      <c r="F3007" s="13">
        <v>13498</v>
      </c>
      <c r="G3007" s="13">
        <v>26059</v>
      </c>
      <c r="H3007" s="13">
        <v>0</v>
      </c>
      <c r="I3007" s="13">
        <v>0</v>
      </c>
      <c r="J3007" s="13">
        <v>0</v>
      </c>
      <c r="K3007" s="15">
        <v>12561</v>
      </c>
      <c r="L3007" s="15">
        <v>13498</v>
      </c>
      <c r="M3007" s="15">
        <v>26059</v>
      </c>
      <c r="O3007" s="13"/>
      <c r="P3007" s="13"/>
    </row>
    <row r="3008" spans="1:16" ht="12.45" customHeight="1" x14ac:dyDescent="0.2">
      <c r="A3008" s="11" t="str">
        <f t="shared" si="52"/>
        <v>PALM ISLAND2014</v>
      </c>
      <c r="B3008" s="93" t="s">
        <v>94</v>
      </c>
      <c r="C3008" s="88">
        <v>2014</v>
      </c>
      <c r="D3008" s="89"/>
      <c r="E3008" s="15">
        <v>11401</v>
      </c>
      <c r="F3008" s="15">
        <v>12564</v>
      </c>
      <c r="G3008" s="15">
        <v>23965</v>
      </c>
      <c r="H3008" s="15">
        <v>0</v>
      </c>
      <c r="I3008" s="15">
        <v>0</v>
      </c>
      <c r="J3008" s="15">
        <v>0</v>
      </c>
      <c r="K3008" s="15">
        <v>11401</v>
      </c>
      <c r="L3008" s="15">
        <v>12564</v>
      </c>
      <c r="M3008" s="15">
        <v>23965</v>
      </c>
      <c r="O3008" s="13"/>
      <c r="P3008" s="13"/>
    </row>
    <row r="3009" spans="1:16" ht="12.45" customHeight="1" x14ac:dyDescent="0.2">
      <c r="A3009" s="11" t="str">
        <f t="shared" si="52"/>
        <v>PALM ISLAND2015</v>
      </c>
      <c r="B3009" s="3" t="s">
        <v>94</v>
      </c>
      <c r="C3009" s="12">
        <v>2015</v>
      </c>
      <c r="E3009" s="13">
        <v>11356</v>
      </c>
      <c r="F3009" s="13">
        <v>13010</v>
      </c>
      <c r="G3009" s="13">
        <v>24366</v>
      </c>
      <c r="H3009" s="13">
        <v>0</v>
      </c>
      <c r="I3009" s="13">
        <v>0</v>
      </c>
      <c r="J3009" s="13">
        <v>0</v>
      </c>
      <c r="K3009" s="15">
        <v>11356</v>
      </c>
      <c r="L3009" s="15">
        <v>13010</v>
      </c>
      <c r="M3009" s="15">
        <v>24366</v>
      </c>
      <c r="O3009" s="13"/>
      <c r="P3009" s="13"/>
    </row>
    <row r="3010" spans="1:16" ht="12.45" customHeight="1" x14ac:dyDescent="0.2">
      <c r="A3010" s="11" t="str">
        <f t="shared" si="52"/>
        <v>PALM ISLAND2016</v>
      </c>
      <c r="B3010" s="93" t="s">
        <v>94</v>
      </c>
      <c r="C3010" s="88">
        <v>2016</v>
      </c>
      <c r="D3010" s="89"/>
      <c r="E3010" s="15">
        <v>11332</v>
      </c>
      <c r="F3010" s="15">
        <v>13274</v>
      </c>
      <c r="G3010" s="15">
        <v>24606</v>
      </c>
      <c r="H3010" s="15">
        <v>0</v>
      </c>
      <c r="I3010" s="15">
        <v>0</v>
      </c>
      <c r="J3010" s="15">
        <v>0</v>
      </c>
      <c r="K3010" s="15">
        <v>11332</v>
      </c>
      <c r="L3010" s="15">
        <v>13274</v>
      </c>
      <c r="M3010" s="15">
        <v>24606</v>
      </c>
      <c r="O3010" s="13"/>
      <c r="P3010" s="13"/>
    </row>
    <row r="3011" spans="1:16" ht="12.45" customHeight="1" x14ac:dyDescent="0.2">
      <c r="A3011" s="11" t="str">
        <f t="shared" si="52"/>
        <v>PALM ISLAND2017</v>
      </c>
      <c r="B3011" s="93" t="s">
        <v>94</v>
      </c>
      <c r="C3011" s="88">
        <v>2017</v>
      </c>
      <c r="D3011" s="89"/>
      <c r="E3011" s="15">
        <v>11979</v>
      </c>
      <c r="F3011" s="15">
        <v>13632</v>
      </c>
      <c r="G3011" s="15">
        <v>25611</v>
      </c>
      <c r="H3011" s="15">
        <v>0</v>
      </c>
      <c r="I3011" s="15">
        <v>0</v>
      </c>
      <c r="J3011" s="15">
        <v>0</v>
      </c>
      <c r="K3011" s="15">
        <v>11979</v>
      </c>
      <c r="L3011" s="15">
        <v>13632</v>
      </c>
      <c r="M3011" s="15">
        <v>25611</v>
      </c>
      <c r="O3011" s="13"/>
      <c r="P3011" s="13"/>
    </row>
    <row r="3012" spans="1:16" ht="12.45" customHeight="1" x14ac:dyDescent="0.2">
      <c r="A3012" s="11" t="str">
        <f t="shared" si="52"/>
        <v>PALM ISLAND2018</v>
      </c>
      <c r="B3012" s="95" t="s">
        <v>94</v>
      </c>
      <c r="C3012" s="88">
        <v>2018</v>
      </c>
      <c r="D3012" s="17"/>
      <c r="E3012" s="15">
        <v>13192</v>
      </c>
      <c r="F3012" s="15">
        <v>14680</v>
      </c>
      <c r="G3012" s="15">
        <v>27872</v>
      </c>
      <c r="H3012" s="90">
        <v>0</v>
      </c>
      <c r="I3012" s="90">
        <v>0</v>
      </c>
      <c r="J3012" s="15">
        <v>0</v>
      </c>
      <c r="K3012" s="15">
        <v>13192</v>
      </c>
      <c r="L3012" s="15">
        <v>14680</v>
      </c>
      <c r="M3012" s="15">
        <v>27872</v>
      </c>
      <c r="O3012" s="13"/>
      <c r="P3012" s="13"/>
    </row>
    <row r="3013" spans="1:16" ht="12.45" customHeight="1" x14ac:dyDescent="0.2">
      <c r="A3013" s="11" t="str">
        <f t="shared" si="52"/>
        <v>PALM ISLAND2019</v>
      </c>
      <c r="B3013" s="95" t="s">
        <v>94</v>
      </c>
      <c r="C3013" s="88">
        <v>2019</v>
      </c>
      <c r="D3013" s="89"/>
      <c r="E3013" s="15">
        <v>13635</v>
      </c>
      <c r="F3013" s="15">
        <v>15183</v>
      </c>
      <c r="G3013" s="15">
        <v>28818</v>
      </c>
      <c r="H3013" s="90">
        <v>0</v>
      </c>
      <c r="I3013" s="90">
        <v>0</v>
      </c>
      <c r="J3013" s="15">
        <v>0</v>
      </c>
      <c r="K3013" s="15">
        <v>13635</v>
      </c>
      <c r="L3013" s="15">
        <v>15183</v>
      </c>
      <c r="M3013" s="15">
        <v>28818</v>
      </c>
      <c r="O3013" s="13"/>
      <c r="P3013" s="13"/>
    </row>
    <row r="3014" spans="1:16" ht="12.45" customHeight="1" x14ac:dyDescent="0.2">
      <c r="A3014" s="11" t="str">
        <f t="shared" si="52"/>
        <v>PALM ISLAND2020</v>
      </c>
      <c r="B3014" s="93" t="s">
        <v>94</v>
      </c>
      <c r="C3014" s="88">
        <v>2020</v>
      </c>
      <c r="D3014" s="89"/>
      <c r="E3014" s="15">
        <v>10126</v>
      </c>
      <c r="F3014" s="15">
        <v>12038</v>
      </c>
      <c r="G3014" s="15">
        <v>22164</v>
      </c>
      <c r="H3014" s="15">
        <v>0</v>
      </c>
      <c r="I3014" s="15">
        <v>0</v>
      </c>
      <c r="J3014" s="15">
        <v>0</v>
      </c>
      <c r="K3014" s="15">
        <v>10126</v>
      </c>
      <c r="L3014" s="15">
        <v>12038</v>
      </c>
      <c r="M3014" s="15">
        <v>22164</v>
      </c>
      <c r="O3014" s="13"/>
      <c r="P3014" s="13"/>
    </row>
    <row r="3015" spans="1:16" ht="12.45" customHeight="1" x14ac:dyDescent="0.2">
      <c r="A3015" s="11" t="str">
        <f t="shared" si="52"/>
        <v>PALM ISLAND2021</v>
      </c>
      <c r="B3015" s="3" t="s">
        <v>94</v>
      </c>
      <c r="C3015" s="12">
        <v>2021</v>
      </c>
      <c r="E3015" s="13">
        <v>10961</v>
      </c>
      <c r="F3015" s="13">
        <v>12460</v>
      </c>
      <c r="G3015" s="13">
        <v>23421</v>
      </c>
      <c r="H3015" s="13">
        <v>0</v>
      </c>
      <c r="I3015" s="13">
        <v>0</v>
      </c>
      <c r="J3015" s="13">
        <v>0</v>
      </c>
      <c r="K3015" s="15">
        <v>10961</v>
      </c>
      <c r="L3015" s="15">
        <v>12460</v>
      </c>
      <c r="M3015" s="15">
        <v>23421</v>
      </c>
      <c r="O3015" s="13"/>
      <c r="P3015" s="13"/>
    </row>
    <row r="3016" spans="1:16" ht="12.45" customHeight="1" x14ac:dyDescent="0.2">
      <c r="A3016" s="11" t="str">
        <f t="shared" si="52"/>
        <v>PALM ISLAND2022</v>
      </c>
      <c r="B3016" s="95" t="s">
        <v>94</v>
      </c>
      <c r="C3016" s="88">
        <v>2022</v>
      </c>
      <c r="D3016" s="89"/>
      <c r="E3016" s="15">
        <v>11630</v>
      </c>
      <c r="F3016" s="15">
        <v>13257</v>
      </c>
      <c r="G3016" s="15">
        <v>24887</v>
      </c>
      <c r="H3016" s="90">
        <v>0</v>
      </c>
      <c r="I3016" s="90">
        <v>0</v>
      </c>
      <c r="J3016" s="15">
        <v>0</v>
      </c>
      <c r="K3016" s="15">
        <v>11630</v>
      </c>
      <c r="L3016" s="15">
        <v>13257</v>
      </c>
      <c r="M3016" s="15">
        <v>24887</v>
      </c>
      <c r="O3016" s="13"/>
      <c r="P3016" s="13"/>
    </row>
    <row r="3017" spans="1:16" ht="12.45" customHeight="1" x14ac:dyDescent="0.2">
      <c r="A3017" s="11" t="str">
        <f t="shared" si="52"/>
        <v>PALM ISLAND2023</v>
      </c>
      <c r="B3017" s="3" t="s">
        <v>94</v>
      </c>
      <c r="C3017" s="12">
        <v>2023</v>
      </c>
      <c r="D3017" s="89"/>
      <c r="E3017" s="13">
        <v>12815</v>
      </c>
      <c r="F3017" s="13">
        <v>14363</v>
      </c>
      <c r="G3017" s="13">
        <v>27178</v>
      </c>
      <c r="H3017" s="13">
        <v>0</v>
      </c>
      <c r="I3017" s="13">
        <v>0</v>
      </c>
      <c r="J3017" s="13">
        <v>0</v>
      </c>
      <c r="K3017" s="15">
        <v>12815</v>
      </c>
      <c r="L3017" s="15">
        <v>14363</v>
      </c>
      <c r="M3017" s="15">
        <v>27178</v>
      </c>
      <c r="O3017" s="13"/>
      <c r="P3017" s="13"/>
    </row>
    <row r="3018" spans="1:16" ht="12.45" customHeight="1" x14ac:dyDescent="0.2">
      <c r="A3018" s="11" t="str">
        <f t="shared" si="52"/>
        <v>PALM ISLAND2024</v>
      </c>
      <c r="B3018" s="3" t="s">
        <v>94</v>
      </c>
      <c r="C3018" s="12">
        <v>2024</v>
      </c>
      <c r="E3018" s="13">
        <v>12936</v>
      </c>
      <c r="F3018" s="13">
        <v>14054</v>
      </c>
      <c r="G3018" s="13">
        <v>26990</v>
      </c>
      <c r="H3018" s="13">
        <v>0</v>
      </c>
      <c r="I3018" s="13">
        <v>0</v>
      </c>
      <c r="J3018" s="13">
        <v>0</v>
      </c>
      <c r="K3018" s="15">
        <v>12936</v>
      </c>
      <c r="L3018" s="15">
        <v>14054</v>
      </c>
      <c r="M3018" s="15">
        <v>26990</v>
      </c>
      <c r="O3018" s="13"/>
      <c r="P3018" s="13"/>
    </row>
    <row r="3019" spans="1:16" ht="12.45" customHeight="1" x14ac:dyDescent="0.2">
      <c r="A3019" s="11" t="str">
        <f t="shared" si="52"/>
        <v>PARABURDOO1985</v>
      </c>
      <c r="B3019" s="93" t="s">
        <v>31</v>
      </c>
      <c r="C3019" s="88">
        <v>1985</v>
      </c>
      <c r="D3019" s="89"/>
      <c r="E3019" s="15">
        <v>23909</v>
      </c>
      <c r="F3019" s="15">
        <v>24298</v>
      </c>
      <c r="G3019" s="15">
        <v>48207</v>
      </c>
      <c r="H3019" s="15">
        <v>0</v>
      </c>
      <c r="I3019" s="15">
        <v>0</v>
      </c>
      <c r="J3019" s="15">
        <v>0</v>
      </c>
      <c r="K3019" s="15">
        <v>23909</v>
      </c>
      <c r="L3019" s="15">
        <v>24298</v>
      </c>
      <c r="M3019" s="15">
        <v>48207</v>
      </c>
      <c r="O3019" s="13"/>
      <c r="P3019" s="13"/>
    </row>
    <row r="3020" spans="1:16" ht="12.45" customHeight="1" x14ac:dyDescent="0.2">
      <c r="A3020" s="11" t="str">
        <f t="shared" si="52"/>
        <v>PARABURDOO1986</v>
      </c>
      <c r="B3020" s="95" t="s">
        <v>31</v>
      </c>
      <c r="C3020" s="88">
        <v>1986</v>
      </c>
      <c r="D3020" s="89"/>
      <c r="E3020" s="15">
        <v>24840</v>
      </c>
      <c r="F3020" s="15">
        <v>24870</v>
      </c>
      <c r="G3020" s="15">
        <v>49710</v>
      </c>
      <c r="H3020" s="90">
        <v>0</v>
      </c>
      <c r="I3020" s="90">
        <v>0</v>
      </c>
      <c r="J3020" s="15">
        <v>0</v>
      </c>
      <c r="K3020" s="15">
        <v>24840</v>
      </c>
      <c r="L3020" s="15">
        <v>24870</v>
      </c>
      <c r="M3020" s="15">
        <v>49710</v>
      </c>
      <c r="O3020" s="13"/>
      <c r="P3020" s="13"/>
    </row>
    <row r="3021" spans="1:16" ht="12.45" customHeight="1" x14ac:dyDescent="0.2">
      <c r="A3021" s="11" t="str">
        <f t="shared" si="52"/>
        <v>PARABURDOO1987</v>
      </c>
      <c r="B3021" s="3" t="s">
        <v>31</v>
      </c>
      <c r="C3021" s="12">
        <v>1987</v>
      </c>
      <c r="E3021" s="13">
        <v>22906</v>
      </c>
      <c r="F3021" s="13">
        <v>23185</v>
      </c>
      <c r="G3021" s="13">
        <v>46091</v>
      </c>
      <c r="H3021" s="13">
        <v>0</v>
      </c>
      <c r="I3021" s="13">
        <v>0</v>
      </c>
      <c r="J3021" s="13">
        <v>0</v>
      </c>
      <c r="K3021" s="15">
        <v>22906</v>
      </c>
      <c r="L3021" s="15">
        <v>23185</v>
      </c>
      <c r="M3021" s="15">
        <v>46091</v>
      </c>
      <c r="O3021" s="13"/>
      <c r="P3021" s="13"/>
    </row>
    <row r="3022" spans="1:16" ht="12.45" customHeight="1" x14ac:dyDescent="0.2">
      <c r="A3022" s="11" t="str">
        <f t="shared" si="52"/>
        <v>PARABURDOO1988</v>
      </c>
      <c r="B3022" s="95" t="s">
        <v>31</v>
      </c>
      <c r="C3022" s="88">
        <v>1988</v>
      </c>
      <c r="D3022" s="89"/>
      <c r="E3022" s="15">
        <v>25560</v>
      </c>
      <c r="F3022" s="15">
        <v>25348</v>
      </c>
      <c r="G3022" s="15">
        <v>50908</v>
      </c>
      <c r="H3022" s="90">
        <v>0</v>
      </c>
      <c r="I3022" s="90">
        <v>0</v>
      </c>
      <c r="J3022" s="15">
        <v>0</v>
      </c>
      <c r="K3022" s="15">
        <v>25560</v>
      </c>
      <c r="L3022" s="15">
        <v>25348</v>
      </c>
      <c r="M3022" s="15">
        <v>50908</v>
      </c>
      <c r="O3022" s="13"/>
      <c r="P3022" s="13"/>
    </row>
    <row r="3023" spans="1:16" ht="12.45" customHeight="1" x14ac:dyDescent="0.2">
      <c r="A3023" s="11" t="str">
        <f t="shared" si="52"/>
        <v>PARABURDOO1989</v>
      </c>
      <c r="B3023" s="95" t="s">
        <v>31</v>
      </c>
      <c r="C3023" s="88">
        <v>1989</v>
      </c>
      <c r="D3023" s="89"/>
      <c r="E3023" s="15">
        <v>20923</v>
      </c>
      <c r="F3023" s="15">
        <v>20292</v>
      </c>
      <c r="G3023" s="15">
        <v>41215</v>
      </c>
      <c r="H3023" s="90">
        <v>0</v>
      </c>
      <c r="I3023" s="90">
        <v>0</v>
      </c>
      <c r="J3023" s="15">
        <v>0</v>
      </c>
      <c r="K3023" s="15">
        <v>20923</v>
      </c>
      <c r="L3023" s="15">
        <v>20292</v>
      </c>
      <c r="M3023" s="15">
        <v>41215</v>
      </c>
      <c r="O3023" s="13"/>
      <c r="P3023" s="13"/>
    </row>
    <row r="3024" spans="1:16" ht="12.45" customHeight="1" x14ac:dyDescent="0.2">
      <c r="A3024" s="11" t="str">
        <f t="shared" si="52"/>
        <v>PARABURDOO1990</v>
      </c>
      <c r="B3024" s="3" t="s">
        <v>31</v>
      </c>
      <c r="C3024" s="12">
        <v>1990</v>
      </c>
      <c r="E3024" s="13">
        <v>23116</v>
      </c>
      <c r="F3024" s="13">
        <v>22863</v>
      </c>
      <c r="G3024" s="13">
        <v>45979</v>
      </c>
      <c r="H3024" s="13">
        <v>0</v>
      </c>
      <c r="I3024" s="13">
        <v>0</v>
      </c>
      <c r="J3024" s="13">
        <v>0</v>
      </c>
      <c r="K3024" s="15">
        <v>23116</v>
      </c>
      <c r="L3024" s="15">
        <v>22863</v>
      </c>
      <c r="M3024" s="15">
        <v>45979</v>
      </c>
      <c r="O3024" s="13"/>
      <c r="P3024" s="13"/>
    </row>
    <row r="3025" spans="1:16" ht="12.45" customHeight="1" x14ac:dyDescent="0.2">
      <c r="A3025" s="11" t="str">
        <f t="shared" si="52"/>
        <v>PARABURDOO1991</v>
      </c>
      <c r="B3025" s="3" t="s">
        <v>31</v>
      </c>
      <c r="C3025" s="12">
        <v>1991</v>
      </c>
      <c r="D3025" s="89"/>
      <c r="E3025" s="13">
        <v>25025</v>
      </c>
      <c r="F3025" s="13">
        <v>24814</v>
      </c>
      <c r="G3025" s="13">
        <v>49839</v>
      </c>
      <c r="H3025" s="13">
        <v>0</v>
      </c>
      <c r="I3025" s="13">
        <v>0</v>
      </c>
      <c r="J3025" s="13">
        <v>0</v>
      </c>
      <c r="K3025" s="15">
        <v>25025</v>
      </c>
      <c r="L3025" s="15">
        <v>24814</v>
      </c>
      <c r="M3025" s="15">
        <v>49839</v>
      </c>
      <c r="O3025" s="13"/>
      <c r="P3025" s="13"/>
    </row>
    <row r="3026" spans="1:16" ht="12.45" customHeight="1" x14ac:dyDescent="0.2">
      <c r="A3026" s="11" t="str">
        <f t="shared" si="52"/>
        <v>PARABURDOO1992</v>
      </c>
      <c r="B3026" s="3" t="s">
        <v>31</v>
      </c>
      <c r="C3026" s="12">
        <v>1992</v>
      </c>
      <c r="E3026" s="13">
        <v>27122</v>
      </c>
      <c r="F3026" s="13">
        <v>27248</v>
      </c>
      <c r="G3026" s="13">
        <v>54370</v>
      </c>
      <c r="H3026" s="13">
        <v>0</v>
      </c>
      <c r="I3026" s="13">
        <v>0</v>
      </c>
      <c r="J3026" s="13">
        <v>0</v>
      </c>
      <c r="K3026" s="15">
        <v>27122</v>
      </c>
      <c r="L3026" s="15">
        <v>27248</v>
      </c>
      <c r="M3026" s="15">
        <v>54370</v>
      </c>
      <c r="O3026" s="13"/>
      <c r="P3026" s="13"/>
    </row>
    <row r="3027" spans="1:16" ht="12.45" customHeight="1" x14ac:dyDescent="0.2">
      <c r="A3027" s="11" t="str">
        <f t="shared" si="52"/>
        <v>PARABURDOO1993</v>
      </c>
      <c r="B3027" s="3" t="s">
        <v>31</v>
      </c>
      <c r="C3027" s="12">
        <v>1993</v>
      </c>
      <c r="E3027" s="13">
        <v>27659</v>
      </c>
      <c r="F3027" s="13">
        <v>27880</v>
      </c>
      <c r="G3027" s="13">
        <v>55539</v>
      </c>
      <c r="H3027" s="13">
        <v>0</v>
      </c>
      <c r="I3027" s="13">
        <v>0</v>
      </c>
      <c r="J3027" s="13">
        <v>0</v>
      </c>
      <c r="K3027" s="15">
        <v>27659</v>
      </c>
      <c r="L3027" s="15">
        <v>27880</v>
      </c>
      <c r="M3027" s="15">
        <v>55539</v>
      </c>
      <c r="O3027" s="13"/>
      <c r="P3027" s="13"/>
    </row>
    <row r="3028" spans="1:16" ht="12.45" customHeight="1" x14ac:dyDescent="0.2">
      <c r="A3028" s="11" t="str">
        <f t="shared" si="52"/>
        <v>PARABURDOO1994</v>
      </c>
      <c r="B3028" s="93" t="s">
        <v>31</v>
      </c>
      <c r="C3028" s="12">
        <v>1994</v>
      </c>
      <c r="E3028" s="94">
        <v>29584</v>
      </c>
      <c r="F3028" s="94">
        <v>29505</v>
      </c>
      <c r="G3028" s="94">
        <v>59089</v>
      </c>
      <c r="H3028" s="100">
        <v>0</v>
      </c>
      <c r="I3028" s="100">
        <v>0</v>
      </c>
      <c r="J3028" s="94">
        <v>0</v>
      </c>
      <c r="K3028" s="15">
        <v>29584</v>
      </c>
      <c r="L3028" s="15">
        <v>29505</v>
      </c>
      <c r="M3028" s="15">
        <v>59089</v>
      </c>
      <c r="O3028" s="13"/>
      <c r="P3028" s="13"/>
    </row>
    <row r="3029" spans="1:16" ht="12.45" customHeight="1" x14ac:dyDescent="0.2">
      <c r="A3029" s="11" t="str">
        <f t="shared" si="52"/>
        <v>PARABURDOO1995</v>
      </c>
      <c r="B3029" s="3" t="s">
        <v>31</v>
      </c>
      <c r="C3029" s="12">
        <v>1995</v>
      </c>
      <c r="E3029" s="13">
        <v>31035</v>
      </c>
      <c r="F3029" s="13">
        <v>30835</v>
      </c>
      <c r="G3029" s="13">
        <v>61870</v>
      </c>
      <c r="H3029" s="13">
        <v>0</v>
      </c>
      <c r="I3029" s="13">
        <v>0</v>
      </c>
      <c r="J3029" s="13">
        <v>0</v>
      </c>
      <c r="K3029" s="15">
        <v>31035</v>
      </c>
      <c r="L3029" s="15">
        <v>30835</v>
      </c>
      <c r="M3029" s="15">
        <v>61870</v>
      </c>
      <c r="O3029" s="13"/>
      <c r="P3029" s="13"/>
    </row>
    <row r="3030" spans="1:16" ht="12.45" customHeight="1" x14ac:dyDescent="0.2">
      <c r="A3030" s="11" t="str">
        <f t="shared" si="52"/>
        <v>PARABURDOO1996</v>
      </c>
      <c r="B3030" s="93" t="s">
        <v>31</v>
      </c>
      <c r="C3030" s="88">
        <v>1996</v>
      </c>
      <c r="D3030" s="89"/>
      <c r="E3030" s="15">
        <v>21978</v>
      </c>
      <c r="F3030" s="15">
        <v>21586</v>
      </c>
      <c r="G3030" s="15">
        <v>43564</v>
      </c>
      <c r="H3030" s="15">
        <v>0</v>
      </c>
      <c r="I3030" s="15">
        <v>0</v>
      </c>
      <c r="J3030" s="15">
        <v>0</v>
      </c>
      <c r="K3030" s="15">
        <v>21978</v>
      </c>
      <c r="L3030" s="15">
        <v>21586</v>
      </c>
      <c r="M3030" s="15">
        <v>43564</v>
      </c>
      <c r="O3030" s="13"/>
      <c r="P3030" s="13"/>
    </row>
    <row r="3031" spans="1:16" ht="12.45" customHeight="1" x14ac:dyDescent="0.2">
      <c r="A3031" s="11" t="str">
        <f t="shared" si="52"/>
        <v>PARABURDOO1997</v>
      </c>
      <c r="B3031" s="3" t="s">
        <v>31</v>
      </c>
      <c r="C3031" s="12">
        <v>1997</v>
      </c>
      <c r="E3031" s="13">
        <v>19577</v>
      </c>
      <c r="F3031" s="13">
        <v>19643</v>
      </c>
      <c r="G3031" s="13">
        <v>39220</v>
      </c>
      <c r="H3031" s="13">
        <v>0</v>
      </c>
      <c r="I3031" s="13">
        <v>0</v>
      </c>
      <c r="J3031" s="13">
        <v>0</v>
      </c>
      <c r="K3031" s="15">
        <v>19577</v>
      </c>
      <c r="L3031" s="15">
        <v>19643</v>
      </c>
      <c r="M3031" s="15">
        <v>39220</v>
      </c>
      <c r="O3031" s="13"/>
      <c r="P3031" s="13"/>
    </row>
    <row r="3032" spans="1:16" ht="12.45" customHeight="1" x14ac:dyDescent="0.2">
      <c r="A3032" s="11" t="str">
        <f t="shared" si="52"/>
        <v>PARABURDOO1998</v>
      </c>
      <c r="B3032" s="3" t="s">
        <v>31</v>
      </c>
      <c r="C3032" s="12">
        <v>1998</v>
      </c>
      <c r="E3032" s="13">
        <v>19142</v>
      </c>
      <c r="F3032" s="13">
        <v>19402</v>
      </c>
      <c r="G3032" s="13">
        <v>38544</v>
      </c>
      <c r="H3032" s="13">
        <v>0</v>
      </c>
      <c r="I3032" s="13">
        <v>0</v>
      </c>
      <c r="J3032" s="13">
        <v>0</v>
      </c>
      <c r="K3032" s="15">
        <v>19142</v>
      </c>
      <c r="L3032" s="15">
        <v>19402</v>
      </c>
      <c r="M3032" s="15">
        <v>38544</v>
      </c>
      <c r="O3032" s="13"/>
      <c r="P3032" s="13"/>
    </row>
    <row r="3033" spans="1:16" ht="12.45" customHeight="1" x14ac:dyDescent="0.2">
      <c r="A3033" s="11" t="str">
        <f t="shared" si="52"/>
        <v>PARABURDOO1999</v>
      </c>
      <c r="B3033" s="3" t="s">
        <v>31</v>
      </c>
      <c r="C3033" s="12">
        <v>1999</v>
      </c>
      <c r="E3033" s="13">
        <v>18866</v>
      </c>
      <c r="F3033" s="13">
        <v>18933</v>
      </c>
      <c r="G3033" s="13">
        <v>37799</v>
      </c>
      <c r="H3033" s="13">
        <v>0</v>
      </c>
      <c r="I3033" s="13">
        <v>0</v>
      </c>
      <c r="J3033" s="13">
        <v>0</v>
      </c>
      <c r="K3033" s="15">
        <v>18866</v>
      </c>
      <c r="L3033" s="15">
        <v>18933</v>
      </c>
      <c r="M3033" s="15">
        <v>37799</v>
      </c>
      <c r="O3033" s="13"/>
      <c r="P3033" s="13"/>
    </row>
    <row r="3034" spans="1:16" ht="12.45" customHeight="1" x14ac:dyDescent="0.2">
      <c r="A3034" s="11" t="str">
        <f t="shared" si="52"/>
        <v>PARABURDOO2000</v>
      </c>
      <c r="B3034" s="93" t="s">
        <v>31</v>
      </c>
      <c r="C3034" s="88">
        <v>2000</v>
      </c>
      <c r="D3034" s="89"/>
      <c r="E3034" s="15">
        <v>19244</v>
      </c>
      <c r="F3034" s="15">
        <v>18948</v>
      </c>
      <c r="G3034" s="15">
        <v>38192</v>
      </c>
      <c r="H3034" s="15">
        <v>0</v>
      </c>
      <c r="I3034" s="15">
        <v>0</v>
      </c>
      <c r="J3034" s="15">
        <v>0</v>
      </c>
      <c r="K3034" s="15">
        <v>19244</v>
      </c>
      <c r="L3034" s="15">
        <v>18948</v>
      </c>
      <c r="M3034" s="15">
        <v>38192</v>
      </c>
      <c r="O3034" s="13"/>
      <c r="P3034" s="13"/>
    </row>
    <row r="3035" spans="1:16" ht="12.45" customHeight="1" x14ac:dyDescent="0.2">
      <c r="A3035" s="11" t="str">
        <f t="shared" si="52"/>
        <v>PARABURDOO2001</v>
      </c>
      <c r="B3035" s="3" t="s">
        <v>31</v>
      </c>
      <c r="C3035" s="12">
        <v>2001</v>
      </c>
      <c r="E3035" s="13">
        <v>20851</v>
      </c>
      <c r="F3035" s="13">
        <v>20552</v>
      </c>
      <c r="G3035" s="13">
        <v>41403</v>
      </c>
      <c r="H3035" s="13">
        <v>0</v>
      </c>
      <c r="I3035" s="13">
        <v>0</v>
      </c>
      <c r="J3035" s="13">
        <v>0</v>
      </c>
      <c r="K3035" s="15">
        <v>20851</v>
      </c>
      <c r="L3035" s="15">
        <v>20552</v>
      </c>
      <c r="M3035" s="15">
        <v>41403</v>
      </c>
      <c r="O3035" s="13"/>
      <c r="P3035" s="13"/>
    </row>
    <row r="3036" spans="1:16" ht="12.45" customHeight="1" x14ac:dyDescent="0.2">
      <c r="A3036" s="11" t="str">
        <f t="shared" si="52"/>
        <v>PARABURDOO2002</v>
      </c>
      <c r="B3036" s="3" t="s">
        <v>31</v>
      </c>
      <c r="C3036" s="12">
        <v>2002</v>
      </c>
      <c r="E3036" s="13">
        <v>26510</v>
      </c>
      <c r="F3036" s="13">
        <v>26458</v>
      </c>
      <c r="G3036" s="13">
        <v>52968</v>
      </c>
      <c r="H3036" s="13">
        <v>0</v>
      </c>
      <c r="I3036" s="13">
        <v>0</v>
      </c>
      <c r="J3036" s="13">
        <v>0</v>
      </c>
      <c r="K3036" s="15">
        <v>26510</v>
      </c>
      <c r="L3036" s="15">
        <v>26458</v>
      </c>
      <c r="M3036" s="15">
        <v>52968</v>
      </c>
      <c r="O3036" s="13"/>
      <c r="P3036" s="13"/>
    </row>
    <row r="3037" spans="1:16" ht="12.45" customHeight="1" x14ac:dyDescent="0.2">
      <c r="A3037" s="11" t="str">
        <f t="shared" si="52"/>
        <v>PARABURDOO2003</v>
      </c>
      <c r="B3037" s="3" t="s">
        <v>31</v>
      </c>
      <c r="C3037" s="12">
        <v>2003</v>
      </c>
      <c r="E3037" s="13">
        <v>30676</v>
      </c>
      <c r="F3037" s="13">
        <v>30307</v>
      </c>
      <c r="G3037" s="13">
        <v>60983</v>
      </c>
      <c r="H3037" s="13">
        <v>0</v>
      </c>
      <c r="I3037" s="13">
        <v>0</v>
      </c>
      <c r="J3037" s="13">
        <v>0</v>
      </c>
      <c r="K3037" s="15">
        <v>30676</v>
      </c>
      <c r="L3037" s="15">
        <v>30307</v>
      </c>
      <c r="M3037" s="15">
        <v>60983</v>
      </c>
      <c r="O3037" s="13"/>
      <c r="P3037" s="13"/>
    </row>
    <row r="3038" spans="1:16" ht="12.45" customHeight="1" x14ac:dyDescent="0.2">
      <c r="A3038" s="11" t="str">
        <f t="shared" si="52"/>
        <v>PARABURDOO2004</v>
      </c>
      <c r="B3038" s="93" t="s">
        <v>31</v>
      </c>
      <c r="C3038" s="88">
        <v>2004</v>
      </c>
      <c r="D3038" s="89"/>
      <c r="E3038" s="15">
        <v>31715</v>
      </c>
      <c r="F3038" s="15">
        <v>31757</v>
      </c>
      <c r="G3038" s="15">
        <v>63472</v>
      </c>
      <c r="H3038" s="15">
        <v>0</v>
      </c>
      <c r="I3038" s="15">
        <v>0</v>
      </c>
      <c r="J3038" s="15">
        <v>0</v>
      </c>
      <c r="K3038" s="15">
        <v>31715</v>
      </c>
      <c r="L3038" s="15">
        <v>31757</v>
      </c>
      <c r="M3038" s="15">
        <v>63472</v>
      </c>
      <c r="O3038" s="13"/>
      <c r="P3038" s="13"/>
    </row>
    <row r="3039" spans="1:16" ht="12.45" customHeight="1" x14ac:dyDescent="0.2">
      <c r="A3039" s="11" t="str">
        <f t="shared" si="52"/>
        <v>PARABURDOO2005</v>
      </c>
      <c r="B3039" s="3" t="s">
        <v>31</v>
      </c>
      <c r="C3039" s="12">
        <v>2005</v>
      </c>
      <c r="D3039" s="89"/>
      <c r="E3039" s="13">
        <v>39635</v>
      </c>
      <c r="F3039" s="13">
        <v>39517</v>
      </c>
      <c r="G3039" s="13">
        <v>79152</v>
      </c>
      <c r="H3039" s="13">
        <v>0</v>
      </c>
      <c r="I3039" s="13">
        <v>0</v>
      </c>
      <c r="J3039" s="13">
        <v>0</v>
      </c>
      <c r="K3039" s="15">
        <v>39635</v>
      </c>
      <c r="L3039" s="15">
        <v>39517</v>
      </c>
      <c r="M3039" s="15">
        <v>79152</v>
      </c>
      <c r="O3039" s="13"/>
      <c r="P3039" s="13"/>
    </row>
    <row r="3040" spans="1:16" ht="12.45" customHeight="1" x14ac:dyDescent="0.2">
      <c r="A3040" s="11" t="str">
        <f t="shared" si="52"/>
        <v>PARABURDOO2006</v>
      </c>
      <c r="B3040" s="95" t="s">
        <v>31</v>
      </c>
      <c r="C3040" s="88">
        <v>2006</v>
      </c>
      <c r="D3040" s="89"/>
      <c r="E3040" s="15">
        <v>48244</v>
      </c>
      <c r="F3040" s="15">
        <v>48171</v>
      </c>
      <c r="G3040" s="15">
        <v>96415</v>
      </c>
      <c r="H3040" s="90">
        <v>0</v>
      </c>
      <c r="I3040" s="90">
        <v>0</v>
      </c>
      <c r="J3040" s="15">
        <v>0</v>
      </c>
      <c r="K3040" s="15">
        <v>48244</v>
      </c>
      <c r="L3040" s="15">
        <v>48171</v>
      </c>
      <c r="M3040" s="15">
        <v>96415</v>
      </c>
      <c r="O3040" s="13"/>
      <c r="P3040" s="13"/>
    </row>
    <row r="3041" spans="1:16" ht="12.45" customHeight="1" x14ac:dyDescent="0.2">
      <c r="A3041" s="11" t="str">
        <f t="shared" si="52"/>
        <v>PARABURDOO2007</v>
      </c>
      <c r="B3041" s="3" t="s">
        <v>31</v>
      </c>
      <c r="C3041" s="12">
        <v>2007</v>
      </c>
      <c r="E3041" s="13">
        <v>52382</v>
      </c>
      <c r="F3041" s="13">
        <v>52568</v>
      </c>
      <c r="G3041" s="13">
        <v>104950</v>
      </c>
      <c r="H3041" s="13">
        <v>0</v>
      </c>
      <c r="I3041" s="13">
        <v>0</v>
      </c>
      <c r="J3041" s="13">
        <v>0</v>
      </c>
      <c r="K3041" s="15">
        <v>52382</v>
      </c>
      <c r="L3041" s="15">
        <v>52568</v>
      </c>
      <c r="M3041" s="15">
        <v>104950</v>
      </c>
      <c r="O3041" s="13"/>
      <c r="P3041" s="13"/>
    </row>
    <row r="3042" spans="1:16" ht="12.45" customHeight="1" x14ac:dyDescent="0.2">
      <c r="A3042" s="11" t="str">
        <f t="shared" si="52"/>
        <v>PARABURDOO2008</v>
      </c>
      <c r="B3042" s="3" t="s">
        <v>31</v>
      </c>
      <c r="C3042" s="12">
        <v>2008</v>
      </c>
      <c r="E3042" s="13">
        <v>64457</v>
      </c>
      <c r="F3042" s="13">
        <v>65138</v>
      </c>
      <c r="G3042" s="13">
        <v>129595</v>
      </c>
      <c r="H3042" s="13">
        <v>0</v>
      </c>
      <c r="I3042" s="13">
        <v>0</v>
      </c>
      <c r="J3042" s="13">
        <v>0</v>
      </c>
      <c r="K3042" s="15">
        <v>64457</v>
      </c>
      <c r="L3042" s="15">
        <v>65138</v>
      </c>
      <c r="M3042" s="15">
        <v>129595</v>
      </c>
      <c r="O3042" s="13"/>
      <c r="P3042" s="13"/>
    </row>
    <row r="3043" spans="1:16" ht="12.45" customHeight="1" x14ac:dyDescent="0.2">
      <c r="A3043" s="11" t="str">
        <f t="shared" ref="A3043:A3106" si="53">CONCATENATE(B3043,C3043)</f>
        <v>PARABURDOO2009</v>
      </c>
      <c r="B3043" s="95" t="s">
        <v>31</v>
      </c>
      <c r="C3043" s="88">
        <v>2009</v>
      </c>
      <c r="D3043" s="89"/>
      <c r="E3043" s="15">
        <v>63608</v>
      </c>
      <c r="F3043" s="15">
        <v>64087</v>
      </c>
      <c r="G3043" s="15">
        <v>127695</v>
      </c>
      <c r="H3043" s="90">
        <v>0</v>
      </c>
      <c r="I3043" s="90">
        <v>0</v>
      </c>
      <c r="J3043" s="15">
        <v>0</v>
      </c>
      <c r="K3043" s="15">
        <v>63608</v>
      </c>
      <c r="L3043" s="15">
        <v>64087</v>
      </c>
      <c r="M3043" s="15">
        <v>127695</v>
      </c>
      <c r="O3043" s="13"/>
      <c r="P3043" s="13"/>
    </row>
    <row r="3044" spans="1:16" ht="12.45" customHeight="1" x14ac:dyDescent="0.2">
      <c r="A3044" s="11" t="str">
        <f t="shared" si="53"/>
        <v>PARABURDOO2010</v>
      </c>
      <c r="B3044" s="3" t="s">
        <v>31</v>
      </c>
      <c r="C3044" s="12">
        <v>2010</v>
      </c>
      <c r="E3044" s="13">
        <v>87065</v>
      </c>
      <c r="F3044" s="13">
        <v>88509</v>
      </c>
      <c r="G3044" s="13">
        <v>175574</v>
      </c>
      <c r="H3044" s="13">
        <v>0</v>
      </c>
      <c r="I3044" s="13">
        <v>0</v>
      </c>
      <c r="J3044" s="13">
        <v>0</v>
      </c>
      <c r="K3044" s="15">
        <v>87065</v>
      </c>
      <c r="L3044" s="15">
        <v>88509</v>
      </c>
      <c r="M3044" s="15">
        <v>175574</v>
      </c>
      <c r="O3044" s="13"/>
      <c r="P3044" s="13"/>
    </row>
    <row r="3045" spans="1:16" ht="12.45" customHeight="1" x14ac:dyDescent="0.2">
      <c r="A3045" s="11" t="str">
        <f t="shared" si="53"/>
        <v>PARABURDOO2011</v>
      </c>
      <c r="B3045" s="95" t="s">
        <v>31</v>
      </c>
      <c r="C3045" s="88">
        <v>2011</v>
      </c>
      <c r="D3045" s="89"/>
      <c r="E3045" s="15">
        <v>123503</v>
      </c>
      <c r="F3045" s="15">
        <v>123121</v>
      </c>
      <c r="G3045" s="15">
        <v>246624</v>
      </c>
      <c r="H3045" s="90">
        <v>0</v>
      </c>
      <c r="I3045" s="90">
        <v>0</v>
      </c>
      <c r="J3045" s="15">
        <v>0</v>
      </c>
      <c r="K3045" s="15">
        <v>123503</v>
      </c>
      <c r="L3045" s="15">
        <v>123121</v>
      </c>
      <c r="M3045" s="15">
        <v>246624</v>
      </c>
      <c r="O3045" s="13"/>
      <c r="P3045" s="13"/>
    </row>
    <row r="3046" spans="1:16" ht="12.45" customHeight="1" x14ac:dyDescent="0.2">
      <c r="A3046" s="11" t="str">
        <f t="shared" si="53"/>
        <v>PARABURDOO2012</v>
      </c>
      <c r="B3046" s="95" t="s">
        <v>31</v>
      </c>
      <c r="C3046" s="88">
        <v>2012</v>
      </c>
      <c r="D3046" s="89"/>
      <c r="E3046" s="15">
        <v>150516</v>
      </c>
      <c r="F3046" s="15">
        <v>150667</v>
      </c>
      <c r="G3046" s="15">
        <v>301183</v>
      </c>
      <c r="H3046" s="90">
        <v>0</v>
      </c>
      <c r="I3046" s="90">
        <v>0</v>
      </c>
      <c r="J3046" s="15">
        <v>0</v>
      </c>
      <c r="K3046" s="15">
        <v>150516</v>
      </c>
      <c r="L3046" s="15">
        <v>150667</v>
      </c>
      <c r="M3046" s="15">
        <v>301183</v>
      </c>
      <c r="O3046" s="13"/>
      <c r="P3046" s="13"/>
    </row>
    <row r="3047" spans="1:16" ht="12.45" customHeight="1" x14ac:dyDescent="0.2">
      <c r="A3047" s="11" t="str">
        <f t="shared" si="53"/>
        <v>PARABURDOO2013</v>
      </c>
      <c r="B3047" s="95" t="s">
        <v>31</v>
      </c>
      <c r="C3047" s="88">
        <v>2013</v>
      </c>
      <c r="D3047" s="89"/>
      <c r="E3047" s="15">
        <v>115836</v>
      </c>
      <c r="F3047" s="15">
        <v>116457</v>
      </c>
      <c r="G3047" s="15">
        <v>232293</v>
      </c>
      <c r="H3047" s="15">
        <v>0</v>
      </c>
      <c r="I3047" s="15">
        <v>0</v>
      </c>
      <c r="J3047" s="15">
        <v>0</v>
      </c>
      <c r="K3047" s="15">
        <v>115836</v>
      </c>
      <c r="L3047" s="15">
        <v>116457</v>
      </c>
      <c r="M3047" s="15">
        <v>232293</v>
      </c>
      <c r="O3047" s="13"/>
      <c r="P3047" s="13"/>
    </row>
    <row r="3048" spans="1:16" ht="12.45" customHeight="1" x14ac:dyDescent="0.2">
      <c r="A3048" s="11" t="str">
        <f t="shared" si="53"/>
        <v>PARABURDOO2014</v>
      </c>
      <c r="B3048" s="3" t="s">
        <v>31</v>
      </c>
      <c r="C3048" s="12">
        <v>2014</v>
      </c>
      <c r="E3048" s="13">
        <v>96674</v>
      </c>
      <c r="F3048" s="13">
        <v>96617</v>
      </c>
      <c r="G3048" s="13">
        <v>193291</v>
      </c>
      <c r="H3048" s="13">
        <v>0</v>
      </c>
      <c r="I3048" s="13">
        <v>0</v>
      </c>
      <c r="J3048" s="13">
        <v>0</v>
      </c>
      <c r="K3048" s="15">
        <v>96674</v>
      </c>
      <c r="L3048" s="15">
        <v>96617</v>
      </c>
      <c r="M3048" s="15">
        <v>193291</v>
      </c>
      <c r="O3048" s="13"/>
      <c r="P3048" s="13"/>
    </row>
    <row r="3049" spans="1:16" ht="12.45" customHeight="1" x14ac:dyDescent="0.2">
      <c r="A3049" s="11" t="str">
        <f t="shared" si="53"/>
        <v>PARABURDOO2015</v>
      </c>
      <c r="B3049" s="3" t="s">
        <v>31</v>
      </c>
      <c r="C3049" s="12">
        <v>2015</v>
      </c>
      <c r="E3049" s="13">
        <v>82829</v>
      </c>
      <c r="F3049" s="13">
        <v>84284</v>
      </c>
      <c r="G3049" s="13">
        <v>167113</v>
      </c>
      <c r="H3049" s="13">
        <v>0</v>
      </c>
      <c r="I3049" s="13">
        <v>0</v>
      </c>
      <c r="J3049" s="13">
        <v>0</v>
      </c>
      <c r="K3049" s="15">
        <v>82829</v>
      </c>
      <c r="L3049" s="15">
        <v>84284</v>
      </c>
      <c r="M3049" s="15">
        <v>167113</v>
      </c>
      <c r="O3049" s="13"/>
      <c r="P3049" s="13"/>
    </row>
    <row r="3050" spans="1:16" ht="12.45" customHeight="1" x14ac:dyDescent="0.2">
      <c r="A3050" s="11" t="str">
        <f t="shared" si="53"/>
        <v>PARABURDOO2016</v>
      </c>
      <c r="B3050" s="3" t="s">
        <v>31</v>
      </c>
      <c r="C3050" s="12">
        <v>2016</v>
      </c>
      <c r="E3050" s="13">
        <v>81431</v>
      </c>
      <c r="F3050" s="13">
        <v>82679</v>
      </c>
      <c r="G3050" s="13">
        <v>164110</v>
      </c>
      <c r="H3050" s="13">
        <v>0</v>
      </c>
      <c r="I3050" s="13">
        <v>0</v>
      </c>
      <c r="J3050" s="13">
        <v>0</v>
      </c>
      <c r="K3050" s="15">
        <v>81431</v>
      </c>
      <c r="L3050" s="15">
        <v>82679</v>
      </c>
      <c r="M3050" s="15">
        <v>164110</v>
      </c>
      <c r="O3050" s="13"/>
      <c r="P3050" s="13"/>
    </row>
    <row r="3051" spans="1:16" ht="12.45" customHeight="1" x14ac:dyDescent="0.2">
      <c r="A3051" s="11" t="str">
        <f t="shared" si="53"/>
        <v>PARABURDOO2017</v>
      </c>
      <c r="B3051" s="3" t="s">
        <v>31</v>
      </c>
      <c r="C3051" s="12">
        <v>2017</v>
      </c>
      <c r="E3051" s="13">
        <v>82481</v>
      </c>
      <c r="F3051" s="13">
        <v>83653</v>
      </c>
      <c r="G3051" s="13">
        <v>166134</v>
      </c>
      <c r="H3051" s="13">
        <v>0</v>
      </c>
      <c r="I3051" s="13">
        <v>0</v>
      </c>
      <c r="J3051" s="13">
        <v>0</v>
      </c>
      <c r="K3051" s="15">
        <v>82481</v>
      </c>
      <c r="L3051" s="15">
        <v>83653</v>
      </c>
      <c r="M3051" s="15">
        <v>166134</v>
      </c>
      <c r="O3051" s="13"/>
      <c r="P3051" s="13"/>
    </row>
    <row r="3052" spans="1:16" ht="12.45" customHeight="1" x14ac:dyDescent="0.2">
      <c r="A3052" s="11" t="str">
        <f t="shared" si="53"/>
        <v>PARABURDOO2018</v>
      </c>
      <c r="B3052" s="3" t="s">
        <v>31</v>
      </c>
      <c r="C3052" s="12">
        <v>2018</v>
      </c>
      <c r="E3052" s="13">
        <v>88643</v>
      </c>
      <c r="F3052" s="13">
        <v>89368</v>
      </c>
      <c r="G3052" s="13">
        <v>178011</v>
      </c>
      <c r="H3052" s="13">
        <v>0</v>
      </c>
      <c r="I3052" s="13">
        <v>0</v>
      </c>
      <c r="J3052" s="13">
        <v>0</v>
      </c>
      <c r="K3052" s="15">
        <v>88643</v>
      </c>
      <c r="L3052" s="15">
        <v>89368</v>
      </c>
      <c r="M3052" s="15">
        <v>178011</v>
      </c>
    </row>
    <row r="3053" spans="1:16" ht="12.45" customHeight="1" x14ac:dyDescent="0.2">
      <c r="A3053" s="11" t="str">
        <f t="shared" si="53"/>
        <v>PARABURDOO2019</v>
      </c>
      <c r="B3053" s="3" t="s">
        <v>31</v>
      </c>
      <c r="C3053" s="12">
        <v>2019</v>
      </c>
      <c r="E3053" s="13">
        <v>94624</v>
      </c>
      <c r="F3053" s="13">
        <v>96232</v>
      </c>
      <c r="G3053" s="13">
        <v>190856</v>
      </c>
      <c r="H3053" s="13">
        <v>0</v>
      </c>
      <c r="I3053" s="13">
        <v>0</v>
      </c>
      <c r="J3053" s="13">
        <v>0</v>
      </c>
      <c r="K3053" s="15">
        <v>94624</v>
      </c>
      <c r="L3053" s="15">
        <v>96232</v>
      </c>
      <c r="M3053" s="15">
        <v>190856</v>
      </c>
    </row>
    <row r="3054" spans="1:16" ht="12.45" customHeight="1" x14ac:dyDescent="0.2">
      <c r="A3054" s="11" t="str">
        <f t="shared" si="53"/>
        <v>PARABURDOO2020</v>
      </c>
      <c r="B3054" s="95" t="s">
        <v>31</v>
      </c>
      <c r="C3054" s="88">
        <v>2020</v>
      </c>
      <c r="D3054" s="89"/>
      <c r="E3054" s="15">
        <v>54986</v>
      </c>
      <c r="F3054" s="15">
        <v>55672</v>
      </c>
      <c r="G3054" s="15">
        <v>110658</v>
      </c>
      <c r="H3054" s="90">
        <v>0</v>
      </c>
      <c r="I3054" s="90">
        <v>0</v>
      </c>
      <c r="J3054" s="15">
        <v>0</v>
      </c>
      <c r="K3054" s="15">
        <v>54986</v>
      </c>
      <c r="L3054" s="15">
        <v>55672</v>
      </c>
      <c r="M3054" s="15">
        <v>110658</v>
      </c>
    </row>
    <row r="3055" spans="1:16" ht="12.45" customHeight="1" x14ac:dyDescent="0.2">
      <c r="A3055" s="11" t="str">
        <f t="shared" si="53"/>
        <v>PARABURDOO2021</v>
      </c>
      <c r="B3055" s="93" t="s">
        <v>31</v>
      </c>
      <c r="C3055" s="88">
        <v>2021</v>
      </c>
      <c r="D3055" s="17"/>
      <c r="E3055" s="15">
        <v>95632</v>
      </c>
      <c r="F3055" s="15">
        <v>96719</v>
      </c>
      <c r="G3055" s="15">
        <v>192351</v>
      </c>
      <c r="H3055" s="15">
        <v>0</v>
      </c>
      <c r="I3055" s="15">
        <v>0</v>
      </c>
      <c r="J3055" s="15">
        <v>0</v>
      </c>
      <c r="K3055" s="15">
        <v>95632</v>
      </c>
      <c r="L3055" s="15">
        <v>96719</v>
      </c>
      <c r="M3055" s="15">
        <v>192351</v>
      </c>
    </row>
    <row r="3056" spans="1:16" ht="12.45" customHeight="1" x14ac:dyDescent="0.2">
      <c r="A3056" s="11" t="str">
        <f t="shared" si="53"/>
        <v>PARABURDOO2022</v>
      </c>
      <c r="B3056" s="93" t="s">
        <v>31</v>
      </c>
      <c r="C3056" s="88">
        <v>2022</v>
      </c>
      <c r="D3056" s="89"/>
      <c r="E3056" s="15">
        <v>105531</v>
      </c>
      <c r="F3056" s="15">
        <v>105225</v>
      </c>
      <c r="G3056" s="15">
        <v>210756</v>
      </c>
      <c r="H3056" s="15">
        <v>0</v>
      </c>
      <c r="I3056" s="15">
        <v>0</v>
      </c>
      <c r="J3056" s="15">
        <v>0</v>
      </c>
      <c r="K3056" s="15">
        <v>105531</v>
      </c>
      <c r="L3056" s="15">
        <v>105225</v>
      </c>
      <c r="M3056" s="15">
        <v>210756</v>
      </c>
    </row>
    <row r="3057" spans="1:13" ht="12.45" customHeight="1" x14ac:dyDescent="0.2">
      <c r="A3057" s="11" t="str">
        <f t="shared" si="53"/>
        <v>PARABURDOO2023</v>
      </c>
      <c r="B3057" s="93" t="s">
        <v>31</v>
      </c>
      <c r="C3057" s="12">
        <v>2023</v>
      </c>
      <c r="D3057" s="89"/>
      <c r="E3057" s="94">
        <v>122833</v>
      </c>
      <c r="F3057" s="94">
        <v>123165</v>
      </c>
      <c r="G3057" s="94">
        <v>245998</v>
      </c>
      <c r="H3057" s="94">
        <v>0</v>
      </c>
      <c r="I3057" s="94">
        <v>0</v>
      </c>
      <c r="J3057" s="94">
        <v>0</v>
      </c>
      <c r="K3057" s="15">
        <v>122833</v>
      </c>
      <c r="L3057" s="15">
        <v>123165</v>
      </c>
      <c r="M3057" s="15">
        <v>245998</v>
      </c>
    </row>
    <row r="3058" spans="1:13" ht="12.45" customHeight="1" x14ac:dyDescent="0.2">
      <c r="A3058" s="11" t="str">
        <f t="shared" si="53"/>
        <v>PARABURDOO2024</v>
      </c>
      <c r="B3058" s="93" t="s">
        <v>31</v>
      </c>
      <c r="C3058" s="88">
        <v>2024</v>
      </c>
      <c r="D3058" s="89"/>
      <c r="E3058" s="15">
        <v>137344</v>
      </c>
      <c r="F3058" s="15">
        <v>138917</v>
      </c>
      <c r="G3058" s="15">
        <v>276261</v>
      </c>
      <c r="H3058" s="15">
        <v>0</v>
      </c>
      <c r="I3058" s="15">
        <v>0</v>
      </c>
      <c r="J3058" s="15">
        <v>0</v>
      </c>
      <c r="K3058" s="15">
        <v>137344</v>
      </c>
      <c r="L3058" s="15">
        <v>138917</v>
      </c>
      <c r="M3058" s="15">
        <v>276261</v>
      </c>
    </row>
    <row r="3059" spans="1:13" ht="12.45" customHeight="1" x14ac:dyDescent="0.2">
      <c r="A3059" s="11" t="str">
        <f t="shared" si="53"/>
        <v>PARKES1985</v>
      </c>
      <c r="B3059" s="93" t="s">
        <v>158</v>
      </c>
      <c r="C3059" s="88">
        <v>1985</v>
      </c>
      <c r="E3059" s="15">
        <v>4116</v>
      </c>
      <c r="F3059" s="15">
        <v>4120</v>
      </c>
      <c r="G3059" s="15">
        <v>8236</v>
      </c>
      <c r="H3059" s="15">
        <v>0</v>
      </c>
      <c r="I3059" s="15">
        <v>0</v>
      </c>
      <c r="J3059" s="15">
        <v>0</v>
      </c>
      <c r="K3059" s="15">
        <v>4116</v>
      </c>
      <c r="L3059" s="15">
        <v>4120</v>
      </c>
      <c r="M3059" s="15">
        <v>8236</v>
      </c>
    </row>
    <row r="3060" spans="1:13" ht="12.45" customHeight="1" x14ac:dyDescent="0.2">
      <c r="A3060" s="11" t="str">
        <f t="shared" si="53"/>
        <v>PARKES1986</v>
      </c>
      <c r="B3060" s="3" t="s">
        <v>158</v>
      </c>
      <c r="C3060" s="12">
        <v>1986</v>
      </c>
      <c r="E3060" s="13">
        <v>3650</v>
      </c>
      <c r="F3060" s="13">
        <v>3652</v>
      </c>
      <c r="G3060" s="13">
        <v>7302</v>
      </c>
      <c r="H3060" s="13">
        <v>0</v>
      </c>
      <c r="I3060" s="13">
        <v>0</v>
      </c>
      <c r="J3060" s="13">
        <v>0</v>
      </c>
      <c r="K3060" s="15">
        <v>3650</v>
      </c>
      <c r="L3060" s="15">
        <v>3652</v>
      </c>
      <c r="M3060" s="15">
        <v>7302</v>
      </c>
    </row>
    <row r="3061" spans="1:13" ht="12.45" customHeight="1" x14ac:dyDescent="0.2">
      <c r="A3061" s="11" t="str">
        <f t="shared" si="53"/>
        <v>PARKES1987</v>
      </c>
      <c r="B3061" s="91" t="s">
        <v>158</v>
      </c>
      <c r="C3061" s="16">
        <v>1987</v>
      </c>
      <c r="D3061" s="89"/>
      <c r="E3061" s="92">
        <v>3792</v>
      </c>
      <c r="F3061" s="92">
        <v>3793</v>
      </c>
      <c r="G3061" s="92">
        <v>7585</v>
      </c>
      <c r="H3061" s="92">
        <v>0</v>
      </c>
      <c r="I3061" s="92">
        <v>0</v>
      </c>
      <c r="J3061" s="92">
        <v>0</v>
      </c>
      <c r="K3061" s="15">
        <v>3792</v>
      </c>
      <c r="L3061" s="15">
        <v>3793</v>
      </c>
      <c r="M3061" s="15">
        <v>7585</v>
      </c>
    </row>
    <row r="3062" spans="1:13" ht="12.45" customHeight="1" x14ac:dyDescent="0.2">
      <c r="A3062" s="11" t="str">
        <f t="shared" si="53"/>
        <v>PARKES1988</v>
      </c>
      <c r="B3062" s="95" t="s">
        <v>158</v>
      </c>
      <c r="C3062" s="88">
        <v>1988</v>
      </c>
      <c r="D3062" s="89"/>
      <c r="E3062" s="15">
        <v>3778</v>
      </c>
      <c r="F3062" s="15">
        <v>3747</v>
      </c>
      <c r="G3062" s="15">
        <v>7525</v>
      </c>
      <c r="H3062" s="15">
        <v>0</v>
      </c>
      <c r="I3062" s="15">
        <v>0</v>
      </c>
      <c r="J3062" s="15">
        <v>0</v>
      </c>
      <c r="K3062" s="15">
        <v>3778</v>
      </c>
      <c r="L3062" s="15">
        <v>3747</v>
      </c>
      <c r="M3062" s="15">
        <v>7525</v>
      </c>
    </row>
    <row r="3063" spans="1:13" ht="12.45" customHeight="1" x14ac:dyDescent="0.2">
      <c r="A3063" s="11" t="str">
        <f t="shared" si="53"/>
        <v>PARKES1989</v>
      </c>
      <c r="B3063" s="3" t="s">
        <v>158</v>
      </c>
      <c r="C3063" s="12">
        <v>1989</v>
      </c>
      <c r="E3063" s="13">
        <v>2842</v>
      </c>
      <c r="F3063" s="13">
        <v>2781</v>
      </c>
      <c r="G3063" s="13">
        <v>5623</v>
      </c>
      <c r="H3063" s="13">
        <v>0</v>
      </c>
      <c r="I3063" s="13">
        <v>0</v>
      </c>
      <c r="J3063" s="13">
        <v>0</v>
      </c>
      <c r="K3063" s="15">
        <v>2842</v>
      </c>
      <c r="L3063" s="15">
        <v>2781</v>
      </c>
      <c r="M3063" s="15">
        <v>5623</v>
      </c>
    </row>
    <row r="3064" spans="1:13" ht="12.45" customHeight="1" x14ac:dyDescent="0.2">
      <c r="A3064" s="11" t="str">
        <f t="shared" si="53"/>
        <v>PARKES1990</v>
      </c>
      <c r="B3064" s="3" t="s">
        <v>158</v>
      </c>
      <c r="C3064" s="12">
        <v>1990</v>
      </c>
      <c r="E3064" s="13">
        <v>3063</v>
      </c>
      <c r="F3064" s="13">
        <v>3069</v>
      </c>
      <c r="G3064" s="13">
        <v>6132</v>
      </c>
      <c r="H3064" s="13">
        <v>0</v>
      </c>
      <c r="I3064" s="13">
        <v>0</v>
      </c>
      <c r="J3064" s="13">
        <v>0</v>
      </c>
      <c r="K3064" s="15">
        <v>3063</v>
      </c>
      <c r="L3064" s="15">
        <v>3069</v>
      </c>
      <c r="M3064" s="15">
        <v>6132</v>
      </c>
    </row>
    <row r="3065" spans="1:13" ht="12.45" customHeight="1" x14ac:dyDescent="0.2">
      <c r="A3065" s="11" t="str">
        <f t="shared" si="53"/>
        <v>PARKES1991</v>
      </c>
      <c r="B3065" s="95" t="s">
        <v>158</v>
      </c>
      <c r="C3065" s="88">
        <v>1991</v>
      </c>
      <c r="D3065" s="89"/>
      <c r="E3065" s="15">
        <v>3303</v>
      </c>
      <c r="F3065" s="15">
        <v>3136</v>
      </c>
      <c r="G3065" s="15">
        <v>6439</v>
      </c>
      <c r="H3065" s="90">
        <v>0</v>
      </c>
      <c r="I3065" s="90">
        <v>0</v>
      </c>
      <c r="J3065" s="15">
        <v>0</v>
      </c>
      <c r="K3065" s="15">
        <v>3303</v>
      </c>
      <c r="L3065" s="15">
        <v>3136</v>
      </c>
      <c r="M3065" s="15">
        <v>6439</v>
      </c>
    </row>
    <row r="3066" spans="1:13" ht="12.45" customHeight="1" x14ac:dyDescent="0.2">
      <c r="A3066" s="11" t="str">
        <f t="shared" si="53"/>
        <v>PARKES1992</v>
      </c>
      <c r="B3066" s="3" t="s">
        <v>158</v>
      </c>
      <c r="C3066" s="12">
        <v>1992</v>
      </c>
      <c r="E3066" s="13">
        <v>3393</v>
      </c>
      <c r="F3066" s="13">
        <v>3630</v>
      </c>
      <c r="G3066" s="13">
        <v>7023</v>
      </c>
      <c r="H3066" s="13">
        <v>0</v>
      </c>
      <c r="I3066" s="13">
        <v>0</v>
      </c>
      <c r="J3066" s="13">
        <v>0</v>
      </c>
      <c r="K3066" s="15">
        <v>3393</v>
      </c>
      <c r="L3066" s="15">
        <v>3630</v>
      </c>
      <c r="M3066" s="15">
        <v>7023</v>
      </c>
    </row>
    <row r="3067" spans="1:13" ht="12.45" customHeight="1" x14ac:dyDescent="0.2">
      <c r="A3067" s="11" t="str">
        <f t="shared" si="53"/>
        <v>PARKES1993</v>
      </c>
      <c r="B3067" s="93" t="s">
        <v>158</v>
      </c>
      <c r="C3067" s="88">
        <v>1993</v>
      </c>
      <c r="D3067" s="89"/>
      <c r="E3067" s="15">
        <v>4698</v>
      </c>
      <c r="F3067" s="15">
        <v>4879</v>
      </c>
      <c r="G3067" s="15">
        <v>9577</v>
      </c>
      <c r="H3067" s="15">
        <v>0</v>
      </c>
      <c r="I3067" s="15">
        <v>0</v>
      </c>
      <c r="J3067" s="15">
        <v>0</v>
      </c>
      <c r="K3067" s="15">
        <v>4698</v>
      </c>
      <c r="L3067" s="15">
        <v>4879</v>
      </c>
      <c r="M3067" s="15">
        <v>9577</v>
      </c>
    </row>
    <row r="3068" spans="1:13" ht="12.45" customHeight="1" x14ac:dyDescent="0.2">
      <c r="A3068" s="11" t="str">
        <f t="shared" si="53"/>
        <v>PARKES1994</v>
      </c>
      <c r="B3068" s="3" t="s">
        <v>158</v>
      </c>
      <c r="C3068" s="12">
        <v>1994</v>
      </c>
      <c r="E3068" s="13">
        <v>6285</v>
      </c>
      <c r="F3068" s="13">
        <v>6628</v>
      </c>
      <c r="G3068" s="13">
        <v>12913</v>
      </c>
      <c r="H3068" s="13">
        <v>0</v>
      </c>
      <c r="I3068" s="13">
        <v>0</v>
      </c>
      <c r="J3068" s="13">
        <v>0</v>
      </c>
      <c r="K3068" s="15">
        <v>6285</v>
      </c>
      <c r="L3068" s="15">
        <v>6628</v>
      </c>
      <c r="M3068" s="15">
        <v>12913</v>
      </c>
    </row>
    <row r="3069" spans="1:13" ht="12.45" customHeight="1" x14ac:dyDescent="0.2">
      <c r="A3069" s="11" t="str">
        <f t="shared" si="53"/>
        <v>PARKES1995</v>
      </c>
      <c r="B3069" s="3" t="s">
        <v>158</v>
      </c>
      <c r="C3069" s="12">
        <v>1995</v>
      </c>
      <c r="E3069" s="13">
        <v>7719</v>
      </c>
      <c r="F3069" s="13">
        <v>7617</v>
      </c>
      <c r="G3069" s="13">
        <v>15336</v>
      </c>
      <c r="H3069" s="13">
        <v>0</v>
      </c>
      <c r="I3069" s="13">
        <v>0</v>
      </c>
      <c r="J3069" s="13">
        <v>0</v>
      </c>
      <c r="K3069" s="15">
        <v>7719</v>
      </c>
      <c r="L3069" s="15">
        <v>7617</v>
      </c>
      <c r="M3069" s="15">
        <v>15336</v>
      </c>
    </row>
    <row r="3070" spans="1:13" ht="12.45" customHeight="1" x14ac:dyDescent="0.2">
      <c r="A3070" s="11" t="str">
        <f t="shared" si="53"/>
        <v>PARKES1996</v>
      </c>
      <c r="B3070" s="3" t="s">
        <v>158</v>
      </c>
      <c r="C3070" s="12">
        <v>1996</v>
      </c>
      <c r="E3070" s="13">
        <v>8604</v>
      </c>
      <c r="F3070" s="13">
        <v>8632</v>
      </c>
      <c r="G3070" s="13">
        <v>17236</v>
      </c>
      <c r="H3070" s="13">
        <v>0</v>
      </c>
      <c r="I3070" s="13">
        <v>0</v>
      </c>
      <c r="J3070" s="13">
        <v>0</v>
      </c>
      <c r="K3070" s="15">
        <v>8604</v>
      </c>
      <c r="L3070" s="15">
        <v>8632</v>
      </c>
      <c r="M3070" s="15">
        <v>17236</v>
      </c>
    </row>
    <row r="3071" spans="1:13" ht="12.45" customHeight="1" x14ac:dyDescent="0.2">
      <c r="A3071" s="11" t="str">
        <f t="shared" si="53"/>
        <v>PARKES1997</v>
      </c>
      <c r="B3071" s="3" t="s">
        <v>158</v>
      </c>
      <c r="C3071" s="12">
        <v>1997</v>
      </c>
      <c r="E3071" s="13">
        <v>7623</v>
      </c>
      <c r="F3071" s="13">
        <v>7476</v>
      </c>
      <c r="G3071" s="13">
        <v>15099</v>
      </c>
      <c r="H3071" s="13">
        <v>0</v>
      </c>
      <c r="I3071" s="13">
        <v>0</v>
      </c>
      <c r="J3071" s="13">
        <v>0</v>
      </c>
      <c r="K3071" s="15">
        <v>7623</v>
      </c>
      <c r="L3071" s="15">
        <v>7476</v>
      </c>
      <c r="M3071" s="15">
        <v>15099</v>
      </c>
    </row>
    <row r="3072" spans="1:13" ht="12.45" customHeight="1" x14ac:dyDescent="0.2">
      <c r="A3072" s="11" t="str">
        <f t="shared" si="53"/>
        <v>PARKES1998</v>
      </c>
      <c r="B3072" s="3" t="s">
        <v>158</v>
      </c>
      <c r="C3072" s="12">
        <v>1998</v>
      </c>
      <c r="E3072" s="13">
        <v>7717</v>
      </c>
      <c r="F3072" s="13">
        <v>7701</v>
      </c>
      <c r="G3072" s="13">
        <v>15418</v>
      </c>
      <c r="H3072" s="13">
        <v>0</v>
      </c>
      <c r="I3072" s="13">
        <v>0</v>
      </c>
      <c r="J3072" s="13">
        <v>0</v>
      </c>
      <c r="K3072" s="15">
        <v>7717</v>
      </c>
      <c r="L3072" s="15">
        <v>7701</v>
      </c>
      <c r="M3072" s="15">
        <v>15418</v>
      </c>
    </row>
    <row r="3073" spans="1:13" ht="12.45" customHeight="1" x14ac:dyDescent="0.2">
      <c r="A3073" s="11" t="str">
        <f t="shared" si="53"/>
        <v>PARKES1999</v>
      </c>
      <c r="B3073" s="95" t="s">
        <v>158</v>
      </c>
      <c r="C3073" s="88">
        <v>1999</v>
      </c>
      <c r="D3073" s="89"/>
      <c r="E3073" s="15">
        <v>6679</v>
      </c>
      <c r="F3073" s="15">
        <v>6665</v>
      </c>
      <c r="G3073" s="15">
        <v>13344</v>
      </c>
      <c r="H3073" s="90">
        <v>0</v>
      </c>
      <c r="I3073" s="90">
        <v>0</v>
      </c>
      <c r="J3073" s="15">
        <v>0</v>
      </c>
      <c r="K3073" s="15">
        <v>6679</v>
      </c>
      <c r="L3073" s="15">
        <v>6665</v>
      </c>
      <c r="M3073" s="15">
        <v>13344</v>
      </c>
    </row>
    <row r="3074" spans="1:13" ht="12.45" customHeight="1" x14ac:dyDescent="0.2">
      <c r="A3074" s="11" t="str">
        <f t="shared" si="53"/>
        <v>PARKES2000</v>
      </c>
      <c r="B3074" s="95" t="s">
        <v>158</v>
      </c>
      <c r="C3074" s="88">
        <v>2000</v>
      </c>
      <c r="D3074" s="89"/>
      <c r="E3074" s="15">
        <v>6635</v>
      </c>
      <c r="F3074" s="15">
        <v>6659</v>
      </c>
      <c r="G3074" s="15">
        <v>13294</v>
      </c>
      <c r="H3074" s="90">
        <v>0</v>
      </c>
      <c r="I3074" s="90">
        <v>0</v>
      </c>
      <c r="J3074" s="15">
        <v>0</v>
      </c>
      <c r="K3074" s="15">
        <v>6635</v>
      </c>
      <c r="L3074" s="15">
        <v>6659</v>
      </c>
      <c r="M3074" s="15">
        <v>13294</v>
      </c>
    </row>
    <row r="3075" spans="1:13" ht="12.45" customHeight="1" x14ac:dyDescent="0.2">
      <c r="A3075" s="11" t="str">
        <f t="shared" si="53"/>
        <v>PARKES2001</v>
      </c>
      <c r="B3075" s="3" t="s">
        <v>158</v>
      </c>
      <c r="C3075" s="12">
        <v>2001</v>
      </c>
      <c r="E3075" s="13">
        <v>6143</v>
      </c>
      <c r="F3075" s="13">
        <v>5924</v>
      </c>
      <c r="G3075" s="13">
        <v>12067</v>
      </c>
      <c r="H3075" s="13">
        <v>0</v>
      </c>
      <c r="I3075" s="13">
        <v>0</v>
      </c>
      <c r="J3075" s="13">
        <v>0</v>
      </c>
      <c r="K3075" s="15">
        <v>6143</v>
      </c>
      <c r="L3075" s="15">
        <v>5924</v>
      </c>
      <c r="M3075" s="15">
        <v>12067</v>
      </c>
    </row>
    <row r="3076" spans="1:13" ht="12.45" customHeight="1" x14ac:dyDescent="0.2">
      <c r="A3076" s="11" t="str">
        <f t="shared" si="53"/>
        <v>PARKES2002</v>
      </c>
      <c r="B3076" s="91" t="s">
        <v>158</v>
      </c>
      <c r="C3076" s="16">
        <v>2002</v>
      </c>
      <c r="D3076" s="89"/>
      <c r="E3076" s="92">
        <v>5803</v>
      </c>
      <c r="F3076" s="92">
        <v>5530</v>
      </c>
      <c r="G3076" s="92">
        <v>11333</v>
      </c>
      <c r="H3076" s="92">
        <v>0</v>
      </c>
      <c r="I3076" s="92">
        <v>0</v>
      </c>
      <c r="J3076" s="92">
        <v>0</v>
      </c>
      <c r="K3076" s="15">
        <v>5803</v>
      </c>
      <c r="L3076" s="15">
        <v>5530</v>
      </c>
      <c r="M3076" s="15">
        <v>11333</v>
      </c>
    </row>
    <row r="3077" spans="1:13" ht="12.45" customHeight="1" x14ac:dyDescent="0.2">
      <c r="A3077" s="11" t="str">
        <f t="shared" si="53"/>
        <v>PARKES2003</v>
      </c>
      <c r="B3077" s="3" t="s">
        <v>158</v>
      </c>
      <c r="C3077" s="12">
        <v>2003</v>
      </c>
      <c r="E3077" s="13">
        <v>6727</v>
      </c>
      <c r="F3077" s="13">
        <v>6718</v>
      </c>
      <c r="G3077" s="13">
        <v>13445</v>
      </c>
      <c r="H3077" s="13">
        <v>0</v>
      </c>
      <c r="I3077" s="13">
        <v>0</v>
      </c>
      <c r="J3077" s="13">
        <v>0</v>
      </c>
      <c r="K3077" s="15">
        <v>6727</v>
      </c>
      <c r="L3077" s="15">
        <v>6718</v>
      </c>
      <c r="M3077" s="15">
        <v>13445</v>
      </c>
    </row>
    <row r="3078" spans="1:13" ht="12.45" customHeight="1" x14ac:dyDescent="0.2">
      <c r="A3078" s="11" t="str">
        <f t="shared" si="53"/>
        <v>PARKES2004</v>
      </c>
      <c r="B3078" s="3" t="s">
        <v>158</v>
      </c>
      <c r="C3078" s="12">
        <v>2004</v>
      </c>
      <c r="E3078" s="13">
        <v>9591</v>
      </c>
      <c r="F3078" s="13">
        <v>9555</v>
      </c>
      <c r="G3078" s="13">
        <v>19146</v>
      </c>
      <c r="H3078" s="13">
        <v>0</v>
      </c>
      <c r="I3078" s="13">
        <v>0</v>
      </c>
      <c r="J3078" s="13">
        <v>0</v>
      </c>
      <c r="K3078" s="15">
        <v>9591</v>
      </c>
      <c r="L3078" s="15">
        <v>9555</v>
      </c>
      <c r="M3078" s="15">
        <v>19146</v>
      </c>
    </row>
    <row r="3079" spans="1:13" ht="12.45" customHeight="1" x14ac:dyDescent="0.2">
      <c r="A3079" s="11" t="str">
        <f t="shared" si="53"/>
        <v>PARKES2005</v>
      </c>
      <c r="B3079" s="95" t="s">
        <v>158</v>
      </c>
      <c r="C3079" s="88">
        <v>2005</v>
      </c>
      <c r="D3079" s="89"/>
      <c r="E3079" s="15">
        <v>12652</v>
      </c>
      <c r="F3079" s="15">
        <v>12665</v>
      </c>
      <c r="G3079" s="15">
        <v>25317</v>
      </c>
      <c r="H3079" s="15">
        <v>0</v>
      </c>
      <c r="I3079" s="15">
        <v>0</v>
      </c>
      <c r="J3079" s="15">
        <v>0</v>
      </c>
      <c r="K3079" s="15">
        <v>12652</v>
      </c>
      <c r="L3079" s="15">
        <v>12665</v>
      </c>
      <c r="M3079" s="15">
        <v>25317</v>
      </c>
    </row>
    <row r="3080" spans="1:13" ht="12.45" customHeight="1" x14ac:dyDescent="0.2">
      <c r="A3080" s="11" t="str">
        <f t="shared" si="53"/>
        <v>PARKES2006</v>
      </c>
      <c r="B3080" s="3" t="s">
        <v>158</v>
      </c>
      <c r="C3080" s="12">
        <v>2006</v>
      </c>
      <c r="E3080" s="13">
        <v>15247</v>
      </c>
      <c r="F3080" s="13">
        <v>15370</v>
      </c>
      <c r="G3080" s="13">
        <v>30617</v>
      </c>
      <c r="H3080" s="13">
        <v>0</v>
      </c>
      <c r="I3080" s="13">
        <v>0</v>
      </c>
      <c r="J3080" s="13">
        <v>0</v>
      </c>
      <c r="K3080" s="15">
        <v>15247</v>
      </c>
      <c r="L3080" s="15">
        <v>15370</v>
      </c>
      <c r="M3080" s="15">
        <v>30617</v>
      </c>
    </row>
    <row r="3081" spans="1:13" ht="12.45" customHeight="1" x14ac:dyDescent="0.2">
      <c r="A3081" s="11" t="str">
        <f t="shared" si="53"/>
        <v>PARKES2007</v>
      </c>
      <c r="B3081" s="95" t="s">
        <v>158</v>
      </c>
      <c r="C3081" s="88">
        <v>2007</v>
      </c>
      <c r="D3081" s="89"/>
      <c r="E3081" s="15">
        <v>16712</v>
      </c>
      <c r="F3081" s="15">
        <v>16616</v>
      </c>
      <c r="G3081" s="15">
        <v>33328</v>
      </c>
      <c r="H3081" s="15">
        <v>0</v>
      </c>
      <c r="I3081" s="15">
        <v>0</v>
      </c>
      <c r="J3081" s="15">
        <v>0</v>
      </c>
      <c r="K3081" s="15">
        <v>16712</v>
      </c>
      <c r="L3081" s="15">
        <v>16616</v>
      </c>
      <c r="M3081" s="15">
        <v>33328</v>
      </c>
    </row>
    <row r="3082" spans="1:13" ht="12.45" customHeight="1" x14ac:dyDescent="0.2">
      <c r="A3082" s="11" t="str">
        <f t="shared" si="53"/>
        <v>PARKES2008</v>
      </c>
      <c r="B3082" s="3" t="s">
        <v>158</v>
      </c>
      <c r="C3082" s="12">
        <v>2008</v>
      </c>
      <c r="E3082" s="13">
        <v>17102</v>
      </c>
      <c r="F3082" s="13">
        <v>17130</v>
      </c>
      <c r="G3082" s="13">
        <v>34232</v>
      </c>
      <c r="H3082" s="13">
        <v>0</v>
      </c>
      <c r="I3082" s="13">
        <v>0</v>
      </c>
      <c r="J3082" s="13">
        <v>0</v>
      </c>
      <c r="K3082" s="15">
        <v>17102</v>
      </c>
      <c r="L3082" s="15">
        <v>17130</v>
      </c>
      <c r="M3082" s="15">
        <v>34232</v>
      </c>
    </row>
    <row r="3083" spans="1:13" ht="12.45" customHeight="1" x14ac:dyDescent="0.2">
      <c r="A3083" s="11" t="str">
        <f t="shared" si="53"/>
        <v>PARKES2009</v>
      </c>
      <c r="B3083" s="3" t="s">
        <v>158</v>
      </c>
      <c r="C3083" s="12">
        <v>2009</v>
      </c>
      <c r="E3083" s="13">
        <v>14110</v>
      </c>
      <c r="F3083" s="13">
        <v>14243</v>
      </c>
      <c r="G3083" s="13">
        <v>28353</v>
      </c>
      <c r="H3083" s="13">
        <v>0</v>
      </c>
      <c r="I3083" s="13">
        <v>0</v>
      </c>
      <c r="J3083" s="13">
        <v>0</v>
      </c>
      <c r="K3083" s="15">
        <v>14110</v>
      </c>
      <c r="L3083" s="15">
        <v>14243</v>
      </c>
      <c r="M3083" s="15">
        <v>28353</v>
      </c>
    </row>
    <row r="3084" spans="1:13" ht="12.45" customHeight="1" x14ac:dyDescent="0.2">
      <c r="A3084" s="11" t="str">
        <f t="shared" si="53"/>
        <v>PARKES2010</v>
      </c>
      <c r="B3084" s="3" t="s">
        <v>158</v>
      </c>
      <c r="C3084" s="12">
        <v>2010</v>
      </c>
      <c r="E3084" s="13">
        <v>15731</v>
      </c>
      <c r="F3084" s="13">
        <v>15931</v>
      </c>
      <c r="G3084" s="13">
        <v>31662</v>
      </c>
      <c r="H3084" s="13">
        <v>0</v>
      </c>
      <c r="I3084" s="13">
        <v>0</v>
      </c>
      <c r="J3084" s="13">
        <v>0</v>
      </c>
      <c r="K3084" s="15">
        <v>15731</v>
      </c>
      <c r="L3084" s="15">
        <v>15931</v>
      </c>
      <c r="M3084" s="15">
        <v>31662</v>
      </c>
    </row>
    <row r="3085" spans="1:13" ht="12.45" customHeight="1" x14ac:dyDescent="0.2">
      <c r="A3085" s="11" t="str">
        <f t="shared" si="53"/>
        <v>PARKES2011</v>
      </c>
      <c r="B3085" s="95" t="s">
        <v>158</v>
      </c>
      <c r="C3085" s="88">
        <v>2011</v>
      </c>
      <c r="D3085" s="89"/>
      <c r="E3085" s="15">
        <v>15845</v>
      </c>
      <c r="F3085" s="15">
        <v>15845</v>
      </c>
      <c r="G3085" s="15">
        <v>31690</v>
      </c>
      <c r="H3085" s="90">
        <v>0</v>
      </c>
      <c r="I3085" s="90">
        <v>0</v>
      </c>
      <c r="J3085" s="15">
        <v>0</v>
      </c>
      <c r="K3085" s="15">
        <v>15845</v>
      </c>
      <c r="L3085" s="15">
        <v>15845</v>
      </c>
      <c r="M3085" s="15">
        <v>31690</v>
      </c>
    </row>
    <row r="3086" spans="1:13" ht="12.45" customHeight="1" x14ac:dyDescent="0.2">
      <c r="A3086" s="11" t="str">
        <f t="shared" si="53"/>
        <v>PARKES2012</v>
      </c>
      <c r="B3086" s="91" t="s">
        <v>158</v>
      </c>
      <c r="C3086" s="16">
        <v>2012</v>
      </c>
      <c r="D3086" s="89"/>
      <c r="E3086" s="92">
        <v>15088</v>
      </c>
      <c r="F3086" s="92">
        <v>15223</v>
      </c>
      <c r="G3086" s="92">
        <v>30311</v>
      </c>
      <c r="H3086" s="92">
        <v>0</v>
      </c>
      <c r="I3086" s="92">
        <v>0</v>
      </c>
      <c r="J3086" s="92">
        <v>0</v>
      </c>
      <c r="K3086" s="15">
        <v>15088</v>
      </c>
      <c r="L3086" s="15">
        <v>15223</v>
      </c>
      <c r="M3086" s="15">
        <v>30311</v>
      </c>
    </row>
    <row r="3087" spans="1:13" ht="12.45" customHeight="1" x14ac:dyDescent="0.2">
      <c r="A3087" s="11" t="str">
        <f t="shared" si="53"/>
        <v>PARKES2013</v>
      </c>
      <c r="B3087" s="93" t="s">
        <v>158</v>
      </c>
      <c r="C3087" s="88">
        <v>2013</v>
      </c>
      <c r="D3087" s="89"/>
      <c r="E3087" s="15">
        <v>12886</v>
      </c>
      <c r="F3087" s="15">
        <v>13219</v>
      </c>
      <c r="G3087" s="15">
        <v>26105</v>
      </c>
      <c r="H3087" s="15">
        <v>0</v>
      </c>
      <c r="I3087" s="15">
        <v>0</v>
      </c>
      <c r="J3087" s="15">
        <v>0</v>
      </c>
      <c r="K3087" s="15">
        <v>12886</v>
      </c>
      <c r="L3087" s="15">
        <v>13219</v>
      </c>
      <c r="M3087" s="15">
        <v>26105</v>
      </c>
    </row>
    <row r="3088" spans="1:13" ht="12.45" customHeight="1" x14ac:dyDescent="0.2">
      <c r="A3088" s="11" t="str">
        <f t="shared" si="53"/>
        <v>PARKES2014</v>
      </c>
      <c r="B3088" s="93" t="s">
        <v>158</v>
      </c>
      <c r="C3088" s="88">
        <v>2014</v>
      </c>
      <c r="D3088" s="89"/>
      <c r="E3088" s="15">
        <v>12391</v>
      </c>
      <c r="F3088" s="15">
        <v>12587</v>
      </c>
      <c r="G3088" s="15">
        <v>24978</v>
      </c>
      <c r="H3088" s="15">
        <v>0</v>
      </c>
      <c r="I3088" s="15">
        <v>0</v>
      </c>
      <c r="J3088" s="15">
        <v>0</v>
      </c>
      <c r="K3088" s="15">
        <v>12391</v>
      </c>
      <c r="L3088" s="15">
        <v>12587</v>
      </c>
      <c r="M3088" s="15">
        <v>24978</v>
      </c>
    </row>
    <row r="3089" spans="1:13" ht="12.45" customHeight="1" x14ac:dyDescent="0.2">
      <c r="A3089" s="11" t="str">
        <f t="shared" si="53"/>
        <v>PARKES2015</v>
      </c>
      <c r="B3089" s="3" t="s">
        <v>158</v>
      </c>
      <c r="C3089" s="12">
        <v>2015</v>
      </c>
      <c r="E3089" s="13">
        <v>13128</v>
      </c>
      <c r="F3089" s="13">
        <v>13198</v>
      </c>
      <c r="G3089" s="13">
        <v>26326</v>
      </c>
      <c r="H3089" s="13">
        <v>0</v>
      </c>
      <c r="I3089" s="13">
        <v>0</v>
      </c>
      <c r="J3089" s="13">
        <v>0</v>
      </c>
      <c r="K3089" s="15">
        <v>13128</v>
      </c>
      <c r="L3089" s="15">
        <v>13198</v>
      </c>
      <c r="M3089" s="15">
        <v>26326</v>
      </c>
    </row>
    <row r="3090" spans="1:13" ht="12.45" customHeight="1" x14ac:dyDescent="0.2">
      <c r="A3090" s="11" t="str">
        <f t="shared" si="53"/>
        <v>PARKES2016</v>
      </c>
      <c r="B3090" s="93" t="s">
        <v>158</v>
      </c>
      <c r="C3090" s="88">
        <v>2016</v>
      </c>
      <c r="D3090" s="89"/>
      <c r="E3090" s="15">
        <v>14137</v>
      </c>
      <c r="F3090" s="15">
        <v>14085</v>
      </c>
      <c r="G3090" s="15">
        <v>28222</v>
      </c>
      <c r="H3090" s="15">
        <v>0</v>
      </c>
      <c r="I3090" s="15">
        <v>0</v>
      </c>
      <c r="J3090" s="15">
        <v>0</v>
      </c>
      <c r="K3090" s="15">
        <v>14137</v>
      </c>
      <c r="L3090" s="15">
        <v>14085</v>
      </c>
      <c r="M3090" s="15">
        <v>28222</v>
      </c>
    </row>
    <row r="3091" spans="1:13" ht="12.45" customHeight="1" x14ac:dyDescent="0.2">
      <c r="A3091" s="11" t="str">
        <f t="shared" si="53"/>
        <v>PARKES2017</v>
      </c>
      <c r="B3091" s="3" t="s">
        <v>158</v>
      </c>
      <c r="C3091" s="12">
        <v>2017</v>
      </c>
      <c r="E3091" s="13">
        <v>13960</v>
      </c>
      <c r="F3091" s="13">
        <v>14014</v>
      </c>
      <c r="G3091" s="13">
        <v>27974</v>
      </c>
      <c r="H3091" s="13">
        <v>0</v>
      </c>
      <c r="I3091" s="13">
        <v>0</v>
      </c>
      <c r="J3091" s="13">
        <v>0</v>
      </c>
      <c r="K3091" s="15">
        <v>13960</v>
      </c>
      <c r="L3091" s="15">
        <v>14014</v>
      </c>
      <c r="M3091" s="15">
        <v>27974</v>
      </c>
    </row>
    <row r="3092" spans="1:13" ht="12.45" customHeight="1" x14ac:dyDescent="0.2">
      <c r="A3092" s="11" t="str">
        <f t="shared" si="53"/>
        <v>PARKES2018</v>
      </c>
      <c r="B3092" s="3" t="s">
        <v>158</v>
      </c>
      <c r="C3092" s="12">
        <v>2018</v>
      </c>
      <c r="E3092" s="13">
        <v>17064</v>
      </c>
      <c r="F3092" s="13">
        <v>17216</v>
      </c>
      <c r="G3092" s="13">
        <v>34280</v>
      </c>
      <c r="H3092" s="13">
        <v>0</v>
      </c>
      <c r="I3092" s="13">
        <v>0</v>
      </c>
      <c r="J3092" s="13">
        <v>0</v>
      </c>
      <c r="K3092" s="15">
        <v>17064</v>
      </c>
      <c r="L3092" s="15">
        <v>17216</v>
      </c>
      <c r="M3092" s="15">
        <v>34280</v>
      </c>
    </row>
    <row r="3093" spans="1:13" ht="12.45" customHeight="1" x14ac:dyDescent="0.2">
      <c r="A3093" s="11" t="str">
        <f t="shared" si="53"/>
        <v>PARKES2019</v>
      </c>
      <c r="B3093" s="93" t="s">
        <v>158</v>
      </c>
      <c r="C3093" s="88">
        <v>2019</v>
      </c>
      <c r="D3093" s="89"/>
      <c r="E3093" s="15">
        <v>17726</v>
      </c>
      <c r="F3093" s="15">
        <v>18226</v>
      </c>
      <c r="G3093" s="15">
        <v>35952</v>
      </c>
      <c r="H3093" s="15">
        <v>0</v>
      </c>
      <c r="I3093" s="15">
        <v>0</v>
      </c>
      <c r="J3093" s="15">
        <v>0</v>
      </c>
      <c r="K3093" s="15">
        <v>17726</v>
      </c>
      <c r="L3093" s="15">
        <v>18226</v>
      </c>
      <c r="M3093" s="15">
        <v>35952</v>
      </c>
    </row>
    <row r="3094" spans="1:13" ht="12.45" customHeight="1" x14ac:dyDescent="0.2">
      <c r="A3094" s="11" t="str">
        <f t="shared" si="53"/>
        <v>PARKES2020</v>
      </c>
      <c r="B3094" s="95" t="s">
        <v>158</v>
      </c>
      <c r="C3094" s="88">
        <v>2020</v>
      </c>
      <c r="D3094" s="89"/>
      <c r="E3094" s="15">
        <v>4191</v>
      </c>
      <c r="F3094" s="15">
        <v>4139</v>
      </c>
      <c r="G3094" s="15">
        <v>8330</v>
      </c>
      <c r="H3094" s="90">
        <v>0</v>
      </c>
      <c r="I3094" s="90">
        <v>0</v>
      </c>
      <c r="J3094" s="15">
        <v>0</v>
      </c>
      <c r="K3094" s="15">
        <v>4191</v>
      </c>
      <c r="L3094" s="15">
        <v>4139</v>
      </c>
      <c r="M3094" s="15">
        <v>8330</v>
      </c>
    </row>
    <row r="3095" spans="1:13" ht="12.45" customHeight="1" x14ac:dyDescent="0.2">
      <c r="A3095" s="11" t="str">
        <f t="shared" si="53"/>
        <v>PARKES2021</v>
      </c>
      <c r="B3095" s="95" t="s">
        <v>158</v>
      </c>
      <c r="C3095" s="88">
        <v>2021</v>
      </c>
      <c r="D3095" s="89"/>
      <c r="E3095" s="15">
        <v>2557</v>
      </c>
      <c r="F3095" s="15">
        <v>2607</v>
      </c>
      <c r="G3095" s="15">
        <v>5164</v>
      </c>
      <c r="H3095" s="90">
        <v>0</v>
      </c>
      <c r="I3095" s="90">
        <v>0</v>
      </c>
      <c r="J3095" s="15">
        <v>0</v>
      </c>
      <c r="K3095" s="15">
        <v>2557</v>
      </c>
      <c r="L3095" s="15">
        <v>2607</v>
      </c>
      <c r="M3095" s="15">
        <v>5164</v>
      </c>
    </row>
    <row r="3096" spans="1:13" ht="12.45" customHeight="1" x14ac:dyDescent="0.2">
      <c r="A3096" s="11" t="str">
        <f t="shared" si="53"/>
        <v>PARKES2022</v>
      </c>
      <c r="B3096" s="93" t="s">
        <v>158</v>
      </c>
      <c r="C3096" s="12">
        <v>2022</v>
      </c>
      <c r="D3096" s="89"/>
      <c r="E3096" s="94">
        <v>11243</v>
      </c>
      <c r="F3096" s="94">
        <v>11455</v>
      </c>
      <c r="G3096" s="94">
        <v>22698</v>
      </c>
      <c r="H3096" s="100">
        <v>0</v>
      </c>
      <c r="I3096" s="100">
        <v>0</v>
      </c>
      <c r="J3096" s="94">
        <v>0</v>
      </c>
      <c r="K3096" s="15">
        <v>11243</v>
      </c>
      <c r="L3096" s="15">
        <v>11455</v>
      </c>
      <c r="M3096" s="15">
        <v>22698</v>
      </c>
    </row>
    <row r="3097" spans="1:13" ht="12.45" customHeight="1" x14ac:dyDescent="0.2">
      <c r="A3097" s="11" t="str">
        <f t="shared" si="53"/>
        <v>PARKES2023</v>
      </c>
      <c r="B3097" s="3" t="s">
        <v>158</v>
      </c>
      <c r="C3097" s="12">
        <v>2023</v>
      </c>
      <c r="E3097" s="13">
        <v>12382</v>
      </c>
      <c r="F3097" s="13">
        <v>12440</v>
      </c>
      <c r="G3097" s="13">
        <v>24822</v>
      </c>
      <c r="H3097" s="13">
        <v>0</v>
      </c>
      <c r="I3097" s="13">
        <v>0</v>
      </c>
      <c r="J3097" s="13">
        <v>0</v>
      </c>
      <c r="K3097" s="15">
        <v>12382</v>
      </c>
      <c r="L3097" s="15">
        <v>12440</v>
      </c>
      <c r="M3097" s="15">
        <v>24822</v>
      </c>
    </row>
    <row r="3098" spans="1:13" ht="12.45" customHeight="1" x14ac:dyDescent="0.2">
      <c r="A3098" s="11" t="str">
        <f t="shared" si="53"/>
        <v>PARKES2024</v>
      </c>
      <c r="B3098" s="3" t="s">
        <v>158</v>
      </c>
      <c r="C3098" s="12">
        <v>2024</v>
      </c>
      <c r="E3098" s="13">
        <v>8778</v>
      </c>
      <c r="F3098" s="13">
        <v>8988</v>
      </c>
      <c r="G3098" s="13">
        <v>17766</v>
      </c>
      <c r="H3098" s="13">
        <v>0</v>
      </c>
      <c r="I3098" s="13">
        <v>0</v>
      </c>
      <c r="J3098" s="13">
        <v>0</v>
      </c>
      <c r="K3098" s="15">
        <v>8778</v>
      </c>
      <c r="L3098" s="15">
        <v>8988</v>
      </c>
      <c r="M3098" s="15">
        <v>17766</v>
      </c>
    </row>
    <row r="3099" spans="1:13" ht="12.45" customHeight="1" x14ac:dyDescent="0.2">
      <c r="A3099" s="11" t="str">
        <f t="shared" si="53"/>
        <v>PERTH1985</v>
      </c>
      <c r="B3099" s="3" t="s">
        <v>30</v>
      </c>
      <c r="C3099" s="12">
        <v>1985</v>
      </c>
      <c r="E3099" s="13">
        <v>680950</v>
      </c>
      <c r="F3099" s="13">
        <v>676671</v>
      </c>
      <c r="G3099" s="13">
        <v>1357621</v>
      </c>
      <c r="H3099" s="13">
        <v>255255</v>
      </c>
      <c r="I3099" s="13">
        <v>245627</v>
      </c>
      <c r="J3099" s="13">
        <v>500882</v>
      </c>
      <c r="K3099" s="15">
        <v>936205</v>
      </c>
      <c r="L3099" s="15">
        <v>922298</v>
      </c>
      <c r="M3099" s="15">
        <v>1858503</v>
      </c>
    </row>
    <row r="3100" spans="1:13" ht="12.45" customHeight="1" x14ac:dyDescent="0.2">
      <c r="A3100" s="11" t="str">
        <f t="shared" si="53"/>
        <v>PERTH1986</v>
      </c>
      <c r="B3100" s="3" t="s">
        <v>30</v>
      </c>
      <c r="C3100" s="12">
        <v>1986</v>
      </c>
      <c r="E3100" s="13">
        <v>723991</v>
      </c>
      <c r="F3100" s="13">
        <v>714521</v>
      </c>
      <c r="G3100" s="13">
        <v>1438512</v>
      </c>
      <c r="H3100" s="13">
        <v>292750</v>
      </c>
      <c r="I3100" s="13">
        <v>273616</v>
      </c>
      <c r="J3100" s="13">
        <v>566366</v>
      </c>
      <c r="K3100" s="15">
        <v>1016741</v>
      </c>
      <c r="L3100" s="15">
        <v>988137</v>
      </c>
      <c r="M3100" s="15">
        <v>2004878</v>
      </c>
    </row>
    <row r="3101" spans="1:13" ht="12.45" customHeight="1" x14ac:dyDescent="0.2">
      <c r="A3101" s="11" t="str">
        <f t="shared" si="53"/>
        <v>PERTH1987</v>
      </c>
      <c r="B3101" s="95" t="s">
        <v>30</v>
      </c>
      <c r="C3101" s="88">
        <v>1987</v>
      </c>
      <c r="D3101" s="89"/>
      <c r="E3101" s="15">
        <v>764782</v>
      </c>
      <c r="F3101" s="15">
        <v>771382</v>
      </c>
      <c r="G3101" s="15">
        <v>1536164</v>
      </c>
      <c r="H3101" s="90">
        <v>331653</v>
      </c>
      <c r="I3101" s="90">
        <v>317546</v>
      </c>
      <c r="J3101" s="15">
        <v>649199</v>
      </c>
      <c r="K3101" s="15">
        <v>1096435</v>
      </c>
      <c r="L3101" s="15">
        <v>1088928</v>
      </c>
      <c r="M3101" s="15">
        <v>2185363</v>
      </c>
    </row>
    <row r="3102" spans="1:13" ht="12.45" customHeight="1" x14ac:dyDescent="0.2">
      <c r="A3102" s="11" t="str">
        <f t="shared" si="53"/>
        <v>PERTH1988</v>
      </c>
      <c r="B3102" s="3" t="s">
        <v>30</v>
      </c>
      <c r="C3102" s="12">
        <v>1988</v>
      </c>
      <c r="E3102" s="13">
        <v>788259</v>
      </c>
      <c r="F3102" s="13">
        <v>791765</v>
      </c>
      <c r="G3102" s="13">
        <v>1580024</v>
      </c>
      <c r="H3102" s="13">
        <v>370072</v>
      </c>
      <c r="I3102" s="13">
        <v>344039</v>
      </c>
      <c r="J3102" s="13">
        <v>714111</v>
      </c>
      <c r="K3102" s="15">
        <v>1158331</v>
      </c>
      <c r="L3102" s="15">
        <v>1135804</v>
      </c>
      <c r="M3102" s="15">
        <v>2294135</v>
      </c>
    </row>
    <row r="3103" spans="1:13" ht="12.45" customHeight="1" x14ac:dyDescent="0.2">
      <c r="A3103" s="11" t="str">
        <f t="shared" si="53"/>
        <v>PERTH1989</v>
      </c>
      <c r="B3103" s="3" t="s">
        <v>30</v>
      </c>
      <c r="C3103" s="12">
        <v>1989</v>
      </c>
      <c r="E3103" s="13">
        <v>618619</v>
      </c>
      <c r="F3103" s="13">
        <v>624374</v>
      </c>
      <c r="G3103" s="13">
        <v>1242993</v>
      </c>
      <c r="H3103" s="13">
        <v>414425</v>
      </c>
      <c r="I3103" s="13">
        <v>397329</v>
      </c>
      <c r="J3103" s="13">
        <v>811754</v>
      </c>
      <c r="K3103" s="15">
        <v>1033044</v>
      </c>
      <c r="L3103" s="15">
        <v>1021703</v>
      </c>
      <c r="M3103" s="15">
        <v>2054747</v>
      </c>
    </row>
    <row r="3104" spans="1:13" ht="12.45" customHeight="1" x14ac:dyDescent="0.2">
      <c r="A3104" s="11" t="str">
        <f t="shared" si="53"/>
        <v>PERTH1990</v>
      </c>
      <c r="B3104" s="93" t="s">
        <v>30</v>
      </c>
      <c r="C3104" s="88">
        <v>1990</v>
      </c>
      <c r="D3104" s="89"/>
      <c r="E3104" s="15">
        <v>748004</v>
      </c>
      <c r="F3104" s="15">
        <v>750284</v>
      </c>
      <c r="G3104" s="15">
        <v>1498288</v>
      </c>
      <c r="H3104" s="15">
        <v>439326</v>
      </c>
      <c r="I3104" s="15">
        <v>421490</v>
      </c>
      <c r="J3104" s="15">
        <v>860816</v>
      </c>
      <c r="K3104" s="15">
        <v>1187330</v>
      </c>
      <c r="L3104" s="15">
        <v>1171774</v>
      </c>
      <c r="M3104" s="15">
        <v>2359104</v>
      </c>
    </row>
    <row r="3105" spans="1:13" ht="12.45" customHeight="1" x14ac:dyDescent="0.2">
      <c r="A3105" s="11" t="str">
        <f t="shared" si="53"/>
        <v>PERTH1991</v>
      </c>
      <c r="B3105" s="95" t="s">
        <v>30</v>
      </c>
      <c r="C3105" s="88">
        <v>1991</v>
      </c>
      <c r="D3105" s="89"/>
      <c r="E3105" s="15">
        <v>1016847</v>
      </c>
      <c r="F3105" s="15">
        <v>1025879</v>
      </c>
      <c r="G3105" s="15">
        <v>2042726</v>
      </c>
      <c r="H3105" s="90">
        <v>422103</v>
      </c>
      <c r="I3105" s="90">
        <v>402069</v>
      </c>
      <c r="J3105" s="15">
        <v>824172</v>
      </c>
      <c r="K3105" s="15">
        <v>1438950</v>
      </c>
      <c r="L3105" s="15">
        <v>1427948</v>
      </c>
      <c r="M3105" s="15">
        <v>2866898</v>
      </c>
    </row>
    <row r="3106" spans="1:13" ht="12.45" customHeight="1" x14ac:dyDescent="0.2">
      <c r="A3106" s="11" t="str">
        <f t="shared" si="53"/>
        <v>PERTH1992</v>
      </c>
      <c r="B3106" s="93" t="s">
        <v>30</v>
      </c>
      <c r="C3106" s="88">
        <v>1992</v>
      </c>
      <c r="D3106" s="89"/>
      <c r="E3106" s="15">
        <v>1002085</v>
      </c>
      <c r="F3106" s="15">
        <v>1010394</v>
      </c>
      <c r="G3106" s="15">
        <v>2012479</v>
      </c>
      <c r="H3106" s="15">
        <v>456933</v>
      </c>
      <c r="I3106" s="15">
        <v>440357</v>
      </c>
      <c r="J3106" s="15">
        <v>897290</v>
      </c>
      <c r="K3106" s="15">
        <v>1459018</v>
      </c>
      <c r="L3106" s="15">
        <v>1450751</v>
      </c>
      <c r="M3106" s="15">
        <v>2909769</v>
      </c>
    </row>
    <row r="3107" spans="1:13" ht="12.45" customHeight="1" x14ac:dyDescent="0.2">
      <c r="A3107" s="11" t="str">
        <f t="shared" ref="A3107:A3170" si="54">CONCATENATE(B3107,C3107)</f>
        <v>PERTH1993</v>
      </c>
      <c r="B3107" s="95" t="s">
        <v>30</v>
      </c>
      <c r="C3107" s="88">
        <v>1993</v>
      </c>
      <c r="D3107" s="89"/>
      <c r="E3107" s="15">
        <v>1097623</v>
      </c>
      <c r="F3107" s="15">
        <v>1103531</v>
      </c>
      <c r="G3107" s="15">
        <v>2201154</v>
      </c>
      <c r="H3107" s="90">
        <v>512975</v>
      </c>
      <c r="I3107" s="90">
        <v>487894</v>
      </c>
      <c r="J3107" s="15">
        <v>1000869</v>
      </c>
      <c r="K3107" s="15">
        <v>1610598</v>
      </c>
      <c r="L3107" s="15">
        <v>1591425</v>
      </c>
      <c r="M3107" s="15">
        <v>3202023</v>
      </c>
    </row>
    <row r="3108" spans="1:13" ht="12.45" customHeight="1" x14ac:dyDescent="0.2">
      <c r="A3108" s="11" t="str">
        <f t="shared" si="54"/>
        <v>PERTH1994</v>
      </c>
      <c r="B3108" s="3" t="s">
        <v>30</v>
      </c>
      <c r="C3108" s="12">
        <v>1994</v>
      </c>
      <c r="E3108" s="13">
        <v>1262179</v>
      </c>
      <c r="F3108" s="13">
        <v>1270077</v>
      </c>
      <c r="G3108" s="13">
        <v>2532256</v>
      </c>
      <c r="H3108" s="13">
        <v>574545</v>
      </c>
      <c r="I3108" s="13">
        <v>546501</v>
      </c>
      <c r="J3108" s="13">
        <v>1121046</v>
      </c>
      <c r="K3108" s="15">
        <v>1836724</v>
      </c>
      <c r="L3108" s="15">
        <v>1816578</v>
      </c>
      <c r="M3108" s="15">
        <v>3653302</v>
      </c>
    </row>
    <row r="3109" spans="1:13" ht="12.45" customHeight="1" x14ac:dyDescent="0.2">
      <c r="A3109" s="11" t="str">
        <f t="shared" si="54"/>
        <v>PERTH1995</v>
      </c>
      <c r="B3109" s="3" t="s">
        <v>30</v>
      </c>
      <c r="C3109" s="12">
        <v>1995</v>
      </c>
      <c r="E3109" s="13">
        <v>1384627</v>
      </c>
      <c r="F3109" s="13">
        <v>1399061</v>
      </c>
      <c r="G3109" s="13">
        <v>2783688</v>
      </c>
      <c r="H3109" s="13">
        <v>609320</v>
      </c>
      <c r="I3109" s="13">
        <v>581517</v>
      </c>
      <c r="J3109" s="13">
        <v>1190837</v>
      </c>
      <c r="K3109" s="15">
        <v>1993947</v>
      </c>
      <c r="L3109" s="15">
        <v>1980578</v>
      </c>
      <c r="M3109" s="15">
        <v>3974525</v>
      </c>
    </row>
    <row r="3110" spans="1:13" ht="12.45" customHeight="1" x14ac:dyDescent="0.2">
      <c r="A3110" s="11" t="str">
        <f t="shared" si="54"/>
        <v>PERTH1996</v>
      </c>
      <c r="B3110" s="3" t="s">
        <v>30</v>
      </c>
      <c r="C3110" s="12">
        <v>1996</v>
      </c>
      <c r="E3110" s="13">
        <v>1526525</v>
      </c>
      <c r="F3110" s="13">
        <v>1539807</v>
      </c>
      <c r="G3110" s="13">
        <v>3066332</v>
      </c>
      <c r="H3110" s="13">
        <v>659886</v>
      </c>
      <c r="I3110" s="13">
        <v>632241</v>
      </c>
      <c r="J3110" s="13">
        <v>1292127</v>
      </c>
      <c r="K3110" s="15">
        <v>2186411</v>
      </c>
      <c r="L3110" s="15">
        <v>2172048</v>
      </c>
      <c r="M3110" s="15">
        <v>4358459</v>
      </c>
    </row>
    <row r="3111" spans="1:13" ht="12.45" customHeight="1" x14ac:dyDescent="0.2">
      <c r="A3111" s="11" t="str">
        <f t="shared" si="54"/>
        <v>PERTH1997</v>
      </c>
      <c r="B3111" s="3" t="s">
        <v>30</v>
      </c>
      <c r="C3111" s="12">
        <v>1997</v>
      </c>
      <c r="E3111" s="13">
        <v>1565892</v>
      </c>
      <c r="F3111" s="13">
        <v>1587103</v>
      </c>
      <c r="G3111" s="13">
        <v>3152995</v>
      </c>
      <c r="H3111" s="13">
        <v>714035</v>
      </c>
      <c r="I3111" s="13">
        <v>685479</v>
      </c>
      <c r="J3111" s="13">
        <v>1399514</v>
      </c>
      <c r="K3111" s="15">
        <v>2279927</v>
      </c>
      <c r="L3111" s="15">
        <v>2272582</v>
      </c>
      <c r="M3111" s="15">
        <v>4552509</v>
      </c>
    </row>
    <row r="3112" spans="1:13" ht="12.45" customHeight="1" x14ac:dyDescent="0.2">
      <c r="A3112" s="11" t="str">
        <f t="shared" si="54"/>
        <v>PERTH1998</v>
      </c>
      <c r="B3112" s="3" t="s">
        <v>30</v>
      </c>
      <c r="C3112" s="12">
        <v>1998</v>
      </c>
      <c r="E3112" s="13">
        <v>1611197</v>
      </c>
      <c r="F3112" s="13">
        <v>1624327</v>
      </c>
      <c r="G3112" s="13">
        <v>3235524</v>
      </c>
      <c r="H3112" s="13">
        <v>733584</v>
      </c>
      <c r="I3112" s="13">
        <v>700493</v>
      </c>
      <c r="J3112" s="13">
        <v>1434077</v>
      </c>
      <c r="K3112" s="15">
        <v>2344781</v>
      </c>
      <c r="L3112" s="15">
        <v>2324820</v>
      </c>
      <c r="M3112" s="15">
        <v>4669601</v>
      </c>
    </row>
    <row r="3113" spans="1:13" ht="12.45" customHeight="1" x14ac:dyDescent="0.2">
      <c r="A3113" s="11" t="str">
        <f t="shared" si="54"/>
        <v>PERTH1999</v>
      </c>
      <c r="B3113" s="3" t="s">
        <v>30</v>
      </c>
      <c r="C3113" s="12">
        <v>1999</v>
      </c>
      <c r="E3113" s="13">
        <v>1614352</v>
      </c>
      <c r="F3113" s="13">
        <v>1642735</v>
      </c>
      <c r="G3113" s="13">
        <v>3257087</v>
      </c>
      <c r="H3113" s="13">
        <v>755114</v>
      </c>
      <c r="I3113" s="13">
        <v>719784</v>
      </c>
      <c r="J3113" s="13">
        <v>1474898</v>
      </c>
      <c r="K3113" s="15">
        <v>2369466</v>
      </c>
      <c r="L3113" s="15">
        <v>2362519</v>
      </c>
      <c r="M3113" s="15">
        <v>4731985</v>
      </c>
    </row>
    <row r="3114" spans="1:13" ht="12.45" customHeight="1" x14ac:dyDescent="0.2">
      <c r="A3114" s="11" t="str">
        <f t="shared" si="54"/>
        <v>PERTH2000</v>
      </c>
      <c r="B3114" s="95" t="s">
        <v>30</v>
      </c>
      <c r="C3114" s="88">
        <v>2000</v>
      </c>
      <c r="E3114" s="15">
        <v>1728932</v>
      </c>
      <c r="F3114" s="15">
        <v>1734190</v>
      </c>
      <c r="G3114" s="15">
        <v>3463122</v>
      </c>
      <c r="H3114" s="90">
        <v>810998</v>
      </c>
      <c r="I3114" s="90">
        <v>769624</v>
      </c>
      <c r="J3114" s="15">
        <v>1580622</v>
      </c>
      <c r="K3114" s="15">
        <v>2539930</v>
      </c>
      <c r="L3114" s="15">
        <v>2503814</v>
      </c>
      <c r="M3114" s="15">
        <v>5043744</v>
      </c>
    </row>
    <row r="3115" spans="1:13" ht="12.45" customHeight="1" x14ac:dyDescent="0.2">
      <c r="A3115" s="11" t="str">
        <f t="shared" si="54"/>
        <v>PERTH2001</v>
      </c>
      <c r="B3115" s="3" t="s">
        <v>30</v>
      </c>
      <c r="C3115" s="12">
        <v>2001</v>
      </c>
      <c r="E3115" s="13">
        <v>1662012</v>
      </c>
      <c r="F3115" s="13">
        <v>1679791</v>
      </c>
      <c r="G3115" s="13">
        <v>3341803</v>
      </c>
      <c r="H3115" s="13">
        <v>814035</v>
      </c>
      <c r="I3115" s="13">
        <v>773344</v>
      </c>
      <c r="J3115" s="13">
        <v>1587379</v>
      </c>
      <c r="K3115" s="15">
        <v>2476047</v>
      </c>
      <c r="L3115" s="15">
        <v>2453135</v>
      </c>
      <c r="M3115" s="15">
        <v>4929182</v>
      </c>
    </row>
    <row r="3116" spans="1:13" ht="12.45" customHeight="1" x14ac:dyDescent="0.2">
      <c r="A3116" s="11" t="str">
        <f t="shared" si="54"/>
        <v>PERTH2002</v>
      </c>
      <c r="B3116" s="3" t="s">
        <v>30</v>
      </c>
      <c r="C3116" s="12">
        <v>2002</v>
      </c>
      <c r="E3116" s="13">
        <v>1668292</v>
      </c>
      <c r="F3116" s="13">
        <v>1703023</v>
      </c>
      <c r="G3116" s="13">
        <v>3371315</v>
      </c>
      <c r="H3116" s="13">
        <v>837755</v>
      </c>
      <c r="I3116" s="13">
        <v>798667</v>
      </c>
      <c r="J3116" s="13">
        <v>1636422</v>
      </c>
      <c r="K3116" s="15">
        <v>2506047</v>
      </c>
      <c r="L3116" s="15">
        <v>2501690</v>
      </c>
      <c r="M3116" s="15">
        <v>5007737</v>
      </c>
    </row>
    <row r="3117" spans="1:13" ht="12.45" customHeight="1" x14ac:dyDescent="0.2">
      <c r="A3117" s="11" t="str">
        <f t="shared" si="54"/>
        <v>PERTH2003</v>
      </c>
      <c r="B3117" s="93" t="s">
        <v>30</v>
      </c>
      <c r="C3117" s="12">
        <v>2003</v>
      </c>
      <c r="D3117" s="89"/>
      <c r="E3117" s="94">
        <v>1934347</v>
      </c>
      <c r="F3117" s="94">
        <v>1958276</v>
      </c>
      <c r="G3117" s="94">
        <v>3892623</v>
      </c>
      <c r="H3117" s="94">
        <v>817616</v>
      </c>
      <c r="I3117" s="94">
        <v>769006</v>
      </c>
      <c r="J3117" s="94">
        <v>1586622</v>
      </c>
      <c r="K3117" s="15">
        <v>2751963</v>
      </c>
      <c r="L3117" s="15">
        <v>2727282</v>
      </c>
      <c r="M3117" s="15">
        <v>5479245</v>
      </c>
    </row>
    <row r="3118" spans="1:13" ht="12.45" customHeight="1" x14ac:dyDescent="0.2">
      <c r="A3118" s="11" t="str">
        <f t="shared" si="54"/>
        <v>PERTH2004</v>
      </c>
      <c r="B3118" s="3" t="s">
        <v>30</v>
      </c>
      <c r="C3118" s="12">
        <v>2004</v>
      </c>
      <c r="E3118" s="13">
        <v>2216159</v>
      </c>
      <c r="F3118" s="13">
        <v>2221132</v>
      </c>
      <c r="G3118" s="13">
        <v>4437291</v>
      </c>
      <c r="H3118" s="13">
        <v>930693</v>
      </c>
      <c r="I3118" s="13">
        <v>896696</v>
      </c>
      <c r="J3118" s="13">
        <v>1827389</v>
      </c>
      <c r="K3118" s="15">
        <v>3146852</v>
      </c>
      <c r="L3118" s="15">
        <v>3117828</v>
      </c>
      <c r="M3118" s="15">
        <v>6264680</v>
      </c>
    </row>
    <row r="3119" spans="1:13" ht="12.45" customHeight="1" x14ac:dyDescent="0.2">
      <c r="A3119" s="11" t="str">
        <f t="shared" si="54"/>
        <v>PERTH2005</v>
      </c>
      <c r="B3119" s="3" t="s">
        <v>30</v>
      </c>
      <c r="C3119" s="12">
        <v>2005</v>
      </c>
      <c r="E3119" s="13">
        <v>2375422</v>
      </c>
      <c r="F3119" s="13">
        <v>2379250</v>
      </c>
      <c r="G3119" s="13">
        <v>4754672</v>
      </c>
      <c r="H3119" s="13">
        <v>1022241</v>
      </c>
      <c r="I3119" s="13">
        <v>984784</v>
      </c>
      <c r="J3119" s="13">
        <v>2007025</v>
      </c>
      <c r="K3119" s="15">
        <v>3397663</v>
      </c>
      <c r="L3119" s="15">
        <v>3364034</v>
      </c>
      <c r="M3119" s="15">
        <v>6761697</v>
      </c>
    </row>
    <row r="3120" spans="1:13" ht="12.45" customHeight="1" x14ac:dyDescent="0.2">
      <c r="A3120" s="11" t="str">
        <f t="shared" si="54"/>
        <v>PERTH2006</v>
      </c>
      <c r="B3120" s="3" t="s">
        <v>30</v>
      </c>
      <c r="C3120" s="12">
        <v>2006</v>
      </c>
      <c r="E3120" s="13">
        <v>2705021</v>
      </c>
      <c r="F3120" s="13">
        <v>2724849</v>
      </c>
      <c r="G3120" s="13">
        <v>5429870</v>
      </c>
      <c r="H3120" s="13">
        <v>1042765</v>
      </c>
      <c r="I3120" s="13">
        <v>992112</v>
      </c>
      <c r="J3120" s="13">
        <v>2034877</v>
      </c>
      <c r="K3120" s="15">
        <v>3747786</v>
      </c>
      <c r="L3120" s="15">
        <v>3716961</v>
      </c>
      <c r="M3120" s="15">
        <v>7464747</v>
      </c>
    </row>
    <row r="3121" spans="1:13" ht="12.45" customHeight="1" x14ac:dyDescent="0.2">
      <c r="A3121" s="11" t="str">
        <f t="shared" si="54"/>
        <v>PERTH2007</v>
      </c>
      <c r="B3121" s="3" t="s">
        <v>30</v>
      </c>
      <c r="C3121" s="12">
        <v>2007</v>
      </c>
      <c r="E3121" s="13">
        <v>3040097</v>
      </c>
      <c r="F3121" s="13">
        <v>3065149</v>
      </c>
      <c r="G3121" s="13">
        <v>6105246</v>
      </c>
      <c r="H3121" s="13">
        <v>1212943</v>
      </c>
      <c r="I3121" s="13">
        <v>1160625</v>
      </c>
      <c r="J3121" s="13">
        <v>2373568</v>
      </c>
      <c r="K3121" s="15">
        <v>4253040</v>
      </c>
      <c r="L3121" s="15">
        <v>4225774</v>
      </c>
      <c r="M3121" s="15">
        <v>8478814</v>
      </c>
    </row>
    <row r="3122" spans="1:13" ht="12.45" customHeight="1" x14ac:dyDescent="0.2">
      <c r="A3122" s="11" t="str">
        <f t="shared" si="54"/>
        <v>PERTH2008</v>
      </c>
      <c r="B3122" s="93" t="s">
        <v>30</v>
      </c>
      <c r="C3122" s="88">
        <v>2008</v>
      </c>
      <c r="D3122" s="89"/>
      <c r="E3122" s="15">
        <v>3346848</v>
      </c>
      <c r="F3122" s="15">
        <v>3358332</v>
      </c>
      <c r="G3122" s="15">
        <v>6705180</v>
      </c>
      <c r="H3122" s="15">
        <v>1299846</v>
      </c>
      <c r="I3122" s="15">
        <v>1233176</v>
      </c>
      <c r="J3122" s="15">
        <v>2533022</v>
      </c>
      <c r="K3122" s="15">
        <v>4646694</v>
      </c>
      <c r="L3122" s="15">
        <v>4591508</v>
      </c>
      <c r="M3122" s="15">
        <v>9238202</v>
      </c>
    </row>
    <row r="3123" spans="1:13" ht="12.45" customHeight="1" x14ac:dyDescent="0.2">
      <c r="A3123" s="11" t="str">
        <f t="shared" si="54"/>
        <v>PERTH2009</v>
      </c>
      <c r="B3123" s="95" t="s">
        <v>30</v>
      </c>
      <c r="C3123" s="88">
        <v>2009</v>
      </c>
      <c r="E3123" s="15">
        <v>3415365</v>
      </c>
      <c r="F3123" s="15">
        <v>3425672</v>
      </c>
      <c r="G3123" s="15">
        <v>6841037</v>
      </c>
      <c r="H3123" s="15">
        <v>1411683</v>
      </c>
      <c r="I3123" s="15">
        <v>1363054</v>
      </c>
      <c r="J3123" s="15">
        <v>2774737</v>
      </c>
      <c r="K3123" s="15">
        <v>4827048</v>
      </c>
      <c r="L3123" s="15">
        <v>4788726</v>
      </c>
      <c r="M3123" s="15">
        <v>9615774</v>
      </c>
    </row>
    <row r="3124" spans="1:13" ht="12.45" customHeight="1" x14ac:dyDescent="0.2">
      <c r="A3124" s="11" t="str">
        <f t="shared" si="54"/>
        <v>PERTH2010</v>
      </c>
      <c r="B3124" s="3" t="s">
        <v>30</v>
      </c>
      <c r="C3124" s="12">
        <v>2010</v>
      </c>
      <c r="E3124" s="13">
        <v>3666157</v>
      </c>
      <c r="F3124" s="13">
        <v>3653696</v>
      </c>
      <c r="G3124" s="13">
        <v>7319853</v>
      </c>
      <c r="H3124" s="13">
        <v>1579445</v>
      </c>
      <c r="I3124" s="13">
        <v>1554264</v>
      </c>
      <c r="J3124" s="13">
        <v>3133709</v>
      </c>
      <c r="K3124" s="15">
        <v>5245602</v>
      </c>
      <c r="L3124" s="15">
        <v>5207960</v>
      </c>
      <c r="M3124" s="15">
        <v>10453562</v>
      </c>
    </row>
    <row r="3125" spans="1:13" ht="12.45" customHeight="1" x14ac:dyDescent="0.2">
      <c r="A3125" s="11" t="str">
        <f t="shared" si="54"/>
        <v>PERTH2011</v>
      </c>
      <c r="B3125" s="93" t="s">
        <v>30</v>
      </c>
      <c r="C3125" s="88">
        <v>2011</v>
      </c>
      <c r="D3125" s="89"/>
      <c r="E3125" s="15">
        <v>4012703</v>
      </c>
      <c r="F3125" s="15">
        <v>4003329</v>
      </c>
      <c r="G3125" s="15">
        <v>8016032</v>
      </c>
      <c r="H3125" s="15">
        <v>1696939</v>
      </c>
      <c r="I3125" s="15">
        <v>1652529</v>
      </c>
      <c r="J3125" s="15">
        <v>3349468</v>
      </c>
      <c r="K3125" s="15">
        <v>5709642</v>
      </c>
      <c r="L3125" s="15">
        <v>5655858</v>
      </c>
      <c r="M3125" s="15">
        <v>11365500</v>
      </c>
    </row>
    <row r="3126" spans="1:13" ht="12.45" customHeight="1" x14ac:dyDescent="0.2">
      <c r="A3126" s="11" t="str">
        <f t="shared" si="54"/>
        <v>PERTH2012</v>
      </c>
      <c r="B3126" s="93" t="s">
        <v>30</v>
      </c>
      <c r="C3126" s="88">
        <v>2012</v>
      </c>
      <c r="D3126" s="89"/>
      <c r="E3126" s="15">
        <v>4500495</v>
      </c>
      <c r="F3126" s="15">
        <v>4499076</v>
      </c>
      <c r="G3126" s="15">
        <v>8999571</v>
      </c>
      <c r="H3126" s="15">
        <v>1831576</v>
      </c>
      <c r="I3126" s="15">
        <v>1787192</v>
      </c>
      <c r="J3126" s="15">
        <v>3618768</v>
      </c>
      <c r="K3126" s="15">
        <v>6332071</v>
      </c>
      <c r="L3126" s="15">
        <v>6286268</v>
      </c>
      <c r="M3126" s="15">
        <v>12618339</v>
      </c>
    </row>
    <row r="3127" spans="1:13" ht="12.45" customHeight="1" x14ac:dyDescent="0.2">
      <c r="A3127" s="11" t="str">
        <f t="shared" si="54"/>
        <v>PERTH2013</v>
      </c>
      <c r="B3127" s="93" t="s">
        <v>30</v>
      </c>
      <c r="C3127" s="88">
        <v>2013</v>
      </c>
      <c r="D3127" s="89"/>
      <c r="E3127" s="15">
        <v>4487326</v>
      </c>
      <c r="F3127" s="15">
        <v>4494546</v>
      </c>
      <c r="G3127" s="15">
        <v>8981872</v>
      </c>
      <c r="H3127" s="15">
        <v>1981237</v>
      </c>
      <c r="I3127" s="15">
        <v>1938603</v>
      </c>
      <c r="J3127" s="15">
        <v>3919840</v>
      </c>
      <c r="K3127" s="15">
        <v>6468563</v>
      </c>
      <c r="L3127" s="15">
        <v>6433149</v>
      </c>
      <c r="M3127" s="15">
        <v>12901712</v>
      </c>
    </row>
    <row r="3128" spans="1:13" ht="12.45" customHeight="1" x14ac:dyDescent="0.2">
      <c r="A3128" s="11" t="str">
        <f t="shared" si="54"/>
        <v>PERTH2014</v>
      </c>
      <c r="B3128" s="3" t="s">
        <v>30</v>
      </c>
      <c r="C3128" s="12">
        <v>2014</v>
      </c>
      <c r="E3128" s="13">
        <v>4367566</v>
      </c>
      <c r="F3128" s="13">
        <v>4390953</v>
      </c>
      <c r="G3128" s="13">
        <v>8758519</v>
      </c>
      <c r="H3128" s="13">
        <v>2116598</v>
      </c>
      <c r="I3128" s="13">
        <v>2063809</v>
      </c>
      <c r="J3128" s="13">
        <v>4180407</v>
      </c>
      <c r="K3128" s="15">
        <v>6484164</v>
      </c>
      <c r="L3128" s="15">
        <v>6454762</v>
      </c>
      <c r="M3128" s="15">
        <v>12938926</v>
      </c>
    </row>
    <row r="3129" spans="1:13" ht="12.45" customHeight="1" x14ac:dyDescent="0.2">
      <c r="A3129" s="11" t="str">
        <f t="shared" si="54"/>
        <v>PERTH2015</v>
      </c>
      <c r="B3129" s="3" t="s">
        <v>30</v>
      </c>
      <c r="C3129" s="12">
        <v>2015</v>
      </c>
      <c r="E3129" s="13">
        <v>4200070</v>
      </c>
      <c r="F3129" s="13">
        <v>4201462</v>
      </c>
      <c r="G3129" s="13">
        <v>8401532</v>
      </c>
      <c r="H3129" s="13">
        <v>2116736</v>
      </c>
      <c r="I3129" s="13">
        <v>2076097</v>
      </c>
      <c r="J3129" s="13">
        <v>4192833</v>
      </c>
      <c r="K3129" s="15">
        <v>6316806</v>
      </c>
      <c r="L3129" s="15">
        <v>6277559</v>
      </c>
      <c r="M3129" s="15">
        <v>12594365</v>
      </c>
    </row>
    <row r="3130" spans="1:13" ht="12.45" customHeight="1" x14ac:dyDescent="0.2">
      <c r="A3130" s="11" t="str">
        <f t="shared" si="54"/>
        <v>PERTH2016</v>
      </c>
      <c r="B3130" s="93" t="s">
        <v>30</v>
      </c>
      <c r="C3130" s="12">
        <v>2016</v>
      </c>
      <c r="D3130" s="89"/>
      <c r="E3130" s="94">
        <v>4048286</v>
      </c>
      <c r="F3130" s="94">
        <v>4077200</v>
      </c>
      <c r="G3130" s="94">
        <v>8125486</v>
      </c>
      <c r="H3130" s="94">
        <v>2214255</v>
      </c>
      <c r="I3130" s="94">
        <v>2164920</v>
      </c>
      <c r="J3130" s="94">
        <v>4379175</v>
      </c>
      <c r="K3130" s="15">
        <v>6262541</v>
      </c>
      <c r="L3130" s="15">
        <v>6242120</v>
      </c>
      <c r="M3130" s="15">
        <v>12504661</v>
      </c>
    </row>
    <row r="3131" spans="1:13" ht="12.45" customHeight="1" x14ac:dyDescent="0.2">
      <c r="A3131" s="11" t="str">
        <f t="shared" si="54"/>
        <v>PERTH2017</v>
      </c>
      <c r="B3131" s="91" t="s">
        <v>30</v>
      </c>
      <c r="C3131" s="16">
        <v>2017</v>
      </c>
      <c r="D3131" s="89"/>
      <c r="E3131" s="92">
        <v>3980722</v>
      </c>
      <c r="F3131" s="92">
        <v>4004343</v>
      </c>
      <c r="G3131" s="92">
        <v>7985065</v>
      </c>
      <c r="H3131" s="92">
        <v>2218252</v>
      </c>
      <c r="I3131" s="92">
        <v>2167215</v>
      </c>
      <c r="J3131" s="92">
        <v>4385467</v>
      </c>
      <c r="K3131" s="15">
        <v>6198974</v>
      </c>
      <c r="L3131" s="15">
        <v>6171558</v>
      </c>
      <c r="M3131" s="15">
        <v>12370532</v>
      </c>
    </row>
    <row r="3132" spans="1:13" ht="12.45" customHeight="1" x14ac:dyDescent="0.2">
      <c r="A3132" s="11" t="str">
        <f t="shared" si="54"/>
        <v>PERTH2018</v>
      </c>
      <c r="B3132" s="3" t="s">
        <v>30</v>
      </c>
      <c r="C3132" s="12">
        <v>2018</v>
      </c>
      <c r="E3132" s="13">
        <v>4057776</v>
      </c>
      <c r="F3132" s="13">
        <v>4053972</v>
      </c>
      <c r="G3132" s="13">
        <v>8111748</v>
      </c>
      <c r="H3132" s="13">
        <v>2198586</v>
      </c>
      <c r="I3132" s="13">
        <v>2167385</v>
      </c>
      <c r="J3132" s="13">
        <v>4365971</v>
      </c>
      <c r="K3132" s="15">
        <v>6256362</v>
      </c>
      <c r="L3132" s="15">
        <v>6221357</v>
      </c>
      <c r="M3132" s="15">
        <v>12477719</v>
      </c>
    </row>
    <row r="3133" spans="1:13" ht="12.45" customHeight="1" x14ac:dyDescent="0.2">
      <c r="A3133" s="11" t="str">
        <f t="shared" si="54"/>
        <v>PERTH2019</v>
      </c>
      <c r="B3133" s="95" t="s">
        <v>30</v>
      </c>
      <c r="C3133" s="88">
        <v>2019</v>
      </c>
      <c r="D3133" s="89"/>
      <c r="E3133" s="15">
        <v>4081844</v>
      </c>
      <c r="F3133" s="15">
        <v>4068492</v>
      </c>
      <c r="G3133" s="15">
        <v>8150336</v>
      </c>
      <c r="H3133" s="90">
        <v>2198754</v>
      </c>
      <c r="I3133" s="90">
        <v>2164426</v>
      </c>
      <c r="J3133" s="15">
        <v>4363180</v>
      </c>
      <c r="K3133" s="15">
        <v>6280598</v>
      </c>
      <c r="L3133" s="15">
        <v>6232918</v>
      </c>
      <c r="M3133" s="15">
        <v>12513516</v>
      </c>
    </row>
    <row r="3134" spans="1:13" ht="12.45" customHeight="1" x14ac:dyDescent="0.2">
      <c r="A3134" s="11" t="str">
        <f t="shared" si="54"/>
        <v>PERTH2020</v>
      </c>
      <c r="B3134" s="95" t="s">
        <v>30</v>
      </c>
      <c r="C3134" s="88">
        <v>2020</v>
      </c>
      <c r="D3134" s="89"/>
      <c r="E3134" s="15">
        <v>1479338</v>
      </c>
      <c r="F3134" s="15">
        <v>1467780</v>
      </c>
      <c r="G3134" s="15">
        <v>2947118</v>
      </c>
      <c r="H3134" s="90">
        <v>523827</v>
      </c>
      <c r="I3134" s="90">
        <v>455133</v>
      </c>
      <c r="J3134" s="15">
        <v>978960</v>
      </c>
      <c r="K3134" s="15">
        <v>2003165</v>
      </c>
      <c r="L3134" s="15">
        <v>1922913</v>
      </c>
      <c r="M3134" s="15">
        <v>3926078</v>
      </c>
    </row>
    <row r="3135" spans="1:13" ht="12.45" customHeight="1" x14ac:dyDescent="0.2">
      <c r="A3135" s="11" t="str">
        <f t="shared" si="54"/>
        <v>PERTH2021</v>
      </c>
      <c r="B3135" s="3" t="s">
        <v>30</v>
      </c>
      <c r="C3135" s="12">
        <v>2021</v>
      </c>
      <c r="E3135" s="13">
        <v>1938280</v>
      </c>
      <c r="F3135" s="13">
        <v>1915858</v>
      </c>
      <c r="G3135" s="13">
        <v>3854138</v>
      </c>
      <c r="H3135" s="13">
        <v>40897</v>
      </c>
      <c r="I3135" s="13">
        <v>49754</v>
      </c>
      <c r="J3135" s="13">
        <v>90651</v>
      </c>
      <c r="K3135" s="15">
        <v>1979177</v>
      </c>
      <c r="L3135" s="15">
        <v>1965612</v>
      </c>
      <c r="M3135" s="15">
        <v>3944789</v>
      </c>
    </row>
    <row r="3136" spans="1:13" ht="12.45" customHeight="1" x14ac:dyDescent="0.2">
      <c r="A3136" s="11" t="str">
        <f t="shared" si="54"/>
        <v>PERTH2022</v>
      </c>
      <c r="B3136" s="3" t="s">
        <v>30</v>
      </c>
      <c r="C3136" s="12">
        <v>2022</v>
      </c>
      <c r="E3136" s="13">
        <v>3301406</v>
      </c>
      <c r="F3136" s="13">
        <v>3237794</v>
      </c>
      <c r="G3136" s="13">
        <v>6539200</v>
      </c>
      <c r="H3136" s="13">
        <v>930894</v>
      </c>
      <c r="I3136" s="13">
        <v>940109</v>
      </c>
      <c r="J3136" s="13">
        <v>1871003</v>
      </c>
      <c r="K3136" s="15">
        <v>4232300</v>
      </c>
      <c r="L3136" s="15">
        <v>4177903</v>
      </c>
      <c r="M3136" s="15">
        <v>8410203</v>
      </c>
    </row>
    <row r="3137" spans="1:13" ht="12.45" customHeight="1" x14ac:dyDescent="0.2">
      <c r="A3137" s="11" t="str">
        <f t="shared" si="54"/>
        <v>PERTH2023</v>
      </c>
      <c r="B3137" s="3" t="s">
        <v>30</v>
      </c>
      <c r="C3137" s="12">
        <v>2023</v>
      </c>
      <c r="E3137" s="13">
        <v>4150738</v>
      </c>
      <c r="F3137" s="13">
        <v>4128093</v>
      </c>
      <c r="G3137" s="13">
        <v>8278831</v>
      </c>
      <c r="H3137" s="13">
        <v>1971249</v>
      </c>
      <c r="I3137" s="13">
        <v>1914587</v>
      </c>
      <c r="J3137" s="13">
        <v>3885836</v>
      </c>
      <c r="K3137" s="15">
        <v>6121987</v>
      </c>
      <c r="L3137" s="15">
        <v>6042680</v>
      </c>
      <c r="M3137" s="15">
        <v>12164667</v>
      </c>
    </row>
    <row r="3138" spans="1:13" ht="12.45" customHeight="1" x14ac:dyDescent="0.2">
      <c r="A3138" s="11" t="str">
        <f t="shared" si="54"/>
        <v>PERTH2024</v>
      </c>
      <c r="B3138" s="3" t="s">
        <v>30</v>
      </c>
      <c r="C3138" s="12">
        <v>2024</v>
      </c>
      <c r="E3138" s="13">
        <v>4401667</v>
      </c>
      <c r="F3138" s="13">
        <v>4382616</v>
      </c>
      <c r="G3138" s="13">
        <v>8784283</v>
      </c>
      <c r="H3138" s="13">
        <v>2411623</v>
      </c>
      <c r="I3138" s="13">
        <v>2387403</v>
      </c>
      <c r="J3138" s="13">
        <v>4799026</v>
      </c>
      <c r="K3138" s="15">
        <v>6813290</v>
      </c>
      <c r="L3138" s="15">
        <v>6770019</v>
      </c>
      <c r="M3138" s="15">
        <v>13583309</v>
      </c>
    </row>
    <row r="3139" spans="1:13" ht="12.45" customHeight="1" x14ac:dyDescent="0.2">
      <c r="A3139" s="11" t="str">
        <f t="shared" si="54"/>
        <v>PORT HEDLAND1985</v>
      </c>
      <c r="B3139" s="93" t="s">
        <v>29</v>
      </c>
      <c r="C3139" s="88">
        <v>1985</v>
      </c>
      <c r="E3139" s="15">
        <v>84735</v>
      </c>
      <c r="F3139" s="15">
        <v>86291</v>
      </c>
      <c r="G3139" s="15">
        <v>171026</v>
      </c>
      <c r="H3139" s="15">
        <v>1967</v>
      </c>
      <c r="I3139" s="15">
        <v>2123</v>
      </c>
      <c r="J3139" s="15">
        <v>4090</v>
      </c>
      <c r="K3139" s="15">
        <v>86702</v>
      </c>
      <c r="L3139" s="15">
        <v>88414</v>
      </c>
      <c r="M3139" s="15">
        <v>175116</v>
      </c>
    </row>
    <row r="3140" spans="1:13" ht="12.45" customHeight="1" x14ac:dyDescent="0.2">
      <c r="A3140" s="11" t="str">
        <f t="shared" si="54"/>
        <v>PORT HEDLAND1986</v>
      </c>
      <c r="B3140" s="3" t="s">
        <v>29</v>
      </c>
      <c r="C3140" s="12">
        <v>1986</v>
      </c>
      <c r="E3140" s="13">
        <v>85822</v>
      </c>
      <c r="F3140" s="13">
        <v>87165</v>
      </c>
      <c r="G3140" s="13">
        <v>172987</v>
      </c>
      <c r="H3140" s="13">
        <v>2133</v>
      </c>
      <c r="I3140" s="13">
        <v>2028</v>
      </c>
      <c r="J3140" s="13">
        <v>4161</v>
      </c>
      <c r="K3140" s="15">
        <v>87955</v>
      </c>
      <c r="L3140" s="15">
        <v>89193</v>
      </c>
      <c r="M3140" s="15">
        <v>177148</v>
      </c>
    </row>
    <row r="3141" spans="1:13" ht="12.45" customHeight="1" x14ac:dyDescent="0.2">
      <c r="A3141" s="11" t="str">
        <f t="shared" si="54"/>
        <v>PORT HEDLAND1987</v>
      </c>
      <c r="B3141" s="93" t="s">
        <v>29</v>
      </c>
      <c r="C3141" s="88">
        <v>1987</v>
      </c>
      <c r="D3141" s="89"/>
      <c r="E3141" s="15">
        <v>80857</v>
      </c>
      <c r="F3141" s="15">
        <v>81533</v>
      </c>
      <c r="G3141" s="15">
        <v>162390</v>
      </c>
      <c r="H3141" s="15">
        <v>2546</v>
      </c>
      <c r="I3141" s="15">
        <v>2569</v>
      </c>
      <c r="J3141" s="15">
        <v>5115</v>
      </c>
      <c r="K3141" s="15">
        <v>83403</v>
      </c>
      <c r="L3141" s="15">
        <v>84102</v>
      </c>
      <c r="M3141" s="15">
        <v>167505</v>
      </c>
    </row>
    <row r="3142" spans="1:13" ht="12.45" customHeight="1" x14ac:dyDescent="0.2">
      <c r="A3142" s="11" t="str">
        <f t="shared" si="54"/>
        <v>PORT HEDLAND1988</v>
      </c>
      <c r="B3142" s="3" t="s">
        <v>29</v>
      </c>
      <c r="C3142" s="12">
        <v>1988</v>
      </c>
      <c r="E3142" s="13">
        <v>74245</v>
      </c>
      <c r="F3142" s="13">
        <v>75062</v>
      </c>
      <c r="G3142" s="13">
        <v>149307</v>
      </c>
      <c r="H3142" s="13">
        <v>2952</v>
      </c>
      <c r="I3142" s="13">
        <v>2947</v>
      </c>
      <c r="J3142" s="13">
        <v>5899</v>
      </c>
      <c r="K3142" s="15">
        <v>77197</v>
      </c>
      <c r="L3142" s="15">
        <v>78009</v>
      </c>
      <c r="M3142" s="15">
        <v>155206</v>
      </c>
    </row>
    <row r="3143" spans="1:13" ht="12.45" customHeight="1" x14ac:dyDescent="0.2">
      <c r="A3143" s="11" t="str">
        <f t="shared" si="54"/>
        <v>PORT HEDLAND1989</v>
      </c>
      <c r="B3143" s="3" t="s">
        <v>29</v>
      </c>
      <c r="C3143" s="12">
        <v>1989</v>
      </c>
      <c r="E3143" s="13">
        <v>52927</v>
      </c>
      <c r="F3143" s="13">
        <v>52758</v>
      </c>
      <c r="G3143" s="13">
        <v>105685</v>
      </c>
      <c r="H3143" s="13">
        <v>2240</v>
      </c>
      <c r="I3143" s="13">
        <v>2526</v>
      </c>
      <c r="J3143" s="13">
        <v>4766</v>
      </c>
      <c r="K3143" s="15">
        <v>55167</v>
      </c>
      <c r="L3143" s="15">
        <v>55284</v>
      </c>
      <c r="M3143" s="15">
        <v>110451</v>
      </c>
    </row>
    <row r="3144" spans="1:13" ht="12.45" customHeight="1" x14ac:dyDescent="0.2">
      <c r="A3144" s="11" t="str">
        <f t="shared" si="54"/>
        <v>PORT HEDLAND1990</v>
      </c>
      <c r="B3144" s="3" t="s">
        <v>29</v>
      </c>
      <c r="C3144" s="12">
        <v>1990</v>
      </c>
      <c r="E3144" s="13">
        <v>65280</v>
      </c>
      <c r="F3144" s="13">
        <v>66572</v>
      </c>
      <c r="G3144" s="13">
        <v>131852</v>
      </c>
      <c r="H3144" s="13">
        <v>2325</v>
      </c>
      <c r="I3144" s="13">
        <v>2624</v>
      </c>
      <c r="J3144" s="13">
        <v>4949</v>
      </c>
      <c r="K3144" s="15">
        <v>67605</v>
      </c>
      <c r="L3144" s="15">
        <v>69196</v>
      </c>
      <c r="M3144" s="15">
        <v>136801</v>
      </c>
    </row>
    <row r="3145" spans="1:13" ht="12.45" customHeight="1" x14ac:dyDescent="0.2">
      <c r="A3145" s="11" t="str">
        <f t="shared" si="54"/>
        <v>PORT HEDLAND1991</v>
      </c>
      <c r="B3145" s="3" t="s">
        <v>29</v>
      </c>
      <c r="C3145" s="12">
        <v>1991</v>
      </c>
      <c r="E3145" s="13">
        <v>63553</v>
      </c>
      <c r="F3145" s="13">
        <v>64935</v>
      </c>
      <c r="G3145" s="13">
        <v>128488</v>
      </c>
      <c r="H3145" s="13">
        <v>2306</v>
      </c>
      <c r="I3145" s="13">
        <v>2668</v>
      </c>
      <c r="J3145" s="13">
        <v>4974</v>
      </c>
      <c r="K3145" s="15">
        <v>65859</v>
      </c>
      <c r="L3145" s="15">
        <v>67603</v>
      </c>
      <c r="M3145" s="15">
        <v>133462</v>
      </c>
    </row>
    <row r="3146" spans="1:13" ht="12.45" customHeight="1" x14ac:dyDescent="0.2">
      <c r="A3146" s="11" t="str">
        <f t="shared" si="54"/>
        <v>PORT HEDLAND1992</v>
      </c>
      <c r="B3146" s="95" t="s">
        <v>29</v>
      </c>
      <c r="C3146" s="88">
        <v>1992</v>
      </c>
      <c r="D3146" s="89"/>
      <c r="E3146" s="15">
        <v>60699</v>
      </c>
      <c r="F3146" s="15">
        <v>62895</v>
      </c>
      <c r="G3146" s="15">
        <v>123594</v>
      </c>
      <c r="H3146" s="15">
        <v>2583</v>
      </c>
      <c r="I3146" s="15">
        <v>2593</v>
      </c>
      <c r="J3146" s="15">
        <v>5176</v>
      </c>
      <c r="K3146" s="15">
        <v>63282</v>
      </c>
      <c r="L3146" s="15">
        <v>65488</v>
      </c>
      <c r="M3146" s="15">
        <v>128770</v>
      </c>
    </row>
    <row r="3147" spans="1:13" ht="12.45" customHeight="1" x14ac:dyDescent="0.2">
      <c r="A3147" s="11" t="str">
        <f t="shared" si="54"/>
        <v>PORT HEDLAND1993</v>
      </c>
      <c r="B3147" s="95" t="s">
        <v>29</v>
      </c>
      <c r="C3147" s="88">
        <v>1993</v>
      </c>
      <c r="D3147" s="89"/>
      <c r="E3147" s="15">
        <v>67817</v>
      </c>
      <c r="F3147" s="15">
        <v>68541</v>
      </c>
      <c r="G3147" s="15">
        <v>136358</v>
      </c>
      <c r="H3147" s="90">
        <v>2154</v>
      </c>
      <c r="I3147" s="90">
        <v>2301</v>
      </c>
      <c r="J3147" s="15">
        <v>4455</v>
      </c>
      <c r="K3147" s="15">
        <v>69971</v>
      </c>
      <c r="L3147" s="15">
        <v>70842</v>
      </c>
      <c r="M3147" s="15">
        <v>140813</v>
      </c>
    </row>
    <row r="3148" spans="1:13" ht="12.45" customHeight="1" x14ac:dyDescent="0.2">
      <c r="A3148" s="11" t="str">
        <f t="shared" si="54"/>
        <v>PORT HEDLAND1994</v>
      </c>
      <c r="B3148" s="3" t="s">
        <v>29</v>
      </c>
      <c r="C3148" s="12">
        <v>1994</v>
      </c>
      <c r="E3148" s="13">
        <v>74223</v>
      </c>
      <c r="F3148" s="13">
        <v>75277</v>
      </c>
      <c r="G3148" s="13">
        <v>149500</v>
      </c>
      <c r="H3148" s="13">
        <v>1114</v>
      </c>
      <c r="I3148" s="13">
        <v>1188</v>
      </c>
      <c r="J3148" s="13">
        <v>2302</v>
      </c>
      <c r="K3148" s="15">
        <v>75337</v>
      </c>
      <c r="L3148" s="15">
        <v>76465</v>
      </c>
      <c r="M3148" s="15">
        <v>151802</v>
      </c>
    </row>
    <row r="3149" spans="1:13" ht="12.45" customHeight="1" x14ac:dyDescent="0.2">
      <c r="A3149" s="11" t="str">
        <f t="shared" si="54"/>
        <v>PORT HEDLAND1995</v>
      </c>
      <c r="B3149" s="3" t="s">
        <v>29</v>
      </c>
      <c r="C3149" s="12">
        <v>1995</v>
      </c>
      <c r="E3149" s="13">
        <v>73544</v>
      </c>
      <c r="F3149" s="13">
        <v>73230</v>
      </c>
      <c r="G3149" s="13">
        <v>146774</v>
      </c>
      <c r="H3149" s="13">
        <v>541</v>
      </c>
      <c r="I3149" s="13">
        <v>726</v>
      </c>
      <c r="J3149" s="13">
        <v>1267</v>
      </c>
      <c r="K3149" s="15">
        <v>74085</v>
      </c>
      <c r="L3149" s="15">
        <v>73956</v>
      </c>
      <c r="M3149" s="15">
        <v>148041</v>
      </c>
    </row>
    <row r="3150" spans="1:13" ht="12.45" customHeight="1" x14ac:dyDescent="0.2">
      <c r="A3150" s="11" t="str">
        <f t="shared" si="54"/>
        <v>PORT HEDLAND1996</v>
      </c>
      <c r="B3150" s="3" t="s">
        <v>29</v>
      </c>
      <c r="C3150" s="12">
        <v>1996</v>
      </c>
      <c r="E3150" s="13">
        <v>57582</v>
      </c>
      <c r="F3150" s="13">
        <v>57696</v>
      </c>
      <c r="G3150" s="13">
        <v>115278</v>
      </c>
      <c r="H3150" s="13">
        <v>756</v>
      </c>
      <c r="I3150" s="13">
        <v>780</v>
      </c>
      <c r="J3150" s="13">
        <v>1536</v>
      </c>
      <c r="K3150" s="15">
        <v>58338</v>
      </c>
      <c r="L3150" s="15">
        <v>58476</v>
      </c>
      <c r="M3150" s="15">
        <v>116814</v>
      </c>
    </row>
    <row r="3151" spans="1:13" ht="12.45" customHeight="1" x14ac:dyDescent="0.2">
      <c r="A3151" s="11" t="str">
        <f t="shared" si="54"/>
        <v>PORT HEDLAND1997</v>
      </c>
      <c r="B3151" s="91" t="s">
        <v>29</v>
      </c>
      <c r="C3151" s="16">
        <v>1997</v>
      </c>
      <c r="D3151" s="17"/>
      <c r="E3151" s="92">
        <v>62068</v>
      </c>
      <c r="F3151" s="92">
        <v>62396</v>
      </c>
      <c r="G3151" s="92">
        <v>124464</v>
      </c>
      <c r="H3151" s="92">
        <v>1531</v>
      </c>
      <c r="I3151" s="92">
        <v>1678</v>
      </c>
      <c r="J3151" s="92">
        <v>3209</v>
      </c>
      <c r="K3151" s="15">
        <v>63599</v>
      </c>
      <c r="L3151" s="15">
        <v>64074</v>
      </c>
      <c r="M3151" s="15">
        <v>127673</v>
      </c>
    </row>
    <row r="3152" spans="1:13" ht="12.45" customHeight="1" x14ac:dyDescent="0.2">
      <c r="A3152" s="11" t="str">
        <f t="shared" si="54"/>
        <v>PORT HEDLAND1998</v>
      </c>
      <c r="B3152" s="95" t="s">
        <v>29</v>
      </c>
      <c r="C3152" s="88">
        <v>1998</v>
      </c>
      <c r="D3152" s="89"/>
      <c r="E3152" s="15">
        <v>62355</v>
      </c>
      <c r="F3152" s="15">
        <v>62845</v>
      </c>
      <c r="G3152" s="15">
        <v>125200</v>
      </c>
      <c r="H3152" s="90">
        <v>2252</v>
      </c>
      <c r="I3152" s="90">
        <v>2146</v>
      </c>
      <c r="J3152" s="15">
        <v>4398</v>
      </c>
      <c r="K3152" s="15">
        <v>64607</v>
      </c>
      <c r="L3152" s="15">
        <v>64991</v>
      </c>
      <c r="M3152" s="15">
        <v>129598</v>
      </c>
    </row>
    <row r="3153" spans="1:13" ht="12.45" customHeight="1" x14ac:dyDescent="0.2">
      <c r="A3153" s="11" t="str">
        <f t="shared" si="54"/>
        <v>PORT HEDLAND1999</v>
      </c>
      <c r="B3153" s="3" t="s">
        <v>29</v>
      </c>
      <c r="C3153" s="12">
        <v>1999</v>
      </c>
      <c r="E3153" s="13">
        <v>45658</v>
      </c>
      <c r="F3153" s="13">
        <v>46145</v>
      </c>
      <c r="G3153" s="13">
        <v>91803</v>
      </c>
      <c r="H3153" s="13">
        <v>1493</v>
      </c>
      <c r="I3153" s="13">
        <v>1476</v>
      </c>
      <c r="J3153" s="13">
        <v>2969</v>
      </c>
      <c r="K3153" s="15">
        <v>47151</v>
      </c>
      <c r="L3153" s="15">
        <v>47621</v>
      </c>
      <c r="M3153" s="15">
        <v>94772</v>
      </c>
    </row>
    <row r="3154" spans="1:13" ht="12.45" customHeight="1" x14ac:dyDescent="0.2">
      <c r="A3154" s="11" t="str">
        <f t="shared" si="54"/>
        <v>PORT HEDLAND2000</v>
      </c>
      <c r="B3154" s="3" t="s">
        <v>29</v>
      </c>
      <c r="C3154" s="12">
        <v>2000</v>
      </c>
      <c r="E3154" s="13">
        <v>40361</v>
      </c>
      <c r="F3154" s="13">
        <v>40671</v>
      </c>
      <c r="G3154" s="13">
        <v>81032</v>
      </c>
      <c r="H3154" s="13">
        <v>0</v>
      </c>
      <c r="I3154" s="13">
        <v>0</v>
      </c>
      <c r="J3154" s="13">
        <v>0</v>
      </c>
      <c r="K3154" s="15">
        <v>40361</v>
      </c>
      <c r="L3154" s="15">
        <v>40671</v>
      </c>
      <c r="M3154" s="15">
        <v>81032</v>
      </c>
    </row>
    <row r="3155" spans="1:13" ht="12.45" customHeight="1" x14ac:dyDescent="0.2">
      <c r="A3155" s="11" t="str">
        <f t="shared" si="54"/>
        <v>PORT HEDLAND2001</v>
      </c>
      <c r="B3155" s="3" t="s">
        <v>29</v>
      </c>
      <c r="C3155" s="12">
        <v>2001</v>
      </c>
      <c r="E3155" s="13">
        <v>37777</v>
      </c>
      <c r="F3155" s="13">
        <v>37772</v>
      </c>
      <c r="G3155" s="13">
        <v>75549</v>
      </c>
      <c r="H3155" s="13">
        <v>0</v>
      </c>
      <c r="I3155" s="13">
        <v>0</v>
      </c>
      <c r="J3155" s="13">
        <v>0</v>
      </c>
      <c r="K3155" s="15">
        <v>37777</v>
      </c>
      <c r="L3155" s="15">
        <v>37772</v>
      </c>
      <c r="M3155" s="15">
        <v>75549</v>
      </c>
    </row>
    <row r="3156" spans="1:13" ht="12.45" customHeight="1" x14ac:dyDescent="0.2">
      <c r="A3156" s="11" t="str">
        <f t="shared" si="54"/>
        <v>PORT HEDLAND2002</v>
      </c>
      <c r="B3156" s="3" t="s">
        <v>29</v>
      </c>
      <c r="C3156" s="12">
        <v>2002</v>
      </c>
      <c r="E3156" s="13">
        <v>35997</v>
      </c>
      <c r="F3156" s="13">
        <v>36080</v>
      </c>
      <c r="G3156" s="13">
        <v>72077</v>
      </c>
      <c r="H3156" s="13">
        <v>0</v>
      </c>
      <c r="I3156" s="13">
        <v>0</v>
      </c>
      <c r="J3156" s="13">
        <v>0</v>
      </c>
      <c r="K3156" s="15">
        <v>35997</v>
      </c>
      <c r="L3156" s="15">
        <v>36080</v>
      </c>
      <c r="M3156" s="15">
        <v>72077</v>
      </c>
    </row>
    <row r="3157" spans="1:13" ht="12.45" customHeight="1" x14ac:dyDescent="0.2">
      <c r="A3157" s="11" t="str">
        <f t="shared" si="54"/>
        <v>PORT HEDLAND2003</v>
      </c>
      <c r="B3157" s="93" t="s">
        <v>29</v>
      </c>
      <c r="C3157" s="88">
        <v>2003</v>
      </c>
      <c r="D3157" s="89"/>
      <c r="E3157" s="15">
        <v>43025</v>
      </c>
      <c r="F3157" s="15">
        <v>42920</v>
      </c>
      <c r="G3157" s="15">
        <v>85945</v>
      </c>
      <c r="H3157" s="15">
        <v>0</v>
      </c>
      <c r="I3157" s="15">
        <v>0</v>
      </c>
      <c r="J3157" s="15">
        <v>0</v>
      </c>
      <c r="K3157" s="15">
        <v>43025</v>
      </c>
      <c r="L3157" s="15">
        <v>42920</v>
      </c>
      <c r="M3157" s="15">
        <v>85945</v>
      </c>
    </row>
    <row r="3158" spans="1:13" ht="12.45" customHeight="1" x14ac:dyDescent="0.2">
      <c r="A3158" s="11" t="str">
        <f t="shared" si="54"/>
        <v>PORT HEDLAND2004</v>
      </c>
      <c r="B3158" s="3" t="s">
        <v>29</v>
      </c>
      <c r="C3158" s="12">
        <v>2004</v>
      </c>
      <c r="E3158" s="13">
        <v>47929</v>
      </c>
      <c r="F3158" s="13">
        <v>48276</v>
      </c>
      <c r="G3158" s="13">
        <v>96205</v>
      </c>
      <c r="H3158" s="13">
        <v>0</v>
      </c>
      <c r="I3158" s="13">
        <v>0</v>
      </c>
      <c r="J3158" s="13">
        <v>0</v>
      </c>
      <c r="K3158" s="15">
        <v>47929</v>
      </c>
      <c r="L3158" s="15">
        <v>48276</v>
      </c>
      <c r="M3158" s="15">
        <v>96205</v>
      </c>
    </row>
    <row r="3159" spans="1:13" ht="12.45" customHeight="1" x14ac:dyDescent="0.2">
      <c r="A3159" s="11" t="str">
        <f t="shared" si="54"/>
        <v>PORT HEDLAND2005</v>
      </c>
      <c r="B3159" s="3" t="s">
        <v>29</v>
      </c>
      <c r="C3159" s="12">
        <v>2005</v>
      </c>
      <c r="E3159" s="13">
        <v>53925</v>
      </c>
      <c r="F3159" s="13">
        <v>54364</v>
      </c>
      <c r="G3159" s="13">
        <v>108289</v>
      </c>
      <c r="H3159" s="13">
        <v>0</v>
      </c>
      <c r="I3159" s="13">
        <v>0</v>
      </c>
      <c r="J3159" s="13">
        <v>0</v>
      </c>
      <c r="K3159" s="15">
        <v>53925</v>
      </c>
      <c r="L3159" s="15">
        <v>54364</v>
      </c>
      <c r="M3159" s="15">
        <v>108289</v>
      </c>
    </row>
    <row r="3160" spans="1:13" ht="12.45" customHeight="1" x14ac:dyDescent="0.2">
      <c r="A3160" s="11" t="str">
        <f t="shared" si="54"/>
        <v>PORT HEDLAND2006</v>
      </c>
      <c r="B3160" s="93" t="s">
        <v>29</v>
      </c>
      <c r="C3160" s="88">
        <v>2006</v>
      </c>
      <c r="D3160" s="89"/>
      <c r="E3160" s="15">
        <v>67810</v>
      </c>
      <c r="F3160" s="15">
        <v>69471</v>
      </c>
      <c r="G3160" s="15">
        <v>137281</v>
      </c>
      <c r="H3160" s="15">
        <v>0</v>
      </c>
      <c r="I3160" s="15">
        <v>0</v>
      </c>
      <c r="J3160" s="15">
        <v>0</v>
      </c>
      <c r="K3160" s="15">
        <v>67810</v>
      </c>
      <c r="L3160" s="15">
        <v>69471</v>
      </c>
      <c r="M3160" s="15">
        <v>137281</v>
      </c>
    </row>
    <row r="3161" spans="1:13" ht="12.45" customHeight="1" x14ac:dyDescent="0.2">
      <c r="A3161" s="11" t="str">
        <f t="shared" si="54"/>
        <v>PORT HEDLAND2007</v>
      </c>
      <c r="B3161" s="93" t="s">
        <v>29</v>
      </c>
      <c r="C3161" s="88">
        <v>2007</v>
      </c>
      <c r="D3161" s="89"/>
      <c r="E3161" s="15">
        <v>91014</v>
      </c>
      <c r="F3161" s="15">
        <v>89315</v>
      </c>
      <c r="G3161" s="15">
        <v>180329</v>
      </c>
      <c r="H3161" s="15">
        <v>0</v>
      </c>
      <c r="I3161" s="15">
        <v>0</v>
      </c>
      <c r="J3161" s="15">
        <v>0</v>
      </c>
      <c r="K3161" s="15">
        <v>91014</v>
      </c>
      <c r="L3161" s="15">
        <v>89315</v>
      </c>
      <c r="M3161" s="15">
        <v>180329</v>
      </c>
    </row>
    <row r="3162" spans="1:13" ht="12.45" customHeight="1" x14ac:dyDescent="0.2">
      <c r="A3162" s="11" t="str">
        <f t="shared" si="54"/>
        <v>PORT HEDLAND2008</v>
      </c>
      <c r="B3162" s="93" t="s">
        <v>29</v>
      </c>
      <c r="C3162" s="88">
        <v>2008</v>
      </c>
      <c r="D3162" s="89"/>
      <c r="E3162" s="15">
        <v>102684</v>
      </c>
      <c r="F3162" s="15">
        <v>103428</v>
      </c>
      <c r="G3162" s="15">
        <v>206112</v>
      </c>
      <c r="H3162" s="15">
        <v>0</v>
      </c>
      <c r="I3162" s="15">
        <v>0</v>
      </c>
      <c r="J3162" s="15">
        <v>0</v>
      </c>
      <c r="K3162" s="15">
        <v>102684</v>
      </c>
      <c r="L3162" s="15">
        <v>103428</v>
      </c>
      <c r="M3162" s="15">
        <v>206112</v>
      </c>
    </row>
    <row r="3163" spans="1:13" ht="12.45" customHeight="1" x14ac:dyDescent="0.2">
      <c r="A3163" s="11" t="str">
        <f t="shared" si="54"/>
        <v>PORT HEDLAND2009</v>
      </c>
      <c r="B3163" s="93" t="s">
        <v>29</v>
      </c>
      <c r="C3163" s="88">
        <v>2009</v>
      </c>
      <c r="D3163" s="89"/>
      <c r="E3163" s="15">
        <v>119438</v>
      </c>
      <c r="F3163" s="15">
        <v>119068</v>
      </c>
      <c r="G3163" s="15">
        <v>238506</v>
      </c>
      <c r="H3163" s="15">
        <v>0</v>
      </c>
      <c r="I3163" s="15">
        <v>0</v>
      </c>
      <c r="J3163" s="15">
        <v>0</v>
      </c>
      <c r="K3163" s="15">
        <v>119438</v>
      </c>
      <c r="L3163" s="15">
        <v>119068</v>
      </c>
      <c r="M3163" s="15">
        <v>238506</v>
      </c>
    </row>
    <row r="3164" spans="1:13" ht="12.45" customHeight="1" x14ac:dyDescent="0.2">
      <c r="A3164" s="11" t="str">
        <f t="shared" si="54"/>
        <v>PORT HEDLAND2010</v>
      </c>
      <c r="B3164" s="3" t="s">
        <v>29</v>
      </c>
      <c r="C3164" s="12">
        <v>2010</v>
      </c>
      <c r="E3164" s="13">
        <v>170408</v>
      </c>
      <c r="F3164" s="13">
        <v>171957</v>
      </c>
      <c r="G3164" s="13">
        <v>342365</v>
      </c>
      <c r="H3164" s="13">
        <v>1386</v>
      </c>
      <c r="I3164" s="13">
        <v>1653</v>
      </c>
      <c r="J3164" s="13">
        <v>3039</v>
      </c>
      <c r="K3164" s="15">
        <v>171794</v>
      </c>
      <c r="L3164" s="15">
        <v>173610</v>
      </c>
      <c r="M3164" s="15">
        <v>345404</v>
      </c>
    </row>
    <row r="3165" spans="1:13" ht="12.45" customHeight="1" x14ac:dyDescent="0.2">
      <c r="A3165" s="11" t="str">
        <f t="shared" si="54"/>
        <v>PORT HEDLAND2011</v>
      </c>
      <c r="B3165" s="3" t="s">
        <v>29</v>
      </c>
      <c r="C3165" s="12">
        <v>2011</v>
      </c>
      <c r="E3165" s="13">
        <v>198751</v>
      </c>
      <c r="F3165" s="13">
        <v>199776</v>
      </c>
      <c r="G3165" s="13">
        <v>398527</v>
      </c>
      <c r="H3165" s="13">
        <v>783</v>
      </c>
      <c r="I3165" s="13">
        <v>703</v>
      </c>
      <c r="J3165" s="13">
        <v>1486</v>
      </c>
      <c r="K3165" s="15">
        <v>199534</v>
      </c>
      <c r="L3165" s="15">
        <v>200479</v>
      </c>
      <c r="M3165" s="15">
        <v>400013</v>
      </c>
    </row>
    <row r="3166" spans="1:13" ht="12.45" customHeight="1" x14ac:dyDescent="0.2">
      <c r="A3166" s="11" t="str">
        <f t="shared" si="54"/>
        <v>PORT HEDLAND2012</v>
      </c>
      <c r="B3166" s="3" t="s">
        <v>29</v>
      </c>
      <c r="C3166" s="12">
        <v>2012</v>
      </c>
      <c r="E3166" s="13">
        <v>265667</v>
      </c>
      <c r="F3166" s="13">
        <v>267496</v>
      </c>
      <c r="G3166" s="13">
        <v>533163</v>
      </c>
      <c r="H3166" s="13">
        <v>0</v>
      </c>
      <c r="I3166" s="13">
        <v>0</v>
      </c>
      <c r="J3166" s="13">
        <v>0</v>
      </c>
      <c r="K3166" s="15">
        <v>265667</v>
      </c>
      <c r="L3166" s="15">
        <v>267496</v>
      </c>
      <c r="M3166" s="15">
        <v>533163</v>
      </c>
    </row>
    <row r="3167" spans="1:13" ht="12.45" customHeight="1" x14ac:dyDescent="0.2">
      <c r="A3167" s="11" t="str">
        <f t="shared" si="54"/>
        <v>PORT HEDLAND2013</v>
      </c>
      <c r="B3167" s="95" t="s">
        <v>29</v>
      </c>
      <c r="C3167" s="88">
        <v>2013</v>
      </c>
      <c r="D3167" s="89"/>
      <c r="E3167" s="15">
        <v>240554</v>
      </c>
      <c r="F3167" s="15">
        <v>242987</v>
      </c>
      <c r="G3167" s="15">
        <v>483541</v>
      </c>
      <c r="H3167" s="15">
        <v>0</v>
      </c>
      <c r="I3167" s="15">
        <v>0</v>
      </c>
      <c r="J3167" s="15">
        <v>0</v>
      </c>
      <c r="K3167" s="15">
        <v>240554</v>
      </c>
      <c r="L3167" s="15">
        <v>242987</v>
      </c>
      <c r="M3167" s="15">
        <v>483541</v>
      </c>
    </row>
    <row r="3168" spans="1:13" ht="12.45" customHeight="1" x14ac:dyDescent="0.2">
      <c r="A3168" s="11" t="str">
        <f t="shared" si="54"/>
        <v>PORT HEDLAND2014</v>
      </c>
      <c r="B3168" s="93" t="s">
        <v>29</v>
      </c>
      <c r="C3168" s="88">
        <v>2014</v>
      </c>
      <c r="D3168" s="89"/>
      <c r="E3168" s="15">
        <v>257604</v>
      </c>
      <c r="F3168" s="15">
        <v>258743</v>
      </c>
      <c r="G3168" s="15">
        <v>516347</v>
      </c>
      <c r="H3168" s="15">
        <v>0</v>
      </c>
      <c r="I3168" s="15">
        <v>0</v>
      </c>
      <c r="J3168" s="15">
        <v>0</v>
      </c>
      <c r="K3168" s="15">
        <v>257604</v>
      </c>
      <c r="L3168" s="15">
        <v>258743</v>
      </c>
      <c r="M3168" s="15">
        <v>516347</v>
      </c>
    </row>
    <row r="3169" spans="1:13" ht="12.45" customHeight="1" x14ac:dyDescent="0.2">
      <c r="A3169" s="11" t="str">
        <f t="shared" si="54"/>
        <v>PORT HEDLAND2015</v>
      </c>
      <c r="B3169" s="3" t="s">
        <v>29</v>
      </c>
      <c r="C3169" s="12">
        <v>2015</v>
      </c>
      <c r="E3169" s="13">
        <v>205870</v>
      </c>
      <c r="F3169" s="13">
        <v>208655</v>
      </c>
      <c r="G3169" s="13">
        <v>414525</v>
      </c>
      <c r="H3169" s="13">
        <v>2492</v>
      </c>
      <c r="I3169" s="13">
        <v>2821</v>
      </c>
      <c r="J3169" s="13">
        <v>5313</v>
      </c>
      <c r="K3169" s="15">
        <v>208362</v>
      </c>
      <c r="L3169" s="15">
        <v>211476</v>
      </c>
      <c r="M3169" s="15">
        <v>419838</v>
      </c>
    </row>
    <row r="3170" spans="1:13" ht="12.45" customHeight="1" x14ac:dyDescent="0.2">
      <c r="A3170" s="11" t="str">
        <f t="shared" si="54"/>
        <v>PORT HEDLAND2016</v>
      </c>
      <c r="B3170" s="91" t="s">
        <v>29</v>
      </c>
      <c r="C3170" s="16">
        <v>2016</v>
      </c>
      <c r="D3170" s="89"/>
      <c r="E3170" s="92">
        <v>176390</v>
      </c>
      <c r="F3170" s="92">
        <v>179113</v>
      </c>
      <c r="G3170" s="92">
        <v>355503</v>
      </c>
      <c r="H3170" s="92">
        <v>4297</v>
      </c>
      <c r="I3170" s="92">
        <v>4224</v>
      </c>
      <c r="J3170" s="92">
        <v>8521</v>
      </c>
      <c r="K3170" s="15">
        <v>180687</v>
      </c>
      <c r="L3170" s="15">
        <v>183337</v>
      </c>
      <c r="M3170" s="15">
        <v>364024</v>
      </c>
    </row>
    <row r="3171" spans="1:13" ht="12.45" customHeight="1" x14ac:dyDescent="0.2">
      <c r="A3171" s="11" t="str">
        <f t="shared" ref="A3171:A3234" si="55">CONCATENATE(B3171,C3171)</f>
        <v>PORT HEDLAND2017</v>
      </c>
      <c r="B3171" s="93" t="s">
        <v>29</v>
      </c>
      <c r="C3171" s="12">
        <v>2017</v>
      </c>
      <c r="D3171" s="89"/>
      <c r="E3171" s="94">
        <v>173027</v>
      </c>
      <c r="F3171" s="94">
        <v>173931</v>
      </c>
      <c r="G3171" s="94">
        <v>346958</v>
      </c>
      <c r="H3171" s="94">
        <v>3620</v>
      </c>
      <c r="I3171" s="94">
        <v>3719</v>
      </c>
      <c r="J3171" s="94">
        <v>7339</v>
      </c>
      <c r="K3171" s="15">
        <v>176647</v>
      </c>
      <c r="L3171" s="15">
        <v>177650</v>
      </c>
      <c r="M3171" s="15">
        <v>354297</v>
      </c>
    </row>
    <row r="3172" spans="1:13" ht="12.45" customHeight="1" x14ac:dyDescent="0.2">
      <c r="A3172" s="11" t="str">
        <f t="shared" si="55"/>
        <v>PORT HEDLAND2018</v>
      </c>
      <c r="B3172" s="93" t="s">
        <v>29</v>
      </c>
      <c r="C3172" s="88">
        <v>2018</v>
      </c>
      <c r="D3172" s="89"/>
      <c r="E3172" s="15">
        <v>184548</v>
      </c>
      <c r="F3172" s="15">
        <v>186765</v>
      </c>
      <c r="G3172" s="15">
        <v>371313</v>
      </c>
      <c r="H3172" s="15">
        <v>4215</v>
      </c>
      <c r="I3172" s="15">
        <v>4259</v>
      </c>
      <c r="J3172" s="15">
        <v>8474</v>
      </c>
      <c r="K3172" s="15">
        <v>188763</v>
      </c>
      <c r="L3172" s="15">
        <v>191024</v>
      </c>
      <c r="M3172" s="15">
        <v>379787</v>
      </c>
    </row>
    <row r="3173" spans="1:13" ht="12.45" customHeight="1" x14ac:dyDescent="0.2">
      <c r="A3173" s="11" t="str">
        <f t="shared" si="55"/>
        <v>PORT HEDLAND2019</v>
      </c>
      <c r="B3173" s="3" t="s">
        <v>29</v>
      </c>
      <c r="C3173" s="12">
        <v>2019</v>
      </c>
      <c r="E3173" s="13">
        <v>191707</v>
      </c>
      <c r="F3173" s="13">
        <v>195466</v>
      </c>
      <c r="G3173" s="13">
        <v>387173</v>
      </c>
      <c r="H3173" s="13">
        <v>4453</v>
      </c>
      <c r="I3173" s="13">
        <v>4438</v>
      </c>
      <c r="J3173" s="13">
        <v>8891</v>
      </c>
      <c r="K3173" s="15">
        <v>196160</v>
      </c>
      <c r="L3173" s="15">
        <v>199904</v>
      </c>
      <c r="M3173" s="15">
        <v>396064</v>
      </c>
    </row>
    <row r="3174" spans="1:13" ht="12.45" customHeight="1" x14ac:dyDescent="0.2">
      <c r="A3174" s="11" t="str">
        <f t="shared" si="55"/>
        <v>PORT HEDLAND2020</v>
      </c>
      <c r="B3174" s="95" t="s">
        <v>29</v>
      </c>
      <c r="C3174" s="88">
        <v>2020</v>
      </c>
      <c r="D3174" s="17"/>
      <c r="E3174" s="15">
        <v>104851</v>
      </c>
      <c r="F3174" s="15">
        <v>108596</v>
      </c>
      <c r="G3174" s="15">
        <v>213447</v>
      </c>
      <c r="H3174" s="90">
        <v>973</v>
      </c>
      <c r="I3174" s="90">
        <v>698</v>
      </c>
      <c r="J3174" s="15">
        <v>1671</v>
      </c>
      <c r="K3174" s="15">
        <v>105824</v>
      </c>
      <c r="L3174" s="15">
        <v>109294</v>
      </c>
      <c r="M3174" s="15">
        <v>215118</v>
      </c>
    </row>
    <row r="3175" spans="1:13" ht="12.45" customHeight="1" x14ac:dyDescent="0.2">
      <c r="A3175" s="11" t="str">
        <f t="shared" si="55"/>
        <v>PORT HEDLAND2021</v>
      </c>
      <c r="B3175" s="91" t="s">
        <v>29</v>
      </c>
      <c r="C3175" s="16">
        <v>2021</v>
      </c>
      <c r="D3175" s="89"/>
      <c r="E3175" s="92">
        <v>177932</v>
      </c>
      <c r="F3175" s="92">
        <v>183712</v>
      </c>
      <c r="G3175" s="92">
        <v>361644</v>
      </c>
      <c r="H3175" s="92">
        <v>0</v>
      </c>
      <c r="I3175" s="92">
        <v>0</v>
      </c>
      <c r="J3175" s="92">
        <v>0</v>
      </c>
      <c r="K3175" s="15">
        <v>177932</v>
      </c>
      <c r="L3175" s="15">
        <v>183712</v>
      </c>
      <c r="M3175" s="15">
        <v>361644</v>
      </c>
    </row>
    <row r="3176" spans="1:13" ht="12.45" customHeight="1" x14ac:dyDescent="0.2">
      <c r="A3176" s="11" t="str">
        <f t="shared" si="55"/>
        <v>PORT HEDLAND2022</v>
      </c>
      <c r="B3176" s="3" t="s">
        <v>29</v>
      </c>
      <c r="C3176" s="12">
        <v>2022</v>
      </c>
      <c r="E3176" s="13">
        <v>220033</v>
      </c>
      <c r="F3176" s="13">
        <v>229457</v>
      </c>
      <c r="G3176" s="13">
        <v>449490</v>
      </c>
      <c r="H3176" s="13">
        <v>0</v>
      </c>
      <c r="I3176" s="13">
        <v>0</v>
      </c>
      <c r="J3176" s="13">
        <v>0</v>
      </c>
      <c r="K3176" s="15">
        <v>220033</v>
      </c>
      <c r="L3176" s="15">
        <v>229457</v>
      </c>
      <c r="M3176" s="15">
        <v>449490</v>
      </c>
    </row>
    <row r="3177" spans="1:13" ht="12.45" customHeight="1" x14ac:dyDescent="0.2">
      <c r="A3177" s="11" t="str">
        <f t="shared" si="55"/>
        <v>PORT HEDLAND2023</v>
      </c>
      <c r="B3177" s="3" t="s">
        <v>29</v>
      </c>
      <c r="C3177" s="12">
        <v>2023</v>
      </c>
      <c r="E3177" s="13">
        <v>237310</v>
      </c>
      <c r="F3177" s="13">
        <v>245330</v>
      </c>
      <c r="G3177" s="13">
        <v>482640</v>
      </c>
      <c r="H3177" s="13">
        <v>0</v>
      </c>
      <c r="I3177" s="13">
        <v>0</v>
      </c>
      <c r="J3177" s="13">
        <v>0</v>
      </c>
      <c r="K3177" s="15">
        <v>237310</v>
      </c>
      <c r="L3177" s="15">
        <v>245330</v>
      </c>
      <c r="M3177" s="15">
        <v>482640</v>
      </c>
    </row>
    <row r="3178" spans="1:13" ht="12.45" customHeight="1" x14ac:dyDescent="0.2">
      <c r="A3178" s="11" t="str">
        <f t="shared" si="55"/>
        <v>PORT HEDLAND2024</v>
      </c>
      <c r="B3178" s="3" t="s">
        <v>29</v>
      </c>
      <c r="C3178" s="12">
        <v>2024</v>
      </c>
      <c r="E3178" s="13">
        <v>237874</v>
      </c>
      <c r="F3178" s="13">
        <v>243849</v>
      </c>
      <c r="G3178" s="13">
        <v>481723</v>
      </c>
      <c r="H3178" s="13">
        <v>0</v>
      </c>
      <c r="I3178" s="13">
        <v>0</v>
      </c>
      <c r="J3178" s="13">
        <v>0</v>
      </c>
      <c r="K3178" s="15">
        <v>237874</v>
      </c>
      <c r="L3178" s="15">
        <v>243849</v>
      </c>
      <c r="M3178" s="15">
        <v>481723</v>
      </c>
    </row>
    <row r="3179" spans="1:13" ht="12.45" customHeight="1" x14ac:dyDescent="0.2">
      <c r="A3179" s="11" t="str">
        <f t="shared" si="55"/>
        <v>PORT LINCOLN1985</v>
      </c>
      <c r="B3179" s="93" t="s">
        <v>28</v>
      </c>
      <c r="C3179" s="88">
        <v>1985</v>
      </c>
      <c r="D3179" s="89"/>
      <c r="E3179" s="15">
        <v>44632</v>
      </c>
      <c r="F3179" s="15">
        <v>45501</v>
      </c>
      <c r="G3179" s="15">
        <v>90133</v>
      </c>
      <c r="H3179" s="15">
        <v>0</v>
      </c>
      <c r="I3179" s="15">
        <v>0</v>
      </c>
      <c r="J3179" s="15">
        <v>0</v>
      </c>
      <c r="K3179" s="15">
        <v>44632</v>
      </c>
      <c r="L3179" s="15">
        <v>45501</v>
      </c>
      <c r="M3179" s="15">
        <v>90133</v>
      </c>
    </row>
    <row r="3180" spans="1:13" ht="12.45" customHeight="1" x14ac:dyDescent="0.2">
      <c r="A3180" s="11" t="str">
        <f t="shared" si="55"/>
        <v>PORT LINCOLN1986</v>
      </c>
      <c r="B3180" s="3" t="s">
        <v>28</v>
      </c>
      <c r="C3180" s="12">
        <v>1986</v>
      </c>
      <c r="E3180" s="13">
        <v>41247</v>
      </c>
      <c r="F3180" s="13">
        <v>41847</v>
      </c>
      <c r="G3180" s="13">
        <v>83094</v>
      </c>
      <c r="H3180" s="13">
        <v>0</v>
      </c>
      <c r="I3180" s="13">
        <v>0</v>
      </c>
      <c r="J3180" s="13">
        <v>0</v>
      </c>
      <c r="K3180" s="15">
        <v>41247</v>
      </c>
      <c r="L3180" s="15">
        <v>41847</v>
      </c>
      <c r="M3180" s="15">
        <v>83094</v>
      </c>
    </row>
    <row r="3181" spans="1:13" ht="12.45" customHeight="1" x14ac:dyDescent="0.2">
      <c r="A3181" s="11" t="str">
        <f t="shared" si="55"/>
        <v>PORT LINCOLN1987</v>
      </c>
      <c r="B3181" s="95" t="s">
        <v>28</v>
      </c>
      <c r="C3181" s="88">
        <v>1987</v>
      </c>
      <c r="D3181" s="89"/>
      <c r="E3181" s="15">
        <v>33946</v>
      </c>
      <c r="F3181" s="15">
        <v>33769</v>
      </c>
      <c r="G3181" s="15">
        <v>67715</v>
      </c>
      <c r="H3181" s="90">
        <v>0</v>
      </c>
      <c r="I3181" s="90">
        <v>0</v>
      </c>
      <c r="J3181" s="15">
        <v>0</v>
      </c>
      <c r="K3181" s="15">
        <v>33946</v>
      </c>
      <c r="L3181" s="15">
        <v>33769</v>
      </c>
      <c r="M3181" s="15">
        <v>67715</v>
      </c>
    </row>
    <row r="3182" spans="1:13" ht="12.45" customHeight="1" x14ac:dyDescent="0.2">
      <c r="A3182" s="11" t="str">
        <f t="shared" si="55"/>
        <v>PORT LINCOLN1988</v>
      </c>
      <c r="B3182" s="93" t="s">
        <v>28</v>
      </c>
      <c r="C3182" s="12">
        <v>1988</v>
      </c>
      <c r="E3182" s="94">
        <v>35364</v>
      </c>
      <c r="F3182" s="94">
        <v>35266</v>
      </c>
      <c r="G3182" s="94">
        <v>70630</v>
      </c>
      <c r="H3182" s="94">
        <v>0</v>
      </c>
      <c r="I3182" s="94">
        <v>0</v>
      </c>
      <c r="J3182" s="94">
        <v>0</v>
      </c>
      <c r="K3182" s="15">
        <v>35364</v>
      </c>
      <c r="L3182" s="15">
        <v>35266</v>
      </c>
      <c r="M3182" s="15">
        <v>70630</v>
      </c>
    </row>
    <row r="3183" spans="1:13" ht="12.45" customHeight="1" x14ac:dyDescent="0.2">
      <c r="A3183" s="11" t="str">
        <f t="shared" si="55"/>
        <v>PORT LINCOLN1989</v>
      </c>
      <c r="B3183" s="3" t="s">
        <v>28</v>
      </c>
      <c r="C3183" s="12">
        <v>1989</v>
      </c>
      <c r="E3183" s="13">
        <v>36898</v>
      </c>
      <c r="F3183" s="13">
        <v>37557</v>
      </c>
      <c r="G3183" s="13">
        <v>74455</v>
      </c>
      <c r="H3183" s="13">
        <v>0</v>
      </c>
      <c r="I3183" s="13">
        <v>0</v>
      </c>
      <c r="J3183" s="13">
        <v>0</v>
      </c>
      <c r="K3183" s="15">
        <v>36898</v>
      </c>
      <c r="L3183" s="15">
        <v>37557</v>
      </c>
      <c r="M3183" s="15">
        <v>74455</v>
      </c>
    </row>
    <row r="3184" spans="1:13" ht="12.45" customHeight="1" x14ac:dyDescent="0.2">
      <c r="A3184" s="11" t="str">
        <f t="shared" si="55"/>
        <v>PORT LINCOLN1990</v>
      </c>
      <c r="B3184" s="3" t="s">
        <v>28</v>
      </c>
      <c r="C3184" s="12">
        <v>1990</v>
      </c>
      <c r="E3184" s="13">
        <v>34643</v>
      </c>
      <c r="F3184" s="13">
        <v>35267</v>
      </c>
      <c r="G3184" s="13">
        <v>69910</v>
      </c>
      <c r="H3184" s="13">
        <v>0</v>
      </c>
      <c r="I3184" s="13">
        <v>0</v>
      </c>
      <c r="J3184" s="13">
        <v>0</v>
      </c>
      <c r="K3184" s="15">
        <v>34643</v>
      </c>
      <c r="L3184" s="15">
        <v>35267</v>
      </c>
      <c r="M3184" s="15">
        <v>69910</v>
      </c>
    </row>
    <row r="3185" spans="1:13" ht="12.45" customHeight="1" x14ac:dyDescent="0.2">
      <c r="A3185" s="11" t="str">
        <f t="shared" si="55"/>
        <v>PORT LINCOLN1991</v>
      </c>
      <c r="B3185" s="93" t="s">
        <v>28</v>
      </c>
      <c r="C3185" s="12">
        <v>1991</v>
      </c>
      <c r="D3185" s="89"/>
      <c r="E3185" s="94">
        <v>36175</v>
      </c>
      <c r="F3185" s="94">
        <v>36620</v>
      </c>
      <c r="G3185" s="94">
        <v>72795</v>
      </c>
      <c r="H3185" s="94">
        <v>0</v>
      </c>
      <c r="I3185" s="94">
        <v>0</v>
      </c>
      <c r="J3185" s="94">
        <v>0</v>
      </c>
      <c r="K3185" s="15">
        <v>36175</v>
      </c>
      <c r="L3185" s="15">
        <v>36620</v>
      </c>
      <c r="M3185" s="15">
        <v>72795</v>
      </c>
    </row>
    <row r="3186" spans="1:13" ht="12.45" customHeight="1" x14ac:dyDescent="0.2">
      <c r="A3186" s="11" t="str">
        <f t="shared" si="55"/>
        <v>PORT LINCOLN1992</v>
      </c>
      <c r="B3186" s="3" t="s">
        <v>28</v>
      </c>
      <c r="C3186" s="12">
        <v>1992</v>
      </c>
      <c r="E3186" s="13">
        <v>38686</v>
      </c>
      <c r="F3186" s="13">
        <v>39217</v>
      </c>
      <c r="G3186" s="13">
        <v>77903</v>
      </c>
      <c r="H3186" s="13">
        <v>0</v>
      </c>
      <c r="I3186" s="13">
        <v>0</v>
      </c>
      <c r="J3186" s="13">
        <v>0</v>
      </c>
      <c r="K3186" s="15">
        <v>38686</v>
      </c>
      <c r="L3186" s="15">
        <v>39217</v>
      </c>
      <c r="M3186" s="15">
        <v>77903</v>
      </c>
    </row>
    <row r="3187" spans="1:13" ht="12.45" customHeight="1" x14ac:dyDescent="0.2">
      <c r="A3187" s="11" t="str">
        <f t="shared" si="55"/>
        <v>PORT LINCOLN1993</v>
      </c>
      <c r="B3187" s="3" t="s">
        <v>28</v>
      </c>
      <c r="C3187" s="12">
        <v>1993</v>
      </c>
      <c r="E3187" s="13">
        <v>42306</v>
      </c>
      <c r="F3187" s="13">
        <v>42487</v>
      </c>
      <c r="G3187" s="13">
        <v>84793</v>
      </c>
      <c r="H3187" s="13">
        <v>0</v>
      </c>
      <c r="I3187" s="13">
        <v>0</v>
      </c>
      <c r="J3187" s="13">
        <v>0</v>
      </c>
      <c r="K3187" s="15">
        <v>42306</v>
      </c>
      <c r="L3187" s="15">
        <v>42487</v>
      </c>
      <c r="M3187" s="15">
        <v>84793</v>
      </c>
    </row>
    <row r="3188" spans="1:13" ht="12.45" customHeight="1" x14ac:dyDescent="0.2">
      <c r="A3188" s="11" t="str">
        <f t="shared" si="55"/>
        <v>PORT LINCOLN1994</v>
      </c>
      <c r="B3188" s="3" t="s">
        <v>28</v>
      </c>
      <c r="C3188" s="12">
        <v>1994</v>
      </c>
      <c r="E3188" s="13">
        <v>43394</v>
      </c>
      <c r="F3188" s="13">
        <v>43942</v>
      </c>
      <c r="G3188" s="13">
        <v>87336</v>
      </c>
      <c r="H3188" s="13">
        <v>0</v>
      </c>
      <c r="I3188" s="13">
        <v>0</v>
      </c>
      <c r="J3188" s="13">
        <v>0</v>
      </c>
      <c r="K3188" s="15">
        <v>43394</v>
      </c>
      <c r="L3188" s="15">
        <v>43942</v>
      </c>
      <c r="M3188" s="15">
        <v>87336</v>
      </c>
    </row>
    <row r="3189" spans="1:13" ht="12.45" customHeight="1" x14ac:dyDescent="0.2">
      <c r="A3189" s="11" t="str">
        <f t="shared" si="55"/>
        <v>PORT LINCOLN1995</v>
      </c>
      <c r="B3189" s="3" t="s">
        <v>28</v>
      </c>
      <c r="C3189" s="12">
        <v>1995</v>
      </c>
      <c r="E3189" s="13">
        <v>43137</v>
      </c>
      <c r="F3189" s="13">
        <v>43523</v>
      </c>
      <c r="G3189" s="13">
        <v>86660</v>
      </c>
      <c r="H3189" s="13">
        <v>0</v>
      </c>
      <c r="I3189" s="13">
        <v>0</v>
      </c>
      <c r="J3189" s="13">
        <v>0</v>
      </c>
      <c r="K3189" s="15">
        <v>43137</v>
      </c>
      <c r="L3189" s="15">
        <v>43523</v>
      </c>
      <c r="M3189" s="15">
        <v>86660</v>
      </c>
    </row>
    <row r="3190" spans="1:13" ht="12.45" customHeight="1" x14ac:dyDescent="0.2">
      <c r="A3190" s="11" t="str">
        <f t="shared" si="55"/>
        <v>PORT LINCOLN1996</v>
      </c>
      <c r="B3190" s="3" t="s">
        <v>28</v>
      </c>
      <c r="C3190" s="12">
        <v>1996</v>
      </c>
      <c r="E3190" s="13">
        <v>46211</v>
      </c>
      <c r="F3190" s="13">
        <v>46844</v>
      </c>
      <c r="G3190" s="13">
        <v>93055</v>
      </c>
      <c r="H3190" s="13">
        <v>0</v>
      </c>
      <c r="I3190" s="13">
        <v>0</v>
      </c>
      <c r="J3190" s="13">
        <v>0</v>
      </c>
      <c r="K3190" s="15">
        <v>46211</v>
      </c>
      <c r="L3190" s="15">
        <v>46844</v>
      </c>
      <c r="M3190" s="15">
        <v>93055</v>
      </c>
    </row>
    <row r="3191" spans="1:13" ht="12.45" customHeight="1" x14ac:dyDescent="0.2">
      <c r="A3191" s="11" t="str">
        <f t="shared" si="55"/>
        <v>PORT LINCOLN1997</v>
      </c>
      <c r="B3191" s="3" t="s">
        <v>28</v>
      </c>
      <c r="C3191" s="12">
        <v>1997</v>
      </c>
      <c r="E3191" s="13">
        <v>47785</v>
      </c>
      <c r="F3191" s="13">
        <v>48454</v>
      </c>
      <c r="G3191" s="13">
        <v>96239</v>
      </c>
      <c r="H3191" s="13">
        <v>0</v>
      </c>
      <c r="I3191" s="13">
        <v>0</v>
      </c>
      <c r="J3191" s="13">
        <v>0</v>
      </c>
      <c r="K3191" s="15">
        <v>47785</v>
      </c>
      <c r="L3191" s="15">
        <v>48454</v>
      </c>
      <c r="M3191" s="15">
        <v>96239</v>
      </c>
    </row>
    <row r="3192" spans="1:13" ht="12.45" customHeight="1" x14ac:dyDescent="0.2">
      <c r="A3192" s="11" t="str">
        <f t="shared" si="55"/>
        <v>PORT LINCOLN1998</v>
      </c>
      <c r="B3192" s="3" t="s">
        <v>28</v>
      </c>
      <c r="C3192" s="12">
        <v>1998</v>
      </c>
      <c r="E3192" s="13">
        <v>48525</v>
      </c>
      <c r="F3192" s="13">
        <v>49270</v>
      </c>
      <c r="G3192" s="13">
        <v>97795</v>
      </c>
      <c r="H3192" s="13">
        <v>0</v>
      </c>
      <c r="I3192" s="13">
        <v>0</v>
      </c>
      <c r="J3192" s="13">
        <v>0</v>
      </c>
      <c r="K3192" s="15">
        <v>48525</v>
      </c>
      <c r="L3192" s="15">
        <v>49270</v>
      </c>
      <c r="M3192" s="15">
        <v>97795</v>
      </c>
    </row>
    <row r="3193" spans="1:13" ht="12.45" customHeight="1" x14ac:dyDescent="0.2">
      <c r="A3193" s="11" t="str">
        <f t="shared" si="55"/>
        <v>PORT LINCOLN1999</v>
      </c>
      <c r="B3193" s="3" t="s">
        <v>28</v>
      </c>
      <c r="C3193" s="12">
        <v>1999</v>
      </c>
      <c r="E3193" s="13">
        <v>49880</v>
      </c>
      <c r="F3193" s="13">
        <v>50720</v>
      </c>
      <c r="G3193" s="13">
        <v>100600</v>
      </c>
      <c r="H3193" s="13">
        <v>0</v>
      </c>
      <c r="I3193" s="13">
        <v>0</v>
      </c>
      <c r="J3193" s="13">
        <v>0</v>
      </c>
      <c r="K3193" s="15">
        <v>49880</v>
      </c>
      <c r="L3193" s="15">
        <v>50720</v>
      </c>
      <c r="M3193" s="15">
        <v>100600</v>
      </c>
    </row>
    <row r="3194" spans="1:13" ht="12.45" customHeight="1" x14ac:dyDescent="0.2">
      <c r="A3194" s="11" t="str">
        <f t="shared" si="55"/>
        <v>PORT LINCOLN2000</v>
      </c>
      <c r="B3194" s="95" t="s">
        <v>28</v>
      </c>
      <c r="C3194" s="88">
        <v>2000</v>
      </c>
      <c r="D3194" s="89"/>
      <c r="E3194" s="15">
        <v>50034</v>
      </c>
      <c r="F3194" s="15">
        <v>50432</v>
      </c>
      <c r="G3194" s="15">
        <v>100466</v>
      </c>
      <c r="H3194" s="90">
        <v>0</v>
      </c>
      <c r="I3194" s="90">
        <v>0</v>
      </c>
      <c r="J3194" s="15">
        <v>0</v>
      </c>
      <c r="K3194" s="15">
        <v>50034</v>
      </c>
      <c r="L3194" s="15">
        <v>50432</v>
      </c>
      <c r="M3194" s="15">
        <v>100466</v>
      </c>
    </row>
    <row r="3195" spans="1:13" ht="12.45" customHeight="1" x14ac:dyDescent="0.2">
      <c r="A3195" s="11" t="str">
        <f t="shared" si="55"/>
        <v>PORT LINCOLN2001</v>
      </c>
      <c r="B3195" s="95" t="s">
        <v>28</v>
      </c>
      <c r="C3195" s="88">
        <v>2001</v>
      </c>
      <c r="D3195" s="89"/>
      <c r="E3195" s="15">
        <v>46175</v>
      </c>
      <c r="F3195" s="15">
        <v>46652</v>
      </c>
      <c r="G3195" s="15">
        <v>92827</v>
      </c>
      <c r="H3195" s="90">
        <v>0</v>
      </c>
      <c r="I3195" s="90">
        <v>0</v>
      </c>
      <c r="J3195" s="15">
        <v>0</v>
      </c>
      <c r="K3195" s="15">
        <v>46175</v>
      </c>
      <c r="L3195" s="15">
        <v>46652</v>
      </c>
      <c r="M3195" s="15">
        <v>92827</v>
      </c>
    </row>
    <row r="3196" spans="1:13" ht="12.45" customHeight="1" x14ac:dyDescent="0.2">
      <c r="A3196" s="11" t="str">
        <f t="shared" si="55"/>
        <v>PORT LINCOLN2002</v>
      </c>
      <c r="B3196" s="93" t="s">
        <v>28</v>
      </c>
      <c r="C3196" s="12">
        <v>2002</v>
      </c>
      <c r="D3196" s="89"/>
      <c r="E3196" s="94">
        <v>45540</v>
      </c>
      <c r="F3196" s="94">
        <v>45495</v>
      </c>
      <c r="G3196" s="94">
        <v>91035</v>
      </c>
      <c r="H3196" s="94">
        <v>0</v>
      </c>
      <c r="I3196" s="94">
        <v>0</v>
      </c>
      <c r="J3196" s="94">
        <v>0</v>
      </c>
      <c r="K3196" s="15">
        <v>45540</v>
      </c>
      <c r="L3196" s="15">
        <v>45495</v>
      </c>
      <c r="M3196" s="15">
        <v>91035</v>
      </c>
    </row>
    <row r="3197" spans="1:13" ht="12.45" customHeight="1" x14ac:dyDescent="0.2">
      <c r="A3197" s="11" t="str">
        <f t="shared" si="55"/>
        <v>PORT LINCOLN2003</v>
      </c>
      <c r="B3197" s="3" t="s">
        <v>28</v>
      </c>
      <c r="C3197" s="12">
        <v>2003</v>
      </c>
      <c r="E3197" s="13">
        <v>49740</v>
      </c>
      <c r="F3197" s="13">
        <v>50318</v>
      </c>
      <c r="G3197" s="13">
        <v>100058</v>
      </c>
      <c r="H3197" s="13">
        <v>0</v>
      </c>
      <c r="I3197" s="13">
        <v>0</v>
      </c>
      <c r="J3197" s="13">
        <v>0</v>
      </c>
      <c r="K3197" s="15">
        <v>49740</v>
      </c>
      <c r="L3197" s="15">
        <v>50318</v>
      </c>
      <c r="M3197" s="15">
        <v>100058</v>
      </c>
    </row>
    <row r="3198" spans="1:13" ht="12.45" customHeight="1" x14ac:dyDescent="0.2">
      <c r="A3198" s="11" t="str">
        <f t="shared" si="55"/>
        <v>PORT LINCOLN2004</v>
      </c>
      <c r="B3198" s="3" t="s">
        <v>28</v>
      </c>
      <c r="C3198" s="12">
        <v>2004</v>
      </c>
      <c r="E3198" s="13">
        <v>60815</v>
      </c>
      <c r="F3198" s="13">
        <v>61912</v>
      </c>
      <c r="G3198" s="13">
        <v>122727</v>
      </c>
      <c r="H3198" s="13">
        <v>0</v>
      </c>
      <c r="I3198" s="13">
        <v>0</v>
      </c>
      <c r="J3198" s="13">
        <v>0</v>
      </c>
      <c r="K3198" s="15">
        <v>60815</v>
      </c>
      <c r="L3198" s="15">
        <v>61912</v>
      </c>
      <c r="M3198" s="15">
        <v>122727</v>
      </c>
    </row>
    <row r="3199" spans="1:13" ht="12.45" customHeight="1" x14ac:dyDescent="0.2">
      <c r="A3199" s="11" t="str">
        <f t="shared" si="55"/>
        <v>PORT LINCOLN2005</v>
      </c>
      <c r="B3199" s="3" t="s">
        <v>28</v>
      </c>
      <c r="C3199" s="12">
        <v>2005</v>
      </c>
      <c r="E3199" s="13">
        <v>65235</v>
      </c>
      <c r="F3199" s="13">
        <v>66383</v>
      </c>
      <c r="G3199" s="13">
        <v>131618</v>
      </c>
      <c r="H3199" s="13">
        <v>0</v>
      </c>
      <c r="I3199" s="13">
        <v>0</v>
      </c>
      <c r="J3199" s="13">
        <v>0</v>
      </c>
      <c r="K3199" s="15">
        <v>65235</v>
      </c>
      <c r="L3199" s="15">
        <v>66383</v>
      </c>
      <c r="M3199" s="15">
        <v>131618</v>
      </c>
    </row>
    <row r="3200" spans="1:13" ht="12.45" customHeight="1" x14ac:dyDescent="0.2">
      <c r="A3200" s="11" t="str">
        <f t="shared" si="55"/>
        <v>PORT LINCOLN2006</v>
      </c>
      <c r="B3200" s="3" t="s">
        <v>28</v>
      </c>
      <c r="C3200" s="12">
        <v>2006</v>
      </c>
      <c r="E3200" s="13">
        <v>71292</v>
      </c>
      <c r="F3200" s="13">
        <v>72563</v>
      </c>
      <c r="G3200" s="13">
        <v>143855</v>
      </c>
      <c r="H3200" s="13">
        <v>0</v>
      </c>
      <c r="I3200" s="13">
        <v>0</v>
      </c>
      <c r="J3200" s="13">
        <v>0</v>
      </c>
      <c r="K3200" s="15">
        <v>71292</v>
      </c>
      <c r="L3200" s="15">
        <v>72563</v>
      </c>
      <c r="M3200" s="15">
        <v>143855</v>
      </c>
    </row>
    <row r="3201" spans="1:13" ht="12.45" customHeight="1" x14ac:dyDescent="0.2">
      <c r="A3201" s="11" t="str">
        <f t="shared" si="55"/>
        <v>PORT LINCOLN2007</v>
      </c>
      <c r="B3201" s="3" t="s">
        <v>28</v>
      </c>
      <c r="C3201" s="12">
        <v>2007</v>
      </c>
      <c r="E3201" s="13">
        <v>70934</v>
      </c>
      <c r="F3201" s="13">
        <v>71976</v>
      </c>
      <c r="G3201" s="13">
        <v>142910</v>
      </c>
      <c r="H3201" s="13">
        <v>0</v>
      </c>
      <c r="I3201" s="13">
        <v>0</v>
      </c>
      <c r="J3201" s="13">
        <v>0</v>
      </c>
      <c r="K3201" s="15">
        <v>70934</v>
      </c>
      <c r="L3201" s="15">
        <v>71976</v>
      </c>
      <c r="M3201" s="15">
        <v>142910</v>
      </c>
    </row>
    <row r="3202" spans="1:13" ht="12.45" customHeight="1" x14ac:dyDescent="0.2">
      <c r="A3202" s="11" t="str">
        <f t="shared" si="55"/>
        <v>PORT LINCOLN2008</v>
      </c>
      <c r="B3202" s="3" t="s">
        <v>28</v>
      </c>
      <c r="C3202" s="12">
        <v>2008</v>
      </c>
      <c r="E3202" s="13">
        <v>74570</v>
      </c>
      <c r="F3202" s="13">
        <v>75256</v>
      </c>
      <c r="G3202" s="13">
        <v>149826</v>
      </c>
      <c r="H3202" s="13">
        <v>0</v>
      </c>
      <c r="I3202" s="13">
        <v>0</v>
      </c>
      <c r="J3202" s="13">
        <v>0</v>
      </c>
      <c r="K3202" s="15">
        <v>74570</v>
      </c>
      <c r="L3202" s="15">
        <v>75256</v>
      </c>
      <c r="M3202" s="15">
        <v>149826</v>
      </c>
    </row>
    <row r="3203" spans="1:13" ht="12.45" customHeight="1" x14ac:dyDescent="0.2">
      <c r="A3203" s="11" t="str">
        <f t="shared" si="55"/>
        <v>PORT LINCOLN2009</v>
      </c>
      <c r="B3203" s="3" t="s">
        <v>28</v>
      </c>
      <c r="C3203" s="12">
        <v>2009</v>
      </c>
      <c r="E3203" s="13">
        <v>74294</v>
      </c>
      <c r="F3203" s="13">
        <v>75199</v>
      </c>
      <c r="G3203" s="13">
        <v>149493</v>
      </c>
      <c r="H3203" s="13">
        <v>0</v>
      </c>
      <c r="I3203" s="13">
        <v>0</v>
      </c>
      <c r="J3203" s="13">
        <v>0</v>
      </c>
      <c r="K3203" s="15">
        <v>74294</v>
      </c>
      <c r="L3203" s="15">
        <v>75199</v>
      </c>
      <c r="M3203" s="15">
        <v>149493</v>
      </c>
    </row>
    <row r="3204" spans="1:13" ht="12.45" customHeight="1" x14ac:dyDescent="0.2">
      <c r="A3204" s="11" t="str">
        <f t="shared" si="55"/>
        <v>PORT LINCOLN2010</v>
      </c>
      <c r="B3204" s="3" t="s">
        <v>28</v>
      </c>
      <c r="C3204" s="12">
        <v>2010</v>
      </c>
      <c r="E3204" s="13">
        <v>95574</v>
      </c>
      <c r="F3204" s="13">
        <v>96471</v>
      </c>
      <c r="G3204" s="13">
        <v>192045</v>
      </c>
      <c r="H3204" s="13">
        <v>0</v>
      </c>
      <c r="I3204" s="13">
        <v>0</v>
      </c>
      <c r="J3204" s="13">
        <v>0</v>
      </c>
      <c r="K3204" s="15">
        <v>95574</v>
      </c>
      <c r="L3204" s="15">
        <v>96471</v>
      </c>
      <c r="M3204" s="15">
        <v>192045</v>
      </c>
    </row>
    <row r="3205" spans="1:13" ht="12.45" customHeight="1" x14ac:dyDescent="0.2">
      <c r="A3205" s="11" t="str">
        <f t="shared" si="55"/>
        <v>PORT LINCOLN2011</v>
      </c>
      <c r="B3205" s="3" t="s">
        <v>28</v>
      </c>
      <c r="C3205" s="12">
        <v>2011</v>
      </c>
      <c r="E3205" s="13">
        <v>98160</v>
      </c>
      <c r="F3205" s="13">
        <v>99334</v>
      </c>
      <c r="G3205" s="13">
        <v>197494</v>
      </c>
      <c r="H3205" s="13">
        <v>0</v>
      </c>
      <c r="I3205" s="13">
        <v>0</v>
      </c>
      <c r="J3205" s="13">
        <v>0</v>
      </c>
      <c r="K3205" s="15">
        <v>98160</v>
      </c>
      <c r="L3205" s="15">
        <v>99334</v>
      </c>
      <c r="M3205" s="15">
        <v>197494</v>
      </c>
    </row>
    <row r="3206" spans="1:13" ht="12.45" customHeight="1" x14ac:dyDescent="0.2">
      <c r="A3206" s="11" t="str">
        <f t="shared" si="55"/>
        <v>PORT LINCOLN2012</v>
      </c>
      <c r="B3206" s="3" t="s">
        <v>28</v>
      </c>
      <c r="C3206" s="12">
        <v>2012</v>
      </c>
      <c r="D3206" s="89"/>
      <c r="E3206" s="13">
        <v>97307</v>
      </c>
      <c r="F3206" s="13">
        <v>98632</v>
      </c>
      <c r="G3206" s="13">
        <v>195939</v>
      </c>
      <c r="H3206" s="13">
        <v>0</v>
      </c>
      <c r="I3206" s="13">
        <v>0</v>
      </c>
      <c r="J3206" s="13">
        <v>0</v>
      </c>
      <c r="K3206" s="15">
        <v>97307</v>
      </c>
      <c r="L3206" s="15">
        <v>98632</v>
      </c>
      <c r="M3206" s="15">
        <v>195939</v>
      </c>
    </row>
    <row r="3207" spans="1:13" ht="12.45" customHeight="1" x14ac:dyDescent="0.2">
      <c r="A3207" s="11" t="str">
        <f t="shared" si="55"/>
        <v>PORT LINCOLN2013</v>
      </c>
      <c r="B3207" s="3" t="s">
        <v>28</v>
      </c>
      <c r="C3207" s="12">
        <v>2013</v>
      </c>
      <c r="E3207" s="13">
        <v>94494</v>
      </c>
      <c r="F3207" s="13">
        <v>95121</v>
      </c>
      <c r="G3207" s="13">
        <v>189615</v>
      </c>
      <c r="H3207" s="13">
        <v>0</v>
      </c>
      <c r="I3207" s="13">
        <v>0</v>
      </c>
      <c r="J3207" s="13">
        <v>0</v>
      </c>
      <c r="K3207" s="15">
        <v>94494</v>
      </c>
      <c r="L3207" s="15">
        <v>95121</v>
      </c>
      <c r="M3207" s="15">
        <v>189615</v>
      </c>
    </row>
    <row r="3208" spans="1:13" ht="12.45" customHeight="1" x14ac:dyDescent="0.2">
      <c r="A3208" s="11" t="str">
        <f t="shared" si="55"/>
        <v>PORT LINCOLN2014</v>
      </c>
      <c r="B3208" s="3" t="s">
        <v>28</v>
      </c>
      <c r="C3208" s="12">
        <v>2014</v>
      </c>
      <c r="E3208" s="13">
        <v>95081</v>
      </c>
      <c r="F3208" s="13">
        <v>95734</v>
      </c>
      <c r="G3208" s="13">
        <v>190815</v>
      </c>
      <c r="H3208" s="13">
        <v>0</v>
      </c>
      <c r="I3208" s="13">
        <v>0</v>
      </c>
      <c r="J3208" s="13">
        <v>0</v>
      </c>
      <c r="K3208" s="15">
        <v>95081</v>
      </c>
      <c r="L3208" s="15">
        <v>95734</v>
      </c>
      <c r="M3208" s="15">
        <v>190815</v>
      </c>
    </row>
    <row r="3209" spans="1:13" ht="12.45" customHeight="1" x14ac:dyDescent="0.2">
      <c r="A3209" s="11" t="str">
        <f t="shared" si="55"/>
        <v>PORT LINCOLN2015</v>
      </c>
      <c r="B3209" s="3" t="s">
        <v>28</v>
      </c>
      <c r="C3209" s="12">
        <v>2015</v>
      </c>
      <c r="E3209" s="13">
        <v>92434</v>
      </c>
      <c r="F3209" s="13">
        <v>93358</v>
      </c>
      <c r="G3209" s="13">
        <v>185792</v>
      </c>
      <c r="H3209" s="13">
        <v>0</v>
      </c>
      <c r="I3209" s="13">
        <v>0</v>
      </c>
      <c r="J3209" s="13">
        <v>0</v>
      </c>
      <c r="K3209" s="15">
        <v>92434</v>
      </c>
      <c r="L3209" s="15">
        <v>93358</v>
      </c>
      <c r="M3209" s="15">
        <v>185792</v>
      </c>
    </row>
    <row r="3210" spans="1:13" ht="12.45" customHeight="1" x14ac:dyDescent="0.2">
      <c r="A3210" s="11" t="str">
        <f t="shared" si="55"/>
        <v>PORT LINCOLN2016</v>
      </c>
      <c r="B3210" s="3" t="s">
        <v>28</v>
      </c>
      <c r="C3210" s="12">
        <v>2016</v>
      </c>
      <c r="E3210" s="13">
        <v>89337</v>
      </c>
      <c r="F3210" s="13">
        <v>89510</v>
      </c>
      <c r="G3210" s="13">
        <v>178847</v>
      </c>
      <c r="H3210" s="13">
        <v>0</v>
      </c>
      <c r="I3210" s="13">
        <v>0</v>
      </c>
      <c r="J3210" s="13">
        <v>0</v>
      </c>
      <c r="K3210" s="15">
        <v>89337</v>
      </c>
      <c r="L3210" s="15">
        <v>89510</v>
      </c>
      <c r="M3210" s="15">
        <v>178847</v>
      </c>
    </row>
    <row r="3211" spans="1:13" ht="12.45" customHeight="1" x14ac:dyDescent="0.2">
      <c r="A3211" s="11" t="str">
        <f t="shared" si="55"/>
        <v>PORT LINCOLN2017</v>
      </c>
      <c r="B3211" s="3" t="s">
        <v>28</v>
      </c>
      <c r="C3211" s="12">
        <v>2017</v>
      </c>
      <c r="E3211" s="13">
        <v>85446</v>
      </c>
      <c r="F3211" s="13">
        <v>85976</v>
      </c>
      <c r="G3211" s="13">
        <v>171422</v>
      </c>
      <c r="H3211" s="13">
        <v>0</v>
      </c>
      <c r="I3211" s="13">
        <v>0</v>
      </c>
      <c r="J3211" s="13">
        <v>0</v>
      </c>
      <c r="K3211" s="15">
        <v>85446</v>
      </c>
      <c r="L3211" s="15">
        <v>85976</v>
      </c>
      <c r="M3211" s="15">
        <v>171422</v>
      </c>
    </row>
    <row r="3212" spans="1:13" ht="12.45" customHeight="1" x14ac:dyDescent="0.2">
      <c r="A3212" s="11" t="str">
        <f t="shared" si="55"/>
        <v>PORT LINCOLN2018</v>
      </c>
      <c r="B3212" s="93" t="s">
        <v>28</v>
      </c>
      <c r="C3212" s="88">
        <v>2018</v>
      </c>
      <c r="D3212" s="17"/>
      <c r="E3212" s="15">
        <v>84392</v>
      </c>
      <c r="F3212" s="15">
        <v>85207</v>
      </c>
      <c r="G3212" s="15">
        <v>169599</v>
      </c>
      <c r="H3212" s="15">
        <v>0</v>
      </c>
      <c r="I3212" s="15">
        <v>0</v>
      </c>
      <c r="J3212" s="15">
        <v>0</v>
      </c>
      <c r="K3212" s="15">
        <v>84392</v>
      </c>
      <c r="L3212" s="15">
        <v>85207</v>
      </c>
      <c r="M3212" s="15">
        <v>169599</v>
      </c>
    </row>
    <row r="3213" spans="1:13" ht="12.45" customHeight="1" x14ac:dyDescent="0.2">
      <c r="A3213" s="11" t="str">
        <f t="shared" si="55"/>
        <v>PORT LINCOLN2019</v>
      </c>
      <c r="B3213" s="91" t="s">
        <v>28</v>
      </c>
      <c r="C3213" s="88">
        <v>2019</v>
      </c>
      <c r="D3213" s="89"/>
      <c r="E3213" s="15">
        <v>85810</v>
      </c>
      <c r="F3213" s="15">
        <v>86424</v>
      </c>
      <c r="G3213" s="15">
        <v>172234</v>
      </c>
      <c r="H3213" s="15">
        <v>0</v>
      </c>
      <c r="I3213" s="15">
        <v>0</v>
      </c>
      <c r="J3213" s="15">
        <v>0</v>
      </c>
      <c r="K3213" s="15">
        <v>85810</v>
      </c>
      <c r="L3213" s="15">
        <v>86424</v>
      </c>
      <c r="M3213" s="15">
        <v>172234</v>
      </c>
    </row>
    <row r="3214" spans="1:13" ht="12.45" customHeight="1" x14ac:dyDescent="0.2">
      <c r="A3214" s="11" t="str">
        <f t="shared" si="55"/>
        <v>PORT LINCOLN2020</v>
      </c>
      <c r="B3214" s="95" t="s">
        <v>28</v>
      </c>
      <c r="C3214" s="88">
        <v>2020</v>
      </c>
      <c r="D3214" s="89"/>
      <c r="E3214" s="15">
        <v>44079</v>
      </c>
      <c r="F3214" s="15">
        <v>45102</v>
      </c>
      <c r="G3214" s="15">
        <v>89181</v>
      </c>
      <c r="H3214" s="90">
        <v>0</v>
      </c>
      <c r="I3214" s="90">
        <v>0</v>
      </c>
      <c r="J3214" s="15">
        <v>0</v>
      </c>
      <c r="K3214" s="15">
        <v>44079</v>
      </c>
      <c r="L3214" s="15">
        <v>45102</v>
      </c>
      <c r="M3214" s="15">
        <v>89181</v>
      </c>
    </row>
    <row r="3215" spans="1:13" ht="12.45" customHeight="1" x14ac:dyDescent="0.2">
      <c r="A3215" s="11" t="str">
        <f t="shared" si="55"/>
        <v>PORT LINCOLN2021</v>
      </c>
      <c r="B3215" s="3" t="s">
        <v>28</v>
      </c>
      <c r="C3215" s="12">
        <v>2021</v>
      </c>
      <c r="E3215" s="13">
        <v>70532</v>
      </c>
      <c r="F3215" s="13">
        <v>71356</v>
      </c>
      <c r="G3215" s="13">
        <v>141888</v>
      </c>
      <c r="H3215" s="13">
        <v>0</v>
      </c>
      <c r="I3215" s="13">
        <v>0</v>
      </c>
      <c r="J3215" s="13">
        <v>0</v>
      </c>
      <c r="K3215" s="15">
        <v>70532</v>
      </c>
      <c r="L3215" s="15">
        <v>71356</v>
      </c>
      <c r="M3215" s="15">
        <v>141888</v>
      </c>
    </row>
    <row r="3216" spans="1:13" ht="12.45" customHeight="1" x14ac:dyDescent="0.2">
      <c r="A3216" s="11" t="str">
        <f t="shared" si="55"/>
        <v>PORT LINCOLN2022</v>
      </c>
      <c r="B3216" s="3" t="s">
        <v>28</v>
      </c>
      <c r="C3216" s="12">
        <v>2022</v>
      </c>
      <c r="E3216" s="13">
        <v>84536</v>
      </c>
      <c r="F3216" s="13">
        <v>85749</v>
      </c>
      <c r="G3216" s="13">
        <v>170285</v>
      </c>
      <c r="H3216" s="13">
        <v>0</v>
      </c>
      <c r="I3216" s="13">
        <v>0</v>
      </c>
      <c r="J3216" s="13">
        <v>0</v>
      </c>
      <c r="K3216" s="15">
        <v>84536</v>
      </c>
      <c r="L3216" s="15">
        <v>85749</v>
      </c>
      <c r="M3216" s="15">
        <v>170285</v>
      </c>
    </row>
    <row r="3217" spans="1:13" ht="12.45" customHeight="1" x14ac:dyDescent="0.2">
      <c r="A3217" s="11" t="str">
        <f t="shared" si="55"/>
        <v>PORT LINCOLN2023</v>
      </c>
      <c r="B3217" s="3" t="s">
        <v>28</v>
      </c>
      <c r="C3217" s="12">
        <v>2023</v>
      </c>
      <c r="E3217" s="13">
        <v>86606</v>
      </c>
      <c r="F3217" s="13">
        <v>87168</v>
      </c>
      <c r="G3217" s="13">
        <v>173774</v>
      </c>
      <c r="H3217" s="13">
        <v>0</v>
      </c>
      <c r="I3217" s="13">
        <v>0</v>
      </c>
      <c r="J3217" s="13">
        <v>0</v>
      </c>
      <c r="K3217" s="15">
        <v>86606</v>
      </c>
      <c r="L3217" s="15">
        <v>87168</v>
      </c>
      <c r="M3217" s="15">
        <v>173774</v>
      </c>
    </row>
    <row r="3218" spans="1:13" ht="12.45" customHeight="1" x14ac:dyDescent="0.2">
      <c r="A3218" s="11" t="str">
        <f t="shared" si="55"/>
        <v>PORT LINCOLN2024</v>
      </c>
      <c r="B3218" s="93" t="s">
        <v>28</v>
      </c>
      <c r="C3218" s="88">
        <v>2024</v>
      </c>
      <c r="D3218" s="89"/>
      <c r="E3218" s="15">
        <v>84353</v>
      </c>
      <c r="F3218" s="15">
        <v>85151</v>
      </c>
      <c r="G3218" s="15">
        <v>169504</v>
      </c>
      <c r="H3218" s="15">
        <v>0</v>
      </c>
      <c r="I3218" s="15">
        <v>0</v>
      </c>
      <c r="J3218" s="15">
        <v>0</v>
      </c>
      <c r="K3218" s="15">
        <v>84353</v>
      </c>
      <c r="L3218" s="15">
        <v>85151</v>
      </c>
      <c r="M3218" s="15">
        <v>169504</v>
      </c>
    </row>
    <row r="3219" spans="1:13" ht="12.45" customHeight="1" x14ac:dyDescent="0.2">
      <c r="A3219" s="11" t="str">
        <f t="shared" si="55"/>
        <v>PORT MACQUARIE1985</v>
      </c>
      <c r="B3219" s="95" t="s">
        <v>27</v>
      </c>
      <c r="C3219" s="88">
        <v>1985</v>
      </c>
      <c r="D3219" s="89"/>
      <c r="E3219" s="15">
        <v>35646</v>
      </c>
      <c r="F3219" s="15">
        <v>35321</v>
      </c>
      <c r="G3219" s="15">
        <v>70967</v>
      </c>
      <c r="H3219" s="90">
        <v>0</v>
      </c>
      <c r="I3219" s="90">
        <v>0</v>
      </c>
      <c r="J3219" s="15">
        <v>0</v>
      </c>
      <c r="K3219" s="15">
        <v>35646</v>
      </c>
      <c r="L3219" s="15">
        <v>35321</v>
      </c>
      <c r="M3219" s="15">
        <v>70967</v>
      </c>
    </row>
    <row r="3220" spans="1:13" ht="12.45" customHeight="1" x14ac:dyDescent="0.2">
      <c r="A3220" s="11" t="str">
        <f t="shared" si="55"/>
        <v>PORT MACQUARIE1986</v>
      </c>
      <c r="B3220" s="93" t="s">
        <v>27</v>
      </c>
      <c r="C3220" s="88">
        <v>1986</v>
      </c>
      <c r="D3220" s="89"/>
      <c r="E3220" s="15">
        <v>38544</v>
      </c>
      <c r="F3220" s="15">
        <v>38018</v>
      </c>
      <c r="G3220" s="15">
        <v>76562</v>
      </c>
      <c r="H3220" s="15">
        <v>0</v>
      </c>
      <c r="I3220" s="15">
        <v>0</v>
      </c>
      <c r="J3220" s="15">
        <v>0</v>
      </c>
      <c r="K3220" s="15">
        <v>38544</v>
      </c>
      <c r="L3220" s="15">
        <v>38018</v>
      </c>
      <c r="M3220" s="15">
        <v>76562</v>
      </c>
    </row>
    <row r="3221" spans="1:13" ht="12.45" customHeight="1" x14ac:dyDescent="0.2">
      <c r="A3221" s="11" t="str">
        <f t="shared" si="55"/>
        <v>PORT MACQUARIE1987</v>
      </c>
      <c r="B3221" s="95" t="s">
        <v>27</v>
      </c>
      <c r="C3221" s="88">
        <v>1987</v>
      </c>
      <c r="D3221" s="89"/>
      <c r="E3221" s="15">
        <v>44369</v>
      </c>
      <c r="F3221" s="15">
        <v>43136</v>
      </c>
      <c r="G3221" s="15">
        <v>87505</v>
      </c>
      <c r="H3221" s="90">
        <v>0</v>
      </c>
      <c r="I3221" s="90">
        <v>0</v>
      </c>
      <c r="J3221" s="15">
        <v>0</v>
      </c>
      <c r="K3221" s="15">
        <v>44369</v>
      </c>
      <c r="L3221" s="15">
        <v>43136</v>
      </c>
      <c r="M3221" s="15">
        <v>87505</v>
      </c>
    </row>
    <row r="3222" spans="1:13" ht="12.45" customHeight="1" x14ac:dyDescent="0.2">
      <c r="A3222" s="11" t="str">
        <f t="shared" si="55"/>
        <v>PORT MACQUARIE1988</v>
      </c>
      <c r="B3222" s="93" t="s">
        <v>27</v>
      </c>
      <c r="C3222" s="12">
        <v>1988</v>
      </c>
      <c r="E3222" s="94">
        <v>32316</v>
      </c>
      <c r="F3222" s="94">
        <v>31403</v>
      </c>
      <c r="G3222" s="94">
        <v>63719</v>
      </c>
      <c r="H3222" s="94">
        <v>0</v>
      </c>
      <c r="I3222" s="94">
        <v>0</v>
      </c>
      <c r="J3222" s="94">
        <v>0</v>
      </c>
      <c r="K3222" s="15">
        <v>32316</v>
      </c>
      <c r="L3222" s="15">
        <v>31403</v>
      </c>
      <c r="M3222" s="15">
        <v>63719</v>
      </c>
    </row>
    <row r="3223" spans="1:13" ht="12.45" customHeight="1" x14ac:dyDescent="0.2">
      <c r="A3223" s="11" t="str">
        <f t="shared" si="55"/>
        <v>PORT MACQUARIE1989</v>
      </c>
      <c r="B3223" s="3" t="s">
        <v>27</v>
      </c>
      <c r="C3223" s="12">
        <v>1989</v>
      </c>
      <c r="E3223" s="13">
        <v>21239</v>
      </c>
      <c r="F3223" s="13">
        <v>20566</v>
      </c>
      <c r="G3223" s="13">
        <v>41805</v>
      </c>
      <c r="H3223" s="13">
        <v>0</v>
      </c>
      <c r="I3223" s="13">
        <v>0</v>
      </c>
      <c r="J3223" s="13">
        <v>0</v>
      </c>
      <c r="K3223" s="15">
        <v>21239</v>
      </c>
      <c r="L3223" s="15">
        <v>20566</v>
      </c>
      <c r="M3223" s="15">
        <v>41805</v>
      </c>
    </row>
    <row r="3224" spans="1:13" ht="12.45" customHeight="1" x14ac:dyDescent="0.2">
      <c r="A3224" s="11" t="str">
        <f t="shared" si="55"/>
        <v>PORT MACQUARIE1990</v>
      </c>
      <c r="B3224" s="95" t="s">
        <v>27</v>
      </c>
      <c r="C3224" s="88">
        <v>1990</v>
      </c>
      <c r="D3224" s="89"/>
      <c r="E3224" s="15">
        <v>23678</v>
      </c>
      <c r="F3224" s="15">
        <v>21581</v>
      </c>
      <c r="G3224" s="15">
        <v>45259</v>
      </c>
      <c r="H3224" s="90">
        <v>0</v>
      </c>
      <c r="I3224" s="90">
        <v>0</v>
      </c>
      <c r="J3224" s="15">
        <v>0</v>
      </c>
      <c r="K3224" s="15">
        <v>23678</v>
      </c>
      <c r="L3224" s="15">
        <v>21581</v>
      </c>
      <c r="M3224" s="15">
        <v>45259</v>
      </c>
    </row>
    <row r="3225" spans="1:13" ht="12.45" customHeight="1" x14ac:dyDescent="0.2">
      <c r="A3225" s="11" t="str">
        <f t="shared" si="55"/>
        <v>PORT MACQUARIE1991</v>
      </c>
      <c r="B3225" s="93" t="s">
        <v>27</v>
      </c>
      <c r="C3225" s="88">
        <v>1991</v>
      </c>
      <c r="D3225" s="89"/>
      <c r="E3225" s="15">
        <v>23711</v>
      </c>
      <c r="F3225" s="15">
        <v>23864</v>
      </c>
      <c r="G3225" s="15">
        <v>47575</v>
      </c>
      <c r="H3225" s="15">
        <v>0</v>
      </c>
      <c r="I3225" s="15">
        <v>0</v>
      </c>
      <c r="J3225" s="15">
        <v>0</v>
      </c>
      <c r="K3225" s="15">
        <v>23711</v>
      </c>
      <c r="L3225" s="15">
        <v>23864</v>
      </c>
      <c r="M3225" s="15">
        <v>47575</v>
      </c>
    </row>
    <row r="3226" spans="1:13" ht="12.45" customHeight="1" x14ac:dyDescent="0.2">
      <c r="A3226" s="11" t="str">
        <f t="shared" si="55"/>
        <v>PORT MACQUARIE1992</v>
      </c>
      <c r="B3226" s="3" t="s">
        <v>27</v>
      </c>
      <c r="C3226" s="12">
        <v>1992</v>
      </c>
      <c r="E3226" s="13">
        <v>24818</v>
      </c>
      <c r="F3226" s="13">
        <v>24991</v>
      </c>
      <c r="G3226" s="13">
        <v>49809</v>
      </c>
      <c r="H3226" s="13">
        <v>0</v>
      </c>
      <c r="I3226" s="13">
        <v>0</v>
      </c>
      <c r="J3226" s="13">
        <v>0</v>
      </c>
      <c r="K3226" s="15">
        <v>24818</v>
      </c>
      <c r="L3226" s="15">
        <v>24991</v>
      </c>
      <c r="M3226" s="15">
        <v>49809</v>
      </c>
    </row>
    <row r="3227" spans="1:13" ht="12.45" customHeight="1" x14ac:dyDescent="0.2">
      <c r="A3227" s="11" t="str">
        <f t="shared" si="55"/>
        <v>PORT MACQUARIE1993</v>
      </c>
      <c r="B3227" s="3" t="s">
        <v>27</v>
      </c>
      <c r="C3227" s="12">
        <v>1993</v>
      </c>
      <c r="E3227" s="13">
        <v>37037</v>
      </c>
      <c r="F3227" s="13">
        <v>36242</v>
      </c>
      <c r="G3227" s="13">
        <v>73279</v>
      </c>
      <c r="H3227" s="13">
        <v>0</v>
      </c>
      <c r="I3227" s="13">
        <v>0</v>
      </c>
      <c r="J3227" s="13">
        <v>0</v>
      </c>
      <c r="K3227" s="15">
        <v>37037</v>
      </c>
      <c r="L3227" s="15">
        <v>36242</v>
      </c>
      <c r="M3227" s="15">
        <v>73279</v>
      </c>
    </row>
    <row r="3228" spans="1:13" ht="12.45" customHeight="1" x14ac:dyDescent="0.2">
      <c r="A3228" s="11" t="str">
        <f t="shared" si="55"/>
        <v>PORT MACQUARIE1994</v>
      </c>
      <c r="B3228" s="3" t="s">
        <v>27</v>
      </c>
      <c r="C3228" s="12">
        <v>1994</v>
      </c>
      <c r="E3228" s="13">
        <v>38714</v>
      </c>
      <c r="F3228" s="13">
        <v>38891</v>
      </c>
      <c r="G3228" s="13">
        <v>77605</v>
      </c>
      <c r="H3228" s="13">
        <v>0</v>
      </c>
      <c r="I3228" s="13">
        <v>0</v>
      </c>
      <c r="J3228" s="13">
        <v>0</v>
      </c>
      <c r="K3228" s="15">
        <v>38714</v>
      </c>
      <c r="L3228" s="15">
        <v>38891</v>
      </c>
      <c r="M3228" s="15">
        <v>77605</v>
      </c>
    </row>
    <row r="3229" spans="1:13" ht="12.45" customHeight="1" x14ac:dyDescent="0.2">
      <c r="A3229" s="11" t="str">
        <f t="shared" si="55"/>
        <v>PORT MACQUARIE1995</v>
      </c>
      <c r="B3229" s="3" t="s">
        <v>27</v>
      </c>
      <c r="C3229" s="12">
        <v>1995</v>
      </c>
      <c r="E3229" s="13">
        <v>38372</v>
      </c>
      <c r="F3229" s="13">
        <v>38187</v>
      </c>
      <c r="G3229" s="13">
        <v>76559</v>
      </c>
      <c r="H3229" s="13">
        <v>0</v>
      </c>
      <c r="I3229" s="13">
        <v>0</v>
      </c>
      <c r="J3229" s="13">
        <v>0</v>
      </c>
      <c r="K3229" s="15">
        <v>38372</v>
      </c>
      <c r="L3229" s="15">
        <v>38187</v>
      </c>
      <c r="M3229" s="15">
        <v>76559</v>
      </c>
    </row>
    <row r="3230" spans="1:13" ht="12.45" customHeight="1" x14ac:dyDescent="0.2">
      <c r="A3230" s="11" t="str">
        <f t="shared" si="55"/>
        <v>PORT MACQUARIE1996</v>
      </c>
      <c r="B3230" s="3" t="s">
        <v>27</v>
      </c>
      <c r="C3230" s="12">
        <v>1996</v>
      </c>
      <c r="E3230" s="13">
        <v>37644</v>
      </c>
      <c r="F3230" s="13">
        <v>38163</v>
      </c>
      <c r="G3230" s="13">
        <v>75807</v>
      </c>
      <c r="H3230" s="13">
        <v>0</v>
      </c>
      <c r="I3230" s="13">
        <v>0</v>
      </c>
      <c r="J3230" s="13">
        <v>0</v>
      </c>
      <c r="K3230" s="15">
        <v>37644</v>
      </c>
      <c r="L3230" s="15">
        <v>38163</v>
      </c>
      <c r="M3230" s="15">
        <v>75807</v>
      </c>
    </row>
    <row r="3231" spans="1:13" ht="12.45" customHeight="1" x14ac:dyDescent="0.2">
      <c r="A3231" s="11" t="str">
        <f t="shared" si="55"/>
        <v>PORT MACQUARIE1997</v>
      </c>
      <c r="B3231" s="95" t="s">
        <v>27</v>
      </c>
      <c r="C3231" s="88">
        <v>1997</v>
      </c>
      <c r="D3231" s="89"/>
      <c r="E3231" s="15">
        <v>37227</v>
      </c>
      <c r="F3231" s="15">
        <v>37354</v>
      </c>
      <c r="G3231" s="15">
        <v>74581</v>
      </c>
      <c r="H3231" s="90">
        <v>0</v>
      </c>
      <c r="I3231" s="90">
        <v>0</v>
      </c>
      <c r="J3231" s="15">
        <v>0</v>
      </c>
      <c r="K3231" s="15">
        <v>37227</v>
      </c>
      <c r="L3231" s="15">
        <v>37354</v>
      </c>
      <c r="M3231" s="15">
        <v>74581</v>
      </c>
    </row>
    <row r="3232" spans="1:13" ht="12.45" customHeight="1" x14ac:dyDescent="0.2">
      <c r="A3232" s="11" t="str">
        <f t="shared" si="55"/>
        <v>PORT MACQUARIE1998</v>
      </c>
      <c r="B3232" s="93" t="s">
        <v>27</v>
      </c>
      <c r="C3232" s="88">
        <v>1998</v>
      </c>
      <c r="D3232" s="89"/>
      <c r="E3232" s="15">
        <v>36890</v>
      </c>
      <c r="F3232" s="15">
        <v>36969</v>
      </c>
      <c r="G3232" s="15">
        <v>73859</v>
      </c>
      <c r="H3232" s="15">
        <v>0</v>
      </c>
      <c r="I3232" s="15">
        <v>0</v>
      </c>
      <c r="J3232" s="15">
        <v>0</v>
      </c>
      <c r="K3232" s="15">
        <v>36890</v>
      </c>
      <c r="L3232" s="15">
        <v>36969</v>
      </c>
      <c r="M3232" s="15">
        <v>73859</v>
      </c>
    </row>
    <row r="3233" spans="1:13" ht="12.45" customHeight="1" x14ac:dyDescent="0.2">
      <c r="A3233" s="11" t="str">
        <f t="shared" si="55"/>
        <v>PORT MACQUARIE1999</v>
      </c>
      <c r="B3233" s="95" t="s">
        <v>27</v>
      </c>
      <c r="C3233" s="88">
        <v>1999</v>
      </c>
      <c r="E3233" s="15">
        <v>38374</v>
      </c>
      <c r="F3233" s="15">
        <v>38541</v>
      </c>
      <c r="G3233" s="15">
        <v>76915</v>
      </c>
      <c r="H3233" s="90">
        <v>0</v>
      </c>
      <c r="I3233" s="90">
        <v>0</v>
      </c>
      <c r="J3233" s="15">
        <v>0</v>
      </c>
      <c r="K3233" s="15">
        <v>38374</v>
      </c>
      <c r="L3233" s="15">
        <v>38541</v>
      </c>
      <c r="M3233" s="15">
        <v>76915</v>
      </c>
    </row>
    <row r="3234" spans="1:13" ht="12.45" customHeight="1" x14ac:dyDescent="0.2">
      <c r="A3234" s="11" t="str">
        <f t="shared" si="55"/>
        <v>PORT MACQUARIE2000</v>
      </c>
      <c r="B3234" s="3" t="s">
        <v>27</v>
      </c>
      <c r="C3234" s="12">
        <v>2000</v>
      </c>
      <c r="E3234" s="13">
        <v>43140</v>
      </c>
      <c r="F3234" s="13">
        <v>42884</v>
      </c>
      <c r="G3234" s="13">
        <v>86024</v>
      </c>
      <c r="H3234" s="13">
        <v>0</v>
      </c>
      <c r="I3234" s="13">
        <v>0</v>
      </c>
      <c r="J3234" s="13">
        <v>0</v>
      </c>
      <c r="K3234" s="15">
        <v>43140</v>
      </c>
      <c r="L3234" s="15">
        <v>42884</v>
      </c>
      <c r="M3234" s="15">
        <v>86024</v>
      </c>
    </row>
    <row r="3235" spans="1:13" ht="12.45" customHeight="1" x14ac:dyDescent="0.2">
      <c r="A3235" s="11" t="str">
        <f t="shared" ref="A3235:A3298" si="56">CONCATENATE(B3235,C3235)</f>
        <v>PORT MACQUARIE2001</v>
      </c>
      <c r="B3235" s="3" t="s">
        <v>27</v>
      </c>
      <c r="C3235" s="12">
        <v>2001</v>
      </c>
      <c r="E3235" s="13">
        <v>39390</v>
      </c>
      <c r="F3235" s="13">
        <v>39777</v>
      </c>
      <c r="G3235" s="13">
        <v>79167</v>
      </c>
      <c r="H3235" s="13">
        <v>0</v>
      </c>
      <c r="I3235" s="13">
        <v>0</v>
      </c>
      <c r="J3235" s="13">
        <v>0</v>
      </c>
      <c r="K3235" s="15">
        <v>39390</v>
      </c>
      <c r="L3235" s="15">
        <v>39777</v>
      </c>
      <c r="M3235" s="15">
        <v>79167</v>
      </c>
    </row>
    <row r="3236" spans="1:13" ht="12.45" customHeight="1" x14ac:dyDescent="0.2">
      <c r="A3236" s="11" t="str">
        <f t="shared" si="56"/>
        <v>PORT MACQUARIE2002</v>
      </c>
      <c r="B3236" s="91" t="s">
        <v>27</v>
      </c>
      <c r="C3236" s="16">
        <v>2002</v>
      </c>
      <c r="D3236" s="89"/>
      <c r="E3236" s="92">
        <v>37960</v>
      </c>
      <c r="F3236" s="92">
        <v>37927</v>
      </c>
      <c r="G3236" s="92">
        <v>75887</v>
      </c>
      <c r="H3236" s="92">
        <v>0</v>
      </c>
      <c r="I3236" s="92">
        <v>0</v>
      </c>
      <c r="J3236" s="92">
        <v>0</v>
      </c>
      <c r="K3236" s="15">
        <v>37960</v>
      </c>
      <c r="L3236" s="15">
        <v>37927</v>
      </c>
      <c r="M3236" s="15">
        <v>75887</v>
      </c>
    </row>
    <row r="3237" spans="1:13" ht="12.45" customHeight="1" x14ac:dyDescent="0.2">
      <c r="A3237" s="11" t="str">
        <f t="shared" si="56"/>
        <v>PORT MACQUARIE2003</v>
      </c>
      <c r="B3237" s="3" t="s">
        <v>27</v>
      </c>
      <c r="C3237" s="12">
        <v>2003</v>
      </c>
      <c r="E3237" s="13">
        <v>38206</v>
      </c>
      <c r="F3237" s="13">
        <v>37815</v>
      </c>
      <c r="G3237" s="13">
        <v>76021</v>
      </c>
      <c r="H3237" s="13">
        <v>0</v>
      </c>
      <c r="I3237" s="13">
        <v>0</v>
      </c>
      <c r="J3237" s="13">
        <v>0</v>
      </c>
      <c r="K3237" s="15">
        <v>38206</v>
      </c>
      <c r="L3237" s="15">
        <v>37815</v>
      </c>
      <c r="M3237" s="15">
        <v>76021</v>
      </c>
    </row>
    <row r="3238" spans="1:13" ht="12.45" customHeight="1" x14ac:dyDescent="0.2">
      <c r="A3238" s="11" t="str">
        <f t="shared" si="56"/>
        <v>PORT MACQUARIE2004</v>
      </c>
      <c r="B3238" s="91" t="s">
        <v>27</v>
      </c>
      <c r="C3238" s="16">
        <v>2004</v>
      </c>
      <c r="D3238" s="89"/>
      <c r="E3238" s="92">
        <v>43926</v>
      </c>
      <c r="F3238" s="92">
        <v>43784</v>
      </c>
      <c r="G3238" s="92">
        <v>87710</v>
      </c>
      <c r="H3238" s="92">
        <v>0</v>
      </c>
      <c r="I3238" s="92">
        <v>0</v>
      </c>
      <c r="J3238" s="92">
        <v>0</v>
      </c>
      <c r="K3238" s="15">
        <v>43926</v>
      </c>
      <c r="L3238" s="15">
        <v>43784</v>
      </c>
      <c r="M3238" s="15">
        <v>87710</v>
      </c>
    </row>
    <row r="3239" spans="1:13" ht="12.45" customHeight="1" x14ac:dyDescent="0.2">
      <c r="A3239" s="11" t="str">
        <f t="shared" si="56"/>
        <v>PORT MACQUARIE2005</v>
      </c>
      <c r="B3239" s="95" t="s">
        <v>27</v>
      </c>
      <c r="C3239" s="88">
        <v>2005</v>
      </c>
      <c r="D3239" s="89"/>
      <c r="E3239" s="15">
        <v>51877</v>
      </c>
      <c r="F3239" s="15">
        <v>51967</v>
      </c>
      <c r="G3239" s="15">
        <v>103844</v>
      </c>
      <c r="H3239" s="90">
        <v>0</v>
      </c>
      <c r="I3239" s="90">
        <v>0</v>
      </c>
      <c r="J3239" s="15">
        <v>0</v>
      </c>
      <c r="K3239" s="15">
        <v>51877</v>
      </c>
      <c r="L3239" s="15">
        <v>51967</v>
      </c>
      <c r="M3239" s="15">
        <v>103844</v>
      </c>
    </row>
    <row r="3240" spans="1:13" ht="12.45" customHeight="1" x14ac:dyDescent="0.2">
      <c r="A3240" s="11" t="str">
        <f t="shared" si="56"/>
        <v>PORT MACQUARIE2006</v>
      </c>
      <c r="B3240" s="3" t="s">
        <v>27</v>
      </c>
      <c r="C3240" s="12">
        <v>2006</v>
      </c>
      <c r="E3240" s="13">
        <v>55993</v>
      </c>
      <c r="F3240" s="13">
        <v>56446</v>
      </c>
      <c r="G3240" s="13">
        <v>112439</v>
      </c>
      <c r="H3240" s="13">
        <v>0</v>
      </c>
      <c r="I3240" s="13">
        <v>0</v>
      </c>
      <c r="J3240" s="13">
        <v>0</v>
      </c>
      <c r="K3240" s="15">
        <v>55993</v>
      </c>
      <c r="L3240" s="15">
        <v>56446</v>
      </c>
      <c r="M3240" s="15">
        <v>112439</v>
      </c>
    </row>
    <row r="3241" spans="1:13" ht="12.45" customHeight="1" x14ac:dyDescent="0.2">
      <c r="A3241" s="11" t="str">
        <f t="shared" si="56"/>
        <v>PORT MACQUARIE2007</v>
      </c>
      <c r="B3241" s="3" t="s">
        <v>27</v>
      </c>
      <c r="C3241" s="12">
        <v>2007</v>
      </c>
      <c r="E3241" s="13">
        <v>60182</v>
      </c>
      <c r="F3241" s="13">
        <v>61621</v>
      </c>
      <c r="G3241" s="13">
        <v>121803</v>
      </c>
      <c r="H3241" s="13">
        <v>0</v>
      </c>
      <c r="I3241" s="13">
        <v>0</v>
      </c>
      <c r="J3241" s="13">
        <v>0</v>
      </c>
      <c r="K3241" s="15">
        <v>60182</v>
      </c>
      <c r="L3241" s="15">
        <v>61621</v>
      </c>
      <c r="M3241" s="15">
        <v>121803</v>
      </c>
    </row>
    <row r="3242" spans="1:13" ht="12.45" customHeight="1" x14ac:dyDescent="0.2">
      <c r="A3242" s="11" t="str">
        <f t="shared" si="56"/>
        <v>PORT MACQUARIE2008</v>
      </c>
      <c r="B3242" s="93" t="s">
        <v>27</v>
      </c>
      <c r="C3242" s="88">
        <v>2008</v>
      </c>
      <c r="D3242" s="89"/>
      <c r="E3242" s="15">
        <v>85081</v>
      </c>
      <c r="F3242" s="15">
        <v>84878</v>
      </c>
      <c r="G3242" s="15">
        <v>169959</v>
      </c>
      <c r="H3242" s="15">
        <v>0</v>
      </c>
      <c r="I3242" s="15">
        <v>0</v>
      </c>
      <c r="J3242" s="15">
        <v>0</v>
      </c>
      <c r="K3242" s="15">
        <v>85081</v>
      </c>
      <c r="L3242" s="15">
        <v>84878</v>
      </c>
      <c r="M3242" s="15">
        <v>169959</v>
      </c>
    </row>
    <row r="3243" spans="1:13" ht="12.45" customHeight="1" x14ac:dyDescent="0.2">
      <c r="A3243" s="11" t="str">
        <f t="shared" si="56"/>
        <v>PORT MACQUARIE2009</v>
      </c>
      <c r="B3243" s="3" t="s">
        <v>27</v>
      </c>
      <c r="C3243" s="12">
        <v>2009</v>
      </c>
      <c r="E3243" s="13">
        <v>101494</v>
      </c>
      <c r="F3243" s="13">
        <v>102240</v>
      </c>
      <c r="G3243" s="13">
        <v>203734</v>
      </c>
      <c r="H3243" s="13">
        <v>0</v>
      </c>
      <c r="I3243" s="13">
        <v>0</v>
      </c>
      <c r="J3243" s="13">
        <v>0</v>
      </c>
      <c r="K3243" s="15">
        <v>101494</v>
      </c>
      <c r="L3243" s="15">
        <v>102240</v>
      </c>
      <c r="M3243" s="15">
        <v>203734</v>
      </c>
    </row>
    <row r="3244" spans="1:13" ht="12.45" customHeight="1" x14ac:dyDescent="0.2">
      <c r="A3244" s="11" t="str">
        <f t="shared" si="56"/>
        <v>PORT MACQUARIE2010</v>
      </c>
      <c r="B3244" s="3" t="s">
        <v>27</v>
      </c>
      <c r="C3244" s="12">
        <v>2010</v>
      </c>
      <c r="E3244" s="13">
        <v>110879</v>
      </c>
      <c r="F3244" s="13">
        <v>111887</v>
      </c>
      <c r="G3244" s="13">
        <v>222766</v>
      </c>
      <c r="H3244" s="13">
        <v>0</v>
      </c>
      <c r="I3244" s="13">
        <v>0</v>
      </c>
      <c r="J3244" s="13">
        <v>0</v>
      </c>
      <c r="K3244" s="15">
        <v>110879</v>
      </c>
      <c r="L3244" s="15">
        <v>111887</v>
      </c>
      <c r="M3244" s="15">
        <v>222766</v>
      </c>
    </row>
    <row r="3245" spans="1:13" ht="12.45" customHeight="1" x14ac:dyDescent="0.2">
      <c r="A3245" s="11" t="str">
        <f t="shared" si="56"/>
        <v>PORT MACQUARIE2011</v>
      </c>
      <c r="B3245" s="93" t="s">
        <v>27</v>
      </c>
      <c r="C3245" s="88">
        <v>2011</v>
      </c>
      <c r="D3245" s="89"/>
      <c r="E3245" s="15">
        <v>106976</v>
      </c>
      <c r="F3245" s="15">
        <v>107311</v>
      </c>
      <c r="G3245" s="15">
        <v>214287</v>
      </c>
      <c r="H3245" s="15">
        <v>0</v>
      </c>
      <c r="I3245" s="15">
        <v>0</v>
      </c>
      <c r="J3245" s="15">
        <v>0</v>
      </c>
      <c r="K3245" s="15">
        <v>106976</v>
      </c>
      <c r="L3245" s="15">
        <v>107311</v>
      </c>
      <c r="M3245" s="15">
        <v>214287</v>
      </c>
    </row>
    <row r="3246" spans="1:13" ht="12.45" customHeight="1" x14ac:dyDescent="0.2">
      <c r="A3246" s="11" t="str">
        <f t="shared" si="56"/>
        <v>PORT MACQUARIE2012</v>
      </c>
      <c r="B3246" s="3" t="s">
        <v>27</v>
      </c>
      <c r="C3246" s="12">
        <v>2012</v>
      </c>
      <c r="E3246" s="13">
        <v>115921</v>
      </c>
      <c r="F3246" s="13">
        <v>116393</v>
      </c>
      <c r="G3246" s="13">
        <v>232314</v>
      </c>
      <c r="H3246" s="13">
        <v>0</v>
      </c>
      <c r="I3246" s="13">
        <v>0</v>
      </c>
      <c r="J3246" s="13">
        <v>0</v>
      </c>
      <c r="K3246" s="15">
        <v>115921</v>
      </c>
      <c r="L3246" s="15">
        <v>116393</v>
      </c>
      <c r="M3246" s="15">
        <v>232314</v>
      </c>
    </row>
    <row r="3247" spans="1:13" ht="12.45" customHeight="1" x14ac:dyDescent="0.2">
      <c r="A3247" s="11" t="str">
        <f t="shared" si="56"/>
        <v>PORT MACQUARIE2013</v>
      </c>
      <c r="B3247" s="93" t="s">
        <v>27</v>
      </c>
      <c r="C3247" s="88">
        <v>2013</v>
      </c>
      <c r="D3247" s="89"/>
      <c r="E3247" s="15">
        <v>113618</v>
      </c>
      <c r="F3247" s="15">
        <v>114846</v>
      </c>
      <c r="G3247" s="15">
        <v>228464</v>
      </c>
      <c r="H3247" s="15">
        <v>0</v>
      </c>
      <c r="I3247" s="15">
        <v>0</v>
      </c>
      <c r="J3247" s="15">
        <v>0</v>
      </c>
      <c r="K3247" s="15">
        <v>113618</v>
      </c>
      <c r="L3247" s="15">
        <v>114846</v>
      </c>
      <c r="M3247" s="15">
        <v>228464</v>
      </c>
    </row>
    <row r="3248" spans="1:13" ht="12.45" customHeight="1" x14ac:dyDescent="0.2">
      <c r="A3248" s="11" t="str">
        <f t="shared" si="56"/>
        <v>PORT MACQUARIE2014</v>
      </c>
      <c r="B3248" s="3" t="s">
        <v>27</v>
      </c>
      <c r="C3248" s="12">
        <v>2014</v>
      </c>
      <c r="E3248" s="13">
        <v>114918</v>
      </c>
      <c r="F3248" s="13">
        <v>115533</v>
      </c>
      <c r="G3248" s="13">
        <v>230451</v>
      </c>
      <c r="H3248" s="13">
        <v>0</v>
      </c>
      <c r="I3248" s="13">
        <v>0</v>
      </c>
      <c r="J3248" s="13">
        <v>0</v>
      </c>
      <c r="K3248" s="15">
        <v>114918</v>
      </c>
      <c r="L3248" s="15">
        <v>115533</v>
      </c>
      <c r="M3248" s="15">
        <v>230451</v>
      </c>
    </row>
    <row r="3249" spans="1:13" ht="12.45" customHeight="1" x14ac:dyDescent="0.2">
      <c r="A3249" s="11" t="str">
        <f t="shared" si="56"/>
        <v>PORT MACQUARIE2015</v>
      </c>
      <c r="B3249" s="95" t="s">
        <v>27</v>
      </c>
      <c r="C3249" s="88">
        <v>2015</v>
      </c>
      <c r="D3249" s="89"/>
      <c r="E3249" s="15">
        <v>108806</v>
      </c>
      <c r="F3249" s="15">
        <v>109621</v>
      </c>
      <c r="G3249" s="15">
        <v>218427</v>
      </c>
      <c r="H3249" s="15">
        <v>0</v>
      </c>
      <c r="I3249" s="15">
        <v>0</v>
      </c>
      <c r="J3249" s="15">
        <v>0</v>
      </c>
      <c r="K3249" s="15">
        <v>108806</v>
      </c>
      <c r="L3249" s="15">
        <v>109621</v>
      </c>
      <c r="M3249" s="15">
        <v>218427</v>
      </c>
    </row>
    <row r="3250" spans="1:13" ht="12.45" customHeight="1" x14ac:dyDescent="0.2">
      <c r="A3250" s="11" t="str">
        <f t="shared" si="56"/>
        <v>PORT MACQUARIE2016</v>
      </c>
      <c r="B3250" s="95" t="s">
        <v>27</v>
      </c>
      <c r="C3250" s="88">
        <v>2016</v>
      </c>
      <c r="D3250" s="89"/>
      <c r="E3250" s="15">
        <v>112749</v>
      </c>
      <c r="F3250" s="15">
        <v>113004</v>
      </c>
      <c r="G3250" s="15">
        <v>225753</v>
      </c>
      <c r="H3250" s="90">
        <v>0</v>
      </c>
      <c r="I3250" s="90">
        <v>0</v>
      </c>
      <c r="J3250" s="15">
        <v>0</v>
      </c>
      <c r="K3250" s="15">
        <v>112749</v>
      </c>
      <c r="L3250" s="15">
        <v>113004</v>
      </c>
      <c r="M3250" s="15">
        <v>225753</v>
      </c>
    </row>
    <row r="3251" spans="1:13" ht="12.45" customHeight="1" x14ac:dyDescent="0.2">
      <c r="A3251" s="11" t="str">
        <f t="shared" si="56"/>
        <v>PORT MACQUARIE2017</v>
      </c>
      <c r="B3251" s="3" t="s">
        <v>27</v>
      </c>
      <c r="C3251" s="12">
        <v>2017</v>
      </c>
      <c r="E3251" s="13">
        <v>113464</v>
      </c>
      <c r="F3251" s="13">
        <v>114380</v>
      </c>
      <c r="G3251" s="13">
        <v>227844</v>
      </c>
      <c r="H3251" s="13">
        <v>0</v>
      </c>
      <c r="I3251" s="13">
        <v>0</v>
      </c>
      <c r="J3251" s="13">
        <v>0</v>
      </c>
      <c r="K3251" s="15">
        <v>113464</v>
      </c>
      <c r="L3251" s="15">
        <v>114380</v>
      </c>
      <c r="M3251" s="15">
        <v>227844</v>
      </c>
    </row>
    <row r="3252" spans="1:13" ht="12.45" customHeight="1" x14ac:dyDescent="0.2">
      <c r="A3252" s="11" t="str">
        <f t="shared" si="56"/>
        <v>PORT MACQUARIE2018</v>
      </c>
      <c r="B3252" s="3" t="s">
        <v>27</v>
      </c>
      <c r="C3252" s="12">
        <v>2018</v>
      </c>
      <c r="D3252" s="89"/>
      <c r="E3252" s="13">
        <v>107231</v>
      </c>
      <c r="F3252" s="13">
        <v>107498</v>
      </c>
      <c r="G3252" s="13">
        <v>214729</v>
      </c>
      <c r="H3252" s="13">
        <v>0</v>
      </c>
      <c r="I3252" s="13">
        <v>0</v>
      </c>
      <c r="J3252" s="13">
        <v>0</v>
      </c>
      <c r="K3252" s="15">
        <v>107231</v>
      </c>
      <c r="L3252" s="15">
        <v>107498</v>
      </c>
      <c r="M3252" s="15">
        <v>214729</v>
      </c>
    </row>
    <row r="3253" spans="1:13" ht="12.45" customHeight="1" x14ac:dyDescent="0.2">
      <c r="A3253" s="11" t="str">
        <f t="shared" si="56"/>
        <v>PORT MACQUARIE2019</v>
      </c>
      <c r="B3253" s="93" t="s">
        <v>27</v>
      </c>
      <c r="C3253" s="88">
        <v>2019</v>
      </c>
      <c r="D3253" s="89"/>
      <c r="E3253" s="15">
        <v>108883</v>
      </c>
      <c r="F3253" s="15">
        <v>109621</v>
      </c>
      <c r="G3253" s="15">
        <v>218504</v>
      </c>
      <c r="H3253" s="15">
        <v>0</v>
      </c>
      <c r="I3253" s="15">
        <v>0</v>
      </c>
      <c r="J3253" s="15">
        <v>0</v>
      </c>
      <c r="K3253" s="15">
        <v>108883</v>
      </c>
      <c r="L3253" s="15">
        <v>109621</v>
      </c>
      <c r="M3253" s="15">
        <v>218504</v>
      </c>
    </row>
    <row r="3254" spans="1:13" ht="12.45" customHeight="1" x14ac:dyDescent="0.2">
      <c r="A3254" s="11" t="str">
        <f t="shared" si="56"/>
        <v>PORT MACQUARIE2020</v>
      </c>
      <c r="B3254" s="93" t="s">
        <v>27</v>
      </c>
      <c r="C3254" s="88">
        <v>2020</v>
      </c>
      <c r="D3254" s="89"/>
      <c r="E3254" s="15">
        <v>30884</v>
      </c>
      <c r="F3254" s="15">
        <v>30733</v>
      </c>
      <c r="G3254" s="15">
        <v>61617</v>
      </c>
      <c r="H3254" s="15">
        <v>0</v>
      </c>
      <c r="I3254" s="15">
        <v>0</v>
      </c>
      <c r="J3254" s="15">
        <v>0</v>
      </c>
      <c r="K3254" s="15">
        <v>30884</v>
      </c>
      <c r="L3254" s="15">
        <v>30733</v>
      </c>
      <c r="M3254" s="15">
        <v>61617</v>
      </c>
    </row>
    <row r="3255" spans="1:13" ht="12.45" customHeight="1" x14ac:dyDescent="0.2">
      <c r="A3255" s="11" t="str">
        <f t="shared" si="56"/>
        <v>PORT MACQUARIE2021</v>
      </c>
      <c r="B3255" s="3" t="s">
        <v>27</v>
      </c>
      <c r="C3255" s="12">
        <v>2021</v>
      </c>
      <c r="E3255" s="13">
        <v>33203</v>
      </c>
      <c r="F3255" s="13">
        <v>33877</v>
      </c>
      <c r="G3255" s="13">
        <v>67080</v>
      </c>
      <c r="H3255" s="13">
        <v>0</v>
      </c>
      <c r="I3255" s="13">
        <v>0</v>
      </c>
      <c r="J3255" s="13">
        <v>0</v>
      </c>
      <c r="K3255" s="15">
        <v>33203</v>
      </c>
      <c r="L3255" s="15">
        <v>33877</v>
      </c>
      <c r="M3255" s="15">
        <v>67080</v>
      </c>
    </row>
    <row r="3256" spans="1:13" ht="12.45" customHeight="1" x14ac:dyDescent="0.2">
      <c r="A3256" s="11" t="str">
        <f t="shared" si="56"/>
        <v>PORT MACQUARIE2022</v>
      </c>
      <c r="B3256" s="93" t="s">
        <v>27</v>
      </c>
      <c r="C3256" s="88">
        <v>2022</v>
      </c>
      <c r="D3256" s="89"/>
      <c r="E3256" s="15">
        <v>81274</v>
      </c>
      <c r="F3256" s="15">
        <v>82620</v>
      </c>
      <c r="G3256" s="15">
        <v>163894</v>
      </c>
      <c r="H3256" s="15">
        <v>0</v>
      </c>
      <c r="I3256" s="15">
        <v>0</v>
      </c>
      <c r="J3256" s="15">
        <v>0</v>
      </c>
      <c r="K3256" s="15">
        <v>81274</v>
      </c>
      <c r="L3256" s="15">
        <v>82620</v>
      </c>
      <c r="M3256" s="15">
        <v>163894</v>
      </c>
    </row>
    <row r="3257" spans="1:13" ht="12.45" customHeight="1" x14ac:dyDescent="0.2">
      <c r="A3257" s="11" t="str">
        <f t="shared" si="56"/>
        <v>PORT MACQUARIE2023</v>
      </c>
      <c r="B3257" s="3" t="s">
        <v>27</v>
      </c>
      <c r="C3257" s="12">
        <v>2023</v>
      </c>
      <c r="E3257" s="13">
        <v>108632</v>
      </c>
      <c r="F3257" s="13">
        <v>109170</v>
      </c>
      <c r="G3257" s="13">
        <v>217802</v>
      </c>
      <c r="H3257" s="13">
        <v>0</v>
      </c>
      <c r="I3257" s="13">
        <v>0</v>
      </c>
      <c r="J3257" s="13">
        <v>0</v>
      </c>
      <c r="K3257" s="15">
        <v>108632</v>
      </c>
      <c r="L3257" s="15">
        <v>109170</v>
      </c>
      <c r="M3257" s="15">
        <v>217802</v>
      </c>
    </row>
    <row r="3258" spans="1:13" ht="12.45" customHeight="1" x14ac:dyDescent="0.2">
      <c r="A3258" s="11" t="str">
        <f t="shared" si="56"/>
        <v>PORT MACQUARIE2024</v>
      </c>
      <c r="B3258" s="93" t="s">
        <v>27</v>
      </c>
      <c r="C3258" s="88">
        <v>2024</v>
      </c>
      <c r="D3258" s="89"/>
      <c r="E3258" s="15">
        <v>102884</v>
      </c>
      <c r="F3258" s="15">
        <v>102935</v>
      </c>
      <c r="G3258" s="15">
        <v>205819</v>
      </c>
      <c r="H3258" s="15">
        <v>0</v>
      </c>
      <c r="I3258" s="15">
        <v>0</v>
      </c>
      <c r="J3258" s="15">
        <v>0</v>
      </c>
      <c r="K3258" s="15">
        <v>102884</v>
      </c>
      <c r="L3258" s="15">
        <v>102935</v>
      </c>
      <c r="M3258" s="15">
        <v>205819</v>
      </c>
    </row>
    <row r="3259" spans="1:13" ht="12.45" customHeight="1" x14ac:dyDescent="0.2">
      <c r="A3259" s="11" t="str">
        <f t="shared" si="56"/>
        <v>PROSERPINE1985</v>
      </c>
      <c r="B3259" s="3" t="s">
        <v>26</v>
      </c>
      <c r="C3259" s="12">
        <v>1985</v>
      </c>
      <c r="E3259" s="13">
        <v>40665</v>
      </c>
      <c r="F3259" s="13">
        <v>41211</v>
      </c>
      <c r="G3259" s="13">
        <v>81876</v>
      </c>
      <c r="H3259" s="13">
        <v>0</v>
      </c>
      <c r="I3259" s="13">
        <v>0</v>
      </c>
      <c r="J3259" s="13">
        <v>0</v>
      </c>
      <c r="K3259" s="15">
        <v>40665</v>
      </c>
      <c r="L3259" s="15">
        <v>41211</v>
      </c>
      <c r="M3259" s="15">
        <v>81876</v>
      </c>
    </row>
    <row r="3260" spans="1:13" ht="12.45" customHeight="1" x14ac:dyDescent="0.2">
      <c r="A3260" s="11" t="str">
        <f t="shared" si="56"/>
        <v>PROSERPINE1986</v>
      </c>
      <c r="B3260" s="3" t="s">
        <v>26</v>
      </c>
      <c r="C3260" s="12">
        <v>1986</v>
      </c>
      <c r="E3260" s="13">
        <v>40712</v>
      </c>
      <c r="F3260" s="13">
        <v>40161</v>
      </c>
      <c r="G3260" s="13">
        <v>80873</v>
      </c>
      <c r="H3260" s="13">
        <v>0</v>
      </c>
      <c r="I3260" s="13">
        <v>0</v>
      </c>
      <c r="J3260" s="13">
        <v>0</v>
      </c>
      <c r="K3260" s="15">
        <v>40712</v>
      </c>
      <c r="L3260" s="15">
        <v>40161</v>
      </c>
      <c r="M3260" s="15">
        <v>80873</v>
      </c>
    </row>
    <row r="3261" spans="1:13" ht="12.45" customHeight="1" x14ac:dyDescent="0.2">
      <c r="A3261" s="11" t="str">
        <f t="shared" si="56"/>
        <v>PROSERPINE1987</v>
      </c>
      <c r="B3261" s="3" t="s">
        <v>26</v>
      </c>
      <c r="C3261" s="12">
        <v>1987</v>
      </c>
      <c r="E3261" s="13">
        <v>30594</v>
      </c>
      <c r="F3261" s="13">
        <v>30890</v>
      </c>
      <c r="G3261" s="13">
        <v>61484</v>
      </c>
      <c r="H3261" s="13">
        <v>0</v>
      </c>
      <c r="I3261" s="13">
        <v>0</v>
      </c>
      <c r="J3261" s="13">
        <v>0</v>
      </c>
      <c r="K3261" s="15">
        <v>30594</v>
      </c>
      <c r="L3261" s="15">
        <v>30890</v>
      </c>
      <c r="M3261" s="15">
        <v>61484</v>
      </c>
    </row>
    <row r="3262" spans="1:13" ht="12.45" customHeight="1" x14ac:dyDescent="0.2">
      <c r="A3262" s="11" t="str">
        <f t="shared" si="56"/>
        <v>PROSERPINE1988</v>
      </c>
      <c r="B3262" s="91" t="s">
        <v>26</v>
      </c>
      <c r="C3262" s="16">
        <v>1988</v>
      </c>
      <c r="D3262" s="89"/>
      <c r="E3262" s="92">
        <v>31550</v>
      </c>
      <c r="F3262" s="92">
        <v>31708</v>
      </c>
      <c r="G3262" s="92">
        <v>63258</v>
      </c>
      <c r="H3262" s="92">
        <v>0</v>
      </c>
      <c r="I3262" s="92">
        <v>0</v>
      </c>
      <c r="J3262" s="92">
        <v>0</v>
      </c>
      <c r="K3262" s="15">
        <v>31550</v>
      </c>
      <c r="L3262" s="15">
        <v>31708</v>
      </c>
      <c r="M3262" s="15">
        <v>63258</v>
      </c>
    </row>
    <row r="3263" spans="1:13" ht="12.45" customHeight="1" x14ac:dyDescent="0.2">
      <c r="A3263" s="11" t="str">
        <f t="shared" si="56"/>
        <v>PROSERPINE1989</v>
      </c>
      <c r="B3263" s="3" t="s">
        <v>26</v>
      </c>
      <c r="C3263" s="12">
        <v>1989</v>
      </c>
      <c r="E3263" s="13">
        <v>19976</v>
      </c>
      <c r="F3263" s="13">
        <v>20027</v>
      </c>
      <c r="G3263" s="13">
        <v>40003</v>
      </c>
      <c r="H3263" s="13">
        <v>0</v>
      </c>
      <c r="I3263" s="13">
        <v>0</v>
      </c>
      <c r="J3263" s="13">
        <v>0</v>
      </c>
      <c r="K3263" s="15">
        <v>19976</v>
      </c>
      <c r="L3263" s="15">
        <v>20027</v>
      </c>
      <c r="M3263" s="15">
        <v>40003</v>
      </c>
    </row>
    <row r="3264" spans="1:13" ht="12.45" customHeight="1" x14ac:dyDescent="0.2">
      <c r="A3264" s="11" t="str">
        <f t="shared" si="56"/>
        <v>PROSERPINE1990</v>
      </c>
      <c r="B3264" s="3" t="s">
        <v>26</v>
      </c>
      <c r="C3264" s="12">
        <v>1990</v>
      </c>
      <c r="E3264" s="13">
        <v>20539</v>
      </c>
      <c r="F3264" s="13">
        <v>20170</v>
      </c>
      <c r="G3264" s="13">
        <v>40709</v>
      </c>
      <c r="H3264" s="13">
        <v>0</v>
      </c>
      <c r="I3264" s="13">
        <v>0</v>
      </c>
      <c r="J3264" s="13">
        <v>0</v>
      </c>
      <c r="K3264" s="15">
        <v>20539</v>
      </c>
      <c r="L3264" s="15">
        <v>20170</v>
      </c>
      <c r="M3264" s="15">
        <v>40709</v>
      </c>
    </row>
    <row r="3265" spans="1:13" ht="12.45" customHeight="1" x14ac:dyDescent="0.2">
      <c r="A3265" s="11" t="str">
        <f t="shared" si="56"/>
        <v>PROSERPINE1991</v>
      </c>
      <c r="B3265" s="3" t="s">
        <v>26</v>
      </c>
      <c r="C3265" s="12">
        <v>1991</v>
      </c>
      <c r="E3265" s="13">
        <v>25143</v>
      </c>
      <c r="F3265" s="13">
        <v>25667</v>
      </c>
      <c r="G3265" s="13">
        <v>50810</v>
      </c>
      <c r="H3265" s="13">
        <v>0</v>
      </c>
      <c r="I3265" s="13">
        <v>0</v>
      </c>
      <c r="J3265" s="13">
        <v>0</v>
      </c>
      <c r="K3265" s="15">
        <v>25143</v>
      </c>
      <c r="L3265" s="15">
        <v>25667</v>
      </c>
      <c r="M3265" s="15">
        <v>50810</v>
      </c>
    </row>
    <row r="3266" spans="1:13" ht="12.45" customHeight="1" x14ac:dyDescent="0.2">
      <c r="A3266" s="11" t="str">
        <f t="shared" si="56"/>
        <v>PROSERPINE1992</v>
      </c>
      <c r="B3266" s="3" t="s">
        <v>26</v>
      </c>
      <c r="C3266" s="12">
        <v>1992</v>
      </c>
      <c r="E3266" s="13">
        <v>25858</v>
      </c>
      <c r="F3266" s="13">
        <v>26616</v>
      </c>
      <c r="G3266" s="13">
        <v>52474</v>
      </c>
      <c r="H3266" s="13">
        <v>0</v>
      </c>
      <c r="I3266" s="13">
        <v>0</v>
      </c>
      <c r="J3266" s="13">
        <v>0</v>
      </c>
      <c r="K3266" s="15">
        <v>25858</v>
      </c>
      <c r="L3266" s="15">
        <v>26616</v>
      </c>
      <c r="M3266" s="15">
        <v>52474</v>
      </c>
    </row>
    <row r="3267" spans="1:13" ht="12.45" customHeight="1" x14ac:dyDescent="0.2">
      <c r="A3267" s="11" t="str">
        <f t="shared" si="56"/>
        <v>PROSERPINE1993</v>
      </c>
      <c r="B3267" s="3" t="s">
        <v>26</v>
      </c>
      <c r="C3267" s="12">
        <v>1993</v>
      </c>
      <c r="E3267" s="13">
        <v>32867</v>
      </c>
      <c r="F3267" s="13">
        <v>33397</v>
      </c>
      <c r="G3267" s="13">
        <v>66264</v>
      </c>
      <c r="H3267" s="13">
        <v>0</v>
      </c>
      <c r="I3267" s="13">
        <v>0</v>
      </c>
      <c r="J3267" s="13">
        <v>0</v>
      </c>
      <c r="K3267" s="15">
        <v>32867</v>
      </c>
      <c r="L3267" s="15">
        <v>33397</v>
      </c>
      <c r="M3267" s="15">
        <v>66264</v>
      </c>
    </row>
    <row r="3268" spans="1:13" ht="12.45" customHeight="1" x14ac:dyDescent="0.2">
      <c r="A3268" s="11" t="str">
        <f t="shared" si="56"/>
        <v>PROSERPINE1994</v>
      </c>
      <c r="B3268" s="93" t="s">
        <v>26</v>
      </c>
      <c r="C3268" s="12">
        <v>1994</v>
      </c>
      <c r="D3268" s="89"/>
      <c r="E3268" s="94">
        <v>44187</v>
      </c>
      <c r="F3268" s="94">
        <v>44250</v>
      </c>
      <c r="G3268" s="94">
        <v>88437</v>
      </c>
      <c r="H3268" s="94">
        <v>0</v>
      </c>
      <c r="I3268" s="94">
        <v>0</v>
      </c>
      <c r="J3268" s="94">
        <v>0</v>
      </c>
      <c r="K3268" s="15">
        <v>44187</v>
      </c>
      <c r="L3268" s="15">
        <v>44250</v>
      </c>
      <c r="M3268" s="15">
        <v>88437</v>
      </c>
    </row>
    <row r="3269" spans="1:13" ht="12.45" customHeight="1" x14ac:dyDescent="0.2">
      <c r="A3269" s="11" t="str">
        <f t="shared" si="56"/>
        <v>PROSERPINE1995</v>
      </c>
      <c r="B3269" s="93" t="s">
        <v>26</v>
      </c>
      <c r="C3269" s="88">
        <v>1995</v>
      </c>
      <c r="D3269" s="89"/>
      <c r="E3269" s="15">
        <v>48544</v>
      </c>
      <c r="F3269" s="15">
        <v>48447</v>
      </c>
      <c r="G3269" s="15">
        <v>96991</v>
      </c>
      <c r="H3269" s="15">
        <v>0</v>
      </c>
      <c r="I3269" s="15">
        <v>0</v>
      </c>
      <c r="J3269" s="15">
        <v>0</v>
      </c>
      <c r="K3269" s="15">
        <v>48544</v>
      </c>
      <c r="L3269" s="15">
        <v>48447</v>
      </c>
      <c r="M3269" s="15">
        <v>96991</v>
      </c>
    </row>
    <row r="3270" spans="1:13" ht="12.45" customHeight="1" x14ac:dyDescent="0.2">
      <c r="A3270" s="11" t="str">
        <f t="shared" si="56"/>
        <v>PROSERPINE1996</v>
      </c>
      <c r="B3270" s="3" t="s">
        <v>26</v>
      </c>
      <c r="C3270" s="12">
        <v>1996</v>
      </c>
      <c r="E3270" s="13">
        <v>47734</v>
      </c>
      <c r="F3270" s="13">
        <v>48187</v>
      </c>
      <c r="G3270" s="13">
        <v>95921</v>
      </c>
      <c r="H3270" s="13">
        <v>0</v>
      </c>
      <c r="I3270" s="13">
        <v>0</v>
      </c>
      <c r="J3270" s="13">
        <v>0</v>
      </c>
      <c r="K3270" s="15">
        <v>47734</v>
      </c>
      <c r="L3270" s="15">
        <v>48187</v>
      </c>
      <c r="M3270" s="15">
        <v>95921</v>
      </c>
    </row>
    <row r="3271" spans="1:13" ht="12.45" customHeight="1" x14ac:dyDescent="0.2">
      <c r="A3271" s="11" t="str">
        <f t="shared" si="56"/>
        <v>PROSERPINE1997</v>
      </c>
      <c r="B3271" s="3" t="s">
        <v>26</v>
      </c>
      <c r="C3271" s="12">
        <v>1997</v>
      </c>
      <c r="E3271" s="13">
        <v>45113</v>
      </c>
      <c r="F3271" s="13">
        <v>45542</v>
      </c>
      <c r="G3271" s="13">
        <v>90655</v>
      </c>
      <c r="H3271" s="13">
        <v>0</v>
      </c>
      <c r="I3271" s="13">
        <v>0</v>
      </c>
      <c r="J3271" s="13">
        <v>0</v>
      </c>
      <c r="K3271" s="15">
        <v>45113</v>
      </c>
      <c r="L3271" s="15">
        <v>45542</v>
      </c>
      <c r="M3271" s="15">
        <v>90655</v>
      </c>
    </row>
    <row r="3272" spans="1:13" ht="12.45" customHeight="1" x14ac:dyDescent="0.2">
      <c r="A3272" s="11" t="str">
        <f t="shared" si="56"/>
        <v>PROSERPINE1998</v>
      </c>
      <c r="B3272" s="3" t="s">
        <v>26</v>
      </c>
      <c r="C3272" s="12">
        <v>1998</v>
      </c>
      <c r="E3272" s="13">
        <v>44720</v>
      </c>
      <c r="F3272" s="13">
        <v>44922</v>
      </c>
      <c r="G3272" s="13">
        <v>89642</v>
      </c>
      <c r="H3272" s="13">
        <v>0</v>
      </c>
      <c r="I3272" s="13">
        <v>0</v>
      </c>
      <c r="J3272" s="13">
        <v>0</v>
      </c>
      <c r="K3272" s="15">
        <v>44720</v>
      </c>
      <c r="L3272" s="15">
        <v>44922</v>
      </c>
      <c r="M3272" s="15">
        <v>89642</v>
      </c>
    </row>
    <row r="3273" spans="1:13" ht="12.45" customHeight="1" x14ac:dyDescent="0.2">
      <c r="A3273" s="11" t="str">
        <f t="shared" si="56"/>
        <v>PROSERPINE1999</v>
      </c>
      <c r="B3273" s="95" t="s">
        <v>26</v>
      </c>
      <c r="C3273" s="88">
        <v>1999</v>
      </c>
      <c r="D3273" s="89"/>
      <c r="E3273" s="15">
        <v>45142</v>
      </c>
      <c r="F3273" s="15">
        <v>45404</v>
      </c>
      <c r="G3273" s="15">
        <v>90546</v>
      </c>
      <c r="H3273" s="90">
        <v>0</v>
      </c>
      <c r="I3273" s="90">
        <v>0</v>
      </c>
      <c r="J3273" s="15">
        <v>0</v>
      </c>
      <c r="K3273" s="15">
        <v>45142</v>
      </c>
      <c r="L3273" s="15">
        <v>45404</v>
      </c>
      <c r="M3273" s="15">
        <v>90546</v>
      </c>
    </row>
    <row r="3274" spans="1:13" ht="12.45" customHeight="1" x14ac:dyDescent="0.2">
      <c r="A3274" s="11" t="str">
        <f t="shared" si="56"/>
        <v>PROSERPINE2000</v>
      </c>
      <c r="B3274" s="95" t="s">
        <v>26</v>
      </c>
      <c r="C3274" s="88">
        <v>2000</v>
      </c>
      <c r="D3274" s="89"/>
      <c r="E3274" s="15">
        <v>42087</v>
      </c>
      <c r="F3274" s="15">
        <v>42392</v>
      </c>
      <c r="G3274" s="15">
        <v>84479</v>
      </c>
      <c r="H3274" s="90">
        <v>0</v>
      </c>
      <c r="I3274" s="90">
        <v>0</v>
      </c>
      <c r="J3274" s="15">
        <v>0</v>
      </c>
      <c r="K3274" s="15">
        <v>42087</v>
      </c>
      <c r="L3274" s="15">
        <v>42392</v>
      </c>
      <c r="M3274" s="15">
        <v>84479</v>
      </c>
    </row>
    <row r="3275" spans="1:13" ht="12.45" customHeight="1" x14ac:dyDescent="0.2">
      <c r="A3275" s="11" t="str">
        <f t="shared" si="56"/>
        <v>PROSERPINE2001</v>
      </c>
      <c r="B3275" s="3" t="s">
        <v>26</v>
      </c>
      <c r="C3275" s="12">
        <v>2001</v>
      </c>
      <c r="E3275" s="13">
        <v>29301</v>
      </c>
      <c r="F3275" s="13">
        <v>29735</v>
      </c>
      <c r="G3275" s="13">
        <v>59036</v>
      </c>
      <c r="H3275" s="13">
        <v>0</v>
      </c>
      <c r="I3275" s="13">
        <v>0</v>
      </c>
      <c r="J3275" s="13">
        <v>0</v>
      </c>
      <c r="K3275" s="15">
        <v>29301</v>
      </c>
      <c r="L3275" s="15">
        <v>29735</v>
      </c>
      <c r="M3275" s="15">
        <v>59036</v>
      </c>
    </row>
    <row r="3276" spans="1:13" ht="12.45" customHeight="1" x14ac:dyDescent="0.2">
      <c r="A3276" s="11" t="str">
        <f t="shared" si="56"/>
        <v>PROSERPINE2002</v>
      </c>
      <c r="B3276" s="3" t="s">
        <v>26</v>
      </c>
      <c r="C3276" s="12">
        <v>2002</v>
      </c>
      <c r="E3276" s="13">
        <v>33385</v>
      </c>
      <c r="F3276" s="13">
        <v>33246</v>
      </c>
      <c r="G3276" s="13">
        <v>66631</v>
      </c>
      <c r="H3276" s="13">
        <v>0</v>
      </c>
      <c r="I3276" s="13">
        <v>0</v>
      </c>
      <c r="J3276" s="13">
        <v>0</v>
      </c>
      <c r="K3276" s="15">
        <v>33385</v>
      </c>
      <c r="L3276" s="15">
        <v>33246</v>
      </c>
      <c r="M3276" s="15">
        <v>66631</v>
      </c>
    </row>
    <row r="3277" spans="1:13" ht="12.45" customHeight="1" x14ac:dyDescent="0.2">
      <c r="A3277" s="11" t="str">
        <f t="shared" si="56"/>
        <v>PROSERPINE2003</v>
      </c>
      <c r="B3277" s="3" t="s">
        <v>26</v>
      </c>
      <c r="C3277" s="12">
        <v>2003</v>
      </c>
      <c r="E3277" s="13">
        <v>47207</v>
      </c>
      <c r="F3277" s="13">
        <v>47758</v>
      </c>
      <c r="G3277" s="13">
        <v>94965</v>
      </c>
      <c r="H3277" s="13">
        <v>0</v>
      </c>
      <c r="I3277" s="13">
        <v>0</v>
      </c>
      <c r="J3277" s="13">
        <v>0</v>
      </c>
      <c r="K3277" s="15">
        <v>47207</v>
      </c>
      <c r="L3277" s="15">
        <v>47758</v>
      </c>
      <c r="M3277" s="15">
        <v>94965</v>
      </c>
    </row>
    <row r="3278" spans="1:13" ht="12.45" customHeight="1" x14ac:dyDescent="0.2">
      <c r="A3278" s="11" t="str">
        <f t="shared" si="56"/>
        <v>PROSERPINE2004</v>
      </c>
      <c r="B3278" s="3" t="s">
        <v>26</v>
      </c>
      <c r="C3278" s="12">
        <v>2004</v>
      </c>
      <c r="E3278" s="13">
        <v>91830</v>
      </c>
      <c r="F3278" s="13">
        <v>91616</v>
      </c>
      <c r="G3278" s="13">
        <v>183446</v>
      </c>
      <c r="H3278" s="13">
        <v>0</v>
      </c>
      <c r="I3278" s="13">
        <v>0</v>
      </c>
      <c r="J3278" s="13">
        <v>0</v>
      </c>
      <c r="K3278" s="15">
        <v>91830</v>
      </c>
      <c r="L3278" s="15">
        <v>91616</v>
      </c>
      <c r="M3278" s="15">
        <v>183446</v>
      </c>
    </row>
    <row r="3279" spans="1:13" ht="12.45" customHeight="1" x14ac:dyDescent="0.2">
      <c r="A3279" s="11" t="str">
        <f t="shared" si="56"/>
        <v>PROSERPINE2005</v>
      </c>
      <c r="B3279" s="95" t="s">
        <v>26</v>
      </c>
      <c r="C3279" s="88">
        <v>2005</v>
      </c>
      <c r="D3279" s="89"/>
      <c r="E3279" s="15">
        <v>118118</v>
      </c>
      <c r="F3279" s="15">
        <v>119347</v>
      </c>
      <c r="G3279" s="15">
        <v>237465</v>
      </c>
      <c r="H3279" s="15">
        <v>0</v>
      </c>
      <c r="I3279" s="15">
        <v>0</v>
      </c>
      <c r="J3279" s="15">
        <v>0</v>
      </c>
      <c r="K3279" s="15">
        <v>118118</v>
      </c>
      <c r="L3279" s="15">
        <v>119347</v>
      </c>
      <c r="M3279" s="15">
        <v>237465</v>
      </c>
    </row>
    <row r="3280" spans="1:13" ht="12.45" customHeight="1" x14ac:dyDescent="0.2">
      <c r="A3280" s="11" t="str">
        <f t="shared" si="56"/>
        <v>PROSERPINE2006</v>
      </c>
      <c r="B3280" s="93" t="s">
        <v>26</v>
      </c>
      <c r="C3280" s="88">
        <v>2006</v>
      </c>
      <c r="D3280" s="89"/>
      <c r="E3280" s="15">
        <v>117187</v>
      </c>
      <c r="F3280" s="15">
        <v>119772</v>
      </c>
      <c r="G3280" s="15">
        <v>236959</v>
      </c>
      <c r="H3280" s="15">
        <v>0</v>
      </c>
      <c r="I3280" s="15">
        <v>0</v>
      </c>
      <c r="J3280" s="15">
        <v>0</v>
      </c>
      <c r="K3280" s="15">
        <v>117187</v>
      </c>
      <c r="L3280" s="15">
        <v>119772</v>
      </c>
      <c r="M3280" s="15">
        <v>236959</v>
      </c>
    </row>
    <row r="3281" spans="1:13" ht="12.45" customHeight="1" x14ac:dyDescent="0.2">
      <c r="A3281" s="11" t="str">
        <f t="shared" si="56"/>
        <v>PROSERPINE2007</v>
      </c>
      <c r="B3281" s="3" t="s">
        <v>26</v>
      </c>
      <c r="C3281" s="12">
        <v>2007</v>
      </c>
      <c r="E3281" s="13">
        <v>132543</v>
      </c>
      <c r="F3281" s="13">
        <v>134217</v>
      </c>
      <c r="G3281" s="13">
        <v>266760</v>
      </c>
      <c r="H3281" s="13">
        <v>0</v>
      </c>
      <c r="I3281" s="13">
        <v>0</v>
      </c>
      <c r="J3281" s="13">
        <v>0</v>
      </c>
      <c r="K3281" s="15">
        <v>132543</v>
      </c>
      <c r="L3281" s="15">
        <v>134217</v>
      </c>
      <c r="M3281" s="15">
        <v>266760</v>
      </c>
    </row>
    <row r="3282" spans="1:13" ht="12.45" customHeight="1" x14ac:dyDescent="0.2">
      <c r="A3282" s="11" t="str">
        <f t="shared" si="56"/>
        <v>PROSERPINE2008</v>
      </c>
      <c r="B3282" s="93" t="s">
        <v>26</v>
      </c>
      <c r="C3282" s="88">
        <v>2008</v>
      </c>
      <c r="D3282" s="89"/>
      <c r="E3282" s="15">
        <v>122946</v>
      </c>
      <c r="F3282" s="15">
        <v>123221</v>
      </c>
      <c r="G3282" s="15">
        <v>246167</v>
      </c>
      <c r="H3282" s="15">
        <v>0</v>
      </c>
      <c r="I3282" s="15">
        <v>0</v>
      </c>
      <c r="J3282" s="15">
        <v>0</v>
      </c>
      <c r="K3282" s="15">
        <v>122946</v>
      </c>
      <c r="L3282" s="15">
        <v>123221</v>
      </c>
      <c r="M3282" s="15">
        <v>246167</v>
      </c>
    </row>
    <row r="3283" spans="1:13" ht="12.45" customHeight="1" x14ac:dyDescent="0.2">
      <c r="A3283" s="11" t="str">
        <f t="shared" si="56"/>
        <v>PROSERPINE2009</v>
      </c>
      <c r="B3283" s="3" t="s">
        <v>26</v>
      </c>
      <c r="C3283" s="12">
        <v>2009</v>
      </c>
      <c r="E3283" s="13">
        <v>111233</v>
      </c>
      <c r="F3283" s="13">
        <v>109631</v>
      </c>
      <c r="G3283" s="13">
        <v>220864</v>
      </c>
      <c r="H3283" s="13">
        <v>0</v>
      </c>
      <c r="I3283" s="13">
        <v>0</v>
      </c>
      <c r="J3283" s="13">
        <v>0</v>
      </c>
      <c r="K3283" s="15">
        <v>111233</v>
      </c>
      <c r="L3283" s="15">
        <v>109631</v>
      </c>
      <c r="M3283" s="15">
        <v>220864</v>
      </c>
    </row>
    <row r="3284" spans="1:13" ht="12.45" customHeight="1" x14ac:dyDescent="0.2">
      <c r="A3284" s="11" t="str">
        <f t="shared" si="56"/>
        <v>PROSERPINE2010</v>
      </c>
      <c r="B3284" s="95" t="s">
        <v>26</v>
      </c>
      <c r="C3284" s="88">
        <v>2010</v>
      </c>
      <c r="D3284" s="89"/>
      <c r="E3284" s="15">
        <v>105478</v>
      </c>
      <c r="F3284" s="15">
        <v>105038</v>
      </c>
      <c r="G3284" s="15">
        <v>210516</v>
      </c>
      <c r="H3284" s="90">
        <v>0</v>
      </c>
      <c r="I3284" s="90">
        <v>0</v>
      </c>
      <c r="J3284" s="15">
        <v>0</v>
      </c>
      <c r="K3284" s="15">
        <v>105478</v>
      </c>
      <c r="L3284" s="15">
        <v>105038</v>
      </c>
      <c r="M3284" s="15">
        <v>210516</v>
      </c>
    </row>
    <row r="3285" spans="1:13" ht="12.45" customHeight="1" x14ac:dyDescent="0.2">
      <c r="A3285" s="11" t="str">
        <f t="shared" si="56"/>
        <v>PROSERPINE2011</v>
      </c>
      <c r="B3285" s="3" t="s">
        <v>26</v>
      </c>
      <c r="C3285" s="12">
        <v>2011</v>
      </c>
      <c r="E3285" s="13">
        <v>101679</v>
      </c>
      <c r="F3285" s="13">
        <v>103263</v>
      </c>
      <c r="G3285" s="13">
        <v>204942</v>
      </c>
      <c r="H3285" s="13">
        <v>0</v>
      </c>
      <c r="I3285" s="13">
        <v>0</v>
      </c>
      <c r="J3285" s="13">
        <v>0</v>
      </c>
      <c r="K3285" s="15">
        <v>101679</v>
      </c>
      <c r="L3285" s="15">
        <v>103263</v>
      </c>
      <c r="M3285" s="15">
        <v>204942</v>
      </c>
    </row>
    <row r="3286" spans="1:13" ht="12.45" customHeight="1" x14ac:dyDescent="0.2">
      <c r="A3286" s="11" t="str">
        <f t="shared" si="56"/>
        <v>PROSERPINE2012</v>
      </c>
      <c r="B3286" s="93" t="s">
        <v>26</v>
      </c>
      <c r="C3286" s="88">
        <v>2012</v>
      </c>
      <c r="D3286" s="89"/>
      <c r="E3286" s="15">
        <v>114521</v>
      </c>
      <c r="F3286" s="15">
        <v>118292</v>
      </c>
      <c r="G3286" s="15">
        <v>232813</v>
      </c>
      <c r="H3286" s="15">
        <v>0</v>
      </c>
      <c r="I3286" s="15">
        <v>0</v>
      </c>
      <c r="J3286" s="15">
        <v>0</v>
      </c>
      <c r="K3286" s="15">
        <v>114521</v>
      </c>
      <c r="L3286" s="15">
        <v>118292</v>
      </c>
      <c r="M3286" s="15">
        <v>232813</v>
      </c>
    </row>
    <row r="3287" spans="1:13" ht="12.45" customHeight="1" x14ac:dyDescent="0.2">
      <c r="A3287" s="11" t="str">
        <f t="shared" si="56"/>
        <v>PROSERPINE2013</v>
      </c>
      <c r="B3287" s="3" t="s">
        <v>26</v>
      </c>
      <c r="C3287" s="12">
        <v>2013</v>
      </c>
      <c r="E3287" s="13">
        <v>115471</v>
      </c>
      <c r="F3287" s="13">
        <v>118931</v>
      </c>
      <c r="G3287" s="13">
        <v>234402</v>
      </c>
      <c r="H3287" s="13">
        <v>0</v>
      </c>
      <c r="I3287" s="13">
        <v>0</v>
      </c>
      <c r="J3287" s="13">
        <v>0</v>
      </c>
      <c r="K3287" s="15">
        <v>115471</v>
      </c>
      <c r="L3287" s="15">
        <v>118931</v>
      </c>
      <c r="M3287" s="15">
        <v>234402</v>
      </c>
    </row>
    <row r="3288" spans="1:13" ht="12.45" customHeight="1" x14ac:dyDescent="0.2">
      <c r="A3288" s="11" t="str">
        <f t="shared" si="56"/>
        <v>PROSERPINE2014</v>
      </c>
      <c r="B3288" s="3" t="s">
        <v>26</v>
      </c>
      <c r="C3288" s="12">
        <v>2014</v>
      </c>
      <c r="E3288" s="13">
        <v>130908</v>
      </c>
      <c r="F3288" s="13">
        <v>133430</v>
      </c>
      <c r="G3288" s="13">
        <v>264338</v>
      </c>
      <c r="H3288" s="13">
        <v>0</v>
      </c>
      <c r="I3288" s="13">
        <v>0</v>
      </c>
      <c r="J3288" s="13">
        <v>0</v>
      </c>
      <c r="K3288" s="15">
        <v>130908</v>
      </c>
      <c r="L3288" s="15">
        <v>133430</v>
      </c>
      <c r="M3288" s="15">
        <v>264338</v>
      </c>
    </row>
    <row r="3289" spans="1:13" ht="12.45" customHeight="1" x14ac:dyDescent="0.2">
      <c r="A3289" s="11" t="str">
        <f t="shared" si="56"/>
        <v>PROSERPINE2015</v>
      </c>
      <c r="B3289" s="93" t="s">
        <v>26</v>
      </c>
      <c r="C3289" s="12">
        <v>2015</v>
      </c>
      <c r="D3289" s="89"/>
      <c r="E3289" s="94">
        <v>158287</v>
      </c>
      <c r="F3289" s="94">
        <v>160842</v>
      </c>
      <c r="G3289" s="94">
        <v>319129</v>
      </c>
      <c r="H3289" s="94">
        <v>0</v>
      </c>
      <c r="I3289" s="94">
        <v>0</v>
      </c>
      <c r="J3289" s="94">
        <v>0</v>
      </c>
      <c r="K3289" s="15">
        <v>158287</v>
      </c>
      <c r="L3289" s="15">
        <v>160842</v>
      </c>
      <c r="M3289" s="15">
        <v>319129</v>
      </c>
    </row>
    <row r="3290" spans="1:13" ht="12.45" customHeight="1" x14ac:dyDescent="0.2">
      <c r="A3290" s="11" t="str">
        <f t="shared" si="56"/>
        <v>PROSERPINE2016</v>
      </c>
      <c r="B3290" s="3" t="s">
        <v>26</v>
      </c>
      <c r="C3290" s="12">
        <v>2016</v>
      </c>
      <c r="E3290" s="13">
        <v>169649</v>
      </c>
      <c r="F3290" s="13">
        <v>173189</v>
      </c>
      <c r="G3290" s="13">
        <v>342838</v>
      </c>
      <c r="H3290" s="13">
        <v>0</v>
      </c>
      <c r="I3290" s="13">
        <v>0</v>
      </c>
      <c r="J3290" s="13">
        <v>0</v>
      </c>
      <c r="K3290" s="15">
        <v>169649</v>
      </c>
      <c r="L3290" s="15">
        <v>173189</v>
      </c>
      <c r="M3290" s="15">
        <v>342838</v>
      </c>
    </row>
    <row r="3291" spans="1:13" ht="12.45" customHeight="1" x14ac:dyDescent="0.2">
      <c r="A3291" s="11" t="str">
        <f t="shared" si="56"/>
        <v>PROSERPINE2017</v>
      </c>
      <c r="B3291" s="3" t="s">
        <v>26</v>
      </c>
      <c r="C3291" s="12">
        <v>2017</v>
      </c>
      <c r="E3291" s="13">
        <v>212285</v>
      </c>
      <c r="F3291" s="13">
        <v>213286</v>
      </c>
      <c r="G3291" s="13">
        <v>425571</v>
      </c>
      <c r="H3291" s="13">
        <v>0</v>
      </c>
      <c r="I3291" s="13">
        <v>0</v>
      </c>
      <c r="J3291" s="13">
        <v>0</v>
      </c>
      <c r="K3291" s="15">
        <v>212285</v>
      </c>
      <c r="L3291" s="15">
        <v>213286</v>
      </c>
      <c r="M3291" s="15">
        <v>425571</v>
      </c>
    </row>
    <row r="3292" spans="1:13" ht="12.45" customHeight="1" x14ac:dyDescent="0.2">
      <c r="A3292" s="11" t="str">
        <f t="shared" si="56"/>
        <v>PROSERPINE2018</v>
      </c>
      <c r="B3292" s="93" t="s">
        <v>26</v>
      </c>
      <c r="C3292" s="88">
        <v>2018</v>
      </c>
      <c r="D3292" s="89"/>
      <c r="E3292" s="15">
        <v>222860</v>
      </c>
      <c r="F3292" s="15">
        <v>225715</v>
      </c>
      <c r="G3292" s="15">
        <v>448575</v>
      </c>
      <c r="H3292" s="15">
        <v>0</v>
      </c>
      <c r="I3292" s="15">
        <v>0</v>
      </c>
      <c r="J3292" s="15">
        <v>0</v>
      </c>
      <c r="K3292" s="15">
        <v>222860</v>
      </c>
      <c r="L3292" s="15">
        <v>225715</v>
      </c>
      <c r="M3292" s="15">
        <v>448575</v>
      </c>
    </row>
    <row r="3293" spans="1:13" ht="12.45" customHeight="1" x14ac:dyDescent="0.2">
      <c r="A3293" s="11" t="str">
        <f t="shared" si="56"/>
        <v>PROSERPINE2019</v>
      </c>
      <c r="B3293" s="3" t="s">
        <v>26</v>
      </c>
      <c r="C3293" s="12">
        <v>2019</v>
      </c>
      <c r="E3293" s="13">
        <v>215556</v>
      </c>
      <c r="F3293" s="13">
        <v>217858</v>
      </c>
      <c r="G3293" s="13">
        <v>433414</v>
      </c>
      <c r="H3293" s="13">
        <v>0</v>
      </c>
      <c r="I3293" s="13">
        <v>0</v>
      </c>
      <c r="J3293" s="13">
        <v>0</v>
      </c>
      <c r="K3293" s="15">
        <v>215556</v>
      </c>
      <c r="L3293" s="15">
        <v>217858</v>
      </c>
      <c r="M3293" s="15">
        <v>433414</v>
      </c>
    </row>
    <row r="3294" spans="1:13" ht="12.45" customHeight="1" x14ac:dyDescent="0.2">
      <c r="A3294" s="11" t="str">
        <f t="shared" si="56"/>
        <v>PROSERPINE2020</v>
      </c>
      <c r="B3294" s="3" t="s">
        <v>26</v>
      </c>
      <c r="C3294" s="12">
        <v>2020</v>
      </c>
      <c r="E3294" s="13">
        <v>102413</v>
      </c>
      <c r="F3294" s="13">
        <v>103253</v>
      </c>
      <c r="G3294" s="13">
        <v>205666</v>
      </c>
      <c r="H3294" s="13">
        <v>0</v>
      </c>
      <c r="I3294" s="13">
        <v>0</v>
      </c>
      <c r="J3294" s="13">
        <v>0</v>
      </c>
      <c r="K3294" s="15">
        <v>102413</v>
      </c>
      <c r="L3294" s="15">
        <v>103253</v>
      </c>
      <c r="M3294" s="15">
        <v>205666</v>
      </c>
    </row>
    <row r="3295" spans="1:13" ht="12.45" customHeight="1" x14ac:dyDescent="0.2">
      <c r="A3295" s="11" t="str">
        <f t="shared" si="56"/>
        <v>PROSERPINE2021</v>
      </c>
      <c r="B3295" s="3" t="s">
        <v>26</v>
      </c>
      <c r="C3295" s="12">
        <v>2021</v>
      </c>
      <c r="E3295" s="13">
        <v>152523</v>
      </c>
      <c r="F3295" s="13">
        <v>152514</v>
      </c>
      <c r="G3295" s="13">
        <v>305037</v>
      </c>
      <c r="H3295" s="13">
        <v>0</v>
      </c>
      <c r="I3295" s="13">
        <v>0</v>
      </c>
      <c r="J3295" s="13">
        <v>0</v>
      </c>
      <c r="K3295" s="15">
        <v>152523</v>
      </c>
      <c r="L3295" s="15">
        <v>152514</v>
      </c>
      <c r="M3295" s="15">
        <v>305037</v>
      </c>
    </row>
    <row r="3296" spans="1:13" ht="12.45" customHeight="1" x14ac:dyDescent="0.2">
      <c r="A3296" s="11" t="str">
        <f t="shared" si="56"/>
        <v>PROSERPINE2022</v>
      </c>
      <c r="B3296" s="3" t="s">
        <v>26</v>
      </c>
      <c r="C3296" s="12">
        <v>2022</v>
      </c>
      <c r="E3296" s="13">
        <v>231989</v>
      </c>
      <c r="F3296" s="13">
        <v>232551</v>
      </c>
      <c r="G3296" s="13">
        <v>464540</v>
      </c>
      <c r="H3296" s="13">
        <v>0</v>
      </c>
      <c r="I3296" s="13">
        <v>0</v>
      </c>
      <c r="J3296" s="13">
        <v>0</v>
      </c>
      <c r="K3296" s="15">
        <v>231989</v>
      </c>
      <c r="L3296" s="15">
        <v>232551</v>
      </c>
      <c r="M3296" s="15">
        <v>464540</v>
      </c>
    </row>
    <row r="3297" spans="1:13" ht="12.45" customHeight="1" x14ac:dyDescent="0.2">
      <c r="A3297" s="11" t="str">
        <f t="shared" si="56"/>
        <v>PROSERPINE2023</v>
      </c>
      <c r="B3297" s="93" t="s">
        <v>26</v>
      </c>
      <c r="C3297" s="88">
        <v>2023</v>
      </c>
      <c r="D3297" s="89"/>
      <c r="E3297" s="15">
        <v>253755</v>
      </c>
      <c r="F3297" s="15">
        <v>256448</v>
      </c>
      <c r="G3297" s="15">
        <v>510203</v>
      </c>
      <c r="H3297" s="15">
        <v>0</v>
      </c>
      <c r="I3297" s="15">
        <v>0</v>
      </c>
      <c r="J3297" s="15">
        <v>0</v>
      </c>
      <c r="K3297" s="15">
        <v>253755</v>
      </c>
      <c r="L3297" s="15">
        <v>256448</v>
      </c>
      <c r="M3297" s="15">
        <v>510203</v>
      </c>
    </row>
    <row r="3298" spans="1:13" ht="12.45" customHeight="1" x14ac:dyDescent="0.2">
      <c r="A3298" s="11" t="str">
        <f t="shared" si="56"/>
        <v>PROSERPINE2024</v>
      </c>
      <c r="B3298" s="95" t="s">
        <v>26</v>
      </c>
      <c r="C3298" s="88">
        <v>2024</v>
      </c>
      <c r="D3298" s="89"/>
      <c r="E3298" s="15">
        <v>252597</v>
      </c>
      <c r="F3298" s="15">
        <v>254647</v>
      </c>
      <c r="G3298" s="15">
        <v>507244</v>
      </c>
      <c r="H3298" s="90">
        <v>0</v>
      </c>
      <c r="I3298" s="90">
        <v>0</v>
      </c>
      <c r="J3298" s="15">
        <v>0</v>
      </c>
      <c r="K3298" s="15">
        <v>252597</v>
      </c>
      <c r="L3298" s="15">
        <v>254647</v>
      </c>
      <c r="M3298" s="15">
        <v>507244</v>
      </c>
    </row>
    <row r="3299" spans="1:13" ht="12.45" customHeight="1" x14ac:dyDescent="0.2">
      <c r="A3299" s="11" t="str">
        <f t="shared" ref="A3299:A3362" si="57">CONCATENATE(B3299,C3299)</f>
        <v>ROCKHAMPTON1985</v>
      </c>
      <c r="B3299" s="3" t="s">
        <v>54</v>
      </c>
      <c r="C3299" s="12">
        <v>1985</v>
      </c>
      <c r="E3299" s="13">
        <v>214746</v>
      </c>
      <c r="F3299" s="13">
        <v>215702</v>
      </c>
      <c r="G3299" s="13">
        <v>430448</v>
      </c>
      <c r="H3299" s="13">
        <v>0</v>
      </c>
      <c r="I3299" s="13">
        <v>0</v>
      </c>
      <c r="J3299" s="13">
        <v>0</v>
      </c>
      <c r="K3299" s="15">
        <v>214746</v>
      </c>
      <c r="L3299" s="15">
        <v>215702</v>
      </c>
      <c r="M3299" s="15">
        <v>430448</v>
      </c>
    </row>
    <row r="3300" spans="1:13" ht="12.45" customHeight="1" x14ac:dyDescent="0.2">
      <c r="A3300" s="11" t="str">
        <f t="shared" si="57"/>
        <v>ROCKHAMPTON1986</v>
      </c>
      <c r="B3300" s="3" t="s">
        <v>54</v>
      </c>
      <c r="C3300" s="12">
        <v>1986</v>
      </c>
      <c r="E3300" s="13">
        <v>218648</v>
      </c>
      <c r="F3300" s="13">
        <v>218814</v>
      </c>
      <c r="G3300" s="13">
        <v>437462</v>
      </c>
      <c r="H3300" s="13">
        <v>0</v>
      </c>
      <c r="I3300" s="13">
        <v>0</v>
      </c>
      <c r="J3300" s="13">
        <v>0</v>
      </c>
      <c r="K3300" s="15">
        <v>218648</v>
      </c>
      <c r="L3300" s="15">
        <v>218814</v>
      </c>
      <c r="M3300" s="15">
        <v>437462</v>
      </c>
    </row>
    <row r="3301" spans="1:13" ht="12.45" customHeight="1" x14ac:dyDescent="0.2">
      <c r="A3301" s="11" t="str">
        <f t="shared" si="57"/>
        <v>ROCKHAMPTON1987</v>
      </c>
      <c r="B3301" s="95" t="s">
        <v>54</v>
      </c>
      <c r="C3301" s="88">
        <v>1987</v>
      </c>
      <c r="D3301" s="89"/>
      <c r="E3301" s="15">
        <v>220660</v>
      </c>
      <c r="F3301" s="15">
        <v>220899</v>
      </c>
      <c r="G3301" s="15">
        <v>441559</v>
      </c>
      <c r="H3301" s="90">
        <v>0</v>
      </c>
      <c r="I3301" s="90">
        <v>0</v>
      </c>
      <c r="J3301" s="15">
        <v>0</v>
      </c>
      <c r="K3301" s="15">
        <v>220660</v>
      </c>
      <c r="L3301" s="15">
        <v>220899</v>
      </c>
      <c r="M3301" s="15">
        <v>441559</v>
      </c>
    </row>
    <row r="3302" spans="1:13" ht="12.45" customHeight="1" x14ac:dyDescent="0.2">
      <c r="A3302" s="11" t="str">
        <f t="shared" si="57"/>
        <v>ROCKHAMPTON1988</v>
      </c>
      <c r="B3302" s="3" t="s">
        <v>54</v>
      </c>
      <c r="C3302" s="12">
        <v>1988</v>
      </c>
      <c r="E3302" s="13">
        <v>219019</v>
      </c>
      <c r="F3302" s="13">
        <v>220669</v>
      </c>
      <c r="G3302" s="13">
        <v>439688</v>
      </c>
      <c r="H3302" s="13">
        <v>0</v>
      </c>
      <c r="I3302" s="13">
        <v>0</v>
      </c>
      <c r="J3302" s="13">
        <v>0</v>
      </c>
      <c r="K3302" s="15">
        <v>219019</v>
      </c>
      <c r="L3302" s="15">
        <v>220669</v>
      </c>
      <c r="M3302" s="15">
        <v>439688</v>
      </c>
    </row>
    <row r="3303" spans="1:13" ht="12.45" customHeight="1" x14ac:dyDescent="0.2">
      <c r="A3303" s="11" t="str">
        <f t="shared" si="57"/>
        <v>ROCKHAMPTON1989</v>
      </c>
      <c r="B3303" s="3" t="s">
        <v>54</v>
      </c>
      <c r="C3303" s="12">
        <v>1989</v>
      </c>
      <c r="E3303" s="13">
        <v>135485</v>
      </c>
      <c r="F3303" s="13">
        <v>135904</v>
      </c>
      <c r="G3303" s="13">
        <v>271389</v>
      </c>
      <c r="H3303" s="13">
        <v>0</v>
      </c>
      <c r="I3303" s="13">
        <v>0</v>
      </c>
      <c r="J3303" s="13">
        <v>0</v>
      </c>
      <c r="K3303" s="15">
        <v>135485</v>
      </c>
      <c r="L3303" s="15">
        <v>135904</v>
      </c>
      <c r="M3303" s="15">
        <v>271389</v>
      </c>
    </row>
    <row r="3304" spans="1:13" ht="12.45" customHeight="1" x14ac:dyDescent="0.2">
      <c r="A3304" s="11" t="str">
        <f t="shared" si="57"/>
        <v>ROCKHAMPTON1990</v>
      </c>
      <c r="B3304" s="3" t="s">
        <v>54</v>
      </c>
      <c r="C3304" s="12">
        <v>1990</v>
      </c>
      <c r="E3304" s="13">
        <v>127115</v>
      </c>
      <c r="F3304" s="13">
        <v>127258</v>
      </c>
      <c r="G3304" s="13">
        <v>254373</v>
      </c>
      <c r="H3304" s="13">
        <v>0</v>
      </c>
      <c r="I3304" s="13">
        <v>0</v>
      </c>
      <c r="J3304" s="13">
        <v>0</v>
      </c>
      <c r="K3304" s="15">
        <v>127115</v>
      </c>
      <c r="L3304" s="15">
        <v>127258</v>
      </c>
      <c r="M3304" s="15">
        <v>254373</v>
      </c>
    </row>
    <row r="3305" spans="1:13" ht="12.45" customHeight="1" x14ac:dyDescent="0.2">
      <c r="A3305" s="11" t="str">
        <f t="shared" si="57"/>
        <v>ROCKHAMPTON1991</v>
      </c>
      <c r="B3305" s="3" t="s">
        <v>54</v>
      </c>
      <c r="C3305" s="12">
        <v>1991</v>
      </c>
      <c r="E3305" s="13">
        <v>142870</v>
      </c>
      <c r="F3305" s="13">
        <v>142639</v>
      </c>
      <c r="G3305" s="13">
        <v>285509</v>
      </c>
      <c r="H3305" s="13">
        <v>0</v>
      </c>
      <c r="I3305" s="13">
        <v>0</v>
      </c>
      <c r="J3305" s="13">
        <v>0</v>
      </c>
      <c r="K3305" s="15">
        <v>142870</v>
      </c>
      <c r="L3305" s="15">
        <v>142639</v>
      </c>
      <c r="M3305" s="15">
        <v>285509</v>
      </c>
    </row>
    <row r="3306" spans="1:13" ht="12.45" customHeight="1" x14ac:dyDescent="0.2">
      <c r="A3306" s="11" t="str">
        <f t="shared" si="57"/>
        <v>ROCKHAMPTON1992</v>
      </c>
      <c r="B3306" s="3" t="s">
        <v>54</v>
      </c>
      <c r="C3306" s="12">
        <v>1992</v>
      </c>
      <c r="E3306" s="13">
        <v>154347</v>
      </c>
      <c r="F3306" s="13">
        <v>154361</v>
      </c>
      <c r="G3306" s="13">
        <v>308708</v>
      </c>
      <c r="H3306" s="13">
        <v>0</v>
      </c>
      <c r="I3306" s="13">
        <v>0</v>
      </c>
      <c r="J3306" s="13">
        <v>0</v>
      </c>
      <c r="K3306" s="15">
        <v>154347</v>
      </c>
      <c r="L3306" s="15">
        <v>154361</v>
      </c>
      <c r="M3306" s="15">
        <v>308708</v>
      </c>
    </row>
    <row r="3307" spans="1:13" ht="12.45" customHeight="1" x14ac:dyDescent="0.2">
      <c r="A3307" s="11" t="str">
        <f t="shared" si="57"/>
        <v>ROCKHAMPTON1993</v>
      </c>
      <c r="B3307" s="91" t="s">
        <v>54</v>
      </c>
      <c r="C3307" s="16">
        <v>1993</v>
      </c>
      <c r="D3307" s="89"/>
      <c r="E3307" s="92">
        <v>155385</v>
      </c>
      <c r="F3307" s="92">
        <v>155646</v>
      </c>
      <c r="G3307" s="92">
        <v>311031</v>
      </c>
      <c r="H3307" s="92">
        <v>0</v>
      </c>
      <c r="I3307" s="92">
        <v>0</v>
      </c>
      <c r="J3307" s="92">
        <v>0</v>
      </c>
      <c r="K3307" s="15">
        <v>155385</v>
      </c>
      <c r="L3307" s="15">
        <v>155646</v>
      </c>
      <c r="M3307" s="15">
        <v>311031</v>
      </c>
    </row>
    <row r="3308" spans="1:13" ht="12.45" customHeight="1" x14ac:dyDescent="0.2">
      <c r="A3308" s="11" t="str">
        <f t="shared" si="57"/>
        <v>ROCKHAMPTON1994</v>
      </c>
      <c r="B3308" s="3" t="s">
        <v>54</v>
      </c>
      <c r="C3308" s="12">
        <v>1994</v>
      </c>
      <c r="E3308" s="13">
        <v>151655</v>
      </c>
      <c r="F3308" s="13">
        <v>151674</v>
      </c>
      <c r="G3308" s="13">
        <v>303329</v>
      </c>
      <c r="H3308" s="13">
        <v>0</v>
      </c>
      <c r="I3308" s="13">
        <v>0</v>
      </c>
      <c r="J3308" s="13">
        <v>0</v>
      </c>
      <c r="K3308" s="15">
        <v>151655</v>
      </c>
      <c r="L3308" s="15">
        <v>151674</v>
      </c>
      <c r="M3308" s="15">
        <v>303329</v>
      </c>
    </row>
    <row r="3309" spans="1:13" ht="12.45" customHeight="1" x14ac:dyDescent="0.2">
      <c r="A3309" s="11" t="str">
        <f t="shared" si="57"/>
        <v>ROCKHAMPTON1995</v>
      </c>
      <c r="B3309" s="3" t="s">
        <v>54</v>
      </c>
      <c r="C3309" s="12">
        <v>1995</v>
      </c>
      <c r="E3309" s="13">
        <v>153820</v>
      </c>
      <c r="F3309" s="13">
        <v>154244</v>
      </c>
      <c r="G3309" s="13">
        <v>308064</v>
      </c>
      <c r="H3309" s="13">
        <v>0</v>
      </c>
      <c r="I3309" s="13">
        <v>0</v>
      </c>
      <c r="J3309" s="13">
        <v>0</v>
      </c>
      <c r="K3309" s="15">
        <v>153820</v>
      </c>
      <c r="L3309" s="15">
        <v>154244</v>
      </c>
      <c r="M3309" s="15">
        <v>308064</v>
      </c>
    </row>
    <row r="3310" spans="1:13" ht="12.45" customHeight="1" x14ac:dyDescent="0.2">
      <c r="A3310" s="11" t="str">
        <f t="shared" si="57"/>
        <v>ROCKHAMPTON1996</v>
      </c>
      <c r="B3310" s="95" t="s">
        <v>54</v>
      </c>
      <c r="C3310" s="88">
        <v>1996</v>
      </c>
      <c r="D3310" s="89"/>
      <c r="E3310" s="15">
        <v>152171</v>
      </c>
      <c r="F3310" s="15">
        <v>153077</v>
      </c>
      <c r="G3310" s="15">
        <v>305248</v>
      </c>
      <c r="H3310" s="15">
        <v>0</v>
      </c>
      <c r="I3310" s="15">
        <v>0</v>
      </c>
      <c r="J3310" s="15">
        <v>0</v>
      </c>
      <c r="K3310" s="15">
        <v>152171</v>
      </c>
      <c r="L3310" s="15">
        <v>153077</v>
      </c>
      <c r="M3310" s="15">
        <v>305248</v>
      </c>
    </row>
    <row r="3311" spans="1:13" ht="12.45" customHeight="1" x14ac:dyDescent="0.2">
      <c r="A3311" s="11" t="str">
        <f t="shared" si="57"/>
        <v>ROCKHAMPTON1997</v>
      </c>
      <c r="B3311" s="3" t="s">
        <v>54</v>
      </c>
      <c r="C3311" s="12">
        <v>1997</v>
      </c>
      <c r="E3311" s="13">
        <v>156465</v>
      </c>
      <c r="F3311" s="13">
        <v>156798</v>
      </c>
      <c r="G3311" s="13">
        <v>313263</v>
      </c>
      <c r="H3311" s="13">
        <v>0</v>
      </c>
      <c r="I3311" s="13">
        <v>0</v>
      </c>
      <c r="J3311" s="13">
        <v>0</v>
      </c>
      <c r="K3311" s="15">
        <v>156465</v>
      </c>
      <c r="L3311" s="15">
        <v>156798</v>
      </c>
      <c r="M3311" s="15">
        <v>313263</v>
      </c>
    </row>
    <row r="3312" spans="1:13" ht="12.45" customHeight="1" x14ac:dyDescent="0.2">
      <c r="A3312" s="11" t="str">
        <f t="shared" si="57"/>
        <v>ROCKHAMPTON1998</v>
      </c>
      <c r="B3312" s="3" t="s">
        <v>54</v>
      </c>
      <c r="C3312" s="12">
        <v>1998</v>
      </c>
      <c r="E3312" s="13">
        <v>150425</v>
      </c>
      <c r="F3312" s="13">
        <v>150508</v>
      </c>
      <c r="G3312" s="13">
        <v>300933</v>
      </c>
      <c r="H3312" s="13">
        <v>0</v>
      </c>
      <c r="I3312" s="13">
        <v>0</v>
      </c>
      <c r="J3312" s="13">
        <v>0</v>
      </c>
      <c r="K3312" s="15">
        <v>150425</v>
      </c>
      <c r="L3312" s="15">
        <v>150508</v>
      </c>
      <c r="M3312" s="15">
        <v>300933</v>
      </c>
    </row>
    <row r="3313" spans="1:13" ht="12.45" customHeight="1" x14ac:dyDescent="0.2">
      <c r="A3313" s="11" t="str">
        <f t="shared" si="57"/>
        <v>ROCKHAMPTON1999</v>
      </c>
      <c r="B3313" s="3" t="s">
        <v>54</v>
      </c>
      <c r="C3313" s="12">
        <v>1999</v>
      </c>
      <c r="E3313" s="13">
        <v>142050</v>
      </c>
      <c r="F3313" s="13">
        <v>142074</v>
      </c>
      <c r="G3313" s="13">
        <v>284124</v>
      </c>
      <c r="H3313" s="13">
        <v>0</v>
      </c>
      <c r="I3313" s="13">
        <v>0</v>
      </c>
      <c r="J3313" s="13">
        <v>0</v>
      </c>
      <c r="K3313" s="15">
        <v>142050</v>
      </c>
      <c r="L3313" s="15">
        <v>142074</v>
      </c>
      <c r="M3313" s="15">
        <v>284124</v>
      </c>
    </row>
    <row r="3314" spans="1:13" ht="12.45" customHeight="1" x14ac:dyDescent="0.2">
      <c r="A3314" s="11" t="str">
        <f t="shared" si="57"/>
        <v>ROCKHAMPTON2000</v>
      </c>
      <c r="B3314" s="3" t="s">
        <v>54</v>
      </c>
      <c r="C3314" s="12">
        <v>2000</v>
      </c>
      <c r="E3314" s="13">
        <v>149476</v>
      </c>
      <c r="F3314" s="13">
        <v>149904</v>
      </c>
      <c r="G3314" s="13">
        <v>299380</v>
      </c>
      <c r="H3314" s="13">
        <v>0</v>
      </c>
      <c r="I3314" s="13">
        <v>0</v>
      </c>
      <c r="J3314" s="13">
        <v>0</v>
      </c>
      <c r="K3314" s="15">
        <v>149476</v>
      </c>
      <c r="L3314" s="15">
        <v>149904</v>
      </c>
      <c r="M3314" s="15">
        <v>299380</v>
      </c>
    </row>
    <row r="3315" spans="1:13" ht="12.45" customHeight="1" x14ac:dyDescent="0.2">
      <c r="A3315" s="11" t="str">
        <f t="shared" si="57"/>
        <v>ROCKHAMPTON2001</v>
      </c>
      <c r="B3315" s="3" t="s">
        <v>54</v>
      </c>
      <c r="C3315" s="12">
        <v>2001</v>
      </c>
      <c r="E3315" s="13">
        <v>124692</v>
      </c>
      <c r="F3315" s="13">
        <v>125050</v>
      </c>
      <c r="G3315" s="13">
        <v>249742</v>
      </c>
      <c r="H3315" s="13">
        <v>0</v>
      </c>
      <c r="I3315" s="13">
        <v>0</v>
      </c>
      <c r="J3315" s="13">
        <v>0</v>
      </c>
      <c r="K3315" s="15">
        <v>124692</v>
      </c>
      <c r="L3315" s="15">
        <v>125050</v>
      </c>
      <c r="M3315" s="15">
        <v>249742</v>
      </c>
    </row>
    <row r="3316" spans="1:13" ht="12.45" customHeight="1" x14ac:dyDescent="0.2">
      <c r="A3316" s="11" t="str">
        <f t="shared" si="57"/>
        <v>ROCKHAMPTON2002</v>
      </c>
      <c r="B3316" s="95" t="s">
        <v>54</v>
      </c>
      <c r="C3316" s="88">
        <v>2002</v>
      </c>
      <c r="D3316" s="89"/>
      <c r="E3316" s="15">
        <v>120041</v>
      </c>
      <c r="F3316" s="15">
        <v>120330</v>
      </c>
      <c r="G3316" s="15">
        <v>240371</v>
      </c>
      <c r="H3316" s="90">
        <v>0</v>
      </c>
      <c r="I3316" s="90">
        <v>0</v>
      </c>
      <c r="J3316" s="15">
        <v>0</v>
      </c>
      <c r="K3316" s="15">
        <v>120041</v>
      </c>
      <c r="L3316" s="15">
        <v>120330</v>
      </c>
      <c r="M3316" s="15">
        <v>240371</v>
      </c>
    </row>
    <row r="3317" spans="1:13" ht="12.45" customHeight="1" x14ac:dyDescent="0.2">
      <c r="A3317" s="11" t="str">
        <f t="shared" si="57"/>
        <v>ROCKHAMPTON2003</v>
      </c>
      <c r="B3317" s="3" t="s">
        <v>54</v>
      </c>
      <c r="C3317" s="12">
        <v>2003</v>
      </c>
      <c r="E3317" s="13">
        <v>181751</v>
      </c>
      <c r="F3317" s="13">
        <v>180715</v>
      </c>
      <c r="G3317" s="13">
        <v>362466</v>
      </c>
      <c r="H3317" s="13">
        <v>0</v>
      </c>
      <c r="I3317" s="13">
        <v>0</v>
      </c>
      <c r="J3317" s="13">
        <v>0</v>
      </c>
      <c r="K3317" s="15">
        <v>181751</v>
      </c>
      <c r="L3317" s="15">
        <v>180715</v>
      </c>
      <c r="M3317" s="15">
        <v>362466</v>
      </c>
    </row>
    <row r="3318" spans="1:13" ht="12.45" customHeight="1" x14ac:dyDescent="0.2">
      <c r="A3318" s="11" t="str">
        <f t="shared" si="57"/>
        <v>ROCKHAMPTON2004</v>
      </c>
      <c r="B3318" s="91" t="s">
        <v>54</v>
      </c>
      <c r="C3318" s="16">
        <v>2004</v>
      </c>
      <c r="D3318" s="89"/>
      <c r="E3318" s="92">
        <v>237907</v>
      </c>
      <c r="F3318" s="92">
        <v>236289</v>
      </c>
      <c r="G3318" s="92">
        <v>474196</v>
      </c>
      <c r="H3318" s="92">
        <v>0</v>
      </c>
      <c r="I3318" s="92">
        <v>0</v>
      </c>
      <c r="J3318" s="92">
        <v>0</v>
      </c>
      <c r="K3318" s="15">
        <v>237907</v>
      </c>
      <c r="L3318" s="15">
        <v>236289</v>
      </c>
      <c r="M3318" s="15">
        <v>474196</v>
      </c>
    </row>
    <row r="3319" spans="1:13" ht="12.45" customHeight="1" x14ac:dyDescent="0.2">
      <c r="A3319" s="11" t="str">
        <f t="shared" si="57"/>
        <v>ROCKHAMPTON2005</v>
      </c>
      <c r="B3319" s="93" t="s">
        <v>54</v>
      </c>
      <c r="C3319" s="88">
        <v>2005</v>
      </c>
      <c r="D3319" s="89"/>
      <c r="E3319" s="15">
        <v>289440</v>
      </c>
      <c r="F3319" s="15">
        <v>293059</v>
      </c>
      <c r="G3319" s="15">
        <v>582499</v>
      </c>
      <c r="H3319" s="15">
        <v>0</v>
      </c>
      <c r="I3319" s="15">
        <v>0</v>
      </c>
      <c r="J3319" s="15">
        <v>0</v>
      </c>
      <c r="K3319" s="15">
        <v>289440</v>
      </c>
      <c r="L3319" s="15">
        <v>293059</v>
      </c>
      <c r="M3319" s="15">
        <v>582499</v>
      </c>
    </row>
    <row r="3320" spans="1:13" ht="12.45" customHeight="1" x14ac:dyDescent="0.2">
      <c r="A3320" s="11" t="str">
        <f t="shared" si="57"/>
        <v>ROCKHAMPTON2006</v>
      </c>
      <c r="B3320" s="3" t="s">
        <v>54</v>
      </c>
      <c r="C3320" s="12">
        <v>2006</v>
      </c>
      <c r="E3320" s="13">
        <v>305119</v>
      </c>
      <c r="F3320" s="13">
        <v>308171</v>
      </c>
      <c r="G3320" s="13">
        <v>613290</v>
      </c>
      <c r="H3320" s="13">
        <v>0</v>
      </c>
      <c r="I3320" s="13">
        <v>0</v>
      </c>
      <c r="J3320" s="13">
        <v>0</v>
      </c>
      <c r="K3320" s="15">
        <v>305119</v>
      </c>
      <c r="L3320" s="15">
        <v>308171</v>
      </c>
      <c r="M3320" s="15">
        <v>613290</v>
      </c>
    </row>
    <row r="3321" spans="1:13" ht="12.45" customHeight="1" x14ac:dyDescent="0.2">
      <c r="A3321" s="11" t="str">
        <f t="shared" si="57"/>
        <v>ROCKHAMPTON2007</v>
      </c>
      <c r="B3321" s="3" t="s">
        <v>54</v>
      </c>
      <c r="C3321" s="12">
        <v>2007</v>
      </c>
      <c r="E3321" s="13">
        <v>330484</v>
      </c>
      <c r="F3321" s="13">
        <v>331385</v>
      </c>
      <c r="G3321" s="13">
        <v>661869</v>
      </c>
      <c r="H3321" s="13">
        <v>0</v>
      </c>
      <c r="I3321" s="13">
        <v>0</v>
      </c>
      <c r="J3321" s="13">
        <v>0</v>
      </c>
      <c r="K3321" s="15">
        <v>330484</v>
      </c>
      <c r="L3321" s="15">
        <v>331385</v>
      </c>
      <c r="M3321" s="15">
        <v>661869</v>
      </c>
    </row>
    <row r="3322" spans="1:13" ht="12.45" customHeight="1" x14ac:dyDescent="0.2">
      <c r="A3322" s="11" t="str">
        <f t="shared" si="57"/>
        <v>ROCKHAMPTON2008</v>
      </c>
      <c r="B3322" s="3" t="s">
        <v>54</v>
      </c>
      <c r="C3322" s="12">
        <v>2008</v>
      </c>
      <c r="D3322" s="89"/>
      <c r="E3322" s="13">
        <v>355101</v>
      </c>
      <c r="F3322" s="13">
        <v>354790</v>
      </c>
      <c r="G3322" s="13">
        <v>709891</v>
      </c>
      <c r="H3322" s="13">
        <v>0</v>
      </c>
      <c r="I3322" s="13">
        <v>0</v>
      </c>
      <c r="J3322" s="13">
        <v>0</v>
      </c>
      <c r="K3322" s="15">
        <v>355101</v>
      </c>
      <c r="L3322" s="15">
        <v>354790</v>
      </c>
      <c r="M3322" s="15">
        <v>709891</v>
      </c>
    </row>
    <row r="3323" spans="1:13" ht="12.45" customHeight="1" x14ac:dyDescent="0.2">
      <c r="A3323" s="11" t="str">
        <f t="shared" si="57"/>
        <v>ROCKHAMPTON2009</v>
      </c>
      <c r="B3323" s="3" t="s">
        <v>54</v>
      </c>
      <c r="C3323" s="12">
        <v>2009</v>
      </c>
      <c r="E3323" s="13">
        <v>371572</v>
      </c>
      <c r="F3323" s="13">
        <v>371765</v>
      </c>
      <c r="G3323" s="13">
        <v>743337</v>
      </c>
      <c r="H3323" s="13">
        <v>0</v>
      </c>
      <c r="I3323" s="13">
        <v>0</v>
      </c>
      <c r="J3323" s="13">
        <v>0</v>
      </c>
      <c r="K3323" s="15">
        <v>371572</v>
      </c>
      <c r="L3323" s="15">
        <v>371765</v>
      </c>
      <c r="M3323" s="15">
        <v>743337</v>
      </c>
    </row>
    <row r="3324" spans="1:13" ht="12.45" customHeight="1" x14ac:dyDescent="0.2">
      <c r="A3324" s="11" t="str">
        <f t="shared" si="57"/>
        <v>ROCKHAMPTON2010</v>
      </c>
      <c r="B3324" s="3" t="s">
        <v>54</v>
      </c>
      <c r="C3324" s="12">
        <v>2010</v>
      </c>
      <c r="E3324" s="13">
        <v>387768</v>
      </c>
      <c r="F3324" s="13">
        <v>389444</v>
      </c>
      <c r="G3324" s="13">
        <v>777212</v>
      </c>
      <c r="H3324" s="13">
        <v>0</v>
      </c>
      <c r="I3324" s="13">
        <v>0</v>
      </c>
      <c r="J3324" s="13">
        <v>0</v>
      </c>
      <c r="K3324" s="15">
        <v>387768</v>
      </c>
      <c r="L3324" s="15">
        <v>389444</v>
      </c>
      <c r="M3324" s="15">
        <v>777212</v>
      </c>
    </row>
    <row r="3325" spans="1:13" ht="12.45" customHeight="1" x14ac:dyDescent="0.2">
      <c r="A3325" s="11" t="str">
        <f t="shared" si="57"/>
        <v>ROCKHAMPTON2011</v>
      </c>
      <c r="B3325" s="93" t="s">
        <v>54</v>
      </c>
      <c r="C3325" s="88">
        <v>2011</v>
      </c>
      <c r="D3325" s="89"/>
      <c r="E3325" s="15">
        <v>348996</v>
      </c>
      <c r="F3325" s="15">
        <v>352031</v>
      </c>
      <c r="G3325" s="15">
        <v>701027</v>
      </c>
      <c r="H3325" s="15">
        <v>0</v>
      </c>
      <c r="I3325" s="15">
        <v>0</v>
      </c>
      <c r="J3325" s="15">
        <v>0</v>
      </c>
      <c r="K3325" s="15">
        <v>348996</v>
      </c>
      <c r="L3325" s="15">
        <v>352031</v>
      </c>
      <c r="M3325" s="15">
        <v>701027</v>
      </c>
    </row>
    <row r="3326" spans="1:13" ht="12.45" customHeight="1" x14ac:dyDescent="0.2">
      <c r="A3326" s="11" t="str">
        <f t="shared" si="57"/>
        <v>ROCKHAMPTON2012</v>
      </c>
      <c r="B3326" s="3" t="s">
        <v>54</v>
      </c>
      <c r="C3326" s="12">
        <v>2012</v>
      </c>
      <c r="E3326" s="13">
        <v>368550</v>
      </c>
      <c r="F3326" s="13">
        <v>371927</v>
      </c>
      <c r="G3326" s="13">
        <v>740477</v>
      </c>
      <c r="H3326" s="13">
        <v>0</v>
      </c>
      <c r="I3326" s="13">
        <v>0</v>
      </c>
      <c r="J3326" s="13">
        <v>0</v>
      </c>
      <c r="K3326" s="15">
        <v>368550</v>
      </c>
      <c r="L3326" s="15">
        <v>371927</v>
      </c>
      <c r="M3326" s="15">
        <v>740477</v>
      </c>
    </row>
    <row r="3327" spans="1:13" ht="12.45" customHeight="1" x14ac:dyDescent="0.2">
      <c r="A3327" s="11" t="str">
        <f t="shared" si="57"/>
        <v>ROCKHAMPTON2013</v>
      </c>
      <c r="B3327" s="3" t="s">
        <v>54</v>
      </c>
      <c r="C3327" s="12">
        <v>2013</v>
      </c>
      <c r="E3327" s="13">
        <v>347060</v>
      </c>
      <c r="F3327" s="13">
        <v>349442</v>
      </c>
      <c r="G3327" s="13">
        <v>696502</v>
      </c>
      <c r="H3327" s="13">
        <v>0</v>
      </c>
      <c r="I3327" s="13">
        <v>0</v>
      </c>
      <c r="J3327" s="13">
        <v>0</v>
      </c>
      <c r="K3327" s="15">
        <v>347060</v>
      </c>
      <c r="L3327" s="15">
        <v>349442</v>
      </c>
      <c r="M3327" s="15">
        <v>696502</v>
      </c>
    </row>
    <row r="3328" spans="1:13" ht="12.45" customHeight="1" x14ac:dyDescent="0.2">
      <c r="A3328" s="11" t="str">
        <f t="shared" si="57"/>
        <v>ROCKHAMPTON2014</v>
      </c>
      <c r="B3328" s="3" t="s">
        <v>54</v>
      </c>
      <c r="C3328" s="12">
        <v>2014</v>
      </c>
      <c r="E3328" s="13">
        <v>324195</v>
      </c>
      <c r="F3328" s="13">
        <v>327216</v>
      </c>
      <c r="G3328" s="13">
        <v>651411</v>
      </c>
      <c r="H3328" s="13">
        <v>0</v>
      </c>
      <c r="I3328" s="13">
        <v>0</v>
      </c>
      <c r="J3328" s="13">
        <v>0</v>
      </c>
      <c r="K3328" s="15">
        <v>324195</v>
      </c>
      <c r="L3328" s="15">
        <v>327216</v>
      </c>
      <c r="M3328" s="15">
        <v>651411</v>
      </c>
    </row>
    <row r="3329" spans="1:13" ht="12.45" customHeight="1" x14ac:dyDescent="0.2">
      <c r="A3329" s="11" t="str">
        <f t="shared" si="57"/>
        <v>ROCKHAMPTON2015</v>
      </c>
      <c r="B3329" s="93" t="s">
        <v>54</v>
      </c>
      <c r="C3329" s="88">
        <v>2015</v>
      </c>
      <c r="D3329" s="89"/>
      <c r="E3329" s="15">
        <v>306420</v>
      </c>
      <c r="F3329" s="15">
        <v>308045</v>
      </c>
      <c r="G3329" s="15">
        <v>614465</v>
      </c>
      <c r="H3329" s="15">
        <v>0</v>
      </c>
      <c r="I3329" s="15">
        <v>0</v>
      </c>
      <c r="J3329" s="15">
        <v>0</v>
      </c>
      <c r="K3329" s="15">
        <v>306420</v>
      </c>
      <c r="L3329" s="15">
        <v>308045</v>
      </c>
      <c r="M3329" s="15">
        <v>614465</v>
      </c>
    </row>
    <row r="3330" spans="1:13" ht="12.45" customHeight="1" x14ac:dyDescent="0.2">
      <c r="A3330" s="11" t="str">
        <f t="shared" si="57"/>
        <v>ROCKHAMPTON2016</v>
      </c>
      <c r="B3330" s="95" t="s">
        <v>54</v>
      </c>
      <c r="C3330" s="88">
        <v>2016</v>
      </c>
      <c r="D3330" s="89"/>
      <c r="E3330" s="15">
        <v>291994</v>
      </c>
      <c r="F3330" s="15">
        <v>292253</v>
      </c>
      <c r="G3330" s="15">
        <v>584247</v>
      </c>
      <c r="H3330" s="90">
        <v>0</v>
      </c>
      <c r="I3330" s="90">
        <v>0</v>
      </c>
      <c r="J3330" s="15">
        <v>0</v>
      </c>
      <c r="K3330" s="15">
        <v>291994</v>
      </c>
      <c r="L3330" s="15">
        <v>292253</v>
      </c>
      <c r="M3330" s="15">
        <v>584247</v>
      </c>
    </row>
    <row r="3331" spans="1:13" ht="12.45" customHeight="1" x14ac:dyDescent="0.2">
      <c r="A3331" s="11" t="str">
        <f t="shared" si="57"/>
        <v>ROCKHAMPTON2017</v>
      </c>
      <c r="B3331" s="3" t="s">
        <v>54</v>
      </c>
      <c r="C3331" s="12">
        <v>2017</v>
      </c>
      <c r="E3331" s="13">
        <v>278460</v>
      </c>
      <c r="F3331" s="13">
        <v>278054</v>
      </c>
      <c r="G3331" s="13">
        <v>556514</v>
      </c>
      <c r="H3331" s="13">
        <v>0</v>
      </c>
      <c r="I3331" s="13">
        <v>0</v>
      </c>
      <c r="J3331" s="13">
        <v>0</v>
      </c>
      <c r="K3331" s="15">
        <v>278460</v>
      </c>
      <c r="L3331" s="15">
        <v>278054</v>
      </c>
      <c r="M3331" s="15">
        <v>556514</v>
      </c>
    </row>
    <row r="3332" spans="1:13" ht="12.45" customHeight="1" x14ac:dyDescent="0.2">
      <c r="A3332" s="11" t="str">
        <f t="shared" si="57"/>
        <v>ROCKHAMPTON2018</v>
      </c>
      <c r="B3332" s="3" t="s">
        <v>54</v>
      </c>
      <c r="C3332" s="12">
        <v>2018</v>
      </c>
      <c r="E3332" s="13">
        <v>276043</v>
      </c>
      <c r="F3332" s="13">
        <v>275553</v>
      </c>
      <c r="G3332" s="13">
        <v>551596</v>
      </c>
      <c r="H3332" s="13">
        <v>0</v>
      </c>
      <c r="I3332" s="13">
        <v>0</v>
      </c>
      <c r="J3332" s="13">
        <v>0</v>
      </c>
      <c r="K3332" s="15">
        <v>276043</v>
      </c>
      <c r="L3332" s="15">
        <v>275553</v>
      </c>
      <c r="M3332" s="15">
        <v>551596</v>
      </c>
    </row>
    <row r="3333" spans="1:13" ht="12.45" customHeight="1" x14ac:dyDescent="0.2">
      <c r="A3333" s="11" t="str">
        <f t="shared" si="57"/>
        <v>ROCKHAMPTON2019</v>
      </c>
      <c r="B3333" s="3" t="s">
        <v>54</v>
      </c>
      <c r="C3333" s="12">
        <v>2019</v>
      </c>
      <c r="E3333" s="13">
        <v>285745</v>
      </c>
      <c r="F3333" s="13">
        <v>285798</v>
      </c>
      <c r="G3333" s="13">
        <v>571543</v>
      </c>
      <c r="H3333" s="13">
        <v>0</v>
      </c>
      <c r="I3333" s="13">
        <v>0</v>
      </c>
      <c r="J3333" s="13">
        <v>0</v>
      </c>
      <c r="K3333" s="15">
        <v>285745</v>
      </c>
      <c r="L3333" s="15">
        <v>285798</v>
      </c>
      <c r="M3333" s="15">
        <v>571543</v>
      </c>
    </row>
    <row r="3334" spans="1:13" ht="12.45" customHeight="1" x14ac:dyDescent="0.2">
      <c r="A3334" s="11" t="str">
        <f t="shared" si="57"/>
        <v>ROCKHAMPTON2020</v>
      </c>
      <c r="B3334" s="93" t="s">
        <v>54</v>
      </c>
      <c r="C3334" s="88">
        <v>2020</v>
      </c>
      <c r="D3334" s="89"/>
      <c r="E3334" s="15">
        <v>138395</v>
      </c>
      <c r="F3334" s="15">
        <v>137376</v>
      </c>
      <c r="G3334" s="15">
        <v>275771</v>
      </c>
      <c r="H3334" s="15">
        <v>0</v>
      </c>
      <c r="I3334" s="15">
        <v>0</v>
      </c>
      <c r="J3334" s="15">
        <v>0</v>
      </c>
      <c r="K3334" s="15">
        <v>138395</v>
      </c>
      <c r="L3334" s="15">
        <v>137376</v>
      </c>
      <c r="M3334" s="15">
        <v>275771</v>
      </c>
    </row>
    <row r="3335" spans="1:13" ht="12.45" customHeight="1" x14ac:dyDescent="0.2">
      <c r="A3335" s="11" t="str">
        <f t="shared" si="57"/>
        <v>ROCKHAMPTON2021</v>
      </c>
      <c r="B3335" s="3" t="s">
        <v>54</v>
      </c>
      <c r="C3335" s="12">
        <v>2021</v>
      </c>
      <c r="E3335" s="13">
        <v>199473</v>
      </c>
      <c r="F3335" s="13">
        <v>200609</v>
      </c>
      <c r="G3335" s="13">
        <v>400082</v>
      </c>
      <c r="H3335" s="13">
        <v>0</v>
      </c>
      <c r="I3335" s="13">
        <v>0</v>
      </c>
      <c r="J3335" s="13">
        <v>0</v>
      </c>
      <c r="K3335" s="15">
        <v>199473</v>
      </c>
      <c r="L3335" s="15">
        <v>200609</v>
      </c>
      <c r="M3335" s="15">
        <v>400082</v>
      </c>
    </row>
    <row r="3336" spans="1:13" ht="12.45" customHeight="1" x14ac:dyDescent="0.2">
      <c r="A3336" s="11" t="str">
        <f t="shared" si="57"/>
        <v>ROCKHAMPTON2022</v>
      </c>
      <c r="B3336" s="3" t="s">
        <v>54</v>
      </c>
      <c r="C3336" s="12">
        <v>2022</v>
      </c>
      <c r="E3336" s="13">
        <v>241411</v>
      </c>
      <c r="F3336" s="13">
        <v>243300</v>
      </c>
      <c r="G3336" s="13">
        <v>484711</v>
      </c>
      <c r="H3336" s="13">
        <v>0</v>
      </c>
      <c r="I3336" s="13">
        <v>0</v>
      </c>
      <c r="J3336" s="13">
        <v>0</v>
      </c>
      <c r="K3336" s="15">
        <v>241411</v>
      </c>
      <c r="L3336" s="15">
        <v>243300</v>
      </c>
      <c r="M3336" s="15">
        <v>484711</v>
      </c>
    </row>
    <row r="3337" spans="1:13" ht="12.45" customHeight="1" x14ac:dyDescent="0.2">
      <c r="A3337" s="11" t="str">
        <f t="shared" si="57"/>
        <v>ROCKHAMPTON2023</v>
      </c>
      <c r="B3337" s="3" t="s">
        <v>54</v>
      </c>
      <c r="C3337" s="12">
        <v>2023</v>
      </c>
      <c r="E3337" s="13">
        <v>316445</v>
      </c>
      <c r="F3337" s="13">
        <v>316338</v>
      </c>
      <c r="G3337" s="13">
        <v>632783</v>
      </c>
      <c r="H3337" s="13">
        <v>0</v>
      </c>
      <c r="I3337" s="13">
        <v>0</v>
      </c>
      <c r="J3337" s="13">
        <v>0</v>
      </c>
      <c r="K3337" s="15">
        <v>316445</v>
      </c>
      <c r="L3337" s="15">
        <v>316338</v>
      </c>
      <c r="M3337" s="15">
        <v>632783</v>
      </c>
    </row>
    <row r="3338" spans="1:13" ht="12.45" customHeight="1" x14ac:dyDescent="0.2">
      <c r="A3338" s="11" t="str">
        <f t="shared" si="57"/>
        <v>ROCKHAMPTON2024</v>
      </c>
      <c r="B3338" s="93" t="s">
        <v>54</v>
      </c>
      <c r="C3338" s="88">
        <v>2024</v>
      </c>
      <c r="D3338" s="89"/>
      <c r="E3338" s="15">
        <v>327559</v>
      </c>
      <c r="F3338" s="15">
        <v>328327</v>
      </c>
      <c r="G3338" s="15">
        <v>655886</v>
      </c>
      <c r="H3338" s="15">
        <v>0</v>
      </c>
      <c r="I3338" s="15">
        <v>0</v>
      </c>
      <c r="J3338" s="15">
        <v>0</v>
      </c>
      <c r="K3338" s="15">
        <v>327559</v>
      </c>
      <c r="L3338" s="15">
        <v>328327</v>
      </c>
      <c r="M3338" s="15">
        <v>655886</v>
      </c>
    </row>
    <row r="3339" spans="1:13" ht="12.45" customHeight="1" x14ac:dyDescent="0.2">
      <c r="A3339" s="11" t="str">
        <f t="shared" si="57"/>
        <v>ROMA1985</v>
      </c>
      <c r="B3339" s="95" t="s">
        <v>53</v>
      </c>
      <c r="C3339" s="88">
        <v>1985</v>
      </c>
      <c r="D3339" s="89"/>
      <c r="E3339" s="15">
        <v>8378</v>
      </c>
      <c r="F3339" s="15">
        <v>8310</v>
      </c>
      <c r="G3339" s="15">
        <v>16688</v>
      </c>
      <c r="H3339" s="90">
        <v>0</v>
      </c>
      <c r="I3339" s="90">
        <v>0</v>
      </c>
      <c r="J3339" s="15">
        <v>0</v>
      </c>
      <c r="K3339" s="15">
        <v>8378</v>
      </c>
      <c r="L3339" s="15">
        <v>8310</v>
      </c>
      <c r="M3339" s="15">
        <v>16688</v>
      </c>
    </row>
    <row r="3340" spans="1:13" ht="12.45" customHeight="1" x14ac:dyDescent="0.2">
      <c r="A3340" s="11" t="str">
        <f t="shared" si="57"/>
        <v>ROMA1986</v>
      </c>
      <c r="B3340" s="95" t="s">
        <v>53</v>
      </c>
      <c r="C3340" s="88">
        <v>1986</v>
      </c>
      <c r="D3340" s="89"/>
      <c r="E3340" s="15">
        <v>7785</v>
      </c>
      <c r="F3340" s="15">
        <v>7712</v>
      </c>
      <c r="G3340" s="15">
        <v>15497</v>
      </c>
      <c r="H3340" s="90">
        <v>0</v>
      </c>
      <c r="I3340" s="90">
        <v>0</v>
      </c>
      <c r="J3340" s="15">
        <v>0</v>
      </c>
      <c r="K3340" s="15">
        <v>7785</v>
      </c>
      <c r="L3340" s="15">
        <v>7712</v>
      </c>
      <c r="M3340" s="15">
        <v>15497</v>
      </c>
    </row>
    <row r="3341" spans="1:13" ht="12.45" customHeight="1" x14ac:dyDescent="0.2">
      <c r="A3341" s="11" t="str">
        <f t="shared" si="57"/>
        <v>ROMA1987</v>
      </c>
      <c r="B3341" s="95" t="s">
        <v>53</v>
      </c>
      <c r="C3341" s="88">
        <v>1987</v>
      </c>
      <c r="D3341" s="89"/>
      <c r="E3341" s="15">
        <v>1652</v>
      </c>
      <c r="F3341" s="15">
        <v>1647</v>
      </c>
      <c r="G3341" s="15">
        <v>3299</v>
      </c>
      <c r="H3341" s="90">
        <v>0</v>
      </c>
      <c r="I3341" s="90">
        <v>0</v>
      </c>
      <c r="J3341" s="15">
        <v>0</v>
      </c>
      <c r="K3341" s="15">
        <v>1652</v>
      </c>
      <c r="L3341" s="15">
        <v>1647</v>
      </c>
      <c r="M3341" s="15">
        <v>3299</v>
      </c>
    </row>
    <row r="3342" spans="1:13" ht="12.45" customHeight="1" x14ac:dyDescent="0.2">
      <c r="A3342" s="11" t="str">
        <f t="shared" si="57"/>
        <v>ROMA1991</v>
      </c>
      <c r="B3342" s="93" t="s">
        <v>53</v>
      </c>
      <c r="C3342" s="88">
        <v>1991</v>
      </c>
      <c r="D3342" s="89"/>
      <c r="E3342" s="15">
        <v>2150</v>
      </c>
      <c r="F3342" s="15">
        <v>2357</v>
      </c>
      <c r="G3342" s="15">
        <v>4507</v>
      </c>
      <c r="H3342" s="15">
        <v>0</v>
      </c>
      <c r="I3342" s="15">
        <v>0</v>
      </c>
      <c r="J3342" s="15">
        <v>0</v>
      </c>
      <c r="K3342" s="15">
        <v>2150</v>
      </c>
      <c r="L3342" s="15">
        <v>2357</v>
      </c>
      <c r="M3342" s="15">
        <v>4507</v>
      </c>
    </row>
    <row r="3343" spans="1:13" ht="12.45" customHeight="1" x14ac:dyDescent="0.2">
      <c r="A3343" s="11" t="str">
        <f t="shared" si="57"/>
        <v>ROMA1992</v>
      </c>
      <c r="B3343" s="3" t="s">
        <v>53</v>
      </c>
      <c r="C3343" s="12">
        <v>1992</v>
      </c>
      <c r="E3343" s="13">
        <v>3022</v>
      </c>
      <c r="F3343" s="13">
        <v>3094</v>
      </c>
      <c r="G3343" s="13">
        <v>6116</v>
      </c>
      <c r="H3343" s="13">
        <v>0</v>
      </c>
      <c r="I3343" s="13">
        <v>0</v>
      </c>
      <c r="J3343" s="13">
        <v>0</v>
      </c>
      <c r="K3343" s="15">
        <v>3022</v>
      </c>
      <c r="L3343" s="15">
        <v>3094</v>
      </c>
      <c r="M3343" s="15">
        <v>6116</v>
      </c>
    </row>
    <row r="3344" spans="1:13" ht="12.45" customHeight="1" x14ac:dyDescent="0.2">
      <c r="A3344" s="11" t="str">
        <f t="shared" si="57"/>
        <v>ROMA1993</v>
      </c>
      <c r="B3344" s="3" t="s">
        <v>53</v>
      </c>
      <c r="C3344" s="12">
        <v>1993</v>
      </c>
      <c r="E3344" s="13">
        <v>3502</v>
      </c>
      <c r="F3344" s="13">
        <v>3558</v>
      </c>
      <c r="G3344" s="13">
        <v>7060</v>
      </c>
      <c r="H3344" s="13">
        <v>0</v>
      </c>
      <c r="I3344" s="13">
        <v>0</v>
      </c>
      <c r="J3344" s="13">
        <v>0</v>
      </c>
      <c r="K3344" s="15">
        <v>3502</v>
      </c>
      <c r="L3344" s="15">
        <v>3558</v>
      </c>
      <c r="M3344" s="15">
        <v>7060</v>
      </c>
    </row>
    <row r="3345" spans="1:13" ht="12.45" customHeight="1" x14ac:dyDescent="0.2">
      <c r="A3345" s="11" t="str">
        <f t="shared" si="57"/>
        <v>ROMA1994</v>
      </c>
      <c r="B3345" s="3" t="s">
        <v>53</v>
      </c>
      <c r="C3345" s="12">
        <v>1994</v>
      </c>
      <c r="E3345" s="13">
        <v>3802</v>
      </c>
      <c r="F3345" s="13">
        <v>3884</v>
      </c>
      <c r="G3345" s="13">
        <v>7686</v>
      </c>
      <c r="H3345" s="13">
        <v>0</v>
      </c>
      <c r="I3345" s="13">
        <v>0</v>
      </c>
      <c r="J3345" s="13">
        <v>0</v>
      </c>
      <c r="K3345" s="15">
        <v>3802</v>
      </c>
      <c r="L3345" s="15">
        <v>3884</v>
      </c>
      <c r="M3345" s="15">
        <v>7686</v>
      </c>
    </row>
    <row r="3346" spans="1:13" ht="12.45" customHeight="1" x14ac:dyDescent="0.2">
      <c r="A3346" s="11" t="str">
        <f t="shared" si="57"/>
        <v>ROMA1995</v>
      </c>
      <c r="B3346" s="95" t="s">
        <v>53</v>
      </c>
      <c r="C3346" s="88">
        <v>1995</v>
      </c>
      <c r="D3346" s="89"/>
      <c r="E3346" s="15">
        <v>4168</v>
      </c>
      <c r="F3346" s="15">
        <v>4197</v>
      </c>
      <c r="G3346" s="15">
        <v>8365</v>
      </c>
      <c r="H3346" s="90">
        <v>0</v>
      </c>
      <c r="I3346" s="90">
        <v>0</v>
      </c>
      <c r="J3346" s="15">
        <v>0</v>
      </c>
      <c r="K3346" s="15">
        <v>4168</v>
      </c>
      <c r="L3346" s="15">
        <v>4197</v>
      </c>
      <c r="M3346" s="15">
        <v>8365</v>
      </c>
    </row>
    <row r="3347" spans="1:13" ht="12.45" customHeight="1" x14ac:dyDescent="0.2">
      <c r="A3347" s="11" t="str">
        <f t="shared" si="57"/>
        <v>ROMA1996</v>
      </c>
      <c r="B3347" s="93" t="s">
        <v>53</v>
      </c>
      <c r="C3347" s="88">
        <v>1996</v>
      </c>
      <c r="D3347" s="89"/>
      <c r="E3347" s="15">
        <v>4586</v>
      </c>
      <c r="F3347" s="15">
        <v>4708</v>
      </c>
      <c r="G3347" s="15">
        <v>9294</v>
      </c>
      <c r="H3347" s="15">
        <v>0</v>
      </c>
      <c r="I3347" s="15">
        <v>0</v>
      </c>
      <c r="J3347" s="15">
        <v>0</v>
      </c>
      <c r="K3347" s="15">
        <v>4586</v>
      </c>
      <c r="L3347" s="15">
        <v>4708</v>
      </c>
      <c r="M3347" s="15">
        <v>9294</v>
      </c>
    </row>
    <row r="3348" spans="1:13" ht="12.45" customHeight="1" x14ac:dyDescent="0.2">
      <c r="A3348" s="11" t="str">
        <f t="shared" si="57"/>
        <v>ROMA1997</v>
      </c>
      <c r="B3348" s="3" t="s">
        <v>53</v>
      </c>
      <c r="C3348" s="12">
        <v>1997</v>
      </c>
      <c r="E3348" s="13">
        <v>5056</v>
      </c>
      <c r="F3348" s="13">
        <v>5065</v>
      </c>
      <c r="G3348" s="13">
        <v>10121</v>
      </c>
      <c r="H3348" s="13">
        <v>0</v>
      </c>
      <c r="I3348" s="13">
        <v>0</v>
      </c>
      <c r="J3348" s="13">
        <v>0</v>
      </c>
      <c r="K3348" s="15">
        <v>5056</v>
      </c>
      <c r="L3348" s="15">
        <v>5065</v>
      </c>
      <c r="M3348" s="15">
        <v>10121</v>
      </c>
    </row>
    <row r="3349" spans="1:13" ht="12.45" customHeight="1" x14ac:dyDescent="0.2">
      <c r="A3349" s="11" t="str">
        <f t="shared" si="57"/>
        <v>ROMA1998</v>
      </c>
      <c r="B3349" s="3" t="s">
        <v>53</v>
      </c>
      <c r="C3349" s="12">
        <v>1998</v>
      </c>
      <c r="E3349" s="13">
        <v>5647</v>
      </c>
      <c r="F3349" s="13">
        <v>5659</v>
      </c>
      <c r="G3349" s="13">
        <v>11306</v>
      </c>
      <c r="H3349" s="13">
        <v>0</v>
      </c>
      <c r="I3349" s="13">
        <v>0</v>
      </c>
      <c r="J3349" s="13">
        <v>0</v>
      </c>
      <c r="K3349" s="15">
        <v>5647</v>
      </c>
      <c r="L3349" s="15">
        <v>5659</v>
      </c>
      <c r="M3349" s="15">
        <v>11306</v>
      </c>
    </row>
    <row r="3350" spans="1:13" ht="12.45" customHeight="1" x14ac:dyDescent="0.2">
      <c r="A3350" s="11" t="str">
        <f t="shared" si="57"/>
        <v>ROMA1999</v>
      </c>
      <c r="B3350" s="93" t="s">
        <v>53</v>
      </c>
      <c r="C3350" s="12">
        <v>1999</v>
      </c>
      <c r="D3350" s="89"/>
      <c r="E3350" s="94">
        <v>5854</v>
      </c>
      <c r="F3350" s="94">
        <v>5944</v>
      </c>
      <c r="G3350" s="94">
        <v>11798</v>
      </c>
      <c r="H3350" s="94">
        <v>0</v>
      </c>
      <c r="I3350" s="94">
        <v>0</v>
      </c>
      <c r="J3350" s="94">
        <v>0</v>
      </c>
      <c r="K3350" s="15">
        <v>5854</v>
      </c>
      <c r="L3350" s="15">
        <v>5944</v>
      </c>
      <c r="M3350" s="15">
        <v>11798</v>
      </c>
    </row>
    <row r="3351" spans="1:13" ht="12.45" customHeight="1" x14ac:dyDescent="0.2">
      <c r="A3351" s="11" t="str">
        <f t="shared" si="57"/>
        <v>ROMA2000</v>
      </c>
      <c r="B3351" s="3" t="s">
        <v>53</v>
      </c>
      <c r="C3351" s="12">
        <v>2000</v>
      </c>
      <c r="E3351" s="13">
        <v>5889</v>
      </c>
      <c r="F3351" s="13">
        <v>5753</v>
      </c>
      <c r="G3351" s="13">
        <v>11642</v>
      </c>
      <c r="H3351" s="13">
        <v>0</v>
      </c>
      <c r="I3351" s="13">
        <v>0</v>
      </c>
      <c r="J3351" s="13">
        <v>0</v>
      </c>
      <c r="K3351" s="15">
        <v>5889</v>
      </c>
      <c r="L3351" s="15">
        <v>5753</v>
      </c>
      <c r="M3351" s="15">
        <v>11642</v>
      </c>
    </row>
    <row r="3352" spans="1:13" ht="12.45" customHeight="1" x14ac:dyDescent="0.2">
      <c r="A3352" s="11" t="str">
        <f t="shared" si="57"/>
        <v>ROMA2001</v>
      </c>
      <c r="B3352" s="3" t="s">
        <v>53</v>
      </c>
      <c r="C3352" s="12">
        <v>2001</v>
      </c>
      <c r="E3352" s="13">
        <v>5074</v>
      </c>
      <c r="F3352" s="13">
        <v>5024</v>
      </c>
      <c r="G3352" s="13">
        <v>10098</v>
      </c>
      <c r="H3352" s="13">
        <v>0</v>
      </c>
      <c r="I3352" s="13">
        <v>0</v>
      </c>
      <c r="J3352" s="13">
        <v>0</v>
      </c>
      <c r="K3352" s="15">
        <v>5074</v>
      </c>
      <c r="L3352" s="15">
        <v>5024</v>
      </c>
      <c r="M3352" s="15">
        <v>10098</v>
      </c>
    </row>
    <row r="3353" spans="1:13" ht="12.45" customHeight="1" x14ac:dyDescent="0.2">
      <c r="A3353" s="11" t="str">
        <f t="shared" si="57"/>
        <v>ROMA2002</v>
      </c>
      <c r="B3353" s="3" t="s">
        <v>53</v>
      </c>
      <c r="C3353" s="12">
        <v>2002</v>
      </c>
      <c r="E3353" s="13">
        <v>5404</v>
      </c>
      <c r="F3353" s="13">
        <v>5399</v>
      </c>
      <c r="G3353" s="13">
        <v>10803</v>
      </c>
      <c r="H3353" s="13">
        <v>0</v>
      </c>
      <c r="I3353" s="13">
        <v>0</v>
      </c>
      <c r="J3353" s="13">
        <v>0</v>
      </c>
      <c r="K3353" s="15">
        <v>5404</v>
      </c>
      <c r="L3353" s="15">
        <v>5399</v>
      </c>
      <c r="M3353" s="15">
        <v>10803</v>
      </c>
    </row>
    <row r="3354" spans="1:13" ht="12.45" customHeight="1" x14ac:dyDescent="0.2">
      <c r="A3354" s="11" t="str">
        <f t="shared" si="57"/>
        <v>ROMA2003</v>
      </c>
      <c r="B3354" s="3" t="s">
        <v>53</v>
      </c>
      <c r="C3354" s="12">
        <v>2003</v>
      </c>
      <c r="E3354" s="13">
        <v>5148</v>
      </c>
      <c r="F3354" s="13">
        <v>5070</v>
      </c>
      <c r="G3354" s="13">
        <v>10218</v>
      </c>
      <c r="H3354" s="13">
        <v>0</v>
      </c>
      <c r="I3354" s="13">
        <v>0</v>
      </c>
      <c r="J3354" s="13">
        <v>0</v>
      </c>
      <c r="K3354" s="15">
        <v>5148</v>
      </c>
      <c r="L3354" s="15">
        <v>5070</v>
      </c>
      <c r="M3354" s="15">
        <v>10218</v>
      </c>
    </row>
    <row r="3355" spans="1:13" ht="12.45" customHeight="1" x14ac:dyDescent="0.2">
      <c r="A3355" s="11" t="str">
        <f t="shared" si="57"/>
        <v>ROMA2004</v>
      </c>
      <c r="B3355" s="3" t="s">
        <v>53</v>
      </c>
      <c r="C3355" s="12">
        <v>2004</v>
      </c>
      <c r="E3355" s="13">
        <v>6715</v>
      </c>
      <c r="F3355" s="13">
        <v>6729</v>
      </c>
      <c r="G3355" s="13">
        <v>13444</v>
      </c>
      <c r="H3355" s="13">
        <v>0</v>
      </c>
      <c r="I3355" s="13">
        <v>0</v>
      </c>
      <c r="J3355" s="13">
        <v>0</v>
      </c>
      <c r="K3355" s="15">
        <v>6715</v>
      </c>
      <c r="L3355" s="15">
        <v>6729</v>
      </c>
      <c r="M3355" s="15">
        <v>13444</v>
      </c>
    </row>
    <row r="3356" spans="1:13" ht="12.45" customHeight="1" x14ac:dyDescent="0.2">
      <c r="A3356" s="11" t="str">
        <f t="shared" si="57"/>
        <v>ROMA2005</v>
      </c>
      <c r="B3356" s="93" t="s">
        <v>53</v>
      </c>
      <c r="C3356" s="12">
        <v>2005</v>
      </c>
      <c r="E3356" s="94">
        <v>7421</v>
      </c>
      <c r="F3356" s="94">
        <v>7522</v>
      </c>
      <c r="G3356" s="94">
        <v>14943</v>
      </c>
      <c r="H3356" s="94">
        <v>0</v>
      </c>
      <c r="I3356" s="94">
        <v>0</v>
      </c>
      <c r="J3356" s="94">
        <v>0</v>
      </c>
      <c r="K3356" s="15">
        <v>7421</v>
      </c>
      <c r="L3356" s="15">
        <v>7522</v>
      </c>
      <c r="M3356" s="15">
        <v>14943</v>
      </c>
    </row>
    <row r="3357" spans="1:13" ht="12.45" customHeight="1" x14ac:dyDescent="0.2">
      <c r="A3357" s="11" t="str">
        <f t="shared" si="57"/>
        <v>ROMA2006</v>
      </c>
      <c r="B3357" s="3" t="s">
        <v>53</v>
      </c>
      <c r="C3357" s="12">
        <v>2006</v>
      </c>
      <c r="E3357" s="13">
        <v>9459</v>
      </c>
      <c r="F3357" s="13">
        <v>9535</v>
      </c>
      <c r="G3357" s="13">
        <v>18994</v>
      </c>
      <c r="H3357" s="13">
        <v>0</v>
      </c>
      <c r="I3357" s="13">
        <v>0</v>
      </c>
      <c r="J3357" s="13">
        <v>0</v>
      </c>
      <c r="K3357" s="15">
        <v>9459</v>
      </c>
      <c r="L3357" s="15">
        <v>9535</v>
      </c>
      <c r="M3357" s="15">
        <v>18994</v>
      </c>
    </row>
    <row r="3358" spans="1:13" ht="12.45" customHeight="1" x14ac:dyDescent="0.2">
      <c r="A3358" s="11" t="str">
        <f t="shared" si="57"/>
        <v>ROMA2007</v>
      </c>
      <c r="B3358" s="3" t="s">
        <v>53</v>
      </c>
      <c r="C3358" s="12">
        <v>2007</v>
      </c>
      <c r="E3358" s="13">
        <v>12685</v>
      </c>
      <c r="F3358" s="13">
        <v>12854</v>
      </c>
      <c r="G3358" s="13">
        <v>25539</v>
      </c>
      <c r="H3358" s="13">
        <v>0</v>
      </c>
      <c r="I3358" s="13">
        <v>0</v>
      </c>
      <c r="J3358" s="13">
        <v>0</v>
      </c>
      <c r="K3358" s="15">
        <v>12685</v>
      </c>
      <c r="L3358" s="15">
        <v>12854</v>
      </c>
      <c r="M3358" s="15">
        <v>25539</v>
      </c>
    </row>
    <row r="3359" spans="1:13" ht="12.45" customHeight="1" x14ac:dyDescent="0.2">
      <c r="A3359" s="11" t="str">
        <f t="shared" si="57"/>
        <v>ROMA2008</v>
      </c>
      <c r="B3359" s="3" t="s">
        <v>53</v>
      </c>
      <c r="C3359" s="12">
        <v>2008</v>
      </c>
      <c r="E3359" s="13">
        <v>17928</v>
      </c>
      <c r="F3359" s="13">
        <v>17887</v>
      </c>
      <c r="G3359" s="13">
        <v>35815</v>
      </c>
      <c r="H3359" s="13">
        <v>0</v>
      </c>
      <c r="I3359" s="13">
        <v>0</v>
      </c>
      <c r="J3359" s="13">
        <v>0</v>
      </c>
      <c r="K3359" s="15">
        <v>17928</v>
      </c>
      <c r="L3359" s="15">
        <v>17887</v>
      </c>
      <c r="M3359" s="15">
        <v>35815</v>
      </c>
    </row>
    <row r="3360" spans="1:13" ht="12.45" customHeight="1" x14ac:dyDescent="0.2">
      <c r="A3360" s="11" t="str">
        <f t="shared" si="57"/>
        <v>ROMA2009</v>
      </c>
      <c r="B3360" s="95" t="s">
        <v>53</v>
      </c>
      <c r="C3360" s="88">
        <v>2009</v>
      </c>
      <c r="D3360" s="89"/>
      <c r="E3360" s="15">
        <v>21899</v>
      </c>
      <c r="F3360" s="15">
        <v>21746</v>
      </c>
      <c r="G3360" s="15">
        <v>43645</v>
      </c>
      <c r="H3360" s="90">
        <v>0</v>
      </c>
      <c r="I3360" s="90">
        <v>0</v>
      </c>
      <c r="J3360" s="15">
        <v>0</v>
      </c>
      <c r="K3360" s="15">
        <v>21899</v>
      </c>
      <c r="L3360" s="15">
        <v>21746</v>
      </c>
      <c r="M3360" s="15">
        <v>43645</v>
      </c>
    </row>
    <row r="3361" spans="1:13" ht="12.45" customHeight="1" x14ac:dyDescent="0.2">
      <c r="A3361" s="11" t="str">
        <f t="shared" si="57"/>
        <v>ROMA2010</v>
      </c>
      <c r="B3361" s="91" t="s">
        <v>53</v>
      </c>
      <c r="C3361" s="16">
        <v>2010</v>
      </c>
      <c r="D3361" s="89"/>
      <c r="E3361" s="92">
        <v>26235</v>
      </c>
      <c r="F3361" s="92">
        <v>25997</v>
      </c>
      <c r="G3361" s="92">
        <v>52232</v>
      </c>
      <c r="H3361" s="92">
        <v>0</v>
      </c>
      <c r="I3361" s="92">
        <v>0</v>
      </c>
      <c r="J3361" s="92">
        <v>0</v>
      </c>
      <c r="K3361" s="15">
        <v>26235</v>
      </c>
      <c r="L3361" s="15">
        <v>25997</v>
      </c>
      <c r="M3361" s="15">
        <v>52232</v>
      </c>
    </row>
    <row r="3362" spans="1:13" ht="12.45" customHeight="1" x14ac:dyDescent="0.2">
      <c r="A3362" s="11" t="str">
        <f t="shared" si="57"/>
        <v>ROMA2011</v>
      </c>
      <c r="B3362" s="95" t="s">
        <v>53</v>
      </c>
      <c r="C3362" s="88">
        <v>2011</v>
      </c>
      <c r="D3362" s="89"/>
      <c r="E3362" s="15">
        <v>36177</v>
      </c>
      <c r="F3362" s="15">
        <v>41253</v>
      </c>
      <c r="G3362" s="15">
        <v>77430</v>
      </c>
      <c r="H3362" s="90">
        <v>0</v>
      </c>
      <c r="I3362" s="90">
        <v>0</v>
      </c>
      <c r="J3362" s="15">
        <v>0</v>
      </c>
      <c r="K3362" s="15">
        <v>36177</v>
      </c>
      <c r="L3362" s="15">
        <v>41253</v>
      </c>
      <c r="M3362" s="15">
        <v>77430</v>
      </c>
    </row>
    <row r="3363" spans="1:13" ht="12.45" customHeight="1" x14ac:dyDescent="0.2">
      <c r="A3363" s="11" t="str">
        <f t="shared" ref="A3363:A3426" si="58">CONCATENATE(B3363,C3363)</f>
        <v>ROMA2012</v>
      </c>
      <c r="B3363" s="93" t="s">
        <v>53</v>
      </c>
      <c r="C3363" s="88">
        <v>2012</v>
      </c>
      <c r="D3363" s="89"/>
      <c r="E3363" s="15">
        <v>64831</v>
      </c>
      <c r="F3363" s="15">
        <v>64679</v>
      </c>
      <c r="G3363" s="15">
        <v>129510</v>
      </c>
      <c r="H3363" s="15">
        <v>0</v>
      </c>
      <c r="I3363" s="15">
        <v>0</v>
      </c>
      <c r="J3363" s="15">
        <v>0</v>
      </c>
      <c r="K3363" s="15">
        <v>64831</v>
      </c>
      <c r="L3363" s="15">
        <v>64679</v>
      </c>
      <c r="M3363" s="15">
        <v>129510</v>
      </c>
    </row>
    <row r="3364" spans="1:13" ht="12.45" customHeight="1" x14ac:dyDescent="0.2">
      <c r="A3364" s="11" t="str">
        <f t="shared" si="58"/>
        <v>ROMA2013</v>
      </c>
      <c r="B3364" s="93" t="s">
        <v>53</v>
      </c>
      <c r="C3364" s="88">
        <v>2013</v>
      </c>
      <c r="D3364" s="89"/>
      <c r="E3364" s="15">
        <v>107075</v>
      </c>
      <c r="F3364" s="15">
        <v>107533</v>
      </c>
      <c r="G3364" s="15">
        <v>214608</v>
      </c>
      <c r="H3364" s="15">
        <v>0</v>
      </c>
      <c r="I3364" s="15">
        <v>0</v>
      </c>
      <c r="J3364" s="15">
        <v>0</v>
      </c>
      <c r="K3364" s="15">
        <v>107075</v>
      </c>
      <c r="L3364" s="15">
        <v>107533</v>
      </c>
      <c r="M3364" s="15">
        <v>214608</v>
      </c>
    </row>
    <row r="3365" spans="1:13" ht="12.45" customHeight="1" x14ac:dyDescent="0.2">
      <c r="A3365" s="11" t="str">
        <f t="shared" si="58"/>
        <v>ROMA2014</v>
      </c>
      <c r="B3365" s="3" t="s">
        <v>53</v>
      </c>
      <c r="C3365" s="12">
        <v>2014</v>
      </c>
      <c r="E3365" s="13">
        <v>118539</v>
      </c>
      <c r="F3365" s="13">
        <v>121226</v>
      </c>
      <c r="G3365" s="13">
        <v>239765</v>
      </c>
      <c r="H3365" s="13">
        <v>0</v>
      </c>
      <c r="I3365" s="13">
        <v>0</v>
      </c>
      <c r="J3365" s="13">
        <v>0</v>
      </c>
      <c r="K3365" s="15">
        <v>118539</v>
      </c>
      <c r="L3365" s="15">
        <v>121226</v>
      </c>
      <c r="M3365" s="15">
        <v>239765</v>
      </c>
    </row>
    <row r="3366" spans="1:13" ht="12.45" customHeight="1" x14ac:dyDescent="0.2">
      <c r="A3366" s="11" t="str">
        <f t="shared" si="58"/>
        <v>ROMA2015</v>
      </c>
      <c r="B3366" s="95" t="s">
        <v>53</v>
      </c>
      <c r="C3366" s="88">
        <v>2015</v>
      </c>
      <c r="D3366" s="17"/>
      <c r="E3366" s="15">
        <v>68267</v>
      </c>
      <c r="F3366" s="15">
        <v>69886</v>
      </c>
      <c r="G3366" s="15">
        <v>138153</v>
      </c>
      <c r="H3366" s="90">
        <v>0</v>
      </c>
      <c r="I3366" s="90">
        <v>0</v>
      </c>
      <c r="J3366" s="15">
        <v>0</v>
      </c>
      <c r="K3366" s="15">
        <v>68267</v>
      </c>
      <c r="L3366" s="15">
        <v>69886</v>
      </c>
      <c r="M3366" s="15">
        <v>138153</v>
      </c>
    </row>
    <row r="3367" spans="1:13" ht="12.45" customHeight="1" x14ac:dyDescent="0.2">
      <c r="A3367" s="11" t="str">
        <f t="shared" si="58"/>
        <v>ROMA2016</v>
      </c>
      <c r="B3367" s="3" t="s">
        <v>53</v>
      </c>
      <c r="C3367" s="12">
        <v>2016</v>
      </c>
      <c r="E3367" s="13">
        <v>39522</v>
      </c>
      <c r="F3367" s="13">
        <v>39012</v>
      </c>
      <c r="G3367" s="13">
        <v>78534</v>
      </c>
      <c r="H3367" s="13">
        <v>0</v>
      </c>
      <c r="I3367" s="13">
        <v>0</v>
      </c>
      <c r="J3367" s="13">
        <v>0</v>
      </c>
      <c r="K3367" s="15">
        <v>39522</v>
      </c>
      <c r="L3367" s="15">
        <v>39012</v>
      </c>
      <c r="M3367" s="15">
        <v>78534</v>
      </c>
    </row>
    <row r="3368" spans="1:13" ht="12.45" customHeight="1" x14ac:dyDescent="0.2">
      <c r="A3368" s="11" t="str">
        <f t="shared" si="58"/>
        <v>ROMA2017</v>
      </c>
      <c r="B3368" s="93" t="s">
        <v>53</v>
      </c>
      <c r="C3368" s="88">
        <v>2017</v>
      </c>
      <c r="D3368" s="89"/>
      <c r="E3368" s="15">
        <v>38144</v>
      </c>
      <c r="F3368" s="15">
        <v>37173</v>
      </c>
      <c r="G3368" s="15">
        <v>75317</v>
      </c>
      <c r="H3368" s="15">
        <v>0</v>
      </c>
      <c r="I3368" s="15">
        <v>0</v>
      </c>
      <c r="J3368" s="15">
        <v>0</v>
      </c>
      <c r="K3368" s="15">
        <v>38144</v>
      </c>
      <c r="L3368" s="15">
        <v>37173</v>
      </c>
      <c r="M3368" s="15">
        <v>75317</v>
      </c>
    </row>
    <row r="3369" spans="1:13" ht="12.45" customHeight="1" x14ac:dyDescent="0.2">
      <c r="A3369" s="11" t="str">
        <f t="shared" si="58"/>
        <v>ROMA2018</v>
      </c>
      <c r="B3369" s="3" t="s">
        <v>53</v>
      </c>
      <c r="C3369" s="12">
        <v>2018</v>
      </c>
      <c r="E3369" s="13">
        <v>39277</v>
      </c>
      <c r="F3369" s="13">
        <v>38832</v>
      </c>
      <c r="G3369" s="13">
        <v>78109</v>
      </c>
      <c r="H3369" s="13">
        <v>0</v>
      </c>
      <c r="I3369" s="13">
        <v>0</v>
      </c>
      <c r="J3369" s="13">
        <v>0</v>
      </c>
      <c r="K3369" s="15">
        <v>39277</v>
      </c>
      <c r="L3369" s="15">
        <v>38832</v>
      </c>
      <c r="M3369" s="15">
        <v>78109</v>
      </c>
    </row>
    <row r="3370" spans="1:13" ht="12.45" customHeight="1" x14ac:dyDescent="0.2">
      <c r="A3370" s="11" t="str">
        <f t="shared" si="58"/>
        <v>ROMA2019</v>
      </c>
      <c r="B3370" s="95" t="s">
        <v>53</v>
      </c>
      <c r="C3370" s="88">
        <v>2019</v>
      </c>
      <c r="D3370" s="89"/>
      <c r="E3370" s="15">
        <v>42951</v>
      </c>
      <c r="F3370" s="15">
        <v>43256</v>
      </c>
      <c r="G3370" s="15">
        <v>86207</v>
      </c>
      <c r="H3370" s="90">
        <v>0</v>
      </c>
      <c r="I3370" s="90">
        <v>0</v>
      </c>
      <c r="J3370" s="15">
        <v>0</v>
      </c>
      <c r="K3370" s="15">
        <v>42951</v>
      </c>
      <c r="L3370" s="15">
        <v>43256</v>
      </c>
      <c r="M3370" s="15">
        <v>86207</v>
      </c>
    </row>
    <row r="3371" spans="1:13" ht="12.45" customHeight="1" x14ac:dyDescent="0.2">
      <c r="A3371" s="11" t="str">
        <f t="shared" si="58"/>
        <v>ROMA2020</v>
      </c>
      <c r="B3371" s="95" t="s">
        <v>53</v>
      </c>
      <c r="C3371" s="88">
        <v>2020</v>
      </c>
      <c r="D3371" s="89"/>
      <c r="E3371" s="15">
        <v>19171</v>
      </c>
      <c r="F3371" s="15">
        <v>18980</v>
      </c>
      <c r="G3371" s="15">
        <v>38151</v>
      </c>
      <c r="H3371" s="90">
        <v>0</v>
      </c>
      <c r="I3371" s="90">
        <v>0</v>
      </c>
      <c r="J3371" s="15">
        <v>0</v>
      </c>
      <c r="K3371" s="15">
        <v>19171</v>
      </c>
      <c r="L3371" s="15">
        <v>18980</v>
      </c>
      <c r="M3371" s="15">
        <v>38151</v>
      </c>
    </row>
    <row r="3372" spans="1:13" ht="12.45" customHeight="1" x14ac:dyDescent="0.2">
      <c r="A3372" s="11" t="str">
        <f t="shared" si="58"/>
        <v>ROMA2021</v>
      </c>
      <c r="B3372" s="3" t="s">
        <v>53</v>
      </c>
      <c r="C3372" s="12">
        <v>2021</v>
      </c>
      <c r="E3372" s="13">
        <v>24363</v>
      </c>
      <c r="F3372" s="13">
        <v>24124</v>
      </c>
      <c r="G3372" s="13">
        <v>48487</v>
      </c>
      <c r="H3372" s="13">
        <v>0</v>
      </c>
      <c r="I3372" s="13">
        <v>0</v>
      </c>
      <c r="J3372" s="13">
        <v>0</v>
      </c>
      <c r="K3372" s="15">
        <v>24363</v>
      </c>
      <c r="L3372" s="15">
        <v>24124</v>
      </c>
      <c r="M3372" s="15">
        <v>48487</v>
      </c>
    </row>
    <row r="3373" spans="1:13" ht="12.45" customHeight="1" x14ac:dyDescent="0.2">
      <c r="A3373" s="11" t="str">
        <f t="shared" si="58"/>
        <v>ROMA2022</v>
      </c>
      <c r="B3373" s="93" t="s">
        <v>53</v>
      </c>
      <c r="C3373" s="88">
        <v>2022</v>
      </c>
      <c r="D3373" s="89"/>
      <c r="E3373" s="15">
        <v>23910</v>
      </c>
      <c r="F3373" s="15">
        <v>24006</v>
      </c>
      <c r="G3373" s="15">
        <v>47916</v>
      </c>
      <c r="H3373" s="15">
        <v>0</v>
      </c>
      <c r="I3373" s="15">
        <v>0</v>
      </c>
      <c r="J3373" s="15">
        <v>0</v>
      </c>
      <c r="K3373" s="15">
        <v>23910</v>
      </c>
      <c r="L3373" s="15">
        <v>24006</v>
      </c>
      <c r="M3373" s="15">
        <v>47916</v>
      </c>
    </row>
    <row r="3374" spans="1:13" ht="12.45" customHeight="1" x14ac:dyDescent="0.2">
      <c r="A3374" s="11" t="str">
        <f t="shared" si="58"/>
        <v>ROMA2023</v>
      </c>
      <c r="B3374" s="3" t="s">
        <v>53</v>
      </c>
      <c r="C3374" s="12">
        <v>2023</v>
      </c>
      <c r="E3374" s="13">
        <v>28759</v>
      </c>
      <c r="F3374" s="13">
        <v>28448</v>
      </c>
      <c r="G3374" s="13">
        <v>57207</v>
      </c>
      <c r="H3374" s="13">
        <v>0</v>
      </c>
      <c r="I3374" s="13">
        <v>0</v>
      </c>
      <c r="J3374" s="13">
        <v>0</v>
      </c>
      <c r="K3374" s="15">
        <v>28759</v>
      </c>
      <c r="L3374" s="15">
        <v>28448</v>
      </c>
      <c r="M3374" s="15">
        <v>57207</v>
      </c>
    </row>
    <row r="3375" spans="1:13" ht="12.45" customHeight="1" x14ac:dyDescent="0.2">
      <c r="A3375" s="11" t="str">
        <f t="shared" si="58"/>
        <v>ROMA2024</v>
      </c>
      <c r="B3375" s="93" t="s">
        <v>53</v>
      </c>
      <c r="C3375" s="88">
        <v>2024</v>
      </c>
      <c r="D3375" s="89"/>
      <c r="E3375" s="15">
        <v>28194</v>
      </c>
      <c r="F3375" s="15">
        <v>28556</v>
      </c>
      <c r="G3375" s="15">
        <v>56750</v>
      </c>
      <c r="H3375" s="15">
        <v>0</v>
      </c>
      <c r="I3375" s="15">
        <v>0</v>
      </c>
      <c r="J3375" s="15">
        <v>0</v>
      </c>
      <c r="K3375" s="15">
        <v>28194</v>
      </c>
      <c r="L3375" s="15">
        <v>28556</v>
      </c>
      <c r="M3375" s="15">
        <v>56750</v>
      </c>
    </row>
    <row r="3376" spans="1:13" ht="12.45" customHeight="1" x14ac:dyDescent="0.2">
      <c r="A3376" s="11" t="str">
        <f t="shared" si="58"/>
        <v>SUNSHINE COAST1985</v>
      </c>
      <c r="B3376" s="95" t="s">
        <v>121</v>
      </c>
      <c r="C3376" s="88">
        <v>1985</v>
      </c>
      <c r="D3376" s="89"/>
      <c r="E3376" s="15">
        <v>44186</v>
      </c>
      <c r="F3376" s="15">
        <v>44789</v>
      </c>
      <c r="G3376" s="15">
        <v>88975</v>
      </c>
      <c r="H3376" s="90">
        <v>0</v>
      </c>
      <c r="I3376" s="90">
        <v>0</v>
      </c>
      <c r="J3376" s="15">
        <v>0</v>
      </c>
      <c r="K3376" s="15">
        <v>44186</v>
      </c>
      <c r="L3376" s="15">
        <v>44789</v>
      </c>
      <c r="M3376" s="15">
        <v>88975</v>
      </c>
    </row>
    <row r="3377" spans="1:13" ht="12.45" customHeight="1" x14ac:dyDescent="0.2">
      <c r="A3377" s="11" t="str">
        <f t="shared" si="58"/>
        <v>SUNSHINE COAST1986</v>
      </c>
      <c r="B3377" s="3" t="s">
        <v>121</v>
      </c>
      <c r="C3377" s="12">
        <v>1986</v>
      </c>
      <c r="E3377" s="13">
        <v>44183</v>
      </c>
      <c r="F3377" s="13">
        <v>44068</v>
      </c>
      <c r="G3377" s="13">
        <v>88251</v>
      </c>
      <c r="H3377" s="13">
        <v>0</v>
      </c>
      <c r="I3377" s="13">
        <v>0</v>
      </c>
      <c r="J3377" s="13">
        <v>0</v>
      </c>
      <c r="K3377" s="15">
        <v>44183</v>
      </c>
      <c r="L3377" s="15">
        <v>44068</v>
      </c>
      <c r="M3377" s="15">
        <v>88251</v>
      </c>
    </row>
    <row r="3378" spans="1:13" ht="12.45" customHeight="1" x14ac:dyDescent="0.2">
      <c r="A3378" s="11" t="str">
        <f t="shared" si="58"/>
        <v>SUNSHINE COAST1987</v>
      </c>
      <c r="B3378" s="3" t="s">
        <v>121</v>
      </c>
      <c r="C3378" s="12">
        <v>1987</v>
      </c>
      <c r="E3378" s="13">
        <v>42263</v>
      </c>
      <c r="F3378" s="13">
        <v>42953</v>
      </c>
      <c r="G3378" s="13">
        <v>85216</v>
      </c>
      <c r="H3378" s="13">
        <v>0</v>
      </c>
      <c r="I3378" s="13">
        <v>0</v>
      </c>
      <c r="J3378" s="13">
        <v>0</v>
      </c>
      <c r="K3378" s="15">
        <v>42263</v>
      </c>
      <c r="L3378" s="15">
        <v>42953</v>
      </c>
      <c r="M3378" s="15">
        <v>85216</v>
      </c>
    </row>
    <row r="3379" spans="1:13" ht="12.45" customHeight="1" x14ac:dyDescent="0.2">
      <c r="A3379" s="11" t="str">
        <f t="shared" si="58"/>
        <v>SUNSHINE COAST1988</v>
      </c>
      <c r="B3379" s="3" t="s">
        <v>121</v>
      </c>
      <c r="C3379" s="12">
        <v>1988</v>
      </c>
      <c r="E3379" s="13">
        <v>44621</v>
      </c>
      <c r="F3379" s="13">
        <v>44353</v>
      </c>
      <c r="G3379" s="13">
        <v>88974</v>
      </c>
      <c r="H3379" s="13">
        <v>0</v>
      </c>
      <c r="I3379" s="13">
        <v>0</v>
      </c>
      <c r="J3379" s="13">
        <v>0</v>
      </c>
      <c r="K3379" s="15">
        <v>44621</v>
      </c>
      <c r="L3379" s="15">
        <v>44353</v>
      </c>
      <c r="M3379" s="15">
        <v>88974</v>
      </c>
    </row>
    <row r="3380" spans="1:13" ht="12.45" customHeight="1" x14ac:dyDescent="0.2">
      <c r="A3380" s="11" t="str">
        <f t="shared" si="58"/>
        <v>SUNSHINE COAST1989</v>
      </c>
      <c r="B3380" s="3" t="s">
        <v>121</v>
      </c>
      <c r="C3380" s="12">
        <v>1989</v>
      </c>
      <c r="E3380" s="13">
        <v>27934</v>
      </c>
      <c r="F3380" s="13">
        <v>29066</v>
      </c>
      <c r="G3380" s="13">
        <v>57000</v>
      </c>
      <c r="H3380" s="13">
        <v>0</v>
      </c>
      <c r="I3380" s="13">
        <v>0</v>
      </c>
      <c r="J3380" s="13">
        <v>0</v>
      </c>
      <c r="K3380" s="15">
        <v>27934</v>
      </c>
      <c r="L3380" s="15">
        <v>29066</v>
      </c>
      <c r="M3380" s="15">
        <v>57000</v>
      </c>
    </row>
    <row r="3381" spans="1:13" ht="12.45" customHeight="1" x14ac:dyDescent="0.2">
      <c r="A3381" s="11" t="str">
        <f t="shared" si="58"/>
        <v>SUNSHINE COAST1990</v>
      </c>
      <c r="B3381" s="95" t="s">
        <v>121</v>
      </c>
      <c r="C3381" s="88">
        <v>1990</v>
      </c>
      <c r="D3381" s="89"/>
      <c r="E3381" s="15">
        <v>39953</v>
      </c>
      <c r="F3381" s="15">
        <v>38245</v>
      </c>
      <c r="G3381" s="15">
        <v>78198</v>
      </c>
      <c r="H3381" s="90">
        <v>0</v>
      </c>
      <c r="I3381" s="90">
        <v>0</v>
      </c>
      <c r="J3381" s="15">
        <v>0</v>
      </c>
      <c r="K3381" s="15">
        <v>39953</v>
      </c>
      <c r="L3381" s="15">
        <v>38245</v>
      </c>
      <c r="M3381" s="15">
        <v>78198</v>
      </c>
    </row>
    <row r="3382" spans="1:13" ht="12.45" customHeight="1" x14ac:dyDescent="0.2">
      <c r="A3382" s="11" t="str">
        <f t="shared" si="58"/>
        <v>SUNSHINE COAST1991</v>
      </c>
      <c r="B3382" s="3" t="s">
        <v>121</v>
      </c>
      <c r="C3382" s="12">
        <v>1991</v>
      </c>
      <c r="E3382" s="13">
        <v>51196</v>
      </c>
      <c r="F3382" s="13">
        <v>50827</v>
      </c>
      <c r="G3382" s="13">
        <v>102023</v>
      </c>
      <c r="H3382" s="13">
        <v>0</v>
      </c>
      <c r="I3382" s="13">
        <v>0</v>
      </c>
      <c r="J3382" s="13">
        <v>0</v>
      </c>
      <c r="K3382" s="15">
        <v>51196</v>
      </c>
      <c r="L3382" s="15">
        <v>50827</v>
      </c>
      <c r="M3382" s="15">
        <v>102023</v>
      </c>
    </row>
    <row r="3383" spans="1:13" ht="12.45" customHeight="1" x14ac:dyDescent="0.2">
      <c r="A3383" s="11" t="str">
        <f t="shared" si="58"/>
        <v>SUNSHINE COAST1992</v>
      </c>
      <c r="B3383" s="3" t="s">
        <v>121</v>
      </c>
      <c r="C3383" s="12">
        <v>1992</v>
      </c>
      <c r="E3383" s="13">
        <v>79725</v>
      </c>
      <c r="F3383" s="13">
        <v>78970</v>
      </c>
      <c r="G3383" s="13">
        <v>158695</v>
      </c>
      <c r="H3383" s="13">
        <v>0</v>
      </c>
      <c r="I3383" s="13">
        <v>0</v>
      </c>
      <c r="J3383" s="13">
        <v>0</v>
      </c>
      <c r="K3383" s="15">
        <v>79725</v>
      </c>
      <c r="L3383" s="15">
        <v>78970</v>
      </c>
      <c r="M3383" s="15">
        <v>158695</v>
      </c>
    </row>
    <row r="3384" spans="1:13" ht="12.45" customHeight="1" x14ac:dyDescent="0.2">
      <c r="A3384" s="11" t="str">
        <f t="shared" si="58"/>
        <v>SUNSHINE COAST1993</v>
      </c>
      <c r="B3384" s="3" t="s">
        <v>121</v>
      </c>
      <c r="C3384" s="12">
        <v>1993</v>
      </c>
      <c r="E3384" s="13">
        <v>99737</v>
      </c>
      <c r="F3384" s="13">
        <v>98717</v>
      </c>
      <c r="G3384" s="13">
        <v>198454</v>
      </c>
      <c r="H3384" s="13">
        <v>0</v>
      </c>
      <c r="I3384" s="13">
        <v>0</v>
      </c>
      <c r="J3384" s="13">
        <v>0</v>
      </c>
      <c r="K3384" s="15">
        <v>99737</v>
      </c>
      <c r="L3384" s="15">
        <v>98717</v>
      </c>
      <c r="M3384" s="15">
        <v>198454</v>
      </c>
    </row>
    <row r="3385" spans="1:13" ht="12.45" customHeight="1" x14ac:dyDescent="0.2">
      <c r="A3385" s="11" t="str">
        <f t="shared" si="58"/>
        <v>SUNSHINE COAST1994</v>
      </c>
      <c r="B3385" s="95" t="s">
        <v>121</v>
      </c>
      <c r="C3385" s="88">
        <v>1994</v>
      </c>
      <c r="D3385" s="89"/>
      <c r="E3385" s="15">
        <v>124716</v>
      </c>
      <c r="F3385" s="15">
        <v>124998</v>
      </c>
      <c r="G3385" s="15">
        <v>249714</v>
      </c>
      <c r="H3385" s="90">
        <v>0</v>
      </c>
      <c r="I3385" s="90">
        <v>0</v>
      </c>
      <c r="J3385" s="15">
        <v>0</v>
      </c>
      <c r="K3385" s="15">
        <v>124716</v>
      </c>
      <c r="L3385" s="15">
        <v>124998</v>
      </c>
      <c r="M3385" s="15">
        <v>249714</v>
      </c>
    </row>
    <row r="3386" spans="1:13" ht="12.45" customHeight="1" x14ac:dyDescent="0.2">
      <c r="A3386" s="11" t="str">
        <f t="shared" si="58"/>
        <v>SUNSHINE COAST1995</v>
      </c>
      <c r="B3386" s="3" t="s">
        <v>121</v>
      </c>
      <c r="C3386" s="12">
        <v>1995</v>
      </c>
      <c r="E3386" s="13">
        <v>146487</v>
      </c>
      <c r="F3386" s="13">
        <v>145305</v>
      </c>
      <c r="G3386" s="13">
        <v>291792</v>
      </c>
      <c r="H3386" s="13">
        <v>0</v>
      </c>
      <c r="I3386" s="13">
        <v>0</v>
      </c>
      <c r="J3386" s="13">
        <v>0</v>
      </c>
      <c r="K3386" s="15">
        <v>146487</v>
      </c>
      <c r="L3386" s="15">
        <v>145305</v>
      </c>
      <c r="M3386" s="15">
        <v>291792</v>
      </c>
    </row>
    <row r="3387" spans="1:13" ht="12.45" customHeight="1" x14ac:dyDescent="0.2">
      <c r="A3387" s="11" t="str">
        <f t="shared" si="58"/>
        <v>SUNSHINE COAST1996</v>
      </c>
      <c r="B3387" s="95" t="s">
        <v>121</v>
      </c>
      <c r="C3387" s="88">
        <v>1996</v>
      </c>
      <c r="D3387" s="89"/>
      <c r="E3387" s="15">
        <v>159907</v>
      </c>
      <c r="F3387" s="15">
        <v>159238</v>
      </c>
      <c r="G3387" s="15">
        <v>319145</v>
      </c>
      <c r="H3387" s="90">
        <v>0</v>
      </c>
      <c r="I3387" s="90">
        <v>0</v>
      </c>
      <c r="J3387" s="15">
        <v>0</v>
      </c>
      <c r="K3387" s="15">
        <v>159907</v>
      </c>
      <c r="L3387" s="15">
        <v>159238</v>
      </c>
      <c r="M3387" s="15">
        <v>319145</v>
      </c>
    </row>
    <row r="3388" spans="1:13" ht="12.45" customHeight="1" x14ac:dyDescent="0.2">
      <c r="A3388" s="11" t="str">
        <f t="shared" si="58"/>
        <v>SUNSHINE COAST1997</v>
      </c>
      <c r="B3388" s="3" t="s">
        <v>121</v>
      </c>
      <c r="C3388" s="12">
        <v>1997</v>
      </c>
      <c r="E3388" s="13">
        <v>142675</v>
      </c>
      <c r="F3388" s="13">
        <v>140681</v>
      </c>
      <c r="G3388" s="13">
        <v>283356</v>
      </c>
      <c r="H3388" s="13">
        <v>0</v>
      </c>
      <c r="I3388" s="13">
        <v>0</v>
      </c>
      <c r="J3388" s="13">
        <v>0</v>
      </c>
      <c r="K3388" s="15">
        <v>142675</v>
      </c>
      <c r="L3388" s="15">
        <v>140681</v>
      </c>
      <c r="M3388" s="15">
        <v>283356</v>
      </c>
    </row>
    <row r="3389" spans="1:13" ht="12.45" customHeight="1" x14ac:dyDescent="0.2">
      <c r="A3389" s="11" t="str">
        <f t="shared" si="58"/>
        <v>SUNSHINE COAST1998</v>
      </c>
      <c r="B3389" s="3" t="s">
        <v>121</v>
      </c>
      <c r="C3389" s="12">
        <v>1998</v>
      </c>
      <c r="E3389" s="13">
        <v>141052</v>
      </c>
      <c r="F3389" s="13">
        <v>138494</v>
      </c>
      <c r="G3389" s="13">
        <v>279546</v>
      </c>
      <c r="H3389" s="13">
        <v>0</v>
      </c>
      <c r="I3389" s="13">
        <v>0</v>
      </c>
      <c r="J3389" s="13">
        <v>0</v>
      </c>
      <c r="K3389" s="15">
        <v>141052</v>
      </c>
      <c r="L3389" s="15">
        <v>138494</v>
      </c>
      <c r="M3389" s="15">
        <v>279546</v>
      </c>
    </row>
    <row r="3390" spans="1:13" ht="12.45" customHeight="1" x14ac:dyDescent="0.2">
      <c r="A3390" s="11" t="str">
        <f t="shared" si="58"/>
        <v>SUNSHINE COAST1999</v>
      </c>
      <c r="B3390" s="93" t="s">
        <v>121</v>
      </c>
      <c r="C3390" s="88">
        <v>1999</v>
      </c>
      <c r="D3390" s="89"/>
      <c r="E3390" s="15">
        <v>148995</v>
      </c>
      <c r="F3390" s="15">
        <v>149538</v>
      </c>
      <c r="G3390" s="15">
        <v>298533</v>
      </c>
      <c r="H3390" s="15">
        <v>0</v>
      </c>
      <c r="I3390" s="15">
        <v>0</v>
      </c>
      <c r="J3390" s="15">
        <v>0</v>
      </c>
      <c r="K3390" s="15">
        <v>148995</v>
      </c>
      <c r="L3390" s="15">
        <v>149538</v>
      </c>
      <c r="M3390" s="15">
        <v>298533</v>
      </c>
    </row>
    <row r="3391" spans="1:13" ht="12.45" customHeight="1" x14ac:dyDescent="0.2">
      <c r="A3391" s="11" t="str">
        <f t="shared" si="58"/>
        <v>SUNSHINE COAST2000</v>
      </c>
      <c r="B3391" s="3" t="s">
        <v>121</v>
      </c>
      <c r="C3391" s="12">
        <v>2000</v>
      </c>
      <c r="E3391" s="13">
        <v>134344</v>
      </c>
      <c r="F3391" s="13">
        <v>133958</v>
      </c>
      <c r="G3391" s="13">
        <v>268302</v>
      </c>
      <c r="H3391" s="13">
        <v>0</v>
      </c>
      <c r="I3391" s="13">
        <v>0</v>
      </c>
      <c r="J3391" s="13">
        <v>0</v>
      </c>
      <c r="K3391" s="15">
        <v>134344</v>
      </c>
      <c r="L3391" s="15">
        <v>133958</v>
      </c>
      <c r="M3391" s="15">
        <v>268302</v>
      </c>
    </row>
    <row r="3392" spans="1:13" ht="12.45" customHeight="1" x14ac:dyDescent="0.2">
      <c r="A3392" s="11" t="str">
        <f t="shared" si="58"/>
        <v>SUNSHINE COAST2001</v>
      </c>
      <c r="B3392" s="95" t="s">
        <v>121</v>
      </c>
      <c r="C3392" s="88">
        <v>2001</v>
      </c>
      <c r="D3392" s="89"/>
      <c r="E3392" s="15">
        <v>115307</v>
      </c>
      <c r="F3392" s="15">
        <v>115390</v>
      </c>
      <c r="G3392" s="15">
        <v>230697</v>
      </c>
      <c r="H3392" s="90">
        <v>0</v>
      </c>
      <c r="I3392" s="90">
        <v>0</v>
      </c>
      <c r="J3392" s="15">
        <v>0</v>
      </c>
      <c r="K3392" s="15">
        <v>115307</v>
      </c>
      <c r="L3392" s="15">
        <v>115390</v>
      </c>
      <c r="M3392" s="15">
        <v>230697</v>
      </c>
    </row>
    <row r="3393" spans="1:13" ht="12.45" customHeight="1" x14ac:dyDescent="0.2">
      <c r="A3393" s="11" t="str">
        <f t="shared" si="58"/>
        <v>SUNSHINE COAST2002</v>
      </c>
      <c r="B3393" s="93" t="s">
        <v>121</v>
      </c>
      <c r="C3393" s="12">
        <v>2002</v>
      </c>
      <c r="D3393" s="89"/>
      <c r="E3393" s="94">
        <v>121847</v>
      </c>
      <c r="F3393" s="94">
        <v>119853</v>
      </c>
      <c r="G3393" s="94">
        <v>241700</v>
      </c>
      <c r="H3393" s="94">
        <v>0</v>
      </c>
      <c r="I3393" s="94">
        <v>0</v>
      </c>
      <c r="J3393" s="94">
        <v>0</v>
      </c>
      <c r="K3393" s="15">
        <v>121847</v>
      </c>
      <c r="L3393" s="15">
        <v>119853</v>
      </c>
      <c r="M3393" s="15">
        <v>241700</v>
      </c>
    </row>
    <row r="3394" spans="1:13" ht="12.45" customHeight="1" x14ac:dyDescent="0.2">
      <c r="A3394" s="11" t="str">
        <f t="shared" si="58"/>
        <v>SUNSHINE COAST2003</v>
      </c>
      <c r="B3394" s="3" t="s">
        <v>121</v>
      </c>
      <c r="C3394" s="12">
        <v>2003</v>
      </c>
      <c r="E3394" s="13">
        <v>196537</v>
      </c>
      <c r="F3394" s="13">
        <v>195596</v>
      </c>
      <c r="G3394" s="13">
        <v>392133</v>
      </c>
      <c r="H3394" s="13">
        <v>0</v>
      </c>
      <c r="I3394" s="13">
        <v>0</v>
      </c>
      <c r="J3394" s="13">
        <v>0</v>
      </c>
      <c r="K3394" s="15">
        <v>196537</v>
      </c>
      <c r="L3394" s="15">
        <v>195596</v>
      </c>
      <c r="M3394" s="15">
        <v>392133</v>
      </c>
    </row>
    <row r="3395" spans="1:13" ht="12.45" customHeight="1" x14ac:dyDescent="0.2">
      <c r="A3395" s="11" t="str">
        <f t="shared" si="58"/>
        <v>SUNSHINE COAST2004</v>
      </c>
      <c r="B3395" s="3" t="s">
        <v>121</v>
      </c>
      <c r="C3395" s="12">
        <v>2004</v>
      </c>
      <c r="E3395" s="13">
        <v>257760</v>
      </c>
      <c r="F3395" s="13">
        <v>258407</v>
      </c>
      <c r="G3395" s="13">
        <v>516167</v>
      </c>
      <c r="H3395" s="13">
        <v>0</v>
      </c>
      <c r="I3395" s="13">
        <v>0</v>
      </c>
      <c r="J3395" s="13">
        <v>0</v>
      </c>
      <c r="K3395" s="15">
        <v>257760</v>
      </c>
      <c r="L3395" s="15">
        <v>258407</v>
      </c>
      <c r="M3395" s="15">
        <v>516167</v>
      </c>
    </row>
    <row r="3396" spans="1:13" ht="12.45" customHeight="1" x14ac:dyDescent="0.2">
      <c r="A3396" s="11" t="str">
        <f t="shared" si="58"/>
        <v>SUNSHINE COAST2005</v>
      </c>
      <c r="B3396" s="3" t="s">
        <v>121</v>
      </c>
      <c r="C3396" s="12">
        <v>2005</v>
      </c>
      <c r="E3396" s="13">
        <v>382299</v>
      </c>
      <c r="F3396" s="13">
        <v>381838</v>
      </c>
      <c r="G3396" s="13">
        <v>764137</v>
      </c>
      <c r="H3396" s="13">
        <v>0</v>
      </c>
      <c r="I3396" s="13">
        <v>0</v>
      </c>
      <c r="J3396" s="13">
        <v>0</v>
      </c>
      <c r="K3396" s="15">
        <v>382299</v>
      </c>
      <c r="L3396" s="15">
        <v>381838</v>
      </c>
      <c r="M3396" s="15">
        <v>764137</v>
      </c>
    </row>
    <row r="3397" spans="1:13" ht="12.45" customHeight="1" x14ac:dyDescent="0.2">
      <c r="A3397" s="11" t="str">
        <f t="shared" si="58"/>
        <v>SUNSHINE COAST2006</v>
      </c>
      <c r="B3397" s="93" t="s">
        <v>121</v>
      </c>
      <c r="C3397" s="88">
        <v>2006</v>
      </c>
      <c r="D3397" s="89"/>
      <c r="E3397" s="15">
        <v>421910</v>
      </c>
      <c r="F3397" s="15">
        <v>424813</v>
      </c>
      <c r="G3397" s="15">
        <v>846723</v>
      </c>
      <c r="H3397" s="15">
        <v>0</v>
      </c>
      <c r="I3397" s="15">
        <v>0</v>
      </c>
      <c r="J3397" s="15">
        <v>0</v>
      </c>
      <c r="K3397" s="15">
        <v>421910</v>
      </c>
      <c r="L3397" s="15">
        <v>424813</v>
      </c>
      <c r="M3397" s="15">
        <v>846723</v>
      </c>
    </row>
    <row r="3398" spans="1:13" ht="12.45" customHeight="1" x14ac:dyDescent="0.2">
      <c r="A3398" s="11" t="str">
        <f t="shared" si="58"/>
        <v>SUNSHINE COAST2007</v>
      </c>
      <c r="B3398" s="3" t="s">
        <v>121</v>
      </c>
      <c r="C3398" s="12">
        <v>2007</v>
      </c>
      <c r="E3398" s="13">
        <v>435196</v>
      </c>
      <c r="F3398" s="13">
        <v>432973</v>
      </c>
      <c r="G3398" s="13">
        <v>868169</v>
      </c>
      <c r="H3398" s="13">
        <v>0</v>
      </c>
      <c r="I3398" s="13">
        <v>0</v>
      </c>
      <c r="J3398" s="13">
        <v>0</v>
      </c>
      <c r="K3398" s="15">
        <v>435196</v>
      </c>
      <c r="L3398" s="15">
        <v>432973</v>
      </c>
      <c r="M3398" s="15">
        <v>868169</v>
      </c>
    </row>
    <row r="3399" spans="1:13" ht="12.45" customHeight="1" x14ac:dyDescent="0.2">
      <c r="A3399" s="11" t="str">
        <f t="shared" si="58"/>
        <v>SUNSHINE COAST2008</v>
      </c>
      <c r="B3399" s="95" t="s">
        <v>121</v>
      </c>
      <c r="C3399" s="88">
        <v>2008</v>
      </c>
      <c r="D3399" s="89"/>
      <c r="E3399" s="15">
        <v>476109</v>
      </c>
      <c r="F3399" s="15">
        <v>474414</v>
      </c>
      <c r="G3399" s="15">
        <v>950523</v>
      </c>
      <c r="H3399" s="15">
        <v>0</v>
      </c>
      <c r="I3399" s="15">
        <v>0</v>
      </c>
      <c r="J3399" s="15">
        <v>0</v>
      </c>
      <c r="K3399" s="15">
        <v>476109</v>
      </c>
      <c r="L3399" s="15">
        <v>474414</v>
      </c>
      <c r="M3399" s="15">
        <v>950523</v>
      </c>
    </row>
    <row r="3400" spans="1:13" ht="12.45" customHeight="1" x14ac:dyDescent="0.2">
      <c r="A3400" s="11" t="str">
        <f t="shared" si="58"/>
        <v>SUNSHINE COAST2009</v>
      </c>
      <c r="B3400" s="3" t="s">
        <v>121</v>
      </c>
      <c r="C3400" s="12">
        <v>2009</v>
      </c>
      <c r="E3400" s="13">
        <v>429738</v>
      </c>
      <c r="F3400" s="13">
        <v>429269</v>
      </c>
      <c r="G3400" s="13">
        <v>859007</v>
      </c>
      <c r="H3400" s="13">
        <v>0</v>
      </c>
      <c r="I3400" s="13">
        <v>0</v>
      </c>
      <c r="J3400" s="13">
        <v>0</v>
      </c>
      <c r="K3400" s="15">
        <v>429738</v>
      </c>
      <c r="L3400" s="15">
        <v>429269</v>
      </c>
      <c r="M3400" s="15">
        <v>859007</v>
      </c>
    </row>
    <row r="3401" spans="1:13" ht="12.45" customHeight="1" x14ac:dyDescent="0.2">
      <c r="A3401" s="11" t="str">
        <f t="shared" si="58"/>
        <v>SUNSHINE COAST2010</v>
      </c>
      <c r="B3401" s="95" t="s">
        <v>121</v>
      </c>
      <c r="C3401" s="88">
        <v>2010</v>
      </c>
      <c r="D3401" s="89"/>
      <c r="E3401" s="15">
        <v>431498</v>
      </c>
      <c r="F3401" s="15">
        <v>432171</v>
      </c>
      <c r="G3401" s="15">
        <v>863669</v>
      </c>
      <c r="H3401" s="90">
        <v>0</v>
      </c>
      <c r="I3401" s="90">
        <v>0</v>
      </c>
      <c r="J3401" s="15">
        <v>0</v>
      </c>
      <c r="K3401" s="15">
        <v>431498</v>
      </c>
      <c r="L3401" s="15">
        <v>432171</v>
      </c>
      <c r="M3401" s="15">
        <v>863669</v>
      </c>
    </row>
    <row r="3402" spans="1:13" ht="12.45" customHeight="1" x14ac:dyDescent="0.2">
      <c r="A3402" s="11" t="str">
        <f t="shared" si="58"/>
        <v>SUNSHINE COAST2011</v>
      </c>
      <c r="B3402" s="95" t="s">
        <v>121</v>
      </c>
      <c r="C3402" s="88">
        <v>2011</v>
      </c>
      <c r="D3402" s="89"/>
      <c r="E3402" s="15">
        <v>426912</v>
      </c>
      <c r="F3402" s="15">
        <v>430503</v>
      </c>
      <c r="G3402" s="15">
        <v>857415</v>
      </c>
      <c r="H3402" s="90">
        <v>0</v>
      </c>
      <c r="I3402" s="90">
        <v>0</v>
      </c>
      <c r="J3402" s="15">
        <v>0</v>
      </c>
      <c r="K3402" s="15">
        <v>426912</v>
      </c>
      <c r="L3402" s="15">
        <v>430503</v>
      </c>
      <c r="M3402" s="15">
        <v>857415</v>
      </c>
    </row>
    <row r="3403" spans="1:13" ht="12.45" customHeight="1" x14ac:dyDescent="0.2">
      <c r="A3403" s="11" t="str">
        <f t="shared" si="58"/>
        <v>SUNSHINE COAST2012</v>
      </c>
      <c r="B3403" s="3" t="s">
        <v>121</v>
      </c>
      <c r="C3403" s="12">
        <v>2012</v>
      </c>
      <c r="E3403" s="13">
        <v>394371</v>
      </c>
      <c r="F3403" s="13">
        <v>395291</v>
      </c>
      <c r="G3403" s="13">
        <v>789662</v>
      </c>
      <c r="H3403" s="13">
        <v>2864</v>
      </c>
      <c r="I3403" s="13">
        <v>2849</v>
      </c>
      <c r="J3403" s="13">
        <v>5713</v>
      </c>
      <c r="K3403" s="15">
        <v>397235</v>
      </c>
      <c r="L3403" s="15">
        <v>398140</v>
      </c>
      <c r="M3403" s="15">
        <v>795375</v>
      </c>
    </row>
    <row r="3404" spans="1:13" ht="12.45" customHeight="1" x14ac:dyDescent="0.2">
      <c r="A3404" s="11" t="str">
        <f t="shared" si="58"/>
        <v>SUNSHINE COAST2013</v>
      </c>
      <c r="B3404" s="93" t="s">
        <v>121</v>
      </c>
      <c r="C3404" s="88">
        <v>2013</v>
      </c>
      <c r="D3404" s="89"/>
      <c r="E3404" s="15">
        <v>428785</v>
      </c>
      <c r="F3404" s="15">
        <v>429314</v>
      </c>
      <c r="G3404" s="15">
        <v>858099</v>
      </c>
      <c r="H3404" s="15">
        <v>4398</v>
      </c>
      <c r="I3404" s="15">
        <v>4007</v>
      </c>
      <c r="J3404" s="15">
        <v>8405</v>
      </c>
      <c r="K3404" s="15">
        <v>433183</v>
      </c>
      <c r="L3404" s="15">
        <v>433321</v>
      </c>
      <c r="M3404" s="15">
        <v>866504</v>
      </c>
    </row>
    <row r="3405" spans="1:13" ht="12.45" customHeight="1" x14ac:dyDescent="0.2">
      <c r="A3405" s="11" t="str">
        <f t="shared" si="58"/>
        <v>SUNSHINE COAST2014</v>
      </c>
      <c r="B3405" s="3" t="s">
        <v>121</v>
      </c>
      <c r="C3405" s="12">
        <v>2014</v>
      </c>
      <c r="E3405" s="13">
        <v>430049</v>
      </c>
      <c r="F3405" s="13">
        <v>432051</v>
      </c>
      <c r="G3405" s="13">
        <v>862100</v>
      </c>
      <c r="H3405" s="13">
        <v>5415</v>
      </c>
      <c r="I3405" s="13">
        <v>4833</v>
      </c>
      <c r="J3405" s="13">
        <v>10248</v>
      </c>
      <c r="K3405" s="15">
        <v>435464</v>
      </c>
      <c r="L3405" s="15">
        <v>436884</v>
      </c>
      <c r="M3405" s="15">
        <v>872348</v>
      </c>
    </row>
    <row r="3406" spans="1:13" ht="12.45" customHeight="1" x14ac:dyDescent="0.2">
      <c r="A3406" s="11" t="str">
        <f t="shared" si="58"/>
        <v>SUNSHINE COAST2015</v>
      </c>
      <c r="B3406" s="93" t="s">
        <v>121</v>
      </c>
      <c r="C3406" s="88">
        <v>2015</v>
      </c>
      <c r="D3406" s="89"/>
      <c r="E3406" s="15">
        <v>443439</v>
      </c>
      <c r="F3406" s="15">
        <v>444667</v>
      </c>
      <c r="G3406" s="15">
        <v>888106</v>
      </c>
      <c r="H3406" s="15">
        <v>7056</v>
      </c>
      <c r="I3406" s="15">
        <v>6542</v>
      </c>
      <c r="J3406" s="15">
        <v>13598</v>
      </c>
      <c r="K3406" s="15">
        <v>450495</v>
      </c>
      <c r="L3406" s="15">
        <v>451209</v>
      </c>
      <c r="M3406" s="15">
        <v>901704</v>
      </c>
    </row>
    <row r="3407" spans="1:13" ht="12.45" customHeight="1" x14ac:dyDescent="0.2">
      <c r="A3407" s="11" t="str">
        <f t="shared" si="58"/>
        <v>SUNSHINE COAST2016</v>
      </c>
      <c r="B3407" s="3" t="s">
        <v>121</v>
      </c>
      <c r="C3407" s="12">
        <v>2016</v>
      </c>
      <c r="E3407" s="13">
        <v>495416</v>
      </c>
      <c r="F3407" s="13">
        <v>497336</v>
      </c>
      <c r="G3407" s="13">
        <v>992752</v>
      </c>
      <c r="H3407" s="13">
        <v>9327</v>
      </c>
      <c r="I3407" s="13">
        <v>8179</v>
      </c>
      <c r="J3407" s="13">
        <v>17506</v>
      </c>
      <c r="K3407" s="15">
        <v>504743</v>
      </c>
      <c r="L3407" s="15">
        <v>505515</v>
      </c>
      <c r="M3407" s="15">
        <v>1010258</v>
      </c>
    </row>
    <row r="3408" spans="1:13" ht="12.45" customHeight="1" x14ac:dyDescent="0.2">
      <c r="A3408" s="11" t="str">
        <f t="shared" si="58"/>
        <v>SUNSHINE COAST2017</v>
      </c>
      <c r="B3408" s="3" t="s">
        <v>121</v>
      </c>
      <c r="C3408" s="12">
        <v>2017</v>
      </c>
      <c r="E3408" s="13">
        <v>555993</v>
      </c>
      <c r="F3408" s="13">
        <v>556972</v>
      </c>
      <c r="G3408" s="13">
        <v>1112965</v>
      </c>
      <c r="H3408" s="13">
        <v>7445</v>
      </c>
      <c r="I3408" s="13">
        <v>6274</v>
      </c>
      <c r="J3408" s="13">
        <v>13719</v>
      </c>
      <c r="K3408" s="15">
        <v>563438</v>
      </c>
      <c r="L3408" s="15">
        <v>563246</v>
      </c>
      <c r="M3408" s="15">
        <v>1126684</v>
      </c>
    </row>
    <row r="3409" spans="1:13" ht="12.45" customHeight="1" x14ac:dyDescent="0.2">
      <c r="A3409" s="11" t="str">
        <f t="shared" si="58"/>
        <v>SUNSHINE COAST2018</v>
      </c>
      <c r="B3409" s="95" t="s">
        <v>121</v>
      </c>
      <c r="C3409" s="88">
        <v>2018</v>
      </c>
      <c r="D3409" s="89"/>
      <c r="E3409" s="15">
        <v>609711</v>
      </c>
      <c r="F3409" s="15">
        <v>610891</v>
      </c>
      <c r="G3409" s="15">
        <v>1220602</v>
      </c>
      <c r="H3409" s="90">
        <v>7619</v>
      </c>
      <c r="I3409" s="90">
        <v>6684</v>
      </c>
      <c r="J3409" s="15">
        <v>14303</v>
      </c>
      <c r="K3409" s="15">
        <v>617330</v>
      </c>
      <c r="L3409" s="15">
        <v>617575</v>
      </c>
      <c r="M3409" s="15">
        <v>1234905</v>
      </c>
    </row>
    <row r="3410" spans="1:13" ht="12.45" customHeight="1" x14ac:dyDescent="0.2">
      <c r="A3410" s="11" t="str">
        <f t="shared" si="58"/>
        <v>SUNSHINE COAST2019</v>
      </c>
      <c r="B3410" s="93" t="s">
        <v>121</v>
      </c>
      <c r="C3410" s="88">
        <v>2019</v>
      </c>
      <c r="D3410" s="89"/>
      <c r="E3410" s="15">
        <v>635509</v>
      </c>
      <c r="F3410" s="15">
        <v>634443</v>
      </c>
      <c r="G3410" s="15">
        <v>1269952</v>
      </c>
      <c r="H3410" s="15">
        <v>7088</v>
      </c>
      <c r="I3410" s="15">
        <v>5996</v>
      </c>
      <c r="J3410" s="15">
        <v>13084</v>
      </c>
      <c r="K3410" s="15">
        <v>642597</v>
      </c>
      <c r="L3410" s="15">
        <v>640439</v>
      </c>
      <c r="M3410" s="15">
        <v>1283036</v>
      </c>
    </row>
    <row r="3411" spans="1:13" ht="12.45" customHeight="1" x14ac:dyDescent="0.2">
      <c r="A3411" s="11" t="str">
        <f t="shared" si="58"/>
        <v>SUNSHINE COAST2020</v>
      </c>
      <c r="B3411" s="3" t="s">
        <v>121</v>
      </c>
      <c r="C3411" s="12">
        <v>2020</v>
      </c>
      <c r="E3411" s="13">
        <v>163615</v>
      </c>
      <c r="F3411" s="13">
        <v>163763</v>
      </c>
      <c r="G3411" s="13">
        <v>327378</v>
      </c>
      <c r="H3411" s="13">
        <v>0</v>
      </c>
      <c r="I3411" s="13">
        <v>0</v>
      </c>
      <c r="J3411" s="13">
        <v>0</v>
      </c>
      <c r="K3411" s="15">
        <v>163615</v>
      </c>
      <c r="L3411" s="15">
        <v>163763</v>
      </c>
      <c r="M3411" s="15">
        <v>327378</v>
      </c>
    </row>
    <row r="3412" spans="1:13" ht="12.45" customHeight="1" x14ac:dyDescent="0.2">
      <c r="A3412" s="11" t="str">
        <f t="shared" si="58"/>
        <v>SUNSHINE COAST2021</v>
      </c>
      <c r="B3412" s="3" t="s">
        <v>121</v>
      </c>
      <c r="C3412" s="12">
        <v>2021</v>
      </c>
      <c r="E3412" s="13">
        <v>287398</v>
      </c>
      <c r="F3412" s="13">
        <v>288801</v>
      </c>
      <c r="G3412" s="13">
        <v>576199</v>
      </c>
      <c r="H3412" s="13">
        <v>202</v>
      </c>
      <c r="I3412" s="13">
        <v>310</v>
      </c>
      <c r="J3412" s="13">
        <v>512</v>
      </c>
      <c r="K3412" s="15">
        <v>287600</v>
      </c>
      <c r="L3412" s="15">
        <v>289111</v>
      </c>
      <c r="M3412" s="15">
        <v>576711</v>
      </c>
    </row>
    <row r="3413" spans="1:13" ht="12.45" customHeight="1" x14ac:dyDescent="0.2">
      <c r="A3413" s="11" t="str">
        <f t="shared" si="58"/>
        <v>SUNSHINE COAST2022</v>
      </c>
      <c r="B3413" s="93" t="s">
        <v>121</v>
      </c>
      <c r="C3413" s="88">
        <v>2022</v>
      </c>
      <c r="D3413" s="89"/>
      <c r="E3413" s="15">
        <v>740363</v>
      </c>
      <c r="F3413" s="15">
        <v>745170</v>
      </c>
      <c r="G3413" s="15">
        <v>1485533</v>
      </c>
      <c r="H3413" s="15">
        <v>4025</v>
      </c>
      <c r="I3413" s="15">
        <v>3877</v>
      </c>
      <c r="J3413" s="15">
        <v>7902</v>
      </c>
      <c r="K3413" s="15">
        <v>744388</v>
      </c>
      <c r="L3413" s="15">
        <v>749047</v>
      </c>
      <c r="M3413" s="15">
        <v>1493435</v>
      </c>
    </row>
    <row r="3414" spans="1:13" ht="12.45" customHeight="1" x14ac:dyDescent="0.2">
      <c r="A3414" s="11" t="str">
        <f t="shared" si="58"/>
        <v>SUNSHINE COAST2023</v>
      </c>
      <c r="B3414" s="95" t="s">
        <v>121</v>
      </c>
      <c r="C3414" s="88">
        <v>2023</v>
      </c>
      <c r="D3414" s="89"/>
      <c r="E3414" s="15">
        <v>925445</v>
      </c>
      <c r="F3414" s="15">
        <v>918693</v>
      </c>
      <c r="G3414" s="15">
        <v>1844138</v>
      </c>
      <c r="H3414" s="90">
        <v>6446</v>
      </c>
      <c r="I3414" s="90">
        <v>6337</v>
      </c>
      <c r="J3414" s="15">
        <v>12783</v>
      </c>
      <c r="K3414" s="15">
        <v>931891</v>
      </c>
      <c r="L3414" s="15">
        <v>925030</v>
      </c>
      <c r="M3414" s="15">
        <v>1856921</v>
      </c>
    </row>
    <row r="3415" spans="1:13" ht="12.45" customHeight="1" x14ac:dyDescent="0.2">
      <c r="A3415" s="11" t="str">
        <f t="shared" si="58"/>
        <v>SUNSHINE COAST2024</v>
      </c>
      <c r="B3415" s="95" t="s">
        <v>121</v>
      </c>
      <c r="C3415" s="88">
        <v>2024</v>
      </c>
      <c r="D3415" s="89"/>
      <c r="E3415" s="15">
        <v>843896</v>
      </c>
      <c r="F3415" s="15">
        <v>844964</v>
      </c>
      <c r="G3415" s="15">
        <v>1688860</v>
      </c>
      <c r="H3415" s="90">
        <v>8048</v>
      </c>
      <c r="I3415" s="90">
        <v>7889</v>
      </c>
      <c r="J3415" s="15">
        <v>15937</v>
      </c>
      <c r="K3415" s="15">
        <v>851944</v>
      </c>
      <c r="L3415" s="15">
        <v>852853</v>
      </c>
      <c r="M3415" s="15">
        <v>1704797</v>
      </c>
    </row>
    <row r="3416" spans="1:13" ht="12.45" customHeight="1" x14ac:dyDescent="0.2">
      <c r="A3416" s="11" t="str">
        <f t="shared" si="58"/>
        <v>SYDNEY1985</v>
      </c>
      <c r="B3416" s="93" t="s">
        <v>52</v>
      </c>
      <c r="C3416" s="88">
        <v>1985</v>
      </c>
      <c r="D3416" s="89"/>
      <c r="E3416" s="15">
        <v>3194709</v>
      </c>
      <c r="F3416" s="15">
        <v>3183325</v>
      </c>
      <c r="G3416" s="15">
        <v>6378034</v>
      </c>
      <c r="H3416" s="15">
        <v>1402153</v>
      </c>
      <c r="I3416" s="15">
        <v>1369967</v>
      </c>
      <c r="J3416" s="15">
        <v>2772120</v>
      </c>
      <c r="K3416" s="15">
        <v>4596862</v>
      </c>
      <c r="L3416" s="15">
        <v>4553292</v>
      </c>
      <c r="M3416" s="15">
        <v>9150154</v>
      </c>
    </row>
    <row r="3417" spans="1:13" ht="12.45" customHeight="1" x14ac:dyDescent="0.2">
      <c r="A3417" s="11" t="str">
        <f t="shared" si="58"/>
        <v>SYDNEY1986</v>
      </c>
      <c r="B3417" s="95" t="s">
        <v>52</v>
      </c>
      <c r="C3417" s="88">
        <v>1986</v>
      </c>
      <c r="D3417" s="89"/>
      <c r="E3417" s="15">
        <v>3410103</v>
      </c>
      <c r="F3417" s="15">
        <v>3403111</v>
      </c>
      <c r="G3417" s="15">
        <v>6813214</v>
      </c>
      <c r="H3417" s="90">
        <v>1565404</v>
      </c>
      <c r="I3417" s="90">
        <v>1520933</v>
      </c>
      <c r="J3417" s="15">
        <v>3086337</v>
      </c>
      <c r="K3417" s="15">
        <v>4975507</v>
      </c>
      <c r="L3417" s="15">
        <v>4924044</v>
      </c>
      <c r="M3417" s="15">
        <v>9899551</v>
      </c>
    </row>
    <row r="3418" spans="1:13" ht="12.45" customHeight="1" x14ac:dyDescent="0.2">
      <c r="A3418" s="11" t="str">
        <f t="shared" si="58"/>
        <v>SYDNEY1987</v>
      </c>
      <c r="B3418" s="3" t="s">
        <v>52</v>
      </c>
      <c r="C3418" s="12">
        <v>1987</v>
      </c>
      <c r="E3418" s="13">
        <v>3652839</v>
      </c>
      <c r="F3418" s="13">
        <v>3610677</v>
      </c>
      <c r="G3418" s="13">
        <v>7263516</v>
      </c>
      <c r="H3418" s="13">
        <v>1804592</v>
      </c>
      <c r="I3418" s="13">
        <v>1764917</v>
      </c>
      <c r="J3418" s="13">
        <v>3569509</v>
      </c>
      <c r="K3418" s="15">
        <v>5457431</v>
      </c>
      <c r="L3418" s="15">
        <v>5375594</v>
      </c>
      <c r="M3418" s="15">
        <v>10833025</v>
      </c>
    </row>
    <row r="3419" spans="1:13" ht="12.45" customHeight="1" x14ac:dyDescent="0.2">
      <c r="A3419" s="11" t="str">
        <f t="shared" si="58"/>
        <v>SYDNEY1988</v>
      </c>
      <c r="B3419" s="95" t="s">
        <v>52</v>
      </c>
      <c r="C3419" s="88">
        <v>1988</v>
      </c>
      <c r="D3419" s="89"/>
      <c r="E3419" s="15">
        <v>4109920</v>
      </c>
      <c r="F3419" s="15">
        <v>4038008</v>
      </c>
      <c r="G3419" s="15">
        <v>8147928</v>
      </c>
      <c r="H3419" s="90">
        <v>2048596</v>
      </c>
      <c r="I3419" s="90">
        <v>2057864</v>
      </c>
      <c r="J3419" s="15">
        <v>4106460</v>
      </c>
      <c r="K3419" s="15">
        <v>6158516</v>
      </c>
      <c r="L3419" s="15">
        <v>6095872</v>
      </c>
      <c r="M3419" s="15">
        <v>12254388</v>
      </c>
    </row>
    <row r="3420" spans="1:13" ht="12.45" customHeight="1" x14ac:dyDescent="0.2">
      <c r="A3420" s="11" t="str">
        <f t="shared" si="58"/>
        <v>SYDNEY1989</v>
      </c>
      <c r="B3420" s="3" t="s">
        <v>52</v>
      </c>
      <c r="C3420" s="12">
        <v>1989</v>
      </c>
      <c r="E3420" s="13">
        <v>3087975</v>
      </c>
      <c r="F3420" s="13">
        <v>3042685</v>
      </c>
      <c r="G3420" s="13">
        <v>6130660</v>
      </c>
      <c r="H3420" s="13">
        <v>2007167</v>
      </c>
      <c r="I3420" s="13">
        <v>2019129</v>
      </c>
      <c r="J3420" s="13">
        <v>4026296</v>
      </c>
      <c r="K3420" s="15">
        <v>5095142</v>
      </c>
      <c r="L3420" s="15">
        <v>5061814</v>
      </c>
      <c r="M3420" s="15">
        <v>10156956</v>
      </c>
    </row>
    <row r="3421" spans="1:13" ht="12.45" customHeight="1" x14ac:dyDescent="0.2">
      <c r="A3421" s="11" t="str">
        <f t="shared" si="58"/>
        <v>SYDNEY1990</v>
      </c>
      <c r="B3421" s="3" t="s">
        <v>52</v>
      </c>
      <c r="C3421" s="12">
        <v>1990</v>
      </c>
      <c r="E3421" s="13">
        <v>3803772</v>
      </c>
      <c r="F3421" s="13">
        <v>3727373</v>
      </c>
      <c r="G3421" s="13">
        <v>7531145</v>
      </c>
      <c r="H3421" s="13">
        <v>2109365</v>
      </c>
      <c r="I3421" s="13">
        <v>2154726</v>
      </c>
      <c r="J3421" s="13">
        <v>4264091</v>
      </c>
      <c r="K3421" s="15">
        <v>5913137</v>
      </c>
      <c r="L3421" s="15">
        <v>5882099</v>
      </c>
      <c r="M3421" s="15">
        <v>11795236</v>
      </c>
    </row>
    <row r="3422" spans="1:13" ht="12.45" customHeight="1" x14ac:dyDescent="0.2">
      <c r="A3422" s="11" t="str">
        <f t="shared" si="58"/>
        <v>SYDNEY1991</v>
      </c>
      <c r="B3422" s="3" t="s">
        <v>52</v>
      </c>
      <c r="C3422" s="12">
        <v>1991</v>
      </c>
      <c r="E3422" s="13">
        <v>4967461</v>
      </c>
      <c r="F3422" s="13">
        <v>4897902</v>
      </c>
      <c r="G3422" s="13">
        <v>9865363</v>
      </c>
      <c r="H3422" s="13">
        <v>2092851</v>
      </c>
      <c r="I3422" s="13">
        <v>2127421</v>
      </c>
      <c r="J3422" s="13">
        <v>4220272</v>
      </c>
      <c r="K3422" s="15">
        <v>7060312</v>
      </c>
      <c r="L3422" s="15">
        <v>7025323</v>
      </c>
      <c r="M3422" s="15">
        <v>14085635</v>
      </c>
    </row>
    <row r="3423" spans="1:13" ht="12.45" customHeight="1" x14ac:dyDescent="0.2">
      <c r="A3423" s="11" t="str">
        <f t="shared" si="58"/>
        <v>SYDNEY1992</v>
      </c>
      <c r="B3423" s="3" t="s">
        <v>52</v>
      </c>
      <c r="C3423" s="12">
        <v>1992</v>
      </c>
      <c r="E3423" s="13">
        <v>5273781</v>
      </c>
      <c r="F3423" s="13">
        <v>5178851</v>
      </c>
      <c r="G3423" s="13">
        <v>10452632</v>
      </c>
      <c r="H3423" s="13">
        <v>2209085</v>
      </c>
      <c r="I3423" s="13">
        <v>2296571</v>
      </c>
      <c r="J3423" s="13">
        <v>4505656</v>
      </c>
      <c r="K3423" s="15">
        <v>7482866</v>
      </c>
      <c r="L3423" s="15">
        <v>7475422</v>
      </c>
      <c r="M3423" s="15">
        <v>14958288</v>
      </c>
    </row>
    <row r="3424" spans="1:13" ht="12.45" customHeight="1" x14ac:dyDescent="0.2">
      <c r="A3424" s="11" t="str">
        <f t="shared" si="58"/>
        <v>SYDNEY1993</v>
      </c>
      <c r="B3424" s="3" t="s">
        <v>52</v>
      </c>
      <c r="C3424" s="12">
        <v>1993</v>
      </c>
      <c r="E3424" s="13">
        <v>5605666</v>
      </c>
      <c r="F3424" s="13">
        <v>5483727</v>
      </c>
      <c r="G3424" s="13">
        <v>11089393</v>
      </c>
      <c r="H3424" s="13">
        <v>2349534</v>
      </c>
      <c r="I3424" s="13">
        <v>2428481</v>
      </c>
      <c r="J3424" s="13">
        <v>4778015</v>
      </c>
      <c r="K3424" s="15">
        <v>7955200</v>
      </c>
      <c r="L3424" s="15">
        <v>7912208</v>
      </c>
      <c r="M3424" s="15">
        <v>15867408</v>
      </c>
    </row>
    <row r="3425" spans="1:13" ht="12.45" customHeight="1" x14ac:dyDescent="0.2">
      <c r="A3425" s="11" t="str">
        <f t="shared" si="58"/>
        <v>SYDNEY1994</v>
      </c>
      <c r="B3425" s="3" t="s">
        <v>52</v>
      </c>
      <c r="C3425" s="12">
        <v>1994</v>
      </c>
      <c r="E3425" s="13">
        <v>6292521</v>
      </c>
      <c r="F3425" s="13">
        <v>6050575</v>
      </c>
      <c r="G3425" s="13">
        <v>12343096</v>
      </c>
      <c r="H3425" s="13">
        <v>2620935</v>
      </c>
      <c r="I3425" s="13">
        <v>2737559</v>
      </c>
      <c r="J3425" s="13">
        <v>5358494</v>
      </c>
      <c r="K3425" s="15">
        <v>8913456</v>
      </c>
      <c r="L3425" s="15">
        <v>8788134</v>
      </c>
      <c r="M3425" s="15">
        <v>17701590</v>
      </c>
    </row>
    <row r="3426" spans="1:13" ht="12.45" customHeight="1" x14ac:dyDescent="0.2">
      <c r="A3426" s="11" t="str">
        <f t="shared" si="58"/>
        <v>SYDNEY1995</v>
      </c>
      <c r="B3426" s="3" t="s">
        <v>52</v>
      </c>
      <c r="C3426" s="12">
        <v>1995</v>
      </c>
      <c r="E3426" s="13">
        <v>6713009</v>
      </c>
      <c r="F3426" s="13">
        <v>6500543</v>
      </c>
      <c r="G3426" s="13">
        <v>13213552</v>
      </c>
      <c r="H3426" s="13">
        <v>2860569</v>
      </c>
      <c r="I3426" s="13">
        <v>2977882</v>
      </c>
      <c r="J3426" s="13">
        <v>5838451</v>
      </c>
      <c r="K3426" s="15">
        <v>9573578</v>
      </c>
      <c r="L3426" s="15">
        <v>9478425</v>
      </c>
      <c r="M3426" s="15">
        <v>19052003</v>
      </c>
    </row>
    <row r="3427" spans="1:13" ht="12.45" customHeight="1" x14ac:dyDescent="0.2">
      <c r="A3427" s="11" t="str">
        <f t="shared" ref="A3427:A3490" si="59">CONCATENATE(B3427,C3427)</f>
        <v>SYDNEY1996</v>
      </c>
      <c r="B3427" s="3" t="s">
        <v>52</v>
      </c>
      <c r="C3427" s="12">
        <v>1996</v>
      </c>
      <c r="E3427" s="13">
        <v>7066370</v>
      </c>
      <c r="F3427" s="13">
        <v>6835310</v>
      </c>
      <c r="G3427" s="13">
        <v>13901680</v>
      </c>
      <c r="H3427" s="13">
        <v>3164586</v>
      </c>
      <c r="I3427" s="13">
        <v>3313158</v>
      </c>
      <c r="J3427" s="13">
        <v>6477744</v>
      </c>
      <c r="K3427" s="15">
        <v>10230956</v>
      </c>
      <c r="L3427" s="15">
        <v>10148468</v>
      </c>
      <c r="M3427" s="15">
        <v>20379424</v>
      </c>
    </row>
    <row r="3428" spans="1:13" ht="12.45" customHeight="1" x14ac:dyDescent="0.2">
      <c r="A3428" s="11" t="str">
        <f t="shared" si="59"/>
        <v>SYDNEY1997</v>
      </c>
      <c r="B3428" s="3" t="s">
        <v>52</v>
      </c>
      <c r="C3428" s="12">
        <v>1997</v>
      </c>
      <c r="E3428" s="13">
        <v>7146795</v>
      </c>
      <c r="F3428" s="13">
        <v>6923339</v>
      </c>
      <c r="G3428" s="13">
        <v>14070134</v>
      </c>
      <c r="H3428" s="13">
        <v>3322047</v>
      </c>
      <c r="I3428" s="13">
        <v>3518649</v>
      </c>
      <c r="J3428" s="13">
        <v>6840696</v>
      </c>
      <c r="K3428" s="15">
        <v>10468842</v>
      </c>
      <c r="L3428" s="15">
        <v>10441988</v>
      </c>
      <c r="M3428" s="15">
        <v>20910830</v>
      </c>
    </row>
    <row r="3429" spans="1:13" ht="12.45" customHeight="1" x14ac:dyDescent="0.2">
      <c r="A3429" s="11" t="str">
        <f t="shared" si="59"/>
        <v>SYDNEY1998</v>
      </c>
      <c r="B3429" s="3" t="s">
        <v>52</v>
      </c>
      <c r="C3429" s="12">
        <v>1998</v>
      </c>
      <c r="E3429" s="13">
        <v>7235965</v>
      </c>
      <c r="F3429" s="13">
        <v>7039112</v>
      </c>
      <c r="G3429" s="13">
        <v>14275077</v>
      </c>
      <c r="H3429" s="13">
        <v>3381651</v>
      </c>
      <c r="I3429" s="13">
        <v>3551900</v>
      </c>
      <c r="J3429" s="13">
        <v>6933551</v>
      </c>
      <c r="K3429" s="15">
        <v>10617616</v>
      </c>
      <c r="L3429" s="15">
        <v>10591012</v>
      </c>
      <c r="M3429" s="15">
        <v>21208628</v>
      </c>
    </row>
    <row r="3430" spans="1:13" ht="12.45" customHeight="1" x14ac:dyDescent="0.2">
      <c r="A3430" s="11" t="str">
        <f t="shared" si="59"/>
        <v>SYDNEY1999</v>
      </c>
      <c r="B3430" s="3" t="s">
        <v>52</v>
      </c>
      <c r="C3430" s="12">
        <v>1999</v>
      </c>
      <c r="E3430" s="13">
        <v>7529074</v>
      </c>
      <c r="F3430" s="13">
        <v>7348827</v>
      </c>
      <c r="G3430" s="13">
        <v>14877901</v>
      </c>
      <c r="H3430" s="13">
        <v>3641339</v>
      </c>
      <c r="I3430" s="13">
        <v>3746814</v>
      </c>
      <c r="J3430" s="13">
        <v>7388153</v>
      </c>
      <c r="K3430" s="15">
        <v>11170413</v>
      </c>
      <c r="L3430" s="15">
        <v>11095641</v>
      </c>
      <c r="M3430" s="15">
        <v>22266054</v>
      </c>
    </row>
    <row r="3431" spans="1:13" ht="12.45" customHeight="1" x14ac:dyDescent="0.2">
      <c r="A3431" s="11" t="str">
        <f t="shared" si="59"/>
        <v>SYDNEY2000</v>
      </c>
      <c r="B3431" s="95" t="s">
        <v>52</v>
      </c>
      <c r="C3431" s="88">
        <v>2000</v>
      </c>
      <c r="D3431" s="89"/>
      <c r="E3431" s="15">
        <v>8146586</v>
      </c>
      <c r="F3431" s="15">
        <v>8093724</v>
      </c>
      <c r="G3431" s="15">
        <v>16240310</v>
      </c>
      <c r="H3431" s="90">
        <v>4033463</v>
      </c>
      <c r="I3431" s="90">
        <v>4203760</v>
      </c>
      <c r="J3431" s="15">
        <v>8237223</v>
      </c>
      <c r="K3431" s="15">
        <v>12180049</v>
      </c>
      <c r="L3431" s="15">
        <v>12297484</v>
      </c>
      <c r="M3431" s="15">
        <v>24477533</v>
      </c>
    </row>
    <row r="3432" spans="1:13" ht="12.45" customHeight="1" x14ac:dyDescent="0.2">
      <c r="A3432" s="11" t="str">
        <f t="shared" si="59"/>
        <v>SYDNEY2001</v>
      </c>
      <c r="B3432" s="3" t="s">
        <v>52</v>
      </c>
      <c r="C3432" s="12">
        <v>2001</v>
      </c>
      <c r="E3432" s="13">
        <v>8328562</v>
      </c>
      <c r="F3432" s="13">
        <v>8234734</v>
      </c>
      <c r="G3432" s="13">
        <v>16563296</v>
      </c>
      <c r="H3432" s="13">
        <v>4050012</v>
      </c>
      <c r="I3432" s="13">
        <v>4178961</v>
      </c>
      <c r="J3432" s="13">
        <v>8228973</v>
      </c>
      <c r="K3432" s="15">
        <v>12378574</v>
      </c>
      <c r="L3432" s="15">
        <v>12413695</v>
      </c>
      <c r="M3432" s="15">
        <v>24792269</v>
      </c>
    </row>
    <row r="3433" spans="1:13" ht="12.45" customHeight="1" x14ac:dyDescent="0.2">
      <c r="A3433" s="11" t="str">
        <f t="shared" si="59"/>
        <v>SYDNEY2002</v>
      </c>
      <c r="B3433" s="3" t="s">
        <v>52</v>
      </c>
      <c r="C3433" s="12">
        <v>2002</v>
      </c>
      <c r="E3433" s="13">
        <v>7644875</v>
      </c>
      <c r="F3433" s="13">
        <v>7543033</v>
      </c>
      <c r="G3433" s="13">
        <v>15187908</v>
      </c>
      <c r="H3433" s="13">
        <v>3942082</v>
      </c>
      <c r="I3433" s="13">
        <v>4064693</v>
      </c>
      <c r="J3433" s="13">
        <v>8006775</v>
      </c>
      <c r="K3433" s="15">
        <v>11586957</v>
      </c>
      <c r="L3433" s="15">
        <v>11607726</v>
      </c>
      <c r="M3433" s="15">
        <v>23194683</v>
      </c>
    </row>
    <row r="3434" spans="1:13" ht="12.45" customHeight="1" x14ac:dyDescent="0.2">
      <c r="A3434" s="11" t="str">
        <f t="shared" si="59"/>
        <v>SYDNEY2003</v>
      </c>
      <c r="B3434" s="3" t="s">
        <v>52</v>
      </c>
      <c r="C3434" s="12">
        <v>2003</v>
      </c>
      <c r="D3434" s="89"/>
      <c r="E3434" s="13">
        <v>8306809</v>
      </c>
      <c r="F3434" s="13">
        <v>8241513</v>
      </c>
      <c r="G3434" s="13">
        <v>16548322</v>
      </c>
      <c r="H3434" s="13">
        <v>3922337</v>
      </c>
      <c r="I3434" s="13">
        <v>4007504</v>
      </c>
      <c r="J3434" s="13">
        <v>7929841</v>
      </c>
      <c r="K3434" s="15">
        <v>12229146</v>
      </c>
      <c r="L3434" s="15">
        <v>12249017</v>
      </c>
      <c r="M3434" s="15">
        <v>24478163</v>
      </c>
    </row>
    <row r="3435" spans="1:13" ht="12.45" customHeight="1" x14ac:dyDescent="0.2">
      <c r="A3435" s="11" t="str">
        <f t="shared" si="59"/>
        <v>SYDNEY2004</v>
      </c>
      <c r="B3435" s="93" t="s">
        <v>52</v>
      </c>
      <c r="C3435" s="88">
        <v>2004</v>
      </c>
      <c r="D3435" s="89"/>
      <c r="E3435" s="15">
        <v>9161108</v>
      </c>
      <c r="F3435" s="15">
        <v>9085141</v>
      </c>
      <c r="G3435" s="15">
        <v>18246249</v>
      </c>
      <c r="H3435" s="15">
        <v>4425862</v>
      </c>
      <c r="I3435" s="15">
        <v>4525963</v>
      </c>
      <c r="J3435" s="15">
        <v>8951825</v>
      </c>
      <c r="K3435" s="15">
        <v>13586970</v>
      </c>
      <c r="L3435" s="15">
        <v>13611104</v>
      </c>
      <c r="M3435" s="15">
        <v>27198074</v>
      </c>
    </row>
    <row r="3436" spans="1:13" ht="12.45" customHeight="1" x14ac:dyDescent="0.2">
      <c r="A3436" s="11" t="str">
        <f t="shared" si="59"/>
        <v>SYDNEY2005</v>
      </c>
      <c r="B3436" s="3" t="s">
        <v>52</v>
      </c>
      <c r="C3436" s="12">
        <v>2005</v>
      </c>
      <c r="E3436" s="13">
        <v>9517733</v>
      </c>
      <c r="F3436" s="13">
        <v>9422434</v>
      </c>
      <c r="G3436" s="13">
        <v>18940167</v>
      </c>
      <c r="H3436" s="13">
        <v>4734192</v>
      </c>
      <c r="I3436" s="13">
        <v>4781791</v>
      </c>
      <c r="J3436" s="13">
        <v>9515983</v>
      </c>
      <c r="K3436" s="15">
        <v>14251925</v>
      </c>
      <c r="L3436" s="15">
        <v>14204225</v>
      </c>
      <c r="M3436" s="15">
        <v>28456150</v>
      </c>
    </row>
    <row r="3437" spans="1:13" ht="12.45" customHeight="1" x14ac:dyDescent="0.2">
      <c r="A3437" s="11" t="str">
        <f t="shared" si="59"/>
        <v>SYDNEY2006</v>
      </c>
      <c r="B3437" s="3" t="s">
        <v>52</v>
      </c>
      <c r="C3437" s="12">
        <v>2006</v>
      </c>
      <c r="D3437" s="89"/>
      <c r="E3437" s="13">
        <v>10100938</v>
      </c>
      <c r="F3437" s="13">
        <v>10018062</v>
      </c>
      <c r="G3437" s="13">
        <v>20119000</v>
      </c>
      <c r="H3437" s="13">
        <v>4941157</v>
      </c>
      <c r="I3437" s="13">
        <v>4924813</v>
      </c>
      <c r="J3437" s="13">
        <v>9865970</v>
      </c>
      <c r="K3437" s="15">
        <v>15042095</v>
      </c>
      <c r="L3437" s="15">
        <v>14942875</v>
      </c>
      <c r="M3437" s="15">
        <v>29984970</v>
      </c>
    </row>
    <row r="3438" spans="1:13" ht="12.45" customHeight="1" x14ac:dyDescent="0.2">
      <c r="A3438" s="11" t="str">
        <f t="shared" si="59"/>
        <v>SYDNEY2007</v>
      </c>
      <c r="B3438" s="3" t="s">
        <v>52</v>
      </c>
      <c r="C3438" s="12">
        <v>2007</v>
      </c>
      <c r="E3438" s="13">
        <v>10769730</v>
      </c>
      <c r="F3438" s="13">
        <v>10699325</v>
      </c>
      <c r="G3438" s="13">
        <v>21469055</v>
      </c>
      <c r="H3438" s="13">
        <v>5207278</v>
      </c>
      <c r="I3438" s="13">
        <v>5170962</v>
      </c>
      <c r="J3438" s="13">
        <v>10378240</v>
      </c>
      <c r="K3438" s="15">
        <v>15977008</v>
      </c>
      <c r="L3438" s="15">
        <v>15870287</v>
      </c>
      <c r="M3438" s="15">
        <v>31847295</v>
      </c>
    </row>
    <row r="3439" spans="1:13" ht="12.45" customHeight="1" x14ac:dyDescent="0.2">
      <c r="A3439" s="11" t="str">
        <f t="shared" si="59"/>
        <v>SYDNEY2008</v>
      </c>
      <c r="B3439" s="93" t="s">
        <v>52</v>
      </c>
      <c r="C3439" s="88">
        <v>2008</v>
      </c>
      <c r="D3439" s="89"/>
      <c r="E3439" s="15">
        <v>11173998</v>
      </c>
      <c r="F3439" s="15">
        <v>11171907</v>
      </c>
      <c r="G3439" s="15">
        <v>22345905</v>
      </c>
      <c r="H3439" s="15">
        <v>5325234</v>
      </c>
      <c r="I3439" s="15">
        <v>5227666</v>
      </c>
      <c r="J3439" s="15">
        <v>10552900</v>
      </c>
      <c r="K3439" s="15">
        <v>16499232</v>
      </c>
      <c r="L3439" s="15">
        <v>16399573</v>
      </c>
      <c r="M3439" s="15">
        <v>32898805</v>
      </c>
    </row>
    <row r="3440" spans="1:13" ht="12.45" customHeight="1" x14ac:dyDescent="0.2">
      <c r="A3440" s="11" t="str">
        <f t="shared" si="59"/>
        <v>SYDNEY2009</v>
      </c>
      <c r="B3440" s="93" t="s">
        <v>52</v>
      </c>
      <c r="C3440" s="88">
        <v>2009</v>
      </c>
      <c r="D3440" s="89"/>
      <c r="E3440" s="15">
        <v>11173827</v>
      </c>
      <c r="F3440" s="15">
        <v>11188945</v>
      </c>
      <c r="G3440" s="15">
        <v>22362772</v>
      </c>
      <c r="H3440" s="15">
        <v>5369063</v>
      </c>
      <c r="I3440" s="15">
        <v>5266207</v>
      </c>
      <c r="J3440" s="15">
        <v>10635270</v>
      </c>
      <c r="K3440" s="15">
        <v>16542890</v>
      </c>
      <c r="L3440" s="15">
        <v>16455152</v>
      </c>
      <c r="M3440" s="15">
        <v>32998042</v>
      </c>
    </row>
    <row r="3441" spans="1:13" ht="12.45" customHeight="1" x14ac:dyDescent="0.2">
      <c r="A3441" s="11" t="str">
        <f t="shared" si="59"/>
        <v>SYDNEY2010</v>
      </c>
      <c r="B3441" s="3" t="s">
        <v>52</v>
      </c>
      <c r="C3441" s="12">
        <v>2010</v>
      </c>
      <c r="E3441" s="13">
        <v>12096207</v>
      </c>
      <c r="F3441" s="13">
        <v>12098597</v>
      </c>
      <c r="G3441" s="13">
        <v>24194804</v>
      </c>
      <c r="H3441" s="13">
        <v>5743999</v>
      </c>
      <c r="I3441" s="13">
        <v>5711538</v>
      </c>
      <c r="J3441" s="13">
        <v>11455537</v>
      </c>
      <c r="K3441" s="15">
        <v>17840206</v>
      </c>
      <c r="L3441" s="15">
        <v>17810135</v>
      </c>
      <c r="M3441" s="15">
        <v>35650341</v>
      </c>
    </row>
    <row r="3442" spans="1:13" ht="12.45" customHeight="1" x14ac:dyDescent="0.2">
      <c r="A3442" s="11" t="str">
        <f t="shared" si="59"/>
        <v>SYDNEY2011</v>
      </c>
      <c r="B3442" s="3" t="s">
        <v>52</v>
      </c>
      <c r="C3442" s="12">
        <v>2011</v>
      </c>
      <c r="E3442" s="13">
        <v>11966410</v>
      </c>
      <c r="F3442" s="13">
        <v>11958941</v>
      </c>
      <c r="G3442" s="13">
        <v>23925351</v>
      </c>
      <c r="H3442" s="13">
        <v>5895629</v>
      </c>
      <c r="I3442" s="13">
        <v>5852953</v>
      </c>
      <c r="J3442" s="13">
        <v>11748582</v>
      </c>
      <c r="K3442" s="15">
        <v>17862039</v>
      </c>
      <c r="L3442" s="15">
        <v>17811894</v>
      </c>
      <c r="M3442" s="15">
        <v>35673933</v>
      </c>
    </row>
    <row r="3443" spans="1:13" ht="12.45" customHeight="1" x14ac:dyDescent="0.2">
      <c r="A3443" s="11" t="str">
        <f t="shared" si="59"/>
        <v>SYDNEY2012</v>
      </c>
      <c r="B3443" s="3" t="s">
        <v>52</v>
      </c>
      <c r="C3443" s="12">
        <v>2012</v>
      </c>
      <c r="E3443" s="13">
        <v>12334056</v>
      </c>
      <c r="F3443" s="13">
        <v>12304821</v>
      </c>
      <c r="G3443" s="13">
        <v>24638877</v>
      </c>
      <c r="H3443" s="13">
        <v>6202670</v>
      </c>
      <c r="I3443" s="13">
        <v>6166523</v>
      </c>
      <c r="J3443" s="13">
        <v>12369193</v>
      </c>
      <c r="K3443" s="15">
        <v>18536726</v>
      </c>
      <c r="L3443" s="15">
        <v>18471344</v>
      </c>
      <c r="M3443" s="15">
        <v>37008070</v>
      </c>
    </row>
    <row r="3444" spans="1:13" ht="12.45" customHeight="1" x14ac:dyDescent="0.2">
      <c r="A3444" s="11" t="str">
        <f t="shared" si="59"/>
        <v>SYDNEY2013</v>
      </c>
      <c r="B3444" s="93" t="s">
        <v>52</v>
      </c>
      <c r="C3444" s="88">
        <v>2013</v>
      </c>
      <c r="D3444" s="89"/>
      <c r="E3444" s="15">
        <v>12627848</v>
      </c>
      <c r="F3444" s="15">
        <v>12588813</v>
      </c>
      <c r="G3444" s="15">
        <v>25216661</v>
      </c>
      <c r="H3444" s="15">
        <v>6483721</v>
      </c>
      <c r="I3444" s="15">
        <v>6450164</v>
      </c>
      <c r="J3444" s="15">
        <v>12933885</v>
      </c>
      <c r="K3444" s="15">
        <v>19111569</v>
      </c>
      <c r="L3444" s="15">
        <v>19038977</v>
      </c>
      <c r="M3444" s="15">
        <v>38150546</v>
      </c>
    </row>
    <row r="3445" spans="1:13" ht="12.45" customHeight="1" x14ac:dyDescent="0.2">
      <c r="A3445" s="11" t="str">
        <f t="shared" si="59"/>
        <v>SYDNEY2014</v>
      </c>
      <c r="B3445" s="3" t="s">
        <v>52</v>
      </c>
      <c r="C3445" s="12">
        <v>2014</v>
      </c>
      <c r="E3445" s="13">
        <v>12733521</v>
      </c>
      <c r="F3445" s="13">
        <v>12683586</v>
      </c>
      <c r="G3445" s="13">
        <v>25417107</v>
      </c>
      <c r="H3445" s="13">
        <v>6652183</v>
      </c>
      <c r="I3445" s="13">
        <v>6663652</v>
      </c>
      <c r="J3445" s="13">
        <v>13315835</v>
      </c>
      <c r="K3445" s="15">
        <v>19385704</v>
      </c>
      <c r="L3445" s="15">
        <v>19347238</v>
      </c>
      <c r="M3445" s="15">
        <v>38732942</v>
      </c>
    </row>
    <row r="3446" spans="1:13" ht="12.45" customHeight="1" x14ac:dyDescent="0.2">
      <c r="A3446" s="11" t="str">
        <f t="shared" si="59"/>
        <v>SYDNEY2015</v>
      </c>
      <c r="B3446" s="93" t="s">
        <v>52</v>
      </c>
      <c r="C3446" s="88">
        <v>2015</v>
      </c>
      <c r="D3446" s="89"/>
      <c r="E3446" s="15">
        <v>12959388</v>
      </c>
      <c r="F3446" s="15">
        <v>12938231</v>
      </c>
      <c r="G3446" s="15">
        <v>25897619</v>
      </c>
      <c r="H3446" s="15">
        <v>6978460</v>
      </c>
      <c r="I3446" s="15">
        <v>6932768</v>
      </c>
      <c r="J3446" s="15">
        <v>13911228</v>
      </c>
      <c r="K3446" s="15">
        <v>19937848</v>
      </c>
      <c r="L3446" s="15">
        <v>19870999</v>
      </c>
      <c r="M3446" s="15">
        <v>39808847</v>
      </c>
    </row>
    <row r="3447" spans="1:13" ht="12.45" customHeight="1" x14ac:dyDescent="0.2">
      <c r="A3447" s="11" t="str">
        <f t="shared" si="59"/>
        <v>SYDNEY2016</v>
      </c>
      <c r="B3447" s="93" t="s">
        <v>52</v>
      </c>
      <c r="C3447" s="88">
        <v>2016</v>
      </c>
      <c r="D3447" s="89"/>
      <c r="E3447" s="15">
        <v>13463437</v>
      </c>
      <c r="F3447" s="15">
        <v>13442507</v>
      </c>
      <c r="G3447" s="15">
        <v>26905944</v>
      </c>
      <c r="H3447" s="15">
        <v>7593690</v>
      </c>
      <c r="I3447" s="15">
        <v>7518287</v>
      </c>
      <c r="J3447" s="15">
        <v>15111977</v>
      </c>
      <c r="K3447" s="15">
        <v>21057127</v>
      </c>
      <c r="L3447" s="15">
        <v>20960794</v>
      </c>
      <c r="M3447" s="15">
        <v>42017921</v>
      </c>
    </row>
    <row r="3448" spans="1:13" ht="12.45" customHeight="1" x14ac:dyDescent="0.2">
      <c r="A3448" s="11" t="str">
        <f t="shared" si="59"/>
        <v>SYDNEY2017</v>
      </c>
      <c r="B3448" s="95" t="s">
        <v>52</v>
      </c>
      <c r="C3448" s="88">
        <v>2017</v>
      </c>
      <c r="D3448" s="89"/>
      <c r="E3448" s="15">
        <v>13662784</v>
      </c>
      <c r="F3448" s="15">
        <v>13629090</v>
      </c>
      <c r="G3448" s="15">
        <v>27291874</v>
      </c>
      <c r="H3448" s="90">
        <v>8057732</v>
      </c>
      <c r="I3448" s="90">
        <v>7980454</v>
      </c>
      <c r="J3448" s="15">
        <v>16038186</v>
      </c>
      <c r="K3448" s="15">
        <v>21720516</v>
      </c>
      <c r="L3448" s="15">
        <v>21609544</v>
      </c>
      <c r="M3448" s="15">
        <v>43330060</v>
      </c>
    </row>
    <row r="3449" spans="1:13" ht="12.45" customHeight="1" x14ac:dyDescent="0.2">
      <c r="A3449" s="11" t="str">
        <f t="shared" si="59"/>
        <v>SYDNEY2018</v>
      </c>
      <c r="B3449" s="3" t="s">
        <v>52</v>
      </c>
      <c r="C3449" s="12">
        <v>2018</v>
      </c>
      <c r="E3449" s="13">
        <v>13851080</v>
      </c>
      <c r="F3449" s="13">
        <v>13816193</v>
      </c>
      <c r="G3449" s="13">
        <v>27667273</v>
      </c>
      <c r="H3449" s="13">
        <v>8416205</v>
      </c>
      <c r="I3449" s="13">
        <v>8346280</v>
      </c>
      <c r="J3449" s="13">
        <v>16762485</v>
      </c>
      <c r="K3449" s="15">
        <v>22267285</v>
      </c>
      <c r="L3449" s="15">
        <v>22162473</v>
      </c>
      <c r="M3449" s="15">
        <v>44429758</v>
      </c>
    </row>
    <row r="3450" spans="1:13" ht="12.45" customHeight="1" x14ac:dyDescent="0.2">
      <c r="A3450" s="11" t="str">
        <f t="shared" si="59"/>
        <v>SYDNEY2019</v>
      </c>
      <c r="B3450" s="3" t="s">
        <v>52</v>
      </c>
      <c r="C3450" s="12">
        <v>2019</v>
      </c>
      <c r="E3450" s="13">
        <v>13780056</v>
      </c>
      <c r="F3450" s="13">
        <v>13758348</v>
      </c>
      <c r="G3450" s="13">
        <v>27538404</v>
      </c>
      <c r="H3450" s="13">
        <v>8463522</v>
      </c>
      <c r="I3450" s="13">
        <v>8426919</v>
      </c>
      <c r="J3450" s="13">
        <v>16890441</v>
      </c>
      <c r="K3450" s="15">
        <v>22243578</v>
      </c>
      <c r="L3450" s="15">
        <v>22185267</v>
      </c>
      <c r="M3450" s="15">
        <v>44428845</v>
      </c>
    </row>
    <row r="3451" spans="1:13" ht="12.45" customHeight="1" x14ac:dyDescent="0.2">
      <c r="A3451" s="11" t="str">
        <f t="shared" si="59"/>
        <v>SYDNEY2020</v>
      </c>
      <c r="B3451" s="3" t="s">
        <v>52</v>
      </c>
      <c r="C3451" s="12">
        <v>2020</v>
      </c>
      <c r="E3451" s="13">
        <v>3757763</v>
      </c>
      <c r="F3451" s="13">
        <v>3687017</v>
      </c>
      <c r="G3451" s="13">
        <v>7444780</v>
      </c>
      <c r="H3451" s="13">
        <v>1921734</v>
      </c>
      <c r="I3451" s="13">
        <v>1861178</v>
      </c>
      <c r="J3451" s="13">
        <v>3782912</v>
      </c>
      <c r="K3451" s="15">
        <v>5679497</v>
      </c>
      <c r="L3451" s="15">
        <v>5548195</v>
      </c>
      <c r="M3451" s="15">
        <v>11227692</v>
      </c>
    </row>
    <row r="3452" spans="1:13" ht="12.45" customHeight="1" x14ac:dyDescent="0.2">
      <c r="A3452" s="11" t="str">
        <f t="shared" si="59"/>
        <v>SYDNEY2021</v>
      </c>
      <c r="B3452" s="91" t="s">
        <v>52</v>
      </c>
      <c r="C3452" s="16">
        <v>2021</v>
      </c>
      <c r="D3452" s="89"/>
      <c r="E3452" s="92">
        <v>3596082</v>
      </c>
      <c r="F3452" s="92">
        <v>3575677</v>
      </c>
      <c r="G3452" s="92">
        <v>7171759</v>
      </c>
      <c r="H3452" s="92">
        <v>320996</v>
      </c>
      <c r="I3452" s="92">
        <v>408533</v>
      </c>
      <c r="J3452" s="92">
        <v>729529</v>
      </c>
      <c r="K3452" s="15">
        <v>3917078</v>
      </c>
      <c r="L3452" s="15">
        <v>3984210</v>
      </c>
      <c r="M3452" s="15">
        <v>7901288</v>
      </c>
    </row>
    <row r="3453" spans="1:13" ht="12.45" customHeight="1" x14ac:dyDescent="0.2">
      <c r="A3453" s="11" t="str">
        <f t="shared" si="59"/>
        <v>SYDNEY2022</v>
      </c>
      <c r="B3453" s="93" t="s">
        <v>52</v>
      </c>
      <c r="C3453" s="88">
        <v>2022</v>
      </c>
      <c r="D3453" s="89"/>
      <c r="E3453" s="15">
        <v>10452080</v>
      </c>
      <c r="F3453" s="15">
        <v>10420841</v>
      </c>
      <c r="G3453" s="15">
        <v>20872921</v>
      </c>
      <c r="H3453" s="15">
        <v>4140270</v>
      </c>
      <c r="I3453" s="15">
        <v>4043030</v>
      </c>
      <c r="J3453" s="15">
        <v>8183300</v>
      </c>
      <c r="K3453" s="15">
        <v>14592350</v>
      </c>
      <c r="L3453" s="15">
        <v>14463871</v>
      </c>
      <c r="M3453" s="15">
        <v>29056221</v>
      </c>
    </row>
    <row r="3454" spans="1:13" ht="12.45" customHeight="1" x14ac:dyDescent="0.2">
      <c r="A3454" s="11" t="str">
        <f t="shared" si="59"/>
        <v>SYDNEY2023</v>
      </c>
      <c r="B3454" s="3" t="s">
        <v>52</v>
      </c>
      <c r="C3454" s="12">
        <v>2023</v>
      </c>
      <c r="E3454" s="13">
        <v>12054430</v>
      </c>
      <c r="F3454" s="13">
        <v>12024302</v>
      </c>
      <c r="G3454" s="13">
        <v>24078732</v>
      </c>
      <c r="H3454" s="13">
        <v>7397185</v>
      </c>
      <c r="I3454" s="13">
        <v>7241856</v>
      </c>
      <c r="J3454" s="13">
        <v>14639041</v>
      </c>
      <c r="K3454" s="15">
        <v>19451615</v>
      </c>
      <c r="L3454" s="15">
        <v>19266158</v>
      </c>
      <c r="M3454" s="15">
        <v>38717773</v>
      </c>
    </row>
    <row r="3455" spans="1:13" ht="12.45" customHeight="1" x14ac:dyDescent="0.2">
      <c r="A3455" s="11" t="str">
        <f t="shared" si="59"/>
        <v>SYDNEY2024</v>
      </c>
      <c r="B3455" s="3" t="s">
        <v>52</v>
      </c>
      <c r="C3455" s="12">
        <v>2024</v>
      </c>
      <c r="E3455" s="13">
        <v>12546739</v>
      </c>
      <c r="F3455" s="13">
        <v>12510153</v>
      </c>
      <c r="G3455" s="13">
        <v>25056892</v>
      </c>
      <c r="H3455" s="13">
        <v>8231806</v>
      </c>
      <c r="I3455" s="13">
        <v>8171835</v>
      </c>
      <c r="J3455" s="13">
        <v>16403641</v>
      </c>
      <c r="K3455" s="15">
        <v>20778545</v>
      </c>
      <c r="L3455" s="15">
        <v>20681988</v>
      </c>
      <c r="M3455" s="15">
        <v>41460533</v>
      </c>
    </row>
    <row r="3456" spans="1:13" ht="12.45" customHeight="1" x14ac:dyDescent="0.2">
      <c r="A3456" s="11" t="str">
        <f t="shared" si="59"/>
        <v>TAMWORTH1985</v>
      </c>
      <c r="B3456" s="3" t="s">
        <v>51</v>
      </c>
      <c r="C3456" s="12">
        <v>1985</v>
      </c>
      <c r="E3456" s="13">
        <v>49434</v>
      </c>
      <c r="F3456" s="13">
        <v>49382</v>
      </c>
      <c r="G3456" s="13">
        <v>98816</v>
      </c>
      <c r="H3456" s="13">
        <v>0</v>
      </c>
      <c r="I3456" s="13">
        <v>0</v>
      </c>
      <c r="J3456" s="13">
        <v>0</v>
      </c>
      <c r="K3456" s="15">
        <v>49434</v>
      </c>
      <c r="L3456" s="15">
        <v>49382</v>
      </c>
      <c r="M3456" s="15">
        <v>98816</v>
      </c>
    </row>
    <row r="3457" spans="1:13" ht="12.45" customHeight="1" x14ac:dyDescent="0.2">
      <c r="A3457" s="11" t="str">
        <f t="shared" si="59"/>
        <v>TAMWORTH1986</v>
      </c>
      <c r="B3457" s="3" t="s">
        <v>51</v>
      </c>
      <c r="C3457" s="12">
        <v>1986</v>
      </c>
      <c r="E3457" s="13">
        <v>49524</v>
      </c>
      <c r="F3457" s="13">
        <v>50067</v>
      </c>
      <c r="G3457" s="13">
        <v>99591</v>
      </c>
      <c r="H3457" s="13">
        <v>0</v>
      </c>
      <c r="I3457" s="13">
        <v>0</v>
      </c>
      <c r="J3457" s="13">
        <v>0</v>
      </c>
      <c r="K3457" s="15">
        <v>49524</v>
      </c>
      <c r="L3457" s="15">
        <v>50067</v>
      </c>
      <c r="M3457" s="15">
        <v>99591</v>
      </c>
    </row>
    <row r="3458" spans="1:13" ht="12.45" customHeight="1" x14ac:dyDescent="0.2">
      <c r="A3458" s="11" t="str">
        <f t="shared" si="59"/>
        <v>TAMWORTH1987</v>
      </c>
      <c r="B3458" s="93" t="s">
        <v>51</v>
      </c>
      <c r="C3458" s="88">
        <v>1987</v>
      </c>
      <c r="D3458" s="89"/>
      <c r="E3458" s="15">
        <v>60034</v>
      </c>
      <c r="F3458" s="15">
        <v>59378</v>
      </c>
      <c r="G3458" s="15">
        <v>119412</v>
      </c>
      <c r="H3458" s="15">
        <v>0</v>
      </c>
      <c r="I3458" s="15">
        <v>0</v>
      </c>
      <c r="J3458" s="15">
        <v>0</v>
      </c>
      <c r="K3458" s="15">
        <v>60034</v>
      </c>
      <c r="L3458" s="15">
        <v>59378</v>
      </c>
      <c r="M3458" s="15">
        <v>119412</v>
      </c>
    </row>
    <row r="3459" spans="1:13" ht="12.45" customHeight="1" x14ac:dyDescent="0.2">
      <c r="A3459" s="11" t="str">
        <f t="shared" si="59"/>
        <v>TAMWORTH1988</v>
      </c>
      <c r="B3459" s="3" t="s">
        <v>51</v>
      </c>
      <c r="C3459" s="12">
        <v>1988</v>
      </c>
      <c r="E3459" s="13">
        <v>60994</v>
      </c>
      <c r="F3459" s="13">
        <v>60979</v>
      </c>
      <c r="G3459" s="13">
        <v>121973</v>
      </c>
      <c r="H3459" s="13">
        <v>0</v>
      </c>
      <c r="I3459" s="13">
        <v>0</v>
      </c>
      <c r="J3459" s="13">
        <v>0</v>
      </c>
      <c r="K3459" s="15">
        <v>60994</v>
      </c>
      <c r="L3459" s="15">
        <v>60979</v>
      </c>
      <c r="M3459" s="15">
        <v>121973</v>
      </c>
    </row>
    <row r="3460" spans="1:13" ht="12.45" customHeight="1" x14ac:dyDescent="0.2">
      <c r="A3460" s="11" t="str">
        <f t="shared" si="59"/>
        <v>TAMWORTH1989</v>
      </c>
      <c r="B3460" s="3" t="s">
        <v>51</v>
      </c>
      <c r="C3460" s="12">
        <v>1989</v>
      </c>
      <c r="E3460" s="13">
        <v>38845</v>
      </c>
      <c r="F3460" s="13">
        <v>39228</v>
      </c>
      <c r="G3460" s="13">
        <v>78073</v>
      </c>
      <c r="H3460" s="13">
        <v>0</v>
      </c>
      <c r="I3460" s="13">
        <v>0</v>
      </c>
      <c r="J3460" s="13">
        <v>0</v>
      </c>
      <c r="K3460" s="15">
        <v>38845</v>
      </c>
      <c r="L3460" s="15">
        <v>39228</v>
      </c>
      <c r="M3460" s="15">
        <v>78073</v>
      </c>
    </row>
    <row r="3461" spans="1:13" ht="12.45" customHeight="1" x14ac:dyDescent="0.2">
      <c r="A3461" s="11" t="str">
        <f t="shared" si="59"/>
        <v>TAMWORTH1990</v>
      </c>
      <c r="B3461" s="3" t="s">
        <v>51</v>
      </c>
      <c r="C3461" s="12">
        <v>1990</v>
      </c>
      <c r="E3461" s="13">
        <v>36304</v>
      </c>
      <c r="F3461" s="13">
        <v>35769</v>
      </c>
      <c r="G3461" s="13">
        <v>72073</v>
      </c>
      <c r="H3461" s="13">
        <v>0</v>
      </c>
      <c r="I3461" s="13">
        <v>0</v>
      </c>
      <c r="J3461" s="13">
        <v>0</v>
      </c>
      <c r="K3461" s="15">
        <v>36304</v>
      </c>
      <c r="L3461" s="15">
        <v>35769</v>
      </c>
      <c r="M3461" s="15">
        <v>72073</v>
      </c>
    </row>
    <row r="3462" spans="1:13" ht="12.45" customHeight="1" x14ac:dyDescent="0.2">
      <c r="A3462" s="11" t="str">
        <f t="shared" si="59"/>
        <v>TAMWORTH1991</v>
      </c>
      <c r="B3462" s="3" t="s">
        <v>51</v>
      </c>
      <c r="C3462" s="12">
        <v>1991</v>
      </c>
      <c r="E3462" s="13">
        <v>50085</v>
      </c>
      <c r="F3462" s="13">
        <v>49666</v>
      </c>
      <c r="G3462" s="13">
        <v>99751</v>
      </c>
      <c r="H3462" s="13">
        <v>0</v>
      </c>
      <c r="I3462" s="13">
        <v>0</v>
      </c>
      <c r="J3462" s="13">
        <v>0</v>
      </c>
      <c r="K3462" s="15">
        <v>50085</v>
      </c>
      <c r="L3462" s="15">
        <v>49666</v>
      </c>
      <c r="M3462" s="15">
        <v>99751</v>
      </c>
    </row>
    <row r="3463" spans="1:13" ht="12.45" customHeight="1" x14ac:dyDescent="0.2">
      <c r="A3463" s="11" t="str">
        <f t="shared" si="59"/>
        <v>TAMWORTH1992</v>
      </c>
      <c r="B3463" s="3" t="s">
        <v>51</v>
      </c>
      <c r="C3463" s="12">
        <v>1992</v>
      </c>
      <c r="E3463" s="13">
        <v>34308</v>
      </c>
      <c r="F3463" s="13">
        <v>34148</v>
      </c>
      <c r="G3463" s="13">
        <v>68456</v>
      </c>
      <c r="H3463" s="13">
        <v>0</v>
      </c>
      <c r="I3463" s="13">
        <v>0</v>
      </c>
      <c r="J3463" s="13">
        <v>0</v>
      </c>
      <c r="K3463" s="15">
        <v>34308</v>
      </c>
      <c r="L3463" s="15">
        <v>34148</v>
      </c>
      <c r="M3463" s="15">
        <v>68456</v>
      </c>
    </row>
    <row r="3464" spans="1:13" ht="12.45" customHeight="1" x14ac:dyDescent="0.2">
      <c r="A3464" s="11" t="str">
        <f t="shared" si="59"/>
        <v>TAMWORTH1993</v>
      </c>
      <c r="B3464" s="3" t="s">
        <v>51</v>
      </c>
      <c r="C3464" s="12">
        <v>1993</v>
      </c>
      <c r="E3464" s="13">
        <v>36527</v>
      </c>
      <c r="F3464" s="13">
        <v>36030</v>
      </c>
      <c r="G3464" s="13">
        <v>72557</v>
      </c>
      <c r="H3464" s="13">
        <v>0</v>
      </c>
      <c r="I3464" s="13">
        <v>0</v>
      </c>
      <c r="J3464" s="13">
        <v>0</v>
      </c>
      <c r="K3464" s="15">
        <v>36527</v>
      </c>
      <c r="L3464" s="15">
        <v>36030</v>
      </c>
      <c r="M3464" s="15">
        <v>72557</v>
      </c>
    </row>
    <row r="3465" spans="1:13" ht="12.45" customHeight="1" x14ac:dyDescent="0.2">
      <c r="A3465" s="11" t="str">
        <f t="shared" si="59"/>
        <v>TAMWORTH1994</v>
      </c>
      <c r="B3465" s="91" t="s">
        <v>51</v>
      </c>
      <c r="C3465" s="16">
        <v>1994</v>
      </c>
      <c r="D3465" s="89"/>
      <c r="E3465" s="92">
        <v>41235</v>
      </c>
      <c r="F3465" s="92">
        <v>41318</v>
      </c>
      <c r="G3465" s="92">
        <v>82553</v>
      </c>
      <c r="H3465" s="92">
        <v>0</v>
      </c>
      <c r="I3465" s="92">
        <v>0</v>
      </c>
      <c r="J3465" s="92">
        <v>0</v>
      </c>
      <c r="K3465" s="15">
        <v>41235</v>
      </c>
      <c r="L3465" s="15">
        <v>41318</v>
      </c>
      <c r="M3465" s="15">
        <v>82553</v>
      </c>
    </row>
    <row r="3466" spans="1:13" ht="12.45" customHeight="1" x14ac:dyDescent="0.2">
      <c r="A3466" s="11" t="str">
        <f t="shared" si="59"/>
        <v>TAMWORTH1995</v>
      </c>
      <c r="B3466" s="3" t="s">
        <v>51</v>
      </c>
      <c r="C3466" s="12">
        <v>1995</v>
      </c>
      <c r="E3466" s="13">
        <v>40920</v>
      </c>
      <c r="F3466" s="13">
        <v>40989</v>
      </c>
      <c r="G3466" s="13">
        <v>81909</v>
      </c>
      <c r="H3466" s="13">
        <v>0</v>
      </c>
      <c r="I3466" s="13">
        <v>0</v>
      </c>
      <c r="J3466" s="13">
        <v>0</v>
      </c>
      <c r="K3466" s="15">
        <v>40920</v>
      </c>
      <c r="L3466" s="15">
        <v>40989</v>
      </c>
      <c r="M3466" s="15">
        <v>81909</v>
      </c>
    </row>
    <row r="3467" spans="1:13" ht="12.45" customHeight="1" x14ac:dyDescent="0.2">
      <c r="A3467" s="11" t="str">
        <f t="shared" si="59"/>
        <v>TAMWORTH1996</v>
      </c>
      <c r="B3467" s="93" t="s">
        <v>51</v>
      </c>
      <c r="C3467" s="88">
        <v>1996</v>
      </c>
      <c r="D3467" s="89"/>
      <c r="E3467" s="15">
        <v>40538</v>
      </c>
      <c r="F3467" s="15">
        <v>40828</v>
      </c>
      <c r="G3467" s="15">
        <v>81366</v>
      </c>
      <c r="H3467" s="15">
        <v>0</v>
      </c>
      <c r="I3467" s="15">
        <v>0</v>
      </c>
      <c r="J3467" s="15">
        <v>0</v>
      </c>
      <c r="K3467" s="15">
        <v>40538</v>
      </c>
      <c r="L3467" s="15">
        <v>40828</v>
      </c>
      <c r="M3467" s="15">
        <v>81366</v>
      </c>
    </row>
    <row r="3468" spans="1:13" ht="12.45" customHeight="1" x14ac:dyDescent="0.2">
      <c r="A3468" s="11" t="str">
        <f t="shared" si="59"/>
        <v>TAMWORTH1997</v>
      </c>
      <c r="B3468" s="3" t="s">
        <v>51</v>
      </c>
      <c r="C3468" s="12">
        <v>1997</v>
      </c>
      <c r="E3468" s="13">
        <v>40913</v>
      </c>
      <c r="F3468" s="13">
        <v>41112</v>
      </c>
      <c r="G3468" s="13">
        <v>82025</v>
      </c>
      <c r="H3468" s="13">
        <v>0</v>
      </c>
      <c r="I3468" s="13">
        <v>0</v>
      </c>
      <c r="J3468" s="13">
        <v>0</v>
      </c>
      <c r="K3468" s="15">
        <v>40913</v>
      </c>
      <c r="L3468" s="15">
        <v>41112</v>
      </c>
      <c r="M3468" s="15">
        <v>82025</v>
      </c>
    </row>
    <row r="3469" spans="1:13" ht="12.45" customHeight="1" x14ac:dyDescent="0.2">
      <c r="A3469" s="11" t="str">
        <f t="shared" si="59"/>
        <v>TAMWORTH1998</v>
      </c>
      <c r="B3469" s="3" t="s">
        <v>51</v>
      </c>
      <c r="C3469" s="12">
        <v>1998</v>
      </c>
      <c r="E3469" s="13">
        <v>39884</v>
      </c>
      <c r="F3469" s="13">
        <v>40127</v>
      </c>
      <c r="G3469" s="13">
        <v>80011</v>
      </c>
      <c r="H3469" s="13">
        <v>0</v>
      </c>
      <c r="I3469" s="13">
        <v>0</v>
      </c>
      <c r="J3469" s="13">
        <v>0</v>
      </c>
      <c r="K3469" s="15">
        <v>39884</v>
      </c>
      <c r="L3469" s="15">
        <v>40127</v>
      </c>
      <c r="M3469" s="15">
        <v>80011</v>
      </c>
    </row>
    <row r="3470" spans="1:13" ht="12.45" customHeight="1" x14ac:dyDescent="0.2">
      <c r="A3470" s="11" t="str">
        <f t="shared" si="59"/>
        <v>TAMWORTH1999</v>
      </c>
      <c r="B3470" s="3" t="s">
        <v>51</v>
      </c>
      <c r="C3470" s="12">
        <v>1999</v>
      </c>
      <c r="E3470" s="13">
        <v>41588</v>
      </c>
      <c r="F3470" s="13">
        <v>41523</v>
      </c>
      <c r="G3470" s="13">
        <v>83111</v>
      </c>
      <c r="H3470" s="13">
        <v>0</v>
      </c>
      <c r="I3470" s="13">
        <v>0</v>
      </c>
      <c r="J3470" s="13">
        <v>0</v>
      </c>
      <c r="K3470" s="15">
        <v>41588</v>
      </c>
      <c r="L3470" s="15">
        <v>41523</v>
      </c>
      <c r="M3470" s="15">
        <v>83111</v>
      </c>
    </row>
    <row r="3471" spans="1:13" ht="12.45" customHeight="1" x14ac:dyDescent="0.2">
      <c r="A3471" s="11" t="str">
        <f t="shared" si="59"/>
        <v>TAMWORTH2000</v>
      </c>
      <c r="B3471" s="93" t="s">
        <v>51</v>
      </c>
      <c r="C3471" s="88">
        <v>2000</v>
      </c>
      <c r="D3471" s="89"/>
      <c r="E3471" s="15">
        <v>47939</v>
      </c>
      <c r="F3471" s="15">
        <v>48304</v>
      </c>
      <c r="G3471" s="15">
        <v>96243</v>
      </c>
      <c r="H3471" s="15">
        <v>0</v>
      </c>
      <c r="I3471" s="15">
        <v>0</v>
      </c>
      <c r="J3471" s="15">
        <v>0</v>
      </c>
      <c r="K3471" s="15">
        <v>47939</v>
      </c>
      <c r="L3471" s="15">
        <v>48304</v>
      </c>
      <c r="M3471" s="15">
        <v>96243</v>
      </c>
    </row>
    <row r="3472" spans="1:13" ht="12.45" customHeight="1" x14ac:dyDescent="0.2">
      <c r="A3472" s="11" t="str">
        <f t="shared" si="59"/>
        <v>TAMWORTH2001</v>
      </c>
      <c r="B3472" s="93" t="s">
        <v>51</v>
      </c>
      <c r="C3472" s="88">
        <v>2001</v>
      </c>
      <c r="D3472" s="89"/>
      <c r="E3472" s="15">
        <v>44942</v>
      </c>
      <c r="F3472" s="15">
        <v>44723</v>
      </c>
      <c r="G3472" s="15">
        <v>89665</v>
      </c>
      <c r="H3472" s="15">
        <v>0</v>
      </c>
      <c r="I3472" s="15">
        <v>0</v>
      </c>
      <c r="J3472" s="15">
        <v>0</v>
      </c>
      <c r="K3472" s="15">
        <v>44942</v>
      </c>
      <c r="L3472" s="15">
        <v>44723</v>
      </c>
      <c r="M3472" s="15">
        <v>89665</v>
      </c>
    </row>
    <row r="3473" spans="1:13" ht="12.45" customHeight="1" x14ac:dyDescent="0.2">
      <c r="A3473" s="11" t="str">
        <f t="shared" si="59"/>
        <v>TAMWORTH2002</v>
      </c>
      <c r="B3473" s="3" t="s">
        <v>51</v>
      </c>
      <c r="C3473" s="12">
        <v>2002</v>
      </c>
      <c r="E3473" s="13">
        <v>36105</v>
      </c>
      <c r="F3473" s="13">
        <v>36133</v>
      </c>
      <c r="G3473" s="13">
        <v>72238</v>
      </c>
      <c r="H3473" s="13">
        <v>0</v>
      </c>
      <c r="I3473" s="13">
        <v>0</v>
      </c>
      <c r="J3473" s="13">
        <v>0</v>
      </c>
      <c r="K3473" s="15">
        <v>36105</v>
      </c>
      <c r="L3473" s="15">
        <v>36133</v>
      </c>
      <c r="M3473" s="15">
        <v>72238</v>
      </c>
    </row>
    <row r="3474" spans="1:13" ht="12.45" customHeight="1" x14ac:dyDescent="0.2">
      <c r="A3474" s="11" t="str">
        <f t="shared" si="59"/>
        <v>TAMWORTH2003</v>
      </c>
      <c r="B3474" s="3" t="s">
        <v>51</v>
      </c>
      <c r="C3474" s="12">
        <v>2003</v>
      </c>
      <c r="E3474" s="13">
        <v>34877</v>
      </c>
      <c r="F3474" s="13">
        <v>34944</v>
      </c>
      <c r="G3474" s="13">
        <v>69821</v>
      </c>
      <c r="H3474" s="13">
        <v>0</v>
      </c>
      <c r="I3474" s="13">
        <v>0</v>
      </c>
      <c r="J3474" s="13">
        <v>0</v>
      </c>
      <c r="K3474" s="15">
        <v>34877</v>
      </c>
      <c r="L3474" s="15">
        <v>34944</v>
      </c>
      <c r="M3474" s="15">
        <v>69821</v>
      </c>
    </row>
    <row r="3475" spans="1:13" ht="12.45" customHeight="1" x14ac:dyDescent="0.2">
      <c r="A3475" s="11" t="str">
        <f t="shared" si="59"/>
        <v>TAMWORTH2004</v>
      </c>
      <c r="B3475" s="3" t="s">
        <v>51</v>
      </c>
      <c r="C3475" s="12">
        <v>2004</v>
      </c>
      <c r="E3475" s="13">
        <v>40489</v>
      </c>
      <c r="F3475" s="13">
        <v>40643</v>
      </c>
      <c r="G3475" s="13">
        <v>81132</v>
      </c>
      <c r="H3475" s="13">
        <v>0</v>
      </c>
      <c r="I3475" s="13">
        <v>0</v>
      </c>
      <c r="J3475" s="13">
        <v>0</v>
      </c>
      <c r="K3475" s="15">
        <v>40489</v>
      </c>
      <c r="L3475" s="15">
        <v>40643</v>
      </c>
      <c r="M3475" s="15">
        <v>81132</v>
      </c>
    </row>
    <row r="3476" spans="1:13" ht="12.45" customHeight="1" x14ac:dyDescent="0.2">
      <c r="A3476" s="11" t="str">
        <f t="shared" si="59"/>
        <v>TAMWORTH2005</v>
      </c>
      <c r="B3476" s="3" t="s">
        <v>51</v>
      </c>
      <c r="C3476" s="12">
        <v>2005</v>
      </c>
      <c r="E3476" s="13">
        <v>45749</v>
      </c>
      <c r="F3476" s="13">
        <v>44589</v>
      </c>
      <c r="G3476" s="13">
        <v>90338</v>
      </c>
      <c r="H3476" s="13">
        <v>0</v>
      </c>
      <c r="I3476" s="13">
        <v>0</v>
      </c>
      <c r="J3476" s="13">
        <v>0</v>
      </c>
      <c r="K3476" s="15">
        <v>45749</v>
      </c>
      <c r="L3476" s="15">
        <v>44589</v>
      </c>
      <c r="M3476" s="15">
        <v>90338</v>
      </c>
    </row>
    <row r="3477" spans="1:13" ht="12.45" customHeight="1" x14ac:dyDescent="0.2">
      <c r="A3477" s="11" t="str">
        <f t="shared" si="59"/>
        <v>TAMWORTH2006</v>
      </c>
      <c r="B3477" s="3" t="s">
        <v>51</v>
      </c>
      <c r="C3477" s="12">
        <v>2006</v>
      </c>
      <c r="E3477" s="13">
        <v>48036</v>
      </c>
      <c r="F3477" s="13">
        <v>47347</v>
      </c>
      <c r="G3477" s="13">
        <v>95383</v>
      </c>
      <c r="H3477" s="13">
        <v>0</v>
      </c>
      <c r="I3477" s="13">
        <v>0</v>
      </c>
      <c r="J3477" s="13">
        <v>0</v>
      </c>
      <c r="K3477" s="15">
        <v>48036</v>
      </c>
      <c r="L3477" s="15">
        <v>47347</v>
      </c>
      <c r="M3477" s="15">
        <v>95383</v>
      </c>
    </row>
    <row r="3478" spans="1:13" ht="12.45" customHeight="1" x14ac:dyDescent="0.2">
      <c r="A3478" s="11" t="str">
        <f t="shared" si="59"/>
        <v>TAMWORTH2007</v>
      </c>
      <c r="B3478" s="3" t="s">
        <v>51</v>
      </c>
      <c r="C3478" s="12">
        <v>2007</v>
      </c>
      <c r="E3478" s="13">
        <v>50580</v>
      </c>
      <c r="F3478" s="13">
        <v>51692</v>
      </c>
      <c r="G3478" s="13">
        <v>102272</v>
      </c>
      <c r="H3478" s="13">
        <v>0</v>
      </c>
      <c r="I3478" s="13">
        <v>0</v>
      </c>
      <c r="J3478" s="13">
        <v>0</v>
      </c>
      <c r="K3478" s="15">
        <v>50580</v>
      </c>
      <c r="L3478" s="15">
        <v>51692</v>
      </c>
      <c r="M3478" s="15">
        <v>102272</v>
      </c>
    </row>
    <row r="3479" spans="1:13" ht="12.45" customHeight="1" x14ac:dyDescent="0.2">
      <c r="A3479" s="11" t="str">
        <f t="shared" si="59"/>
        <v>TAMWORTH2008</v>
      </c>
      <c r="B3479" s="93" t="s">
        <v>51</v>
      </c>
      <c r="C3479" s="88">
        <v>2008</v>
      </c>
      <c r="D3479" s="89"/>
      <c r="E3479" s="15">
        <v>56058</v>
      </c>
      <c r="F3479" s="15">
        <v>55924</v>
      </c>
      <c r="G3479" s="15">
        <v>111982</v>
      </c>
      <c r="H3479" s="15">
        <v>0</v>
      </c>
      <c r="I3479" s="15">
        <v>0</v>
      </c>
      <c r="J3479" s="15">
        <v>0</v>
      </c>
      <c r="K3479" s="15">
        <v>56058</v>
      </c>
      <c r="L3479" s="15">
        <v>55924</v>
      </c>
      <c r="M3479" s="15">
        <v>111982</v>
      </c>
    </row>
    <row r="3480" spans="1:13" ht="12.45" customHeight="1" x14ac:dyDescent="0.2">
      <c r="A3480" s="11" t="str">
        <f t="shared" si="59"/>
        <v>TAMWORTH2009</v>
      </c>
      <c r="B3480" s="93" t="s">
        <v>51</v>
      </c>
      <c r="C3480" s="12">
        <v>2009</v>
      </c>
      <c r="D3480" s="17"/>
      <c r="E3480" s="94">
        <v>61485</v>
      </c>
      <c r="F3480" s="94">
        <v>61797</v>
      </c>
      <c r="G3480" s="94">
        <v>123282</v>
      </c>
      <c r="H3480" s="94">
        <v>0</v>
      </c>
      <c r="I3480" s="94">
        <v>0</v>
      </c>
      <c r="J3480" s="94">
        <v>0</v>
      </c>
      <c r="K3480" s="15">
        <v>61485</v>
      </c>
      <c r="L3480" s="15">
        <v>61797</v>
      </c>
      <c r="M3480" s="15">
        <v>123282</v>
      </c>
    </row>
    <row r="3481" spans="1:13" ht="12.45" customHeight="1" x14ac:dyDescent="0.2">
      <c r="A3481" s="11" t="str">
        <f t="shared" si="59"/>
        <v>TAMWORTH2010</v>
      </c>
      <c r="B3481" s="95" t="s">
        <v>51</v>
      </c>
      <c r="C3481" s="88">
        <v>2010</v>
      </c>
      <c r="D3481" s="89"/>
      <c r="E3481" s="15">
        <v>74370</v>
      </c>
      <c r="F3481" s="15">
        <v>74438</v>
      </c>
      <c r="G3481" s="15">
        <v>148808</v>
      </c>
      <c r="H3481" s="15">
        <v>0</v>
      </c>
      <c r="I3481" s="15">
        <v>0</v>
      </c>
      <c r="J3481" s="15">
        <v>0</v>
      </c>
      <c r="K3481" s="15">
        <v>74370</v>
      </c>
      <c r="L3481" s="15">
        <v>74438</v>
      </c>
      <c r="M3481" s="15">
        <v>148808</v>
      </c>
    </row>
    <row r="3482" spans="1:13" ht="12.45" customHeight="1" x14ac:dyDescent="0.2">
      <c r="A3482" s="11" t="str">
        <f t="shared" si="59"/>
        <v>TAMWORTH2011</v>
      </c>
      <c r="B3482" s="95" t="s">
        <v>51</v>
      </c>
      <c r="C3482" s="88">
        <v>2011</v>
      </c>
      <c r="D3482" s="89"/>
      <c r="E3482" s="15">
        <v>77021</v>
      </c>
      <c r="F3482" s="15">
        <v>76993</v>
      </c>
      <c r="G3482" s="15">
        <v>154014</v>
      </c>
      <c r="H3482" s="15">
        <v>0</v>
      </c>
      <c r="I3482" s="15">
        <v>0</v>
      </c>
      <c r="J3482" s="15">
        <v>0</v>
      </c>
      <c r="K3482" s="15">
        <v>77021</v>
      </c>
      <c r="L3482" s="15">
        <v>76993</v>
      </c>
      <c r="M3482" s="15">
        <v>154014</v>
      </c>
    </row>
    <row r="3483" spans="1:13" ht="12.45" customHeight="1" x14ac:dyDescent="0.2">
      <c r="A3483" s="11" t="str">
        <f t="shared" si="59"/>
        <v>TAMWORTH2012</v>
      </c>
      <c r="B3483" s="93" t="s">
        <v>51</v>
      </c>
      <c r="C3483" s="88">
        <v>2012</v>
      </c>
      <c r="D3483" s="89"/>
      <c r="E3483" s="15">
        <v>78866</v>
      </c>
      <c r="F3483" s="15">
        <v>78931</v>
      </c>
      <c r="G3483" s="15">
        <v>157797</v>
      </c>
      <c r="H3483" s="15">
        <v>0</v>
      </c>
      <c r="I3483" s="15">
        <v>0</v>
      </c>
      <c r="J3483" s="15">
        <v>0</v>
      </c>
      <c r="K3483" s="15">
        <v>78866</v>
      </c>
      <c r="L3483" s="15">
        <v>78931</v>
      </c>
      <c r="M3483" s="15">
        <v>157797</v>
      </c>
    </row>
    <row r="3484" spans="1:13" ht="12.45" customHeight="1" x14ac:dyDescent="0.2">
      <c r="A3484" s="11" t="str">
        <f t="shared" si="59"/>
        <v>TAMWORTH2013</v>
      </c>
      <c r="B3484" s="95" t="s">
        <v>51</v>
      </c>
      <c r="C3484" s="88">
        <v>2013</v>
      </c>
      <c r="D3484" s="89"/>
      <c r="E3484" s="15">
        <v>79004</v>
      </c>
      <c r="F3484" s="15">
        <v>78680</v>
      </c>
      <c r="G3484" s="15">
        <v>157684</v>
      </c>
      <c r="H3484" s="90">
        <v>0</v>
      </c>
      <c r="I3484" s="90">
        <v>0</v>
      </c>
      <c r="J3484" s="15">
        <v>0</v>
      </c>
      <c r="K3484" s="15">
        <v>79004</v>
      </c>
      <c r="L3484" s="15">
        <v>78680</v>
      </c>
      <c r="M3484" s="15">
        <v>157684</v>
      </c>
    </row>
    <row r="3485" spans="1:13" ht="12.45" customHeight="1" x14ac:dyDescent="0.2">
      <c r="A3485" s="11" t="str">
        <f t="shared" si="59"/>
        <v>TAMWORTH2014</v>
      </c>
      <c r="B3485" s="3" t="s">
        <v>51</v>
      </c>
      <c r="C3485" s="12">
        <v>2014</v>
      </c>
      <c r="E3485" s="13">
        <v>77532</v>
      </c>
      <c r="F3485" s="13">
        <v>76571</v>
      </c>
      <c r="G3485" s="13">
        <v>154103</v>
      </c>
      <c r="H3485" s="13">
        <v>0</v>
      </c>
      <c r="I3485" s="13">
        <v>0</v>
      </c>
      <c r="J3485" s="13">
        <v>0</v>
      </c>
      <c r="K3485" s="15">
        <v>77532</v>
      </c>
      <c r="L3485" s="15">
        <v>76571</v>
      </c>
      <c r="M3485" s="15">
        <v>154103</v>
      </c>
    </row>
    <row r="3486" spans="1:13" ht="12.45" customHeight="1" x14ac:dyDescent="0.2">
      <c r="A3486" s="11" t="str">
        <f t="shared" si="59"/>
        <v>TAMWORTH2015</v>
      </c>
      <c r="B3486" s="95" t="s">
        <v>51</v>
      </c>
      <c r="C3486" s="88">
        <v>2015</v>
      </c>
      <c r="D3486" s="89"/>
      <c r="E3486" s="15">
        <v>78506</v>
      </c>
      <c r="F3486" s="15">
        <v>78037</v>
      </c>
      <c r="G3486" s="15">
        <v>156543</v>
      </c>
      <c r="H3486" s="90">
        <v>0</v>
      </c>
      <c r="I3486" s="90">
        <v>0</v>
      </c>
      <c r="J3486" s="15">
        <v>0</v>
      </c>
      <c r="K3486" s="15">
        <v>78506</v>
      </c>
      <c r="L3486" s="15">
        <v>78037</v>
      </c>
      <c r="M3486" s="15">
        <v>156543</v>
      </c>
    </row>
    <row r="3487" spans="1:13" ht="12.45" customHeight="1" x14ac:dyDescent="0.2">
      <c r="A3487" s="11" t="str">
        <f t="shared" si="59"/>
        <v>TAMWORTH2016</v>
      </c>
      <c r="B3487" s="3" t="s">
        <v>51</v>
      </c>
      <c r="C3487" s="12">
        <v>2016</v>
      </c>
      <c r="E3487" s="13">
        <v>87750</v>
      </c>
      <c r="F3487" s="13">
        <v>88182</v>
      </c>
      <c r="G3487" s="13">
        <v>175932</v>
      </c>
      <c r="H3487" s="13">
        <v>0</v>
      </c>
      <c r="I3487" s="13">
        <v>0</v>
      </c>
      <c r="J3487" s="13">
        <v>0</v>
      </c>
      <c r="K3487" s="15">
        <v>87750</v>
      </c>
      <c r="L3487" s="15">
        <v>88182</v>
      </c>
      <c r="M3487" s="15">
        <v>175932</v>
      </c>
    </row>
    <row r="3488" spans="1:13" ht="12.45" customHeight="1" x14ac:dyDescent="0.2">
      <c r="A3488" s="11" t="str">
        <f t="shared" si="59"/>
        <v>TAMWORTH2017</v>
      </c>
      <c r="B3488" s="93" t="s">
        <v>51</v>
      </c>
      <c r="C3488" s="88">
        <v>2017</v>
      </c>
      <c r="D3488" s="89"/>
      <c r="E3488" s="15">
        <v>98126</v>
      </c>
      <c r="F3488" s="15">
        <v>97836</v>
      </c>
      <c r="G3488" s="15">
        <v>195962</v>
      </c>
      <c r="H3488" s="15">
        <v>0</v>
      </c>
      <c r="I3488" s="15">
        <v>0</v>
      </c>
      <c r="J3488" s="15">
        <v>0</v>
      </c>
      <c r="K3488" s="15">
        <v>98126</v>
      </c>
      <c r="L3488" s="15">
        <v>97836</v>
      </c>
      <c r="M3488" s="15">
        <v>195962</v>
      </c>
    </row>
    <row r="3489" spans="1:13" ht="12.45" customHeight="1" x14ac:dyDescent="0.2">
      <c r="A3489" s="11" t="str">
        <f t="shared" si="59"/>
        <v>TAMWORTH2018</v>
      </c>
      <c r="B3489" s="93" t="s">
        <v>51</v>
      </c>
      <c r="C3489" s="88">
        <v>2018</v>
      </c>
      <c r="D3489" s="89"/>
      <c r="E3489" s="15">
        <v>94824</v>
      </c>
      <c r="F3489" s="15">
        <v>94578</v>
      </c>
      <c r="G3489" s="15">
        <v>189402</v>
      </c>
      <c r="H3489" s="15">
        <v>0</v>
      </c>
      <c r="I3489" s="15">
        <v>0</v>
      </c>
      <c r="J3489" s="15">
        <v>0</v>
      </c>
      <c r="K3489" s="15">
        <v>94824</v>
      </c>
      <c r="L3489" s="15">
        <v>94578</v>
      </c>
      <c r="M3489" s="15">
        <v>189402</v>
      </c>
    </row>
    <row r="3490" spans="1:13" ht="12.45" customHeight="1" x14ac:dyDescent="0.2">
      <c r="A3490" s="11" t="str">
        <f t="shared" si="59"/>
        <v>TAMWORTH2019</v>
      </c>
      <c r="B3490" s="3" t="s">
        <v>51</v>
      </c>
      <c r="C3490" s="12">
        <v>2019</v>
      </c>
      <c r="E3490" s="13">
        <v>94469</v>
      </c>
      <c r="F3490" s="13">
        <v>94445</v>
      </c>
      <c r="G3490" s="13">
        <v>188914</v>
      </c>
      <c r="H3490" s="13">
        <v>0</v>
      </c>
      <c r="I3490" s="13">
        <v>0</v>
      </c>
      <c r="J3490" s="13">
        <v>0</v>
      </c>
      <c r="K3490" s="15">
        <v>94469</v>
      </c>
      <c r="L3490" s="15">
        <v>94445</v>
      </c>
      <c r="M3490" s="15">
        <v>188914</v>
      </c>
    </row>
    <row r="3491" spans="1:13" ht="12.45" customHeight="1" x14ac:dyDescent="0.2">
      <c r="A3491" s="11" t="str">
        <f t="shared" ref="A3491:A3554" si="60">CONCATENATE(B3491,C3491)</f>
        <v>TAMWORTH2020</v>
      </c>
      <c r="B3491" s="93" t="s">
        <v>51</v>
      </c>
      <c r="C3491" s="88">
        <v>2020</v>
      </c>
      <c r="D3491" s="89"/>
      <c r="E3491" s="15">
        <v>27934</v>
      </c>
      <c r="F3491" s="15">
        <v>26976</v>
      </c>
      <c r="G3491" s="15">
        <v>54910</v>
      </c>
      <c r="H3491" s="15">
        <v>0</v>
      </c>
      <c r="I3491" s="15">
        <v>0</v>
      </c>
      <c r="J3491" s="15">
        <v>0</v>
      </c>
      <c r="K3491" s="15">
        <v>27934</v>
      </c>
      <c r="L3491" s="15">
        <v>26976</v>
      </c>
      <c r="M3491" s="15">
        <v>54910</v>
      </c>
    </row>
    <row r="3492" spans="1:13" ht="12.45" customHeight="1" x14ac:dyDescent="0.2">
      <c r="A3492" s="11" t="str">
        <f t="shared" si="60"/>
        <v>TAMWORTH2021</v>
      </c>
      <c r="B3492" s="93" t="s">
        <v>51</v>
      </c>
      <c r="C3492" s="88">
        <v>2021</v>
      </c>
      <c r="D3492" s="89"/>
      <c r="E3492" s="15">
        <v>28935</v>
      </c>
      <c r="F3492" s="15">
        <v>29003</v>
      </c>
      <c r="G3492" s="15">
        <v>57938</v>
      </c>
      <c r="H3492" s="15">
        <v>0</v>
      </c>
      <c r="I3492" s="15">
        <v>0</v>
      </c>
      <c r="J3492" s="15">
        <v>0</v>
      </c>
      <c r="K3492" s="15">
        <v>28935</v>
      </c>
      <c r="L3492" s="15">
        <v>29003</v>
      </c>
      <c r="M3492" s="15">
        <v>57938</v>
      </c>
    </row>
    <row r="3493" spans="1:13" ht="12.45" customHeight="1" x14ac:dyDescent="0.2">
      <c r="A3493" s="11" t="str">
        <f t="shared" si="60"/>
        <v>TAMWORTH2022</v>
      </c>
      <c r="B3493" s="95" t="s">
        <v>51</v>
      </c>
      <c r="C3493" s="88">
        <v>2022</v>
      </c>
      <c r="D3493" s="89"/>
      <c r="E3493" s="15">
        <v>66874</v>
      </c>
      <c r="F3493" s="15">
        <v>66814</v>
      </c>
      <c r="G3493" s="15">
        <v>133688</v>
      </c>
      <c r="H3493" s="90">
        <v>0</v>
      </c>
      <c r="I3493" s="90">
        <v>0</v>
      </c>
      <c r="J3493" s="15">
        <v>0</v>
      </c>
      <c r="K3493" s="15">
        <v>66874</v>
      </c>
      <c r="L3493" s="15">
        <v>66814</v>
      </c>
      <c r="M3493" s="15">
        <v>133688</v>
      </c>
    </row>
    <row r="3494" spans="1:13" ht="12.45" customHeight="1" x14ac:dyDescent="0.2">
      <c r="A3494" s="11" t="str">
        <f t="shared" si="60"/>
        <v>TAMWORTH2023</v>
      </c>
      <c r="B3494" s="3" t="s">
        <v>51</v>
      </c>
      <c r="C3494" s="12">
        <v>2023</v>
      </c>
      <c r="E3494" s="13">
        <v>84199</v>
      </c>
      <c r="F3494" s="13">
        <v>83247</v>
      </c>
      <c r="G3494" s="13">
        <v>167446</v>
      </c>
      <c r="H3494" s="13">
        <v>0</v>
      </c>
      <c r="I3494" s="13">
        <v>0</v>
      </c>
      <c r="J3494" s="13">
        <v>0</v>
      </c>
      <c r="K3494" s="15">
        <v>84199</v>
      </c>
      <c r="L3494" s="15">
        <v>83247</v>
      </c>
      <c r="M3494" s="15">
        <v>167446</v>
      </c>
    </row>
    <row r="3495" spans="1:13" ht="12.45" customHeight="1" x14ac:dyDescent="0.2">
      <c r="A3495" s="11" t="str">
        <f t="shared" si="60"/>
        <v>TAMWORTH2024</v>
      </c>
      <c r="B3495" s="93" t="s">
        <v>51</v>
      </c>
      <c r="C3495" s="88">
        <v>2024</v>
      </c>
      <c r="D3495" s="89"/>
      <c r="E3495" s="15">
        <v>82585</v>
      </c>
      <c r="F3495" s="15">
        <v>82061</v>
      </c>
      <c r="G3495" s="15">
        <v>164646</v>
      </c>
      <c r="H3495" s="15">
        <v>0</v>
      </c>
      <c r="I3495" s="15">
        <v>0</v>
      </c>
      <c r="J3495" s="15">
        <v>0</v>
      </c>
      <c r="K3495" s="15">
        <v>82585</v>
      </c>
      <c r="L3495" s="15">
        <v>82061</v>
      </c>
      <c r="M3495" s="15">
        <v>164646</v>
      </c>
    </row>
    <row r="3496" spans="1:13" ht="12.45" customHeight="1" x14ac:dyDescent="0.2">
      <c r="A3496" s="11" t="str">
        <f t="shared" si="60"/>
        <v>THURSDAY ISLAND1985</v>
      </c>
      <c r="B3496" s="3" t="s">
        <v>50</v>
      </c>
      <c r="C3496" s="12">
        <v>1985</v>
      </c>
      <c r="E3496" s="13">
        <v>5981</v>
      </c>
      <c r="F3496" s="13">
        <v>6204</v>
      </c>
      <c r="G3496" s="13">
        <v>12185</v>
      </c>
      <c r="H3496" s="13">
        <v>0</v>
      </c>
      <c r="I3496" s="13">
        <v>0</v>
      </c>
      <c r="J3496" s="13">
        <v>0</v>
      </c>
      <c r="K3496" s="15">
        <v>5981</v>
      </c>
      <c r="L3496" s="15">
        <v>6204</v>
      </c>
      <c r="M3496" s="15">
        <v>12185</v>
      </c>
    </row>
    <row r="3497" spans="1:13" ht="12.45" customHeight="1" x14ac:dyDescent="0.2">
      <c r="A3497" s="11" t="str">
        <f t="shared" si="60"/>
        <v>THURSDAY ISLAND1986</v>
      </c>
      <c r="B3497" s="3" t="s">
        <v>50</v>
      </c>
      <c r="C3497" s="12">
        <v>1986</v>
      </c>
      <c r="E3497" s="13">
        <v>8234</v>
      </c>
      <c r="F3497" s="13">
        <v>8416</v>
      </c>
      <c r="G3497" s="13">
        <v>16650</v>
      </c>
      <c r="H3497" s="13">
        <v>0</v>
      </c>
      <c r="I3497" s="13">
        <v>0</v>
      </c>
      <c r="J3497" s="13">
        <v>0</v>
      </c>
      <c r="K3497" s="15">
        <v>8234</v>
      </c>
      <c r="L3497" s="15">
        <v>8416</v>
      </c>
      <c r="M3497" s="15">
        <v>16650</v>
      </c>
    </row>
    <row r="3498" spans="1:13" ht="12.45" customHeight="1" x14ac:dyDescent="0.2">
      <c r="A3498" s="11" t="str">
        <f t="shared" si="60"/>
        <v>THURSDAY ISLAND1987</v>
      </c>
      <c r="B3498" s="3" t="s">
        <v>50</v>
      </c>
      <c r="C3498" s="12">
        <v>1987</v>
      </c>
      <c r="E3498" s="13">
        <v>8772</v>
      </c>
      <c r="F3498" s="13">
        <v>9062</v>
      </c>
      <c r="G3498" s="13">
        <v>17834</v>
      </c>
      <c r="H3498" s="13">
        <v>0</v>
      </c>
      <c r="I3498" s="13">
        <v>0</v>
      </c>
      <c r="J3498" s="13">
        <v>0</v>
      </c>
      <c r="K3498" s="15">
        <v>8772</v>
      </c>
      <c r="L3498" s="15">
        <v>9062</v>
      </c>
      <c r="M3498" s="15">
        <v>17834</v>
      </c>
    </row>
    <row r="3499" spans="1:13" ht="12.45" customHeight="1" x14ac:dyDescent="0.2">
      <c r="A3499" s="11" t="str">
        <f t="shared" si="60"/>
        <v>THURSDAY ISLAND1988</v>
      </c>
      <c r="B3499" s="3" t="s">
        <v>50</v>
      </c>
      <c r="C3499" s="12">
        <v>1988</v>
      </c>
      <c r="E3499" s="13">
        <v>12686</v>
      </c>
      <c r="F3499" s="13">
        <v>13619</v>
      </c>
      <c r="G3499" s="13">
        <v>26305</v>
      </c>
      <c r="H3499" s="13">
        <v>0</v>
      </c>
      <c r="I3499" s="13">
        <v>0</v>
      </c>
      <c r="J3499" s="13">
        <v>0</v>
      </c>
      <c r="K3499" s="15">
        <v>12686</v>
      </c>
      <c r="L3499" s="15">
        <v>13619</v>
      </c>
      <c r="M3499" s="15">
        <v>26305</v>
      </c>
    </row>
    <row r="3500" spans="1:13" ht="12.45" customHeight="1" x14ac:dyDescent="0.2">
      <c r="A3500" s="11" t="str">
        <f t="shared" si="60"/>
        <v>THURSDAY ISLAND1989</v>
      </c>
      <c r="B3500" s="3" t="s">
        <v>50</v>
      </c>
      <c r="C3500" s="12">
        <v>1989</v>
      </c>
      <c r="E3500" s="13">
        <v>11472</v>
      </c>
      <c r="F3500" s="13">
        <v>11975</v>
      </c>
      <c r="G3500" s="13">
        <v>23447</v>
      </c>
      <c r="H3500" s="13">
        <v>0</v>
      </c>
      <c r="I3500" s="13">
        <v>0</v>
      </c>
      <c r="J3500" s="13">
        <v>0</v>
      </c>
      <c r="K3500" s="15">
        <v>11472</v>
      </c>
      <c r="L3500" s="15">
        <v>11975</v>
      </c>
      <c r="M3500" s="15">
        <v>23447</v>
      </c>
    </row>
    <row r="3501" spans="1:13" ht="12.45" customHeight="1" x14ac:dyDescent="0.2">
      <c r="A3501" s="11" t="str">
        <f t="shared" si="60"/>
        <v>THURSDAY ISLAND1990</v>
      </c>
      <c r="B3501" s="3" t="s">
        <v>50</v>
      </c>
      <c r="C3501" s="12">
        <v>1990</v>
      </c>
      <c r="E3501" s="13">
        <v>8124</v>
      </c>
      <c r="F3501" s="13">
        <v>8484</v>
      </c>
      <c r="G3501" s="13">
        <v>16608</v>
      </c>
      <c r="H3501" s="13">
        <v>0</v>
      </c>
      <c r="I3501" s="13">
        <v>0</v>
      </c>
      <c r="J3501" s="13">
        <v>0</v>
      </c>
      <c r="K3501" s="15">
        <v>8124</v>
      </c>
      <c r="L3501" s="15">
        <v>8484</v>
      </c>
      <c r="M3501" s="15">
        <v>16608</v>
      </c>
    </row>
    <row r="3502" spans="1:13" ht="12.45" customHeight="1" x14ac:dyDescent="0.2">
      <c r="A3502" s="11" t="str">
        <f t="shared" si="60"/>
        <v>THURSDAY ISLAND1991</v>
      </c>
      <c r="B3502" s="3" t="s">
        <v>50</v>
      </c>
      <c r="C3502" s="12">
        <v>1991</v>
      </c>
      <c r="D3502" s="89"/>
      <c r="E3502" s="15">
        <v>20119</v>
      </c>
      <c r="F3502" s="15">
        <v>21288</v>
      </c>
      <c r="G3502" s="15">
        <v>41407</v>
      </c>
      <c r="H3502" s="90">
        <v>0</v>
      </c>
      <c r="I3502" s="90">
        <v>0</v>
      </c>
      <c r="J3502" s="15">
        <v>0</v>
      </c>
      <c r="K3502" s="15">
        <v>20119</v>
      </c>
      <c r="L3502" s="15">
        <v>21288</v>
      </c>
      <c r="M3502" s="15">
        <v>41407</v>
      </c>
    </row>
    <row r="3503" spans="1:13" ht="12.45" customHeight="1" x14ac:dyDescent="0.2">
      <c r="A3503" s="11" t="str">
        <f t="shared" si="60"/>
        <v>THURSDAY ISLAND1992</v>
      </c>
      <c r="B3503" s="3" t="s">
        <v>50</v>
      </c>
      <c r="C3503" s="12">
        <v>1992</v>
      </c>
      <c r="D3503" s="89"/>
      <c r="E3503" s="15">
        <v>25347</v>
      </c>
      <c r="F3503" s="15">
        <v>26222</v>
      </c>
      <c r="G3503" s="15">
        <v>51569</v>
      </c>
      <c r="H3503" s="90">
        <v>0</v>
      </c>
      <c r="I3503" s="90">
        <v>0</v>
      </c>
      <c r="J3503" s="15">
        <v>0</v>
      </c>
      <c r="K3503" s="15">
        <v>25347</v>
      </c>
      <c r="L3503" s="15">
        <v>26222</v>
      </c>
      <c r="M3503" s="15">
        <v>51569</v>
      </c>
    </row>
    <row r="3504" spans="1:13" ht="12.45" customHeight="1" x14ac:dyDescent="0.2">
      <c r="A3504" s="11" t="str">
        <f t="shared" si="60"/>
        <v>THURSDAY ISLAND1993</v>
      </c>
      <c r="B3504" s="3" t="s">
        <v>50</v>
      </c>
      <c r="C3504" s="12">
        <v>1993</v>
      </c>
      <c r="E3504" s="13">
        <v>19370</v>
      </c>
      <c r="F3504" s="13">
        <v>19185</v>
      </c>
      <c r="G3504" s="13">
        <v>38555</v>
      </c>
      <c r="H3504" s="13">
        <v>0</v>
      </c>
      <c r="I3504" s="13">
        <v>0</v>
      </c>
      <c r="J3504" s="13">
        <v>0</v>
      </c>
      <c r="K3504" s="15">
        <v>19370</v>
      </c>
      <c r="L3504" s="15">
        <v>19185</v>
      </c>
      <c r="M3504" s="15">
        <v>38555</v>
      </c>
    </row>
    <row r="3505" spans="1:13" ht="12.45" customHeight="1" x14ac:dyDescent="0.2">
      <c r="A3505" s="11" t="str">
        <f t="shared" si="60"/>
        <v>THURSDAY ISLAND1994</v>
      </c>
      <c r="B3505" s="3" t="s">
        <v>50</v>
      </c>
      <c r="C3505" s="12">
        <v>1994</v>
      </c>
      <c r="D3505" s="89"/>
      <c r="E3505" s="15">
        <v>17279</v>
      </c>
      <c r="F3505" s="15">
        <v>17376</v>
      </c>
      <c r="G3505" s="15">
        <v>34655</v>
      </c>
      <c r="H3505" s="90">
        <v>0</v>
      </c>
      <c r="I3505" s="90">
        <v>0</v>
      </c>
      <c r="J3505" s="15">
        <v>0</v>
      </c>
      <c r="K3505" s="15">
        <v>17279</v>
      </c>
      <c r="L3505" s="15">
        <v>17376</v>
      </c>
      <c r="M3505" s="15">
        <v>34655</v>
      </c>
    </row>
    <row r="3506" spans="1:13" ht="12.45" customHeight="1" x14ac:dyDescent="0.2">
      <c r="A3506" s="11" t="str">
        <f t="shared" si="60"/>
        <v>THURSDAY ISLAND1995</v>
      </c>
      <c r="B3506" s="3" t="s">
        <v>50</v>
      </c>
      <c r="C3506" s="12">
        <v>1995</v>
      </c>
      <c r="E3506" s="13">
        <v>16983</v>
      </c>
      <c r="F3506" s="13">
        <v>17210</v>
      </c>
      <c r="G3506" s="13">
        <v>34193</v>
      </c>
      <c r="H3506" s="13">
        <v>0</v>
      </c>
      <c r="I3506" s="13">
        <v>0</v>
      </c>
      <c r="J3506" s="13">
        <v>0</v>
      </c>
      <c r="K3506" s="15">
        <v>16983</v>
      </c>
      <c r="L3506" s="15">
        <v>17210</v>
      </c>
      <c r="M3506" s="15">
        <v>34193</v>
      </c>
    </row>
    <row r="3507" spans="1:13" ht="12.45" customHeight="1" x14ac:dyDescent="0.2">
      <c r="A3507" s="11" t="str">
        <f t="shared" si="60"/>
        <v>THURSDAY ISLAND1996</v>
      </c>
      <c r="B3507" s="3" t="s">
        <v>50</v>
      </c>
      <c r="C3507" s="12">
        <v>1996</v>
      </c>
      <c r="D3507" s="89"/>
      <c r="E3507" s="15">
        <v>18087</v>
      </c>
      <c r="F3507" s="15">
        <v>18404</v>
      </c>
      <c r="G3507" s="15">
        <v>36491</v>
      </c>
      <c r="H3507" s="15">
        <v>0</v>
      </c>
      <c r="I3507" s="15">
        <v>0</v>
      </c>
      <c r="J3507" s="15">
        <v>0</v>
      </c>
      <c r="K3507" s="15">
        <v>18087</v>
      </c>
      <c r="L3507" s="15">
        <v>18404</v>
      </c>
      <c r="M3507" s="15">
        <v>36491</v>
      </c>
    </row>
    <row r="3508" spans="1:13" ht="12.45" customHeight="1" x14ac:dyDescent="0.2">
      <c r="A3508" s="11" t="str">
        <f t="shared" si="60"/>
        <v>THURSDAY ISLAND1997</v>
      </c>
      <c r="B3508" s="3" t="s">
        <v>50</v>
      </c>
      <c r="C3508" s="12">
        <v>1997</v>
      </c>
      <c r="E3508" s="13">
        <v>20855</v>
      </c>
      <c r="F3508" s="13">
        <v>21142</v>
      </c>
      <c r="G3508" s="13">
        <v>41997</v>
      </c>
      <c r="H3508" s="13">
        <v>0</v>
      </c>
      <c r="I3508" s="13">
        <v>0</v>
      </c>
      <c r="J3508" s="13">
        <v>0</v>
      </c>
      <c r="K3508" s="15">
        <v>20855</v>
      </c>
      <c r="L3508" s="15">
        <v>21142</v>
      </c>
      <c r="M3508" s="15">
        <v>41997</v>
      </c>
    </row>
    <row r="3509" spans="1:13" ht="12.45" customHeight="1" x14ac:dyDescent="0.2">
      <c r="A3509" s="11" t="str">
        <f t="shared" si="60"/>
        <v>THURSDAY ISLAND1998</v>
      </c>
      <c r="B3509" s="3" t="s">
        <v>50</v>
      </c>
      <c r="C3509" s="12">
        <v>1998</v>
      </c>
      <c r="D3509" s="89"/>
      <c r="E3509" s="13">
        <v>22133</v>
      </c>
      <c r="F3509" s="13">
        <v>21967</v>
      </c>
      <c r="G3509" s="13">
        <v>44100</v>
      </c>
      <c r="H3509" s="13">
        <v>0</v>
      </c>
      <c r="I3509" s="13">
        <v>0</v>
      </c>
      <c r="J3509" s="13">
        <v>0</v>
      </c>
      <c r="K3509" s="15">
        <v>22133</v>
      </c>
      <c r="L3509" s="15">
        <v>21967</v>
      </c>
      <c r="M3509" s="15">
        <v>44100</v>
      </c>
    </row>
    <row r="3510" spans="1:13" ht="12.45" customHeight="1" x14ac:dyDescent="0.2">
      <c r="A3510" s="11" t="str">
        <f t="shared" si="60"/>
        <v>THURSDAY ISLAND1999</v>
      </c>
      <c r="B3510" s="3" t="s">
        <v>50</v>
      </c>
      <c r="C3510" s="12">
        <v>1999</v>
      </c>
      <c r="E3510" s="13">
        <v>22943</v>
      </c>
      <c r="F3510" s="13">
        <v>23407</v>
      </c>
      <c r="G3510" s="13">
        <v>46350</v>
      </c>
      <c r="H3510" s="13">
        <v>0</v>
      </c>
      <c r="I3510" s="13">
        <v>0</v>
      </c>
      <c r="J3510" s="13">
        <v>0</v>
      </c>
      <c r="K3510" s="15">
        <v>22943</v>
      </c>
      <c r="L3510" s="15">
        <v>23407</v>
      </c>
      <c r="M3510" s="15">
        <v>46350</v>
      </c>
    </row>
    <row r="3511" spans="1:13" ht="12.45" customHeight="1" x14ac:dyDescent="0.2">
      <c r="A3511" s="11" t="str">
        <f t="shared" si="60"/>
        <v>THURSDAY ISLAND2000</v>
      </c>
      <c r="B3511" s="93" t="s">
        <v>50</v>
      </c>
      <c r="C3511" s="88">
        <v>2000</v>
      </c>
      <c r="D3511" s="89"/>
      <c r="E3511" s="15">
        <v>23239</v>
      </c>
      <c r="F3511" s="15">
        <v>23613</v>
      </c>
      <c r="G3511" s="15">
        <v>46852</v>
      </c>
      <c r="H3511" s="15">
        <v>0</v>
      </c>
      <c r="I3511" s="15">
        <v>0</v>
      </c>
      <c r="J3511" s="15">
        <v>0</v>
      </c>
      <c r="K3511" s="15">
        <v>23239</v>
      </c>
      <c r="L3511" s="15">
        <v>23613</v>
      </c>
      <c r="M3511" s="15">
        <v>46852</v>
      </c>
    </row>
    <row r="3512" spans="1:13" ht="12.45" customHeight="1" x14ac:dyDescent="0.2">
      <c r="A3512" s="11" t="str">
        <f t="shared" si="60"/>
        <v>THURSDAY ISLAND2001</v>
      </c>
      <c r="B3512" s="95" t="s">
        <v>50</v>
      </c>
      <c r="C3512" s="88">
        <v>2001</v>
      </c>
      <c r="D3512" s="89"/>
      <c r="E3512" s="15">
        <v>22197</v>
      </c>
      <c r="F3512" s="15">
        <v>22432</v>
      </c>
      <c r="G3512" s="15">
        <v>44629</v>
      </c>
      <c r="H3512" s="90">
        <v>0</v>
      </c>
      <c r="I3512" s="90">
        <v>0</v>
      </c>
      <c r="J3512" s="15">
        <v>0</v>
      </c>
      <c r="K3512" s="15">
        <v>22197</v>
      </c>
      <c r="L3512" s="15">
        <v>22432</v>
      </c>
      <c r="M3512" s="15">
        <v>44629</v>
      </c>
    </row>
    <row r="3513" spans="1:13" ht="12.45" customHeight="1" x14ac:dyDescent="0.2">
      <c r="A3513" s="11" t="str">
        <f t="shared" si="60"/>
        <v>THURSDAY ISLAND2002</v>
      </c>
      <c r="B3513" s="95" t="s">
        <v>50</v>
      </c>
      <c r="C3513" s="88">
        <v>2002</v>
      </c>
      <c r="D3513" s="89"/>
      <c r="E3513" s="15">
        <v>22370</v>
      </c>
      <c r="F3513" s="15">
        <v>22443</v>
      </c>
      <c r="G3513" s="15">
        <v>44813</v>
      </c>
      <c r="H3513" s="90">
        <v>0</v>
      </c>
      <c r="I3513" s="90">
        <v>0</v>
      </c>
      <c r="J3513" s="15">
        <v>0</v>
      </c>
      <c r="K3513" s="15">
        <v>22370</v>
      </c>
      <c r="L3513" s="15">
        <v>22443</v>
      </c>
      <c r="M3513" s="15">
        <v>44813</v>
      </c>
    </row>
    <row r="3514" spans="1:13" ht="12.45" customHeight="1" x14ac:dyDescent="0.2">
      <c r="A3514" s="11" t="str">
        <f t="shared" si="60"/>
        <v>THURSDAY ISLAND2003</v>
      </c>
      <c r="B3514" s="3" t="s">
        <v>50</v>
      </c>
      <c r="C3514" s="12">
        <v>2003</v>
      </c>
      <c r="E3514" s="13">
        <v>22840</v>
      </c>
      <c r="F3514" s="13">
        <v>22776</v>
      </c>
      <c r="G3514" s="13">
        <v>45616</v>
      </c>
      <c r="H3514" s="13">
        <v>0</v>
      </c>
      <c r="I3514" s="13">
        <v>0</v>
      </c>
      <c r="J3514" s="13">
        <v>0</v>
      </c>
      <c r="K3514" s="15">
        <v>22840</v>
      </c>
      <c r="L3514" s="15">
        <v>22776</v>
      </c>
      <c r="M3514" s="15">
        <v>45616</v>
      </c>
    </row>
    <row r="3515" spans="1:13" ht="12.45" customHeight="1" x14ac:dyDescent="0.2">
      <c r="A3515" s="11" t="str">
        <f t="shared" si="60"/>
        <v>THURSDAY ISLAND2004</v>
      </c>
      <c r="B3515" s="3" t="s">
        <v>50</v>
      </c>
      <c r="C3515" s="12">
        <v>2004</v>
      </c>
      <c r="D3515" s="89"/>
      <c r="E3515" s="13">
        <v>23666</v>
      </c>
      <c r="F3515" s="13">
        <v>23929</v>
      </c>
      <c r="G3515" s="13">
        <v>47595</v>
      </c>
      <c r="H3515" s="13">
        <v>0</v>
      </c>
      <c r="I3515" s="13">
        <v>0</v>
      </c>
      <c r="J3515" s="13">
        <v>0</v>
      </c>
      <c r="K3515" s="15">
        <v>23666</v>
      </c>
      <c r="L3515" s="15">
        <v>23929</v>
      </c>
      <c r="M3515" s="15">
        <v>47595</v>
      </c>
    </row>
    <row r="3516" spans="1:13" ht="12.45" customHeight="1" x14ac:dyDescent="0.2">
      <c r="A3516" s="11" t="str">
        <f t="shared" si="60"/>
        <v>THURSDAY ISLAND2005</v>
      </c>
      <c r="B3516" s="95" t="s">
        <v>50</v>
      </c>
      <c r="C3516" s="88">
        <v>2005</v>
      </c>
      <c r="D3516" s="89"/>
      <c r="E3516" s="15">
        <v>24181</v>
      </c>
      <c r="F3516" s="15">
        <v>24335</v>
      </c>
      <c r="G3516" s="15">
        <v>48516</v>
      </c>
      <c r="H3516" s="90">
        <v>0</v>
      </c>
      <c r="I3516" s="90">
        <v>0</v>
      </c>
      <c r="J3516" s="15">
        <v>0</v>
      </c>
      <c r="K3516" s="15">
        <v>24181</v>
      </c>
      <c r="L3516" s="15">
        <v>24335</v>
      </c>
      <c r="M3516" s="15">
        <v>48516</v>
      </c>
    </row>
    <row r="3517" spans="1:13" ht="12.45" customHeight="1" x14ac:dyDescent="0.2">
      <c r="A3517" s="11" t="str">
        <f t="shared" si="60"/>
        <v>THURSDAY ISLAND2006</v>
      </c>
      <c r="B3517" s="95" t="s">
        <v>50</v>
      </c>
      <c r="C3517" s="88">
        <v>2006</v>
      </c>
      <c r="D3517" s="89"/>
      <c r="E3517" s="15">
        <v>26376</v>
      </c>
      <c r="F3517" s="15">
        <v>26312</v>
      </c>
      <c r="G3517" s="15">
        <v>52688</v>
      </c>
      <c r="H3517" s="90">
        <v>0</v>
      </c>
      <c r="I3517" s="90">
        <v>0</v>
      </c>
      <c r="J3517" s="15">
        <v>0</v>
      </c>
      <c r="K3517" s="15">
        <v>26376</v>
      </c>
      <c r="L3517" s="15">
        <v>26312</v>
      </c>
      <c r="M3517" s="15">
        <v>52688</v>
      </c>
    </row>
    <row r="3518" spans="1:13" ht="12.45" customHeight="1" x14ac:dyDescent="0.2">
      <c r="A3518" s="11" t="str">
        <f t="shared" si="60"/>
        <v>THURSDAY ISLAND2007</v>
      </c>
      <c r="B3518" s="93" t="s">
        <v>50</v>
      </c>
      <c r="C3518" s="88">
        <v>2007</v>
      </c>
      <c r="D3518" s="89"/>
      <c r="E3518" s="15">
        <v>30016</v>
      </c>
      <c r="F3518" s="15">
        <v>30097</v>
      </c>
      <c r="G3518" s="15">
        <v>60113</v>
      </c>
      <c r="H3518" s="15">
        <v>0</v>
      </c>
      <c r="I3518" s="15">
        <v>0</v>
      </c>
      <c r="J3518" s="15">
        <v>0</v>
      </c>
      <c r="K3518" s="15">
        <v>30016</v>
      </c>
      <c r="L3518" s="15">
        <v>30097</v>
      </c>
      <c r="M3518" s="15">
        <v>60113</v>
      </c>
    </row>
    <row r="3519" spans="1:13" ht="12.45" customHeight="1" x14ac:dyDescent="0.2">
      <c r="A3519" s="11" t="str">
        <f t="shared" si="60"/>
        <v>THURSDAY ISLAND2008</v>
      </c>
      <c r="B3519" s="95" t="s">
        <v>50</v>
      </c>
      <c r="C3519" s="88">
        <v>2008</v>
      </c>
      <c r="D3519" s="89"/>
      <c r="E3519" s="15">
        <v>32961</v>
      </c>
      <c r="F3519" s="15">
        <v>32977</v>
      </c>
      <c r="G3519" s="15">
        <v>65938</v>
      </c>
      <c r="H3519" s="90">
        <v>0</v>
      </c>
      <c r="I3519" s="90">
        <v>0</v>
      </c>
      <c r="J3519" s="15">
        <v>0</v>
      </c>
      <c r="K3519" s="15">
        <v>32961</v>
      </c>
      <c r="L3519" s="15">
        <v>32977</v>
      </c>
      <c r="M3519" s="15">
        <v>65938</v>
      </c>
    </row>
    <row r="3520" spans="1:13" ht="12.45" customHeight="1" x14ac:dyDescent="0.2">
      <c r="A3520" s="11" t="str">
        <f t="shared" si="60"/>
        <v>THURSDAY ISLAND2009</v>
      </c>
      <c r="B3520" s="95" t="s">
        <v>50</v>
      </c>
      <c r="C3520" s="88">
        <v>2009</v>
      </c>
      <c r="D3520" s="89"/>
      <c r="E3520" s="15">
        <v>30768</v>
      </c>
      <c r="F3520" s="15">
        <v>29848</v>
      </c>
      <c r="G3520" s="15">
        <v>60616</v>
      </c>
      <c r="H3520" s="15">
        <v>0</v>
      </c>
      <c r="I3520" s="15">
        <v>0</v>
      </c>
      <c r="J3520" s="15">
        <v>0</v>
      </c>
      <c r="K3520" s="15">
        <v>30768</v>
      </c>
      <c r="L3520" s="15">
        <v>29848</v>
      </c>
      <c r="M3520" s="15">
        <v>60616</v>
      </c>
    </row>
    <row r="3521" spans="1:13" ht="12.45" customHeight="1" x14ac:dyDescent="0.2">
      <c r="A3521" s="11" t="str">
        <f t="shared" si="60"/>
        <v>THURSDAY ISLAND2010</v>
      </c>
      <c r="B3521" s="93" t="s">
        <v>50</v>
      </c>
      <c r="C3521" s="88">
        <v>2010</v>
      </c>
      <c r="D3521" s="89"/>
      <c r="E3521" s="15">
        <v>31156</v>
      </c>
      <c r="F3521" s="15">
        <v>30341</v>
      </c>
      <c r="G3521" s="15">
        <v>61497</v>
      </c>
      <c r="H3521" s="15">
        <v>0</v>
      </c>
      <c r="I3521" s="15">
        <v>0</v>
      </c>
      <c r="J3521" s="15">
        <v>0</v>
      </c>
      <c r="K3521" s="15">
        <v>31156</v>
      </c>
      <c r="L3521" s="15">
        <v>30341</v>
      </c>
      <c r="M3521" s="15">
        <v>61497</v>
      </c>
    </row>
    <row r="3522" spans="1:13" ht="12.45" customHeight="1" x14ac:dyDescent="0.2">
      <c r="A3522" s="11" t="str">
        <f t="shared" si="60"/>
        <v>THURSDAY ISLAND2011</v>
      </c>
      <c r="B3522" s="3" t="s">
        <v>50</v>
      </c>
      <c r="C3522" s="12">
        <v>2011</v>
      </c>
      <c r="E3522" s="13">
        <v>41785</v>
      </c>
      <c r="F3522" s="13">
        <v>42420</v>
      </c>
      <c r="G3522" s="13">
        <v>84205</v>
      </c>
      <c r="H3522" s="13">
        <v>0</v>
      </c>
      <c r="I3522" s="13">
        <v>0</v>
      </c>
      <c r="J3522" s="13">
        <v>0</v>
      </c>
      <c r="K3522" s="15">
        <v>41785</v>
      </c>
      <c r="L3522" s="15">
        <v>42420</v>
      </c>
      <c r="M3522" s="15">
        <v>84205</v>
      </c>
    </row>
    <row r="3523" spans="1:13" ht="12.45" customHeight="1" x14ac:dyDescent="0.2">
      <c r="A3523" s="11" t="str">
        <f t="shared" si="60"/>
        <v>THURSDAY ISLAND2012</v>
      </c>
      <c r="B3523" s="3" t="s">
        <v>50</v>
      </c>
      <c r="C3523" s="12">
        <v>2012</v>
      </c>
      <c r="E3523" s="13">
        <v>47222</v>
      </c>
      <c r="F3523" s="13">
        <v>47416</v>
      </c>
      <c r="G3523" s="13">
        <v>94638</v>
      </c>
      <c r="H3523" s="13">
        <v>0</v>
      </c>
      <c r="I3523" s="13">
        <v>0</v>
      </c>
      <c r="J3523" s="13">
        <v>0</v>
      </c>
      <c r="K3523" s="15">
        <v>47222</v>
      </c>
      <c r="L3523" s="15">
        <v>47416</v>
      </c>
      <c r="M3523" s="15">
        <v>94638</v>
      </c>
    </row>
    <row r="3524" spans="1:13" ht="12.45" customHeight="1" x14ac:dyDescent="0.2">
      <c r="A3524" s="11" t="str">
        <f t="shared" si="60"/>
        <v>THURSDAY ISLAND2013</v>
      </c>
      <c r="B3524" s="93" t="s">
        <v>50</v>
      </c>
      <c r="C3524" s="88">
        <v>2013</v>
      </c>
      <c r="D3524" s="89"/>
      <c r="E3524" s="15">
        <v>45804</v>
      </c>
      <c r="F3524" s="15">
        <v>46469</v>
      </c>
      <c r="G3524" s="15">
        <v>92273</v>
      </c>
      <c r="H3524" s="15">
        <v>0</v>
      </c>
      <c r="I3524" s="15">
        <v>0</v>
      </c>
      <c r="J3524" s="15">
        <v>0</v>
      </c>
      <c r="K3524" s="15">
        <v>45804</v>
      </c>
      <c r="L3524" s="15">
        <v>46469</v>
      </c>
      <c r="M3524" s="15">
        <v>92273</v>
      </c>
    </row>
    <row r="3525" spans="1:13" ht="12.45" customHeight="1" x14ac:dyDescent="0.2">
      <c r="A3525" s="11" t="str">
        <f t="shared" si="60"/>
        <v>THURSDAY ISLAND2014</v>
      </c>
      <c r="B3525" s="3" t="s">
        <v>50</v>
      </c>
      <c r="C3525" s="12">
        <v>2014</v>
      </c>
      <c r="E3525" s="13">
        <v>42664</v>
      </c>
      <c r="F3525" s="13">
        <v>43611</v>
      </c>
      <c r="G3525" s="13">
        <v>86275</v>
      </c>
      <c r="H3525" s="13">
        <v>0</v>
      </c>
      <c r="I3525" s="13">
        <v>0</v>
      </c>
      <c r="J3525" s="13">
        <v>0</v>
      </c>
      <c r="K3525" s="15">
        <v>42664</v>
      </c>
      <c r="L3525" s="15">
        <v>43611</v>
      </c>
      <c r="M3525" s="15">
        <v>86275</v>
      </c>
    </row>
    <row r="3526" spans="1:13" ht="12.45" customHeight="1" x14ac:dyDescent="0.2">
      <c r="A3526" s="11" t="str">
        <f t="shared" si="60"/>
        <v>THURSDAY ISLAND2015</v>
      </c>
      <c r="B3526" s="3" t="s">
        <v>50</v>
      </c>
      <c r="C3526" s="12">
        <v>2015</v>
      </c>
      <c r="E3526" s="13">
        <v>44776</v>
      </c>
      <c r="F3526" s="13">
        <v>45552</v>
      </c>
      <c r="G3526" s="13">
        <v>90328</v>
      </c>
      <c r="H3526" s="13">
        <v>0</v>
      </c>
      <c r="I3526" s="13">
        <v>0</v>
      </c>
      <c r="J3526" s="13">
        <v>0</v>
      </c>
      <c r="K3526" s="15">
        <v>44776</v>
      </c>
      <c r="L3526" s="15">
        <v>45552</v>
      </c>
      <c r="M3526" s="15">
        <v>90328</v>
      </c>
    </row>
    <row r="3527" spans="1:13" ht="12.45" customHeight="1" x14ac:dyDescent="0.2">
      <c r="A3527" s="11" t="str">
        <f t="shared" si="60"/>
        <v>THURSDAY ISLAND2016</v>
      </c>
      <c r="B3527" s="95" t="s">
        <v>50</v>
      </c>
      <c r="C3527" s="88">
        <v>2016</v>
      </c>
      <c r="D3527" s="89"/>
      <c r="E3527" s="15">
        <v>48137</v>
      </c>
      <c r="F3527" s="15">
        <v>48424</v>
      </c>
      <c r="G3527" s="15">
        <v>96561</v>
      </c>
      <c r="H3527" s="90">
        <v>0</v>
      </c>
      <c r="I3527" s="90">
        <v>0</v>
      </c>
      <c r="J3527" s="15">
        <v>0</v>
      </c>
      <c r="K3527" s="15">
        <v>48137</v>
      </c>
      <c r="L3527" s="15">
        <v>48424</v>
      </c>
      <c r="M3527" s="15">
        <v>96561</v>
      </c>
    </row>
    <row r="3528" spans="1:13" ht="12.45" customHeight="1" x14ac:dyDescent="0.2">
      <c r="A3528" s="11" t="str">
        <f t="shared" si="60"/>
        <v>THURSDAY ISLAND2017</v>
      </c>
      <c r="B3528" s="95" t="s">
        <v>50</v>
      </c>
      <c r="C3528" s="88">
        <v>2017</v>
      </c>
      <c r="D3528" s="89"/>
      <c r="E3528" s="15">
        <v>48483</v>
      </c>
      <c r="F3528" s="15">
        <v>50102</v>
      </c>
      <c r="G3528" s="15">
        <v>98585</v>
      </c>
      <c r="H3528" s="90">
        <v>0</v>
      </c>
      <c r="I3528" s="90">
        <v>0</v>
      </c>
      <c r="J3528" s="15">
        <v>0</v>
      </c>
      <c r="K3528" s="15">
        <v>48483</v>
      </c>
      <c r="L3528" s="15">
        <v>50102</v>
      </c>
      <c r="M3528" s="15">
        <v>98585</v>
      </c>
    </row>
    <row r="3529" spans="1:13" ht="12.45" customHeight="1" x14ac:dyDescent="0.2">
      <c r="A3529" s="11" t="str">
        <f t="shared" si="60"/>
        <v>THURSDAY ISLAND2018</v>
      </c>
      <c r="B3529" s="3" t="s">
        <v>50</v>
      </c>
      <c r="C3529" s="12">
        <v>2018</v>
      </c>
      <c r="E3529" s="13">
        <v>49734</v>
      </c>
      <c r="F3529" s="13">
        <v>51009</v>
      </c>
      <c r="G3529" s="13">
        <v>100743</v>
      </c>
      <c r="H3529" s="13">
        <v>0</v>
      </c>
      <c r="I3529" s="13">
        <v>0</v>
      </c>
      <c r="J3529" s="13">
        <v>0</v>
      </c>
      <c r="K3529" s="15">
        <v>49734</v>
      </c>
      <c r="L3529" s="15">
        <v>51009</v>
      </c>
      <c r="M3529" s="15">
        <v>100743</v>
      </c>
    </row>
    <row r="3530" spans="1:13" ht="12.45" customHeight="1" x14ac:dyDescent="0.2">
      <c r="A3530" s="11" t="str">
        <f t="shared" si="60"/>
        <v>THURSDAY ISLAND2019</v>
      </c>
      <c r="B3530" s="93" t="s">
        <v>50</v>
      </c>
      <c r="C3530" s="88">
        <v>2019</v>
      </c>
      <c r="D3530" s="89"/>
      <c r="E3530" s="15">
        <v>48141</v>
      </c>
      <c r="F3530" s="15">
        <v>48855</v>
      </c>
      <c r="G3530" s="15">
        <v>96996</v>
      </c>
      <c r="H3530" s="15">
        <v>0</v>
      </c>
      <c r="I3530" s="15">
        <v>0</v>
      </c>
      <c r="J3530" s="15">
        <v>0</v>
      </c>
      <c r="K3530" s="15">
        <v>48141</v>
      </c>
      <c r="L3530" s="15">
        <v>48855</v>
      </c>
      <c r="M3530" s="15">
        <v>96996</v>
      </c>
    </row>
    <row r="3531" spans="1:13" ht="12.45" customHeight="1" x14ac:dyDescent="0.2">
      <c r="A3531" s="11" t="str">
        <f t="shared" si="60"/>
        <v>THURSDAY ISLAND2020</v>
      </c>
      <c r="B3531" s="93" t="s">
        <v>50</v>
      </c>
      <c r="C3531" s="88">
        <v>2020</v>
      </c>
      <c r="D3531" s="89"/>
      <c r="E3531" s="15">
        <v>30286</v>
      </c>
      <c r="F3531" s="15">
        <v>29558</v>
      </c>
      <c r="G3531" s="15">
        <v>59844</v>
      </c>
      <c r="H3531" s="15">
        <v>0</v>
      </c>
      <c r="I3531" s="15">
        <v>0</v>
      </c>
      <c r="J3531" s="15">
        <v>0</v>
      </c>
      <c r="K3531" s="15">
        <v>30286</v>
      </c>
      <c r="L3531" s="15">
        <v>29558</v>
      </c>
      <c r="M3531" s="15">
        <v>59844</v>
      </c>
    </row>
    <row r="3532" spans="1:13" ht="12.45" customHeight="1" x14ac:dyDescent="0.2">
      <c r="A3532" s="11" t="str">
        <f t="shared" si="60"/>
        <v>THURSDAY ISLAND2021</v>
      </c>
      <c r="B3532" s="93" t="s">
        <v>50</v>
      </c>
      <c r="C3532" s="88">
        <v>2021</v>
      </c>
      <c r="D3532" s="89"/>
      <c r="E3532" s="15">
        <v>46860</v>
      </c>
      <c r="F3532" s="15">
        <v>46441</v>
      </c>
      <c r="G3532" s="15">
        <v>93301</v>
      </c>
      <c r="H3532" s="15">
        <v>0</v>
      </c>
      <c r="I3532" s="15">
        <v>0</v>
      </c>
      <c r="J3532" s="15">
        <v>0</v>
      </c>
      <c r="K3532" s="15">
        <v>46860</v>
      </c>
      <c r="L3532" s="15">
        <v>46441</v>
      </c>
      <c r="M3532" s="15">
        <v>93301</v>
      </c>
    </row>
    <row r="3533" spans="1:13" ht="12.45" customHeight="1" x14ac:dyDescent="0.2">
      <c r="A3533" s="11" t="str">
        <f t="shared" si="60"/>
        <v>THURSDAY ISLAND2022</v>
      </c>
      <c r="B3533" s="3" t="s">
        <v>50</v>
      </c>
      <c r="C3533" s="12">
        <v>2022</v>
      </c>
      <c r="E3533" s="13">
        <v>47616</v>
      </c>
      <c r="F3533" s="13">
        <v>48341</v>
      </c>
      <c r="G3533" s="13">
        <v>95957</v>
      </c>
      <c r="H3533" s="13">
        <v>0</v>
      </c>
      <c r="I3533" s="13">
        <v>0</v>
      </c>
      <c r="J3533" s="13">
        <v>0</v>
      </c>
      <c r="K3533" s="15">
        <v>47616</v>
      </c>
      <c r="L3533" s="15">
        <v>48341</v>
      </c>
      <c r="M3533" s="15">
        <v>95957</v>
      </c>
    </row>
    <row r="3534" spans="1:13" ht="12.45" customHeight="1" x14ac:dyDescent="0.2">
      <c r="A3534" s="11" t="str">
        <f t="shared" si="60"/>
        <v>THURSDAY ISLAND2023</v>
      </c>
      <c r="B3534" s="95" t="s">
        <v>50</v>
      </c>
      <c r="C3534" s="88">
        <v>2023</v>
      </c>
      <c r="D3534" s="89"/>
      <c r="E3534" s="15">
        <v>52593</v>
      </c>
      <c r="F3534" s="15">
        <v>54372</v>
      </c>
      <c r="G3534" s="15">
        <v>106965</v>
      </c>
      <c r="H3534" s="90">
        <v>0</v>
      </c>
      <c r="I3534" s="90">
        <v>0</v>
      </c>
      <c r="J3534" s="15">
        <v>0</v>
      </c>
      <c r="K3534" s="15">
        <v>52593</v>
      </c>
      <c r="L3534" s="15">
        <v>54372</v>
      </c>
      <c r="M3534" s="15">
        <v>106965</v>
      </c>
    </row>
    <row r="3535" spans="1:13" ht="12.45" customHeight="1" x14ac:dyDescent="0.2">
      <c r="A3535" s="11" t="str">
        <f t="shared" si="60"/>
        <v>THURSDAY ISLAND2024</v>
      </c>
      <c r="B3535" s="3" t="s">
        <v>50</v>
      </c>
      <c r="C3535" s="12">
        <v>2024</v>
      </c>
      <c r="E3535" s="13">
        <v>58098</v>
      </c>
      <c r="F3535" s="13">
        <v>59090</v>
      </c>
      <c r="G3535" s="13">
        <v>117188</v>
      </c>
      <c r="H3535" s="13">
        <v>0</v>
      </c>
      <c r="I3535" s="13">
        <v>0</v>
      </c>
      <c r="J3535" s="13">
        <v>0</v>
      </c>
      <c r="K3535" s="15">
        <v>58098</v>
      </c>
      <c r="L3535" s="15">
        <v>59090</v>
      </c>
      <c r="M3535" s="15">
        <v>117188</v>
      </c>
    </row>
    <row r="3536" spans="1:13" ht="12.45" customHeight="1" x14ac:dyDescent="0.2">
      <c r="A3536" s="11" t="str">
        <f t="shared" si="60"/>
        <v>TOOWOOMBA WELLCAMP2014</v>
      </c>
      <c r="B3536" s="93" t="s">
        <v>146</v>
      </c>
      <c r="C3536" s="12">
        <v>2014</v>
      </c>
      <c r="D3536" s="89"/>
      <c r="E3536" s="94">
        <v>3102</v>
      </c>
      <c r="F3536" s="94">
        <v>2935</v>
      </c>
      <c r="G3536" s="94">
        <v>6037</v>
      </c>
      <c r="H3536" s="94">
        <v>0</v>
      </c>
      <c r="I3536" s="94">
        <v>0</v>
      </c>
      <c r="J3536" s="94">
        <v>0</v>
      </c>
      <c r="K3536" s="15">
        <v>3102</v>
      </c>
      <c r="L3536" s="15">
        <v>2935</v>
      </c>
      <c r="M3536" s="15">
        <v>6037</v>
      </c>
    </row>
    <row r="3537" spans="1:13" ht="12.45" customHeight="1" x14ac:dyDescent="0.2">
      <c r="A3537" s="11" t="str">
        <f t="shared" si="60"/>
        <v>TOOWOOMBA WELLCAMP2015</v>
      </c>
      <c r="B3537" s="91" t="s">
        <v>146</v>
      </c>
      <c r="C3537" s="16">
        <v>2015</v>
      </c>
      <c r="D3537" s="89"/>
      <c r="E3537" s="92">
        <v>31573</v>
      </c>
      <c r="F3537" s="92">
        <v>30477</v>
      </c>
      <c r="G3537" s="92">
        <v>62050</v>
      </c>
      <c r="H3537" s="92">
        <v>0</v>
      </c>
      <c r="I3537" s="92">
        <v>0</v>
      </c>
      <c r="J3537" s="92">
        <v>0</v>
      </c>
      <c r="K3537" s="15">
        <v>31573</v>
      </c>
      <c r="L3537" s="15">
        <v>30477</v>
      </c>
      <c r="M3537" s="15">
        <v>62050</v>
      </c>
    </row>
    <row r="3538" spans="1:13" ht="12.45" customHeight="1" x14ac:dyDescent="0.2">
      <c r="A3538" s="11" t="str">
        <f t="shared" si="60"/>
        <v>TOOWOOMBA WELLCAMP2016</v>
      </c>
      <c r="B3538" s="3" t="s">
        <v>146</v>
      </c>
      <c r="C3538" s="12">
        <v>2016</v>
      </c>
      <c r="E3538" s="13">
        <v>56951</v>
      </c>
      <c r="F3538" s="13">
        <v>55248</v>
      </c>
      <c r="G3538" s="13">
        <v>112199</v>
      </c>
      <c r="H3538" s="13">
        <v>0</v>
      </c>
      <c r="I3538" s="13">
        <v>0</v>
      </c>
      <c r="J3538" s="13">
        <v>0</v>
      </c>
      <c r="K3538" s="15">
        <v>56951</v>
      </c>
      <c r="L3538" s="15">
        <v>55248</v>
      </c>
      <c r="M3538" s="15">
        <v>112199</v>
      </c>
    </row>
    <row r="3539" spans="1:13" ht="12.45" customHeight="1" x14ac:dyDescent="0.2">
      <c r="A3539" s="11" t="str">
        <f t="shared" si="60"/>
        <v>TOOWOOMBA WELLCAMP2017</v>
      </c>
      <c r="B3539" s="3" t="s">
        <v>146</v>
      </c>
      <c r="C3539" s="12">
        <v>2017</v>
      </c>
      <c r="E3539" s="13">
        <v>72355</v>
      </c>
      <c r="F3539" s="13">
        <v>70611</v>
      </c>
      <c r="G3539" s="13">
        <v>142966</v>
      </c>
      <c r="H3539" s="13">
        <v>0</v>
      </c>
      <c r="I3539" s="13">
        <v>0</v>
      </c>
      <c r="J3539" s="13">
        <v>0</v>
      </c>
      <c r="K3539" s="15">
        <v>72355</v>
      </c>
      <c r="L3539" s="15">
        <v>70611</v>
      </c>
      <c r="M3539" s="15">
        <v>142966</v>
      </c>
    </row>
    <row r="3540" spans="1:13" ht="12.45" customHeight="1" x14ac:dyDescent="0.2">
      <c r="A3540" s="11" t="str">
        <f t="shared" si="60"/>
        <v>TOOWOOMBA WELLCAMP2018</v>
      </c>
      <c r="B3540" s="3" t="s">
        <v>146</v>
      </c>
      <c r="C3540" s="12">
        <v>2018</v>
      </c>
      <c r="E3540" s="13">
        <v>64829</v>
      </c>
      <c r="F3540" s="13">
        <v>62813</v>
      </c>
      <c r="G3540" s="13">
        <v>127642</v>
      </c>
      <c r="H3540" s="13">
        <v>0</v>
      </c>
      <c r="I3540" s="13">
        <v>0</v>
      </c>
      <c r="J3540" s="13">
        <v>0</v>
      </c>
      <c r="K3540" s="15">
        <v>64829</v>
      </c>
      <c r="L3540" s="15">
        <v>62813</v>
      </c>
      <c r="M3540" s="15">
        <v>127642</v>
      </c>
    </row>
    <row r="3541" spans="1:13" ht="12.45" customHeight="1" x14ac:dyDescent="0.2">
      <c r="A3541" s="11" t="str">
        <f t="shared" si="60"/>
        <v>TOOWOOMBA WELLCAMP2019</v>
      </c>
      <c r="B3541" s="93" t="s">
        <v>146</v>
      </c>
      <c r="C3541" s="88">
        <v>2019</v>
      </c>
      <c r="D3541" s="89"/>
      <c r="E3541" s="15">
        <v>56574</v>
      </c>
      <c r="F3541" s="15">
        <v>53783</v>
      </c>
      <c r="G3541" s="15">
        <v>110357</v>
      </c>
      <c r="H3541" s="15">
        <v>0</v>
      </c>
      <c r="I3541" s="15">
        <v>0</v>
      </c>
      <c r="J3541" s="15">
        <v>0</v>
      </c>
      <c r="K3541" s="15">
        <v>56574</v>
      </c>
      <c r="L3541" s="15">
        <v>53783</v>
      </c>
      <c r="M3541" s="15">
        <v>110357</v>
      </c>
    </row>
    <row r="3542" spans="1:13" ht="12.45" customHeight="1" x14ac:dyDescent="0.2">
      <c r="A3542" s="11" t="str">
        <f t="shared" si="60"/>
        <v>TOOWOOMBA WELLCAMP2020</v>
      </c>
      <c r="B3542" s="95" t="s">
        <v>146</v>
      </c>
      <c r="C3542" s="88">
        <v>2020</v>
      </c>
      <c r="D3542" s="89"/>
      <c r="E3542" s="15">
        <v>14483</v>
      </c>
      <c r="F3542" s="15">
        <v>13836</v>
      </c>
      <c r="G3542" s="15">
        <v>28319</v>
      </c>
      <c r="H3542" s="90">
        <v>0</v>
      </c>
      <c r="I3542" s="90">
        <v>0</v>
      </c>
      <c r="J3542" s="15">
        <v>0</v>
      </c>
      <c r="K3542" s="15">
        <v>14483</v>
      </c>
      <c r="L3542" s="15">
        <v>13836</v>
      </c>
      <c r="M3542" s="15">
        <v>28319</v>
      </c>
    </row>
    <row r="3543" spans="1:13" ht="12.45" customHeight="1" x14ac:dyDescent="0.2">
      <c r="A3543" s="11" t="str">
        <f t="shared" si="60"/>
        <v>TOOWOOMBA WELLCAMP2021</v>
      </c>
      <c r="B3543" s="93" t="s">
        <v>146</v>
      </c>
      <c r="C3543" s="88">
        <v>2021</v>
      </c>
      <c r="D3543" s="89"/>
      <c r="E3543" s="15">
        <v>9065</v>
      </c>
      <c r="F3543" s="15">
        <v>9586</v>
      </c>
      <c r="G3543" s="15">
        <v>18651</v>
      </c>
      <c r="H3543" s="15">
        <v>0</v>
      </c>
      <c r="I3543" s="15">
        <v>0</v>
      </c>
      <c r="J3543" s="15">
        <v>0</v>
      </c>
      <c r="K3543" s="15">
        <v>9065</v>
      </c>
      <c r="L3543" s="15">
        <v>9586</v>
      </c>
      <c r="M3543" s="15">
        <v>18651</v>
      </c>
    </row>
    <row r="3544" spans="1:13" ht="12.45" customHeight="1" x14ac:dyDescent="0.2">
      <c r="A3544" s="11" t="str">
        <f t="shared" si="60"/>
        <v>TOOWOOMBA WELLCAMP2022</v>
      </c>
      <c r="B3544" s="3" t="s">
        <v>146</v>
      </c>
      <c r="C3544" s="12">
        <v>2022</v>
      </c>
      <c r="D3544" s="89"/>
      <c r="E3544" s="13">
        <v>18503</v>
      </c>
      <c r="F3544" s="13">
        <v>18439</v>
      </c>
      <c r="G3544" s="13">
        <v>36942</v>
      </c>
      <c r="H3544" s="13">
        <v>0</v>
      </c>
      <c r="I3544" s="13">
        <v>0</v>
      </c>
      <c r="J3544" s="13">
        <v>0</v>
      </c>
      <c r="K3544" s="15">
        <v>18503</v>
      </c>
      <c r="L3544" s="15">
        <v>18439</v>
      </c>
      <c r="M3544" s="15">
        <v>36942</v>
      </c>
    </row>
    <row r="3545" spans="1:13" ht="12.45" customHeight="1" x14ac:dyDescent="0.2">
      <c r="A3545" s="11" t="str">
        <f t="shared" si="60"/>
        <v>TOOWOOMBA WELLCAMP2023</v>
      </c>
      <c r="B3545" s="95" t="s">
        <v>146</v>
      </c>
      <c r="C3545" s="88">
        <v>2023</v>
      </c>
      <c r="D3545" s="89"/>
      <c r="E3545" s="15">
        <v>32994</v>
      </c>
      <c r="F3545" s="15">
        <v>32278</v>
      </c>
      <c r="G3545" s="15">
        <v>65272</v>
      </c>
      <c r="H3545" s="90">
        <v>0</v>
      </c>
      <c r="I3545" s="90">
        <v>0</v>
      </c>
      <c r="J3545" s="15">
        <v>0</v>
      </c>
      <c r="K3545" s="15">
        <v>32994</v>
      </c>
      <c r="L3545" s="15">
        <v>32278</v>
      </c>
      <c r="M3545" s="15">
        <v>65272</v>
      </c>
    </row>
    <row r="3546" spans="1:13" ht="12.45" customHeight="1" x14ac:dyDescent="0.2">
      <c r="A3546" s="11" t="str">
        <f t="shared" si="60"/>
        <v>TOOWOOMBA WELLCAMP2024</v>
      </c>
      <c r="B3546" s="95" t="s">
        <v>146</v>
      </c>
      <c r="C3546" s="88">
        <v>2024</v>
      </c>
      <c r="D3546" s="89"/>
      <c r="E3546" s="15">
        <v>24593</v>
      </c>
      <c r="F3546" s="15">
        <v>24686</v>
      </c>
      <c r="G3546" s="15">
        <v>49279</v>
      </c>
      <c r="H3546" s="90">
        <v>0</v>
      </c>
      <c r="I3546" s="90">
        <v>0</v>
      </c>
      <c r="J3546" s="15">
        <v>0</v>
      </c>
      <c r="K3546" s="15">
        <v>24593</v>
      </c>
      <c r="L3546" s="15">
        <v>24686</v>
      </c>
      <c r="M3546" s="15">
        <v>49279</v>
      </c>
    </row>
    <row r="3547" spans="1:13" ht="12.45" customHeight="1" x14ac:dyDescent="0.2">
      <c r="A3547" s="11" t="str">
        <f t="shared" si="60"/>
        <v>TOWNSVILLE1985</v>
      </c>
      <c r="B3547" s="3" t="s">
        <v>49</v>
      </c>
      <c r="C3547" s="12">
        <v>1985</v>
      </c>
      <c r="E3547" s="13">
        <v>481632</v>
      </c>
      <c r="F3547" s="13">
        <v>483559</v>
      </c>
      <c r="G3547" s="13">
        <v>965191</v>
      </c>
      <c r="H3547" s="13">
        <v>12982</v>
      </c>
      <c r="I3547" s="13">
        <v>12556</v>
      </c>
      <c r="J3547" s="13">
        <v>25538</v>
      </c>
      <c r="K3547" s="15">
        <v>494614</v>
      </c>
      <c r="L3547" s="15">
        <v>496115</v>
      </c>
      <c r="M3547" s="15">
        <v>990729</v>
      </c>
    </row>
    <row r="3548" spans="1:13" ht="12.45" customHeight="1" x14ac:dyDescent="0.2">
      <c r="A3548" s="11" t="str">
        <f t="shared" si="60"/>
        <v>TOWNSVILLE1986</v>
      </c>
      <c r="B3548" s="3" t="s">
        <v>49</v>
      </c>
      <c r="C3548" s="12">
        <v>1986</v>
      </c>
      <c r="E3548" s="13">
        <v>494745</v>
      </c>
      <c r="F3548" s="13">
        <v>496179</v>
      </c>
      <c r="G3548" s="13">
        <v>990924</v>
      </c>
      <c r="H3548" s="13">
        <v>15171</v>
      </c>
      <c r="I3548" s="13">
        <v>14474</v>
      </c>
      <c r="J3548" s="13">
        <v>29645</v>
      </c>
      <c r="K3548" s="15">
        <v>509916</v>
      </c>
      <c r="L3548" s="15">
        <v>510653</v>
      </c>
      <c r="M3548" s="15">
        <v>1020569</v>
      </c>
    </row>
    <row r="3549" spans="1:13" ht="12.45" customHeight="1" x14ac:dyDescent="0.2">
      <c r="A3549" s="11" t="str">
        <f t="shared" si="60"/>
        <v>TOWNSVILLE1987</v>
      </c>
      <c r="B3549" s="95" t="s">
        <v>49</v>
      </c>
      <c r="C3549" s="88">
        <v>1987</v>
      </c>
      <c r="D3549" s="89"/>
      <c r="E3549" s="15">
        <v>487307</v>
      </c>
      <c r="F3549" s="15">
        <v>490377</v>
      </c>
      <c r="G3549" s="15">
        <v>977684</v>
      </c>
      <c r="H3549" s="90">
        <v>12283</v>
      </c>
      <c r="I3549" s="90">
        <v>11946</v>
      </c>
      <c r="J3549" s="15">
        <v>24229</v>
      </c>
      <c r="K3549" s="15">
        <v>499590</v>
      </c>
      <c r="L3549" s="15">
        <v>502323</v>
      </c>
      <c r="M3549" s="15">
        <v>1001913</v>
      </c>
    </row>
    <row r="3550" spans="1:13" ht="12.45" customHeight="1" x14ac:dyDescent="0.2">
      <c r="A3550" s="11" t="str">
        <f t="shared" si="60"/>
        <v>TOWNSVILLE1988</v>
      </c>
      <c r="B3550" s="93" t="s">
        <v>49</v>
      </c>
      <c r="C3550" s="88">
        <v>1988</v>
      </c>
      <c r="D3550" s="89"/>
      <c r="E3550" s="15">
        <v>480680</v>
      </c>
      <c r="F3550" s="15">
        <v>481929</v>
      </c>
      <c r="G3550" s="15">
        <v>962609</v>
      </c>
      <c r="H3550" s="15">
        <v>11423</v>
      </c>
      <c r="I3550" s="15">
        <v>10551</v>
      </c>
      <c r="J3550" s="15">
        <v>21974</v>
      </c>
      <c r="K3550" s="15">
        <v>492103</v>
      </c>
      <c r="L3550" s="15">
        <v>492480</v>
      </c>
      <c r="M3550" s="15">
        <v>984583</v>
      </c>
    </row>
    <row r="3551" spans="1:13" ht="12.45" customHeight="1" x14ac:dyDescent="0.2">
      <c r="A3551" s="11" t="str">
        <f t="shared" si="60"/>
        <v>TOWNSVILLE1989</v>
      </c>
      <c r="B3551" s="3" t="s">
        <v>49</v>
      </c>
      <c r="C3551" s="12">
        <v>1989</v>
      </c>
      <c r="E3551" s="13">
        <v>290206</v>
      </c>
      <c r="F3551" s="13">
        <v>289459</v>
      </c>
      <c r="G3551" s="13">
        <v>579665</v>
      </c>
      <c r="H3551" s="13">
        <v>9739</v>
      </c>
      <c r="I3551" s="13">
        <v>10053</v>
      </c>
      <c r="J3551" s="13">
        <v>19792</v>
      </c>
      <c r="K3551" s="15">
        <v>299945</v>
      </c>
      <c r="L3551" s="15">
        <v>299512</v>
      </c>
      <c r="M3551" s="15">
        <v>599457</v>
      </c>
    </row>
    <row r="3552" spans="1:13" ht="12.45" customHeight="1" x14ac:dyDescent="0.2">
      <c r="A3552" s="11" t="str">
        <f t="shared" si="60"/>
        <v>TOWNSVILLE1990</v>
      </c>
      <c r="B3552" s="3" t="s">
        <v>49</v>
      </c>
      <c r="C3552" s="12">
        <v>1990</v>
      </c>
      <c r="E3552" s="13">
        <v>257202</v>
      </c>
      <c r="F3552" s="13">
        <v>257854</v>
      </c>
      <c r="G3552" s="13">
        <v>515056</v>
      </c>
      <c r="H3552" s="13">
        <v>8960</v>
      </c>
      <c r="I3552" s="13">
        <v>9145</v>
      </c>
      <c r="J3552" s="13">
        <v>18105</v>
      </c>
      <c r="K3552" s="15">
        <v>266162</v>
      </c>
      <c r="L3552" s="15">
        <v>266999</v>
      </c>
      <c r="M3552" s="15">
        <v>533161</v>
      </c>
    </row>
    <row r="3553" spans="1:13" ht="12.45" customHeight="1" x14ac:dyDescent="0.2">
      <c r="A3553" s="11" t="str">
        <f t="shared" si="60"/>
        <v>TOWNSVILLE1991</v>
      </c>
      <c r="B3553" s="93" t="s">
        <v>49</v>
      </c>
      <c r="C3553" s="88">
        <v>1991</v>
      </c>
      <c r="D3553" s="89"/>
      <c r="E3553" s="15">
        <v>244424</v>
      </c>
      <c r="F3553" s="15">
        <v>248015</v>
      </c>
      <c r="G3553" s="15">
        <v>492439</v>
      </c>
      <c r="H3553" s="15">
        <v>1621</v>
      </c>
      <c r="I3553" s="15">
        <v>1259</v>
      </c>
      <c r="J3553" s="15">
        <v>2880</v>
      </c>
      <c r="K3553" s="15">
        <v>246045</v>
      </c>
      <c r="L3553" s="15">
        <v>249274</v>
      </c>
      <c r="M3553" s="15">
        <v>495319</v>
      </c>
    </row>
    <row r="3554" spans="1:13" ht="12.45" customHeight="1" x14ac:dyDescent="0.2">
      <c r="A3554" s="11" t="str">
        <f t="shared" si="60"/>
        <v>TOWNSVILLE1992</v>
      </c>
      <c r="B3554" s="3" t="s">
        <v>49</v>
      </c>
      <c r="C3554" s="12">
        <v>1992</v>
      </c>
      <c r="E3554" s="13">
        <v>259360</v>
      </c>
      <c r="F3554" s="13">
        <v>260265</v>
      </c>
      <c r="G3554" s="13">
        <v>519625</v>
      </c>
      <c r="H3554" s="13">
        <v>362</v>
      </c>
      <c r="I3554" s="13">
        <v>543</v>
      </c>
      <c r="J3554" s="13">
        <v>905</v>
      </c>
      <c r="K3554" s="15">
        <v>259722</v>
      </c>
      <c r="L3554" s="15">
        <v>260808</v>
      </c>
      <c r="M3554" s="15">
        <v>520530</v>
      </c>
    </row>
    <row r="3555" spans="1:13" ht="12.45" customHeight="1" x14ac:dyDescent="0.2">
      <c r="A3555" s="11" t="str">
        <f t="shared" ref="A3555:A3618" si="61">CONCATENATE(B3555,C3555)</f>
        <v>TOWNSVILLE1993</v>
      </c>
      <c r="B3555" s="93" t="s">
        <v>49</v>
      </c>
      <c r="C3555" s="88">
        <v>1993</v>
      </c>
      <c r="D3555" s="89"/>
      <c r="E3555" s="15">
        <v>255905</v>
      </c>
      <c r="F3555" s="15">
        <v>257410</v>
      </c>
      <c r="G3555" s="15">
        <v>513315</v>
      </c>
      <c r="H3555" s="15">
        <v>2435</v>
      </c>
      <c r="I3555" s="15">
        <v>2671</v>
      </c>
      <c r="J3555" s="15">
        <v>5106</v>
      </c>
      <c r="K3555" s="15">
        <v>258340</v>
      </c>
      <c r="L3555" s="15">
        <v>260081</v>
      </c>
      <c r="M3555" s="15">
        <v>518421</v>
      </c>
    </row>
    <row r="3556" spans="1:13" ht="12.45" customHeight="1" x14ac:dyDescent="0.2">
      <c r="A3556" s="11" t="str">
        <f t="shared" si="61"/>
        <v>TOWNSVILLE1994</v>
      </c>
      <c r="B3556" s="3" t="s">
        <v>49</v>
      </c>
      <c r="C3556" s="12">
        <v>1994</v>
      </c>
      <c r="E3556" s="13">
        <v>272322</v>
      </c>
      <c r="F3556" s="13">
        <v>275543</v>
      </c>
      <c r="G3556" s="13">
        <v>547865</v>
      </c>
      <c r="H3556" s="13">
        <v>1737</v>
      </c>
      <c r="I3556" s="13">
        <v>2294</v>
      </c>
      <c r="J3556" s="13">
        <v>4031</v>
      </c>
      <c r="K3556" s="15">
        <v>274059</v>
      </c>
      <c r="L3556" s="15">
        <v>277837</v>
      </c>
      <c r="M3556" s="15">
        <v>551896</v>
      </c>
    </row>
    <row r="3557" spans="1:13" ht="12.45" customHeight="1" x14ac:dyDescent="0.2">
      <c r="A3557" s="11" t="str">
        <f t="shared" si="61"/>
        <v>TOWNSVILLE1995</v>
      </c>
      <c r="B3557" s="3" t="s">
        <v>49</v>
      </c>
      <c r="C3557" s="12">
        <v>1995</v>
      </c>
      <c r="E3557" s="13">
        <v>293924</v>
      </c>
      <c r="F3557" s="13">
        <v>297353</v>
      </c>
      <c r="G3557" s="13">
        <v>591277</v>
      </c>
      <c r="H3557" s="13">
        <v>0</v>
      </c>
      <c r="I3557" s="13">
        <v>0</v>
      </c>
      <c r="J3557" s="13">
        <v>0</v>
      </c>
      <c r="K3557" s="15">
        <v>293924</v>
      </c>
      <c r="L3557" s="15">
        <v>297353</v>
      </c>
      <c r="M3557" s="15">
        <v>591277</v>
      </c>
    </row>
    <row r="3558" spans="1:13" ht="12.45" customHeight="1" x14ac:dyDescent="0.2">
      <c r="A3558" s="11" t="str">
        <f t="shared" si="61"/>
        <v>TOWNSVILLE1996</v>
      </c>
      <c r="B3558" s="3" t="s">
        <v>49</v>
      </c>
      <c r="C3558" s="12">
        <v>1996</v>
      </c>
      <c r="E3558" s="13">
        <v>300676</v>
      </c>
      <c r="F3558" s="13">
        <v>304370</v>
      </c>
      <c r="G3558" s="13">
        <v>605046</v>
      </c>
      <c r="H3558" s="13">
        <v>0</v>
      </c>
      <c r="I3558" s="13">
        <v>0</v>
      </c>
      <c r="J3558" s="13">
        <v>0</v>
      </c>
      <c r="K3558" s="15">
        <v>300676</v>
      </c>
      <c r="L3558" s="15">
        <v>304370</v>
      </c>
      <c r="M3558" s="15">
        <v>605046</v>
      </c>
    </row>
    <row r="3559" spans="1:13" ht="12.45" customHeight="1" x14ac:dyDescent="0.2">
      <c r="A3559" s="11" t="str">
        <f t="shared" si="61"/>
        <v>TOWNSVILLE1997</v>
      </c>
      <c r="B3559" s="3" t="s">
        <v>49</v>
      </c>
      <c r="C3559" s="12">
        <v>1997</v>
      </c>
      <c r="E3559" s="13">
        <v>306312</v>
      </c>
      <c r="F3559" s="13">
        <v>307773</v>
      </c>
      <c r="G3559" s="13">
        <v>614085</v>
      </c>
      <c r="H3559" s="13">
        <v>106</v>
      </c>
      <c r="I3559" s="13">
        <v>134</v>
      </c>
      <c r="J3559" s="13">
        <v>240</v>
      </c>
      <c r="K3559" s="15">
        <v>306418</v>
      </c>
      <c r="L3559" s="15">
        <v>307907</v>
      </c>
      <c r="M3559" s="15">
        <v>614325</v>
      </c>
    </row>
    <row r="3560" spans="1:13" ht="12.45" customHeight="1" x14ac:dyDescent="0.2">
      <c r="A3560" s="11" t="str">
        <f t="shared" si="61"/>
        <v>TOWNSVILLE1998</v>
      </c>
      <c r="B3560" s="95" t="s">
        <v>49</v>
      </c>
      <c r="C3560" s="88">
        <v>1998</v>
      </c>
      <c r="D3560" s="89"/>
      <c r="E3560" s="15">
        <v>317408</v>
      </c>
      <c r="F3560" s="15">
        <v>319204</v>
      </c>
      <c r="G3560" s="15">
        <v>636612</v>
      </c>
      <c r="H3560" s="90">
        <v>247</v>
      </c>
      <c r="I3560" s="90">
        <v>169</v>
      </c>
      <c r="J3560" s="15">
        <v>416</v>
      </c>
      <c r="K3560" s="15">
        <v>317655</v>
      </c>
      <c r="L3560" s="15">
        <v>319373</v>
      </c>
      <c r="M3560" s="15">
        <v>637028</v>
      </c>
    </row>
    <row r="3561" spans="1:13" ht="12.45" customHeight="1" x14ac:dyDescent="0.2">
      <c r="A3561" s="11" t="str">
        <f t="shared" si="61"/>
        <v>TOWNSVILLE1999</v>
      </c>
      <c r="B3561" s="3" t="s">
        <v>49</v>
      </c>
      <c r="C3561" s="12">
        <v>1999</v>
      </c>
      <c r="E3561" s="13">
        <v>333352</v>
      </c>
      <c r="F3561" s="13">
        <v>334706</v>
      </c>
      <c r="G3561" s="13">
        <v>668058</v>
      </c>
      <c r="H3561" s="13">
        <v>125</v>
      </c>
      <c r="I3561" s="13">
        <v>117</v>
      </c>
      <c r="J3561" s="13">
        <v>242</v>
      </c>
      <c r="K3561" s="15">
        <v>333477</v>
      </c>
      <c r="L3561" s="15">
        <v>334823</v>
      </c>
      <c r="M3561" s="15">
        <v>668300</v>
      </c>
    </row>
    <row r="3562" spans="1:13" ht="12.45" customHeight="1" x14ac:dyDescent="0.2">
      <c r="A3562" s="11" t="str">
        <f t="shared" si="61"/>
        <v>TOWNSVILLE2000</v>
      </c>
      <c r="B3562" s="3" t="s">
        <v>49</v>
      </c>
      <c r="C3562" s="12">
        <v>2000</v>
      </c>
      <c r="E3562" s="13">
        <v>345337</v>
      </c>
      <c r="F3562" s="13">
        <v>346151</v>
      </c>
      <c r="G3562" s="13">
        <v>691488</v>
      </c>
      <c r="H3562" s="13">
        <v>0</v>
      </c>
      <c r="I3562" s="13">
        <v>0</v>
      </c>
      <c r="J3562" s="13">
        <v>0</v>
      </c>
      <c r="K3562" s="15">
        <v>345337</v>
      </c>
      <c r="L3562" s="15">
        <v>346151</v>
      </c>
      <c r="M3562" s="15">
        <v>691488</v>
      </c>
    </row>
    <row r="3563" spans="1:13" ht="12.45" customHeight="1" x14ac:dyDescent="0.2">
      <c r="A3563" s="11" t="str">
        <f t="shared" si="61"/>
        <v>TOWNSVILLE2001</v>
      </c>
      <c r="B3563" s="3" t="s">
        <v>49</v>
      </c>
      <c r="C3563" s="12">
        <v>2001</v>
      </c>
      <c r="E3563" s="13">
        <v>368415</v>
      </c>
      <c r="F3563" s="13">
        <v>368227</v>
      </c>
      <c r="G3563" s="13">
        <v>736642</v>
      </c>
      <c r="H3563" s="13">
        <v>68</v>
      </c>
      <c r="I3563" s="13">
        <v>79</v>
      </c>
      <c r="J3563" s="13">
        <v>147</v>
      </c>
      <c r="K3563" s="15">
        <v>368483</v>
      </c>
      <c r="L3563" s="15">
        <v>368306</v>
      </c>
      <c r="M3563" s="15">
        <v>736789</v>
      </c>
    </row>
    <row r="3564" spans="1:13" ht="12.45" customHeight="1" x14ac:dyDescent="0.2">
      <c r="A3564" s="11" t="str">
        <f t="shared" si="61"/>
        <v>TOWNSVILLE2002</v>
      </c>
      <c r="B3564" s="95" t="s">
        <v>49</v>
      </c>
      <c r="C3564" s="88">
        <v>2002</v>
      </c>
      <c r="D3564" s="89"/>
      <c r="E3564" s="15">
        <v>363042</v>
      </c>
      <c r="F3564" s="15">
        <v>365782</v>
      </c>
      <c r="G3564" s="15">
        <v>728824</v>
      </c>
      <c r="H3564" s="90">
        <v>0</v>
      </c>
      <c r="I3564" s="90">
        <v>0</v>
      </c>
      <c r="J3564" s="15">
        <v>0</v>
      </c>
      <c r="K3564" s="15">
        <v>363042</v>
      </c>
      <c r="L3564" s="15">
        <v>365782</v>
      </c>
      <c r="M3564" s="15">
        <v>728824</v>
      </c>
    </row>
    <row r="3565" spans="1:13" ht="12.45" customHeight="1" x14ac:dyDescent="0.2">
      <c r="A3565" s="11" t="str">
        <f t="shared" si="61"/>
        <v>TOWNSVILLE2003</v>
      </c>
      <c r="B3565" s="93" t="s">
        <v>49</v>
      </c>
      <c r="C3565" s="88">
        <v>2003</v>
      </c>
      <c r="D3565" s="89"/>
      <c r="E3565" s="15">
        <v>416640</v>
      </c>
      <c r="F3565" s="15">
        <v>422759</v>
      </c>
      <c r="G3565" s="15">
        <v>839399</v>
      </c>
      <c r="H3565" s="15">
        <v>0</v>
      </c>
      <c r="I3565" s="15">
        <v>0</v>
      </c>
      <c r="J3565" s="15">
        <v>0</v>
      </c>
      <c r="K3565" s="15">
        <v>416640</v>
      </c>
      <c r="L3565" s="15">
        <v>422759</v>
      </c>
      <c r="M3565" s="15">
        <v>839399</v>
      </c>
    </row>
    <row r="3566" spans="1:13" ht="12.45" customHeight="1" x14ac:dyDescent="0.2">
      <c r="A3566" s="11" t="str">
        <f t="shared" si="61"/>
        <v>TOWNSVILLE2004</v>
      </c>
      <c r="B3566" s="3" t="s">
        <v>49</v>
      </c>
      <c r="C3566" s="12">
        <v>2004</v>
      </c>
      <c r="E3566" s="13">
        <v>500592</v>
      </c>
      <c r="F3566" s="13">
        <v>503673</v>
      </c>
      <c r="G3566" s="13">
        <v>1004265</v>
      </c>
      <c r="H3566" s="13">
        <v>0</v>
      </c>
      <c r="I3566" s="13">
        <v>0</v>
      </c>
      <c r="J3566" s="13">
        <v>0</v>
      </c>
      <c r="K3566" s="15">
        <v>500592</v>
      </c>
      <c r="L3566" s="15">
        <v>503673</v>
      </c>
      <c r="M3566" s="15">
        <v>1004265</v>
      </c>
    </row>
    <row r="3567" spans="1:13" ht="12.45" customHeight="1" x14ac:dyDescent="0.2">
      <c r="A3567" s="11" t="str">
        <f t="shared" si="61"/>
        <v>TOWNSVILLE2005</v>
      </c>
      <c r="B3567" s="93" t="s">
        <v>49</v>
      </c>
      <c r="C3567" s="88">
        <v>2005</v>
      </c>
      <c r="D3567" s="89"/>
      <c r="E3567" s="15">
        <v>548206</v>
      </c>
      <c r="F3567" s="15">
        <v>548623</v>
      </c>
      <c r="G3567" s="15">
        <v>1096829</v>
      </c>
      <c r="H3567" s="15">
        <v>0</v>
      </c>
      <c r="I3567" s="15">
        <v>0</v>
      </c>
      <c r="J3567" s="15">
        <v>0</v>
      </c>
      <c r="K3567" s="15">
        <v>548206</v>
      </c>
      <c r="L3567" s="15">
        <v>548623</v>
      </c>
      <c r="M3567" s="15">
        <v>1096829</v>
      </c>
    </row>
    <row r="3568" spans="1:13" ht="12.45" customHeight="1" x14ac:dyDescent="0.2">
      <c r="A3568" s="11" t="str">
        <f t="shared" si="61"/>
        <v>TOWNSVILLE2006</v>
      </c>
      <c r="B3568" s="95" t="s">
        <v>49</v>
      </c>
      <c r="C3568" s="88">
        <v>2006</v>
      </c>
      <c r="D3568" s="89"/>
      <c r="E3568" s="15">
        <v>621735</v>
      </c>
      <c r="F3568" s="15">
        <v>624585</v>
      </c>
      <c r="G3568" s="15">
        <v>1246320</v>
      </c>
      <c r="H3568" s="90">
        <v>0</v>
      </c>
      <c r="I3568" s="90">
        <v>0</v>
      </c>
      <c r="J3568" s="15">
        <v>0</v>
      </c>
      <c r="K3568" s="15">
        <v>621735</v>
      </c>
      <c r="L3568" s="15">
        <v>624585</v>
      </c>
      <c r="M3568" s="15">
        <v>1246320</v>
      </c>
    </row>
    <row r="3569" spans="1:13" ht="12.45" customHeight="1" x14ac:dyDescent="0.2">
      <c r="A3569" s="11" t="str">
        <f t="shared" si="61"/>
        <v>TOWNSVILLE2007</v>
      </c>
      <c r="B3569" s="95" t="s">
        <v>49</v>
      </c>
      <c r="C3569" s="88">
        <v>2007</v>
      </c>
      <c r="D3569" s="89"/>
      <c r="E3569" s="15">
        <v>654597</v>
      </c>
      <c r="F3569" s="15">
        <v>655559</v>
      </c>
      <c r="G3569" s="15">
        <v>1310156</v>
      </c>
      <c r="H3569" s="90">
        <v>0</v>
      </c>
      <c r="I3569" s="90">
        <v>0</v>
      </c>
      <c r="J3569" s="15">
        <v>0</v>
      </c>
      <c r="K3569" s="15">
        <v>654597</v>
      </c>
      <c r="L3569" s="15">
        <v>655559</v>
      </c>
      <c r="M3569" s="15">
        <v>1310156</v>
      </c>
    </row>
    <row r="3570" spans="1:13" ht="12.45" customHeight="1" x14ac:dyDescent="0.2">
      <c r="A3570" s="11" t="str">
        <f t="shared" si="61"/>
        <v>TOWNSVILLE2008</v>
      </c>
      <c r="B3570" s="3" t="s">
        <v>49</v>
      </c>
      <c r="C3570" s="12">
        <v>2008</v>
      </c>
      <c r="E3570" s="13">
        <v>707037</v>
      </c>
      <c r="F3570" s="13">
        <v>704718</v>
      </c>
      <c r="G3570" s="13">
        <v>1411755</v>
      </c>
      <c r="H3570" s="13">
        <v>0</v>
      </c>
      <c r="I3570" s="13">
        <v>0</v>
      </c>
      <c r="J3570" s="13">
        <v>0</v>
      </c>
      <c r="K3570" s="15">
        <v>707037</v>
      </c>
      <c r="L3570" s="15">
        <v>704718</v>
      </c>
      <c r="M3570" s="15">
        <v>1411755</v>
      </c>
    </row>
    <row r="3571" spans="1:13" ht="12.45" customHeight="1" x14ac:dyDescent="0.2">
      <c r="A3571" s="11" t="str">
        <f t="shared" si="61"/>
        <v>TOWNSVILLE2009</v>
      </c>
      <c r="B3571" s="93" t="s">
        <v>49</v>
      </c>
      <c r="C3571" s="88">
        <v>2009</v>
      </c>
      <c r="D3571" s="89"/>
      <c r="E3571" s="15">
        <v>744138</v>
      </c>
      <c r="F3571" s="15">
        <v>738092</v>
      </c>
      <c r="G3571" s="15">
        <v>1482230</v>
      </c>
      <c r="H3571" s="15">
        <v>0</v>
      </c>
      <c r="I3571" s="15">
        <v>0</v>
      </c>
      <c r="J3571" s="15">
        <v>0</v>
      </c>
      <c r="K3571" s="15">
        <v>744138</v>
      </c>
      <c r="L3571" s="15">
        <v>738092</v>
      </c>
      <c r="M3571" s="15">
        <v>1482230</v>
      </c>
    </row>
    <row r="3572" spans="1:13" ht="12.45" customHeight="1" x14ac:dyDescent="0.2">
      <c r="A3572" s="11" t="str">
        <f t="shared" si="61"/>
        <v>TOWNSVILLE2010</v>
      </c>
      <c r="B3572" s="93" t="s">
        <v>49</v>
      </c>
      <c r="C3572" s="88">
        <v>2010</v>
      </c>
      <c r="D3572" s="89"/>
      <c r="E3572" s="15">
        <v>793836</v>
      </c>
      <c r="F3572" s="15">
        <v>794914</v>
      </c>
      <c r="G3572" s="15">
        <v>1588750</v>
      </c>
      <c r="H3572" s="15">
        <v>432</v>
      </c>
      <c r="I3572" s="15">
        <v>882</v>
      </c>
      <c r="J3572" s="15">
        <v>1314</v>
      </c>
      <c r="K3572" s="15">
        <v>794268</v>
      </c>
      <c r="L3572" s="15">
        <v>795796</v>
      </c>
      <c r="M3572" s="15">
        <v>1590064</v>
      </c>
    </row>
    <row r="3573" spans="1:13" ht="12.45" customHeight="1" x14ac:dyDescent="0.2">
      <c r="A3573" s="11" t="str">
        <f t="shared" si="61"/>
        <v>TOWNSVILLE2011</v>
      </c>
      <c r="B3573" s="95" t="s">
        <v>49</v>
      </c>
      <c r="C3573" s="88">
        <v>2011</v>
      </c>
      <c r="D3573" s="89"/>
      <c r="E3573" s="15">
        <v>802745</v>
      </c>
      <c r="F3573" s="15">
        <v>804546</v>
      </c>
      <c r="G3573" s="15">
        <v>1607291</v>
      </c>
      <c r="H3573" s="90">
        <v>5046</v>
      </c>
      <c r="I3573" s="90">
        <v>4546</v>
      </c>
      <c r="J3573" s="15">
        <v>9592</v>
      </c>
      <c r="K3573" s="15">
        <v>807791</v>
      </c>
      <c r="L3573" s="15">
        <v>809092</v>
      </c>
      <c r="M3573" s="15">
        <v>1616883</v>
      </c>
    </row>
    <row r="3574" spans="1:13" ht="12.45" customHeight="1" x14ac:dyDescent="0.2">
      <c r="A3574" s="11" t="str">
        <f t="shared" si="61"/>
        <v>TOWNSVILLE2012</v>
      </c>
      <c r="B3574" s="3" t="s">
        <v>49</v>
      </c>
      <c r="C3574" s="12">
        <v>2012</v>
      </c>
      <c r="E3574" s="13">
        <v>803208</v>
      </c>
      <c r="F3574" s="13">
        <v>806530</v>
      </c>
      <c r="G3574" s="13">
        <v>1609738</v>
      </c>
      <c r="H3574" s="13">
        <v>0</v>
      </c>
      <c r="I3574" s="13">
        <v>0</v>
      </c>
      <c r="J3574" s="13">
        <v>0</v>
      </c>
      <c r="K3574" s="15">
        <v>803208</v>
      </c>
      <c r="L3574" s="15">
        <v>806530</v>
      </c>
      <c r="M3574" s="15">
        <v>1609738</v>
      </c>
    </row>
    <row r="3575" spans="1:13" ht="12.45" customHeight="1" x14ac:dyDescent="0.2">
      <c r="A3575" s="11" t="str">
        <f t="shared" si="61"/>
        <v>TOWNSVILLE2013</v>
      </c>
      <c r="B3575" s="3" t="s">
        <v>49</v>
      </c>
      <c r="C3575" s="12">
        <v>2013</v>
      </c>
      <c r="E3575" s="13">
        <v>778079</v>
      </c>
      <c r="F3575" s="13">
        <v>778500</v>
      </c>
      <c r="G3575" s="13">
        <v>1556579</v>
      </c>
      <c r="H3575" s="13">
        <v>0</v>
      </c>
      <c r="I3575" s="13">
        <v>0</v>
      </c>
      <c r="J3575" s="13">
        <v>0</v>
      </c>
      <c r="K3575" s="15">
        <v>778079</v>
      </c>
      <c r="L3575" s="15">
        <v>778500</v>
      </c>
      <c r="M3575" s="15">
        <v>1556579</v>
      </c>
    </row>
    <row r="3576" spans="1:13" ht="12.45" customHeight="1" x14ac:dyDescent="0.2">
      <c r="A3576" s="11" t="str">
        <f t="shared" si="61"/>
        <v>TOWNSVILLE2014</v>
      </c>
      <c r="B3576" s="3" t="s">
        <v>49</v>
      </c>
      <c r="C3576" s="12">
        <v>2014</v>
      </c>
      <c r="E3576" s="13">
        <v>748303</v>
      </c>
      <c r="F3576" s="13">
        <v>749538</v>
      </c>
      <c r="G3576" s="13">
        <v>1497841</v>
      </c>
      <c r="H3576" s="13">
        <v>0</v>
      </c>
      <c r="I3576" s="13">
        <v>0</v>
      </c>
      <c r="J3576" s="13">
        <v>0</v>
      </c>
      <c r="K3576" s="15">
        <v>748303</v>
      </c>
      <c r="L3576" s="15">
        <v>749538</v>
      </c>
      <c r="M3576" s="15">
        <v>1497841</v>
      </c>
    </row>
    <row r="3577" spans="1:13" ht="12.45" customHeight="1" x14ac:dyDescent="0.2">
      <c r="A3577" s="11" t="str">
        <f t="shared" si="61"/>
        <v>TOWNSVILLE2015</v>
      </c>
      <c r="B3577" s="95" t="s">
        <v>49</v>
      </c>
      <c r="C3577" s="88">
        <v>2015</v>
      </c>
      <c r="D3577" s="89"/>
      <c r="E3577" s="15">
        <v>749762</v>
      </c>
      <c r="F3577" s="15">
        <v>750349</v>
      </c>
      <c r="G3577" s="15">
        <v>1500111</v>
      </c>
      <c r="H3577" s="90">
        <v>4845</v>
      </c>
      <c r="I3577" s="90">
        <v>6278</v>
      </c>
      <c r="J3577" s="15">
        <v>11123</v>
      </c>
      <c r="K3577" s="15">
        <v>754607</v>
      </c>
      <c r="L3577" s="15">
        <v>756627</v>
      </c>
      <c r="M3577" s="15">
        <v>1511234</v>
      </c>
    </row>
    <row r="3578" spans="1:13" ht="12.45" customHeight="1" x14ac:dyDescent="0.2">
      <c r="A3578" s="11" t="str">
        <f t="shared" si="61"/>
        <v>TOWNSVILLE2016</v>
      </c>
      <c r="B3578" s="95" t="s">
        <v>49</v>
      </c>
      <c r="C3578" s="88">
        <v>2016</v>
      </c>
      <c r="D3578" s="89"/>
      <c r="E3578" s="15">
        <v>744116</v>
      </c>
      <c r="F3578" s="15">
        <v>743884</v>
      </c>
      <c r="G3578" s="15">
        <v>1488000</v>
      </c>
      <c r="H3578" s="90">
        <v>20409</v>
      </c>
      <c r="I3578" s="90">
        <v>21070</v>
      </c>
      <c r="J3578" s="15">
        <v>41479</v>
      </c>
      <c r="K3578" s="15">
        <v>764525</v>
      </c>
      <c r="L3578" s="15">
        <v>764954</v>
      </c>
      <c r="M3578" s="15">
        <v>1529479</v>
      </c>
    </row>
    <row r="3579" spans="1:13" ht="12.45" customHeight="1" x14ac:dyDescent="0.2">
      <c r="A3579" s="11" t="str">
        <f t="shared" si="61"/>
        <v>TOWNSVILLE2017</v>
      </c>
      <c r="B3579" s="3" t="s">
        <v>49</v>
      </c>
      <c r="C3579" s="12">
        <v>2017</v>
      </c>
      <c r="E3579" s="13">
        <v>768506</v>
      </c>
      <c r="F3579" s="13">
        <v>772984</v>
      </c>
      <c r="G3579" s="13">
        <v>1541490</v>
      </c>
      <c r="H3579" s="13">
        <v>23978</v>
      </c>
      <c r="I3579" s="13">
        <v>24557</v>
      </c>
      <c r="J3579" s="13">
        <v>48535</v>
      </c>
      <c r="K3579" s="15">
        <v>792484</v>
      </c>
      <c r="L3579" s="15">
        <v>797541</v>
      </c>
      <c r="M3579" s="15">
        <v>1590025</v>
      </c>
    </row>
    <row r="3580" spans="1:13" ht="12.45" customHeight="1" x14ac:dyDescent="0.2">
      <c r="A3580" s="11" t="str">
        <f t="shared" si="61"/>
        <v>TOWNSVILLE2018</v>
      </c>
      <c r="B3580" s="3" t="s">
        <v>49</v>
      </c>
      <c r="C3580" s="12">
        <v>2018</v>
      </c>
      <c r="E3580" s="13">
        <v>795366</v>
      </c>
      <c r="F3580" s="13">
        <v>798745</v>
      </c>
      <c r="G3580" s="13">
        <v>1594111</v>
      </c>
      <c r="H3580" s="13">
        <v>8287</v>
      </c>
      <c r="I3580" s="13">
        <v>7900</v>
      </c>
      <c r="J3580" s="13">
        <v>16187</v>
      </c>
      <c r="K3580" s="15">
        <v>803653</v>
      </c>
      <c r="L3580" s="15">
        <v>806645</v>
      </c>
      <c r="M3580" s="15">
        <v>1610298</v>
      </c>
    </row>
    <row r="3581" spans="1:13" ht="12.45" customHeight="1" x14ac:dyDescent="0.2">
      <c r="A3581" s="11" t="str">
        <f t="shared" si="61"/>
        <v>TOWNSVILLE2019</v>
      </c>
      <c r="B3581" s="3" t="s">
        <v>49</v>
      </c>
      <c r="C3581" s="12">
        <v>2019</v>
      </c>
      <c r="E3581" s="13">
        <v>803711</v>
      </c>
      <c r="F3581" s="13">
        <v>807029</v>
      </c>
      <c r="G3581" s="13">
        <v>1610740</v>
      </c>
      <c r="H3581" s="13">
        <v>0</v>
      </c>
      <c r="I3581" s="13">
        <v>0</v>
      </c>
      <c r="J3581" s="13">
        <v>0</v>
      </c>
      <c r="K3581" s="15">
        <v>803711</v>
      </c>
      <c r="L3581" s="15">
        <v>807029</v>
      </c>
      <c r="M3581" s="15">
        <v>1610740</v>
      </c>
    </row>
    <row r="3582" spans="1:13" ht="12.45" customHeight="1" x14ac:dyDescent="0.2">
      <c r="A3582" s="11" t="str">
        <f t="shared" si="61"/>
        <v>TOWNSVILLE2020</v>
      </c>
      <c r="B3582" s="3" t="s">
        <v>49</v>
      </c>
      <c r="C3582" s="12">
        <v>2020</v>
      </c>
      <c r="D3582" s="89"/>
      <c r="E3582" s="13">
        <v>382177</v>
      </c>
      <c r="F3582" s="13">
        <v>376126</v>
      </c>
      <c r="G3582" s="13">
        <v>758303</v>
      </c>
      <c r="H3582" s="13">
        <v>0</v>
      </c>
      <c r="I3582" s="13">
        <v>0</v>
      </c>
      <c r="J3582" s="13">
        <v>0</v>
      </c>
      <c r="K3582" s="15">
        <v>382177</v>
      </c>
      <c r="L3582" s="15">
        <v>376126</v>
      </c>
      <c r="M3582" s="15">
        <v>758303</v>
      </c>
    </row>
    <row r="3583" spans="1:13" ht="12.45" customHeight="1" x14ac:dyDescent="0.2">
      <c r="A3583" s="11" t="str">
        <f t="shared" si="61"/>
        <v>TOWNSVILLE2021</v>
      </c>
      <c r="B3583" s="3" t="s">
        <v>49</v>
      </c>
      <c r="C3583" s="12">
        <v>2021</v>
      </c>
      <c r="E3583" s="13">
        <v>542982</v>
      </c>
      <c r="F3583" s="13">
        <v>546323</v>
      </c>
      <c r="G3583" s="13">
        <v>1089305</v>
      </c>
      <c r="H3583" s="13">
        <v>0</v>
      </c>
      <c r="I3583" s="13">
        <v>0</v>
      </c>
      <c r="J3583" s="13">
        <v>0</v>
      </c>
      <c r="K3583" s="15">
        <v>542982</v>
      </c>
      <c r="L3583" s="15">
        <v>546323</v>
      </c>
      <c r="M3583" s="15">
        <v>1089305</v>
      </c>
    </row>
    <row r="3584" spans="1:13" ht="12.45" customHeight="1" x14ac:dyDescent="0.2">
      <c r="A3584" s="11" t="str">
        <f t="shared" si="61"/>
        <v>TOWNSVILLE2022</v>
      </c>
      <c r="B3584" s="3" t="s">
        <v>49</v>
      </c>
      <c r="C3584" s="12">
        <v>2022</v>
      </c>
      <c r="E3584" s="13">
        <v>758913</v>
      </c>
      <c r="F3584" s="13">
        <v>765274</v>
      </c>
      <c r="G3584" s="13">
        <v>1524187</v>
      </c>
      <c r="H3584" s="13">
        <v>0</v>
      </c>
      <c r="I3584" s="13">
        <v>0</v>
      </c>
      <c r="J3584" s="13">
        <v>0</v>
      </c>
      <c r="K3584" s="15">
        <v>758913</v>
      </c>
      <c r="L3584" s="15">
        <v>765274</v>
      </c>
      <c r="M3584" s="15">
        <v>1524187</v>
      </c>
    </row>
    <row r="3585" spans="1:13" ht="12.45" customHeight="1" x14ac:dyDescent="0.2">
      <c r="A3585" s="11" t="str">
        <f t="shared" si="61"/>
        <v>TOWNSVILLE2023</v>
      </c>
      <c r="B3585" s="95" t="s">
        <v>49</v>
      </c>
      <c r="C3585" s="88">
        <v>2023</v>
      </c>
      <c r="D3585" s="89"/>
      <c r="E3585" s="15">
        <v>844556</v>
      </c>
      <c r="F3585" s="15">
        <v>846586</v>
      </c>
      <c r="G3585" s="15">
        <v>1691142</v>
      </c>
      <c r="H3585" s="90">
        <v>0</v>
      </c>
      <c r="I3585" s="90">
        <v>0</v>
      </c>
      <c r="J3585" s="15">
        <v>0</v>
      </c>
      <c r="K3585" s="15">
        <v>844556</v>
      </c>
      <c r="L3585" s="15">
        <v>846586</v>
      </c>
      <c r="M3585" s="15">
        <v>1691142</v>
      </c>
    </row>
    <row r="3586" spans="1:13" ht="12.45" customHeight="1" x14ac:dyDescent="0.2">
      <c r="A3586" s="11" t="str">
        <f t="shared" si="61"/>
        <v>TOWNSVILLE2024</v>
      </c>
      <c r="B3586" s="95" t="s">
        <v>49</v>
      </c>
      <c r="C3586" s="88">
        <v>2024</v>
      </c>
      <c r="D3586" s="89"/>
      <c r="E3586" s="15">
        <v>830512</v>
      </c>
      <c r="F3586" s="15">
        <v>833024</v>
      </c>
      <c r="G3586" s="15">
        <v>1663536</v>
      </c>
      <c r="H3586" s="90">
        <v>0</v>
      </c>
      <c r="I3586" s="90">
        <v>0</v>
      </c>
      <c r="J3586" s="15">
        <v>0</v>
      </c>
      <c r="K3586" s="15">
        <v>830512</v>
      </c>
      <c r="L3586" s="15">
        <v>833024</v>
      </c>
      <c r="M3586" s="15">
        <v>1663536</v>
      </c>
    </row>
    <row r="3587" spans="1:13" ht="12.45" customHeight="1" x14ac:dyDescent="0.2">
      <c r="A3587" s="11" t="str">
        <f t="shared" si="61"/>
        <v>WAGGA WAGGA1985</v>
      </c>
      <c r="B3587" s="93" t="s">
        <v>48</v>
      </c>
      <c r="C3587" s="88">
        <v>1985</v>
      </c>
      <c r="D3587" s="89"/>
      <c r="E3587" s="15">
        <v>41881</v>
      </c>
      <c r="F3587" s="15">
        <v>42152</v>
      </c>
      <c r="G3587" s="15">
        <v>84033</v>
      </c>
      <c r="H3587" s="15">
        <v>0</v>
      </c>
      <c r="I3587" s="15">
        <v>0</v>
      </c>
      <c r="J3587" s="15">
        <v>0</v>
      </c>
      <c r="K3587" s="15">
        <v>41881</v>
      </c>
      <c r="L3587" s="15">
        <v>42152</v>
      </c>
      <c r="M3587" s="15">
        <v>84033</v>
      </c>
    </row>
    <row r="3588" spans="1:13" ht="12.45" customHeight="1" x14ac:dyDescent="0.2">
      <c r="A3588" s="11" t="str">
        <f t="shared" si="61"/>
        <v>WAGGA WAGGA1986</v>
      </c>
      <c r="B3588" s="95" t="s">
        <v>48</v>
      </c>
      <c r="C3588" s="88">
        <v>1986</v>
      </c>
      <c r="D3588" s="89"/>
      <c r="E3588" s="15">
        <v>43953</v>
      </c>
      <c r="F3588" s="15">
        <v>44551</v>
      </c>
      <c r="G3588" s="15">
        <v>88504</v>
      </c>
      <c r="H3588" s="90">
        <v>0</v>
      </c>
      <c r="I3588" s="90">
        <v>0</v>
      </c>
      <c r="J3588" s="15">
        <v>0</v>
      </c>
      <c r="K3588" s="15">
        <v>43953</v>
      </c>
      <c r="L3588" s="15">
        <v>44551</v>
      </c>
      <c r="M3588" s="15">
        <v>88504</v>
      </c>
    </row>
    <row r="3589" spans="1:13" ht="12.45" customHeight="1" x14ac:dyDescent="0.2">
      <c r="A3589" s="11" t="str">
        <f t="shared" si="61"/>
        <v>WAGGA WAGGA1987</v>
      </c>
      <c r="B3589" s="3" t="s">
        <v>48</v>
      </c>
      <c r="C3589" s="12">
        <v>1987</v>
      </c>
      <c r="E3589" s="13">
        <v>43368</v>
      </c>
      <c r="F3589" s="13">
        <v>43408</v>
      </c>
      <c r="G3589" s="13">
        <v>86776</v>
      </c>
      <c r="H3589" s="13">
        <v>0</v>
      </c>
      <c r="I3589" s="13">
        <v>0</v>
      </c>
      <c r="J3589" s="13">
        <v>0</v>
      </c>
      <c r="K3589" s="15">
        <v>43368</v>
      </c>
      <c r="L3589" s="15">
        <v>43408</v>
      </c>
      <c r="M3589" s="15">
        <v>86776</v>
      </c>
    </row>
    <row r="3590" spans="1:13" ht="12.45" customHeight="1" x14ac:dyDescent="0.2">
      <c r="A3590" s="11" t="str">
        <f t="shared" si="61"/>
        <v>WAGGA WAGGA1988</v>
      </c>
      <c r="B3590" s="95" t="s">
        <v>48</v>
      </c>
      <c r="C3590" s="88">
        <v>1988</v>
      </c>
      <c r="D3590" s="89"/>
      <c r="E3590" s="15">
        <v>45889</v>
      </c>
      <c r="F3590" s="15">
        <v>45256</v>
      </c>
      <c r="G3590" s="15">
        <v>91145</v>
      </c>
      <c r="H3590" s="90">
        <v>0</v>
      </c>
      <c r="I3590" s="90">
        <v>0</v>
      </c>
      <c r="J3590" s="15">
        <v>0</v>
      </c>
      <c r="K3590" s="15">
        <v>45889</v>
      </c>
      <c r="L3590" s="15">
        <v>45256</v>
      </c>
      <c r="M3590" s="15">
        <v>91145</v>
      </c>
    </row>
    <row r="3591" spans="1:13" ht="12.45" customHeight="1" x14ac:dyDescent="0.2">
      <c r="A3591" s="11" t="str">
        <f t="shared" si="61"/>
        <v>WAGGA WAGGA1989</v>
      </c>
      <c r="B3591" s="95" t="s">
        <v>48</v>
      </c>
      <c r="C3591" s="88">
        <v>1989</v>
      </c>
      <c r="D3591" s="89"/>
      <c r="E3591" s="15">
        <v>37336</v>
      </c>
      <c r="F3591" s="15">
        <v>36379</v>
      </c>
      <c r="G3591" s="15">
        <v>73715</v>
      </c>
      <c r="H3591" s="90">
        <v>0</v>
      </c>
      <c r="I3591" s="90">
        <v>0</v>
      </c>
      <c r="J3591" s="15">
        <v>0</v>
      </c>
      <c r="K3591" s="15">
        <v>37336</v>
      </c>
      <c r="L3591" s="15">
        <v>36379</v>
      </c>
      <c r="M3591" s="15">
        <v>73715</v>
      </c>
    </row>
    <row r="3592" spans="1:13" ht="12.45" customHeight="1" x14ac:dyDescent="0.2">
      <c r="A3592" s="11" t="str">
        <f t="shared" si="61"/>
        <v>WAGGA WAGGA1990</v>
      </c>
      <c r="B3592" s="95" t="s">
        <v>48</v>
      </c>
      <c r="C3592" s="88">
        <v>1990</v>
      </c>
      <c r="D3592" s="89"/>
      <c r="E3592" s="15">
        <v>48082</v>
      </c>
      <c r="F3592" s="15">
        <v>47466</v>
      </c>
      <c r="G3592" s="15">
        <v>95548</v>
      </c>
      <c r="H3592" s="90">
        <v>0</v>
      </c>
      <c r="I3592" s="90">
        <v>0</v>
      </c>
      <c r="J3592" s="15">
        <v>0</v>
      </c>
      <c r="K3592" s="15">
        <v>48082</v>
      </c>
      <c r="L3592" s="15">
        <v>47466</v>
      </c>
      <c r="M3592" s="15">
        <v>95548</v>
      </c>
    </row>
    <row r="3593" spans="1:13" ht="12.45" customHeight="1" x14ac:dyDescent="0.2">
      <c r="A3593" s="11" t="str">
        <f t="shared" si="61"/>
        <v>WAGGA WAGGA1991</v>
      </c>
      <c r="B3593" s="3" t="s">
        <v>48</v>
      </c>
      <c r="C3593" s="12">
        <v>1991</v>
      </c>
      <c r="D3593" s="89"/>
      <c r="E3593" s="13">
        <v>53630</v>
      </c>
      <c r="F3593" s="13">
        <v>52234</v>
      </c>
      <c r="G3593" s="13">
        <v>105864</v>
      </c>
      <c r="H3593" s="13">
        <v>0</v>
      </c>
      <c r="I3593" s="13">
        <v>0</v>
      </c>
      <c r="J3593" s="13">
        <v>0</v>
      </c>
      <c r="K3593" s="15">
        <v>53630</v>
      </c>
      <c r="L3593" s="15">
        <v>52234</v>
      </c>
      <c r="M3593" s="15">
        <v>105864</v>
      </c>
    </row>
    <row r="3594" spans="1:13" ht="12.45" customHeight="1" x14ac:dyDescent="0.2">
      <c r="A3594" s="11" t="str">
        <f t="shared" si="61"/>
        <v>WAGGA WAGGA1992</v>
      </c>
      <c r="B3594" s="3" t="s">
        <v>48</v>
      </c>
      <c r="C3594" s="12">
        <v>1992</v>
      </c>
      <c r="E3594" s="13">
        <v>60925</v>
      </c>
      <c r="F3594" s="13">
        <v>60602</v>
      </c>
      <c r="G3594" s="13">
        <v>121527</v>
      </c>
      <c r="H3594" s="13">
        <v>0</v>
      </c>
      <c r="I3594" s="13">
        <v>0</v>
      </c>
      <c r="J3594" s="13">
        <v>0</v>
      </c>
      <c r="K3594" s="15">
        <v>60925</v>
      </c>
      <c r="L3594" s="15">
        <v>60602</v>
      </c>
      <c r="M3594" s="15">
        <v>121527</v>
      </c>
    </row>
    <row r="3595" spans="1:13" ht="12.45" customHeight="1" x14ac:dyDescent="0.2">
      <c r="A3595" s="11" t="str">
        <f t="shared" si="61"/>
        <v>WAGGA WAGGA1993</v>
      </c>
      <c r="B3595" s="3" t="s">
        <v>48</v>
      </c>
      <c r="C3595" s="12">
        <v>1993</v>
      </c>
      <c r="E3595" s="13">
        <v>60968</v>
      </c>
      <c r="F3595" s="13">
        <v>61502</v>
      </c>
      <c r="G3595" s="13">
        <v>122470</v>
      </c>
      <c r="H3595" s="13">
        <v>0</v>
      </c>
      <c r="I3595" s="13">
        <v>0</v>
      </c>
      <c r="J3595" s="13">
        <v>0</v>
      </c>
      <c r="K3595" s="15">
        <v>60968</v>
      </c>
      <c r="L3595" s="15">
        <v>61502</v>
      </c>
      <c r="M3595" s="15">
        <v>122470</v>
      </c>
    </row>
    <row r="3596" spans="1:13" ht="12.45" customHeight="1" x14ac:dyDescent="0.2">
      <c r="A3596" s="11" t="str">
        <f t="shared" si="61"/>
        <v>WAGGA WAGGA1994</v>
      </c>
      <c r="B3596" s="3" t="s">
        <v>48</v>
      </c>
      <c r="C3596" s="12">
        <v>1994</v>
      </c>
      <c r="E3596" s="13">
        <v>57993</v>
      </c>
      <c r="F3596" s="13">
        <v>58524</v>
      </c>
      <c r="G3596" s="13">
        <v>116517</v>
      </c>
      <c r="H3596" s="13">
        <v>0</v>
      </c>
      <c r="I3596" s="13">
        <v>0</v>
      </c>
      <c r="J3596" s="13">
        <v>0</v>
      </c>
      <c r="K3596" s="15">
        <v>57993</v>
      </c>
      <c r="L3596" s="15">
        <v>58524</v>
      </c>
      <c r="M3596" s="15">
        <v>116517</v>
      </c>
    </row>
    <row r="3597" spans="1:13" ht="12.45" customHeight="1" x14ac:dyDescent="0.2">
      <c r="A3597" s="11" t="str">
        <f t="shared" si="61"/>
        <v>WAGGA WAGGA1995</v>
      </c>
      <c r="B3597" s="95" t="s">
        <v>48</v>
      </c>
      <c r="C3597" s="88">
        <v>1995</v>
      </c>
      <c r="D3597" s="89"/>
      <c r="E3597" s="15">
        <v>58314</v>
      </c>
      <c r="F3597" s="15">
        <v>58244</v>
      </c>
      <c r="G3597" s="15">
        <v>116558</v>
      </c>
      <c r="H3597" s="90">
        <v>0</v>
      </c>
      <c r="I3597" s="90">
        <v>0</v>
      </c>
      <c r="J3597" s="15">
        <v>0</v>
      </c>
      <c r="K3597" s="15">
        <v>58314</v>
      </c>
      <c r="L3597" s="15">
        <v>58244</v>
      </c>
      <c r="M3597" s="15">
        <v>116558</v>
      </c>
    </row>
    <row r="3598" spans="1:13" ht="12.45" customHeight="1" x14ac:dyDescent="0.2">
      <c r="A3598" s="11" t="str">
        <f t="shared" si="61"/>
        <v>WAGGA WAGGA1996</v>
      </c>
      <c r="B3598" s="95" t="s">
        <v>48</v>
      </c>
      <c r="C3598" s="88">
        <v>1996</v>
      </c>
      <c r="D3598" s="89"/>
      <c r="E3598" s="15">
        <v>64284</v>
      </c>
      <c r="F3598" s="15">
        <v>64252</v>
      </c>
      <c r="G3598" s="15">
        <v>128536</v>
      </c>
      <c r="H3598" s="90">
        <v>0</v>
      </c>
      <c r="I3598" s="90">
        <v>0</v>
      </c>
      <c r="J3598" s="15">
        <v>0</v>
      </c>
      <c r="K3598" s="15">
        <v>64284</v>
      </c>
      <c r="L3598" s="15">
        <v>64252</v>
      </c>
      <c r="M3598" s="15">
        <v>128536</v>
      </c>
    </row>
    <row r="3599" spans="1:13" ht="12.45" customHeight="1" x14ac:dyDescent="0.2">
      <c r="A3599" s="11" t="str">
        <f t="shared" si="61"/>
        <v>WAGGA WAGGA1997</v>
      </c>
      <c r="B3599" s="93" t="s">
        <v>48</v>
      </c>
      <c r="C3599" s="88">
        <v>1997</v>
      </c>
      <c r="D3599" s="89"/>
      <c r="E3599" s="15">
        <v>67280</v>
      </c>
      <c r="F3599" s="15">
        <v>67526</v>
      </c>
      <c r="G3599" s="15">
        <v>134806</v>
      </c>
      <c r="H3599" s="15">
        <v>0</v>
      </c>
      <c r="I3599" s="15">
        <v>0</v>
      </c>
      <c r="J3599" s="15">
        <v>0</v>
      </c>
      <c r="K3599" s="15">
        <v>67280</v>
      </c>
      <c r="L3599" s="15">
        <v>67526</v>
      </c>
      <c r="M3599" s="15">
        <v>134806</v>
      </c>
    </row>
    <row r="3600" spans="1:13" ht="12.45" customHeight="1" x14ac:dyDescent="0.2">
      <c r="A3600" s="11" t="str">
        <f t="shared" si="61"/>
        <v>WAGGA WAGGA1998</v>
      </c>
      <c r="B3600" s="3" t="s">
        <v>48</v>
      </c>
      <c r="C3600" s="12">
        <v>1998</v>
      </c>
      <c r="E3600" s="13">
        <v>65238</v>
      </c>
      <c r="F3600" s="13">
        <v>65144</v>
      </c>
      <c r="G3600" s="13">
        <v>130382</v>
      </c>
      <c r="H3600" s="13">
        <v>0</v>
      </c>
      <c r="I3600" s="13">
        <v>0</v>
      </c>
      <c r="J3600" s="13">
        <v>0</v>
      </c>
      <c r="K3600" s="15">
        <v>65238</v>
      </c>
      <c r="L3600" s="15">
        <v>65144</v>
      </c>
      <c r="M3600" s="15">
        <v>130382</v>
      </c>
    </row>
    <row r="3601" spans="1:13" ht="12.45" customHeight="1" x14ac:dyDescent="0.2">
      <c r="A3601" s="11" t="str">
        <f t="shared" si="61"/>
        <v>WAGGA WAGGA1999</v>
      </c>
      <c r="B3601" s="93" t="s">
        <v>48</v>
      </c>
      <c r="C3601" s="88">
        <v>1999</v>
      </c>
      <c r="D3601" s="89"/>
      <c r="E3601" s="15">
        <v>64675</v>
      </c>
      <c r="F3601" s="15">
        <v>65234</v>
      </c>
      <c r="G3601" s="15">
        <v>129909</v>
      </c>
      <c r="H3601" s="15">
        <v>0</v>
      </c>
      <c r="I3601" s="15">
        <v>0</v>
      </c>
      <c r="J3601" s="15">
        <v>0</v>
      </c>
      <c r="K3601" s="15">
        <v>64675</v>
      </c>
      <c r="L3601" s="15">
        <v>65234</v>
      </c>
      <c r="M3601" s="15">
        <v>129909</v>
      </c>
    </row>
    <row r="3602" spans="1:13" ht="12.45" customHeight="1" x14ac:dyDescent="0.2">
      <c r="A3602" s="11" t="str">
        <f t="shared" si="61"/>
        <v>WAGGA WAGGA2000</v>
      </c>
      <c r="B3602" s="3" t="s">
        <v>48</v>
      </c>
      <c r="C3602" s="12">
        <v>2000</v>
      </c>
      <c r="E3602" s="13">
        <v>65811</v>
      </c>
      <c r="F3602" s="13">
        <v>65766</v>
      </c>
      <c r="G3602" s="13">
        <v>131577</v>
      </c>
      <c r="H3602" s="13">
        <v>0</v>
      </c>
      <c r="I3602" s="13">
        <v>0</v>
      </c>
      <c r="J3602" s="13">
        <v>0</v>
      </c>
      <c r="K3602" s="15">
        <v>65811</v>
      </c>
      <c r="L3602" s="15">
        <v>65766</v>
      </c>
      <c r="M3602" s="15">
        <v>131577</v>
      </c>
    </row>
    <row r="3603" spans="1:13" ht="12.45" customHeight="1" x14ac:dyDescent="0.2">
      <c r="A3603" s="11" t="str">
        <f t="shared" si="61"/>
        <v>WAGGA WAGGA2001</v>
      </c>
      <c r="B3603" s="3" t="s">
        <v>48</v>
      </c>
      <c r="C3603" s="12">
        <v>2001</v>
      </c>
      <c r="E3603" s="13">
        <v>60297</v>
      </c>
      <c r="F3603" s="13">
        <v>60653</v>
      </c>
      <c r="G3603" s="13">
        <v>120950</v>
      </c>
      <c r="H3603" s="13">
        <v>0</v>
      </c>
      <c r="I3603" s="13">
        <v>0</v>
      </c>
      <c r="J3603" s="13">
        <v>0</v>
      </c>
      <c r="K3603" s="15">
        <v>60297</v>
      </c>
      <c r="L3603" s="15">
        <v>60653</v>
      </c>
      <c r="M3603" s="15">
        <v>120950</v>
      </c>
    </row>
    <row r="3604" spans="1:13" ht="12.45" customHeight="1" x14ac:dyDescent="0.2">
      <c r="A3604" s="11" t="str">
        <f t="shared" si="61"/>
        <v>WAGGA WAGGA2002</v>
      </c>
      <c r="B3604" s="3" t="s">
        <v>48</v>
      </c>
      <c r="C3604" s="12">
        <v>2002</v>
      </c>
      <c r="E3604" s="13">
        <v>52865</v>
      </c>
      <c r="F3604" s="13">
        <v>53438</v>
      </c>
      <c r="G3604" s="13">
        <v>106303</v>
      </c>
      <c r="H3604" s="13">
        <v>0</v>
      </c>
      <c r="I3604" s="13">
        <v>0</v>
      </c>
      <c r="J3604" s="13">
        <v>0</v>
      </c>
      <c r="K3604" s="15">
        <v>52865</v>
      </c>
      <c r="L3604" s="15">
        <v>53438</v>
      </c>
      <c r="M3604" s="15">
        <v>106303</v>
      </c>
    </row>
    <row r="3605" spans="1:13" ht="12.45" customHeight="1" x14ac:dyDescent="0.2">
      <c r="A3605" s="11" t="str">
        <f t="shared" si="61"/>
        <v>WAGGA WAGGA2003</v>
      </c>
      <c r="B3605" s="3" t="s">
        <v>48</v>
      </c>
      <c r="C3605" s="12">
        <v>2003</v>
      </c>
      <c r="E3605" s="13">
        <v>58391</v>
      </c>
      <c r="F3605" s="13">
        <v>59434</v>
      </c>
      <c r="G3605" s="13">
        <v>117825</v>
      </c>
      <c r="H3605" s="13">
        <v>0</v>
      </c>
      <c r="I3605" s="13">
        <v>0</v>
      </c>
      <c r="J3605" s="13">
        <v>0</v>
      </c>
      <c r="K3605" s="15">
        <v>58391</v>
      </c>
      <c r="L3605" s="15">
        <v>59434</v>
      </c>
      <c r="M3605" s="15">
        <v>117825</v>
      </c>
    </row>
    <row r="3606" spans="1:13" ht="12.45" customHeight="1" x14ac:dyDescent="0.2">
      <c r="A3606" s="11" t="str">
        <f t="shared" si="61"/>
        <v>WAGGA WAGGA2004</v>
      </c>
      <c r="B3606" s="3" t="s">
        <v>48</v>
      </c>
      <c r="C3606" s="12">
        <v>2004</v>
      </c>
      <c r="E3606" s="13">
        <v>73445</v>
      </c>
      <c r="F3606" s="13">
        <v>74539</v>
      </c>
      <c r="G3606" s="13">
        <v>147984</v>
      </c>
      <c r="H3606" s="13">
        <v>0</v>
      </c>
      <c r="I3606" s="13">
        <v>0</v>
      </c>
      <c r="J3606" s="13">
        <v>0</v>
      </c>
      <c r="K3606" s="15">
        <v>73445</v>
      </c>
      <c r="L3606" s="15">
        <v>74539</v>
      </c>
      <c r="M3606" s="15">
        <v>147984</v>
      </c>
    </row>
    <row r="3607" spans="1:13" ht="12.45" customHeight="1" x14ac:dyDescent="0.2">
      <c r="A3607" s="11" t="str">
        <f t="shared" si="61"/>
        <v>WAGGA WAGGA2005</v>
      </c>
      <c r="B3607" s="3" t="s">
        <v>48</v>
      </c>
      <c r="C3607" s="12">
        <v>2005</v>
      </c>
      <c r="E3607" s="13">
        <v>81255</v>
      </c>
      <c r="F3607" s="13">
        <v>82319</v>
      </c>
      <c r="G3607" s="13">
        <v>163574</v>
      </c>
      <c r="H3607" s="13">
        <v>0</v>
      </c>
      <c r="I3607" s="13">
        <v>0</v>
      </c>
      <c r="J3607" s="13">
        <v>0</v>
      </c>
      <c r="K3607" s="15">
        <v>81255</v>
      </c>
      <c r="L3607" s="15">
        <v>82319</v>
      </c>
      <c r="M3607" s="15">
        <v>163574</v>
      </c>
    </row>
    <row r="3608" spans="1:13" ht="12.45" customHeight="1" x14ac:dyDescent="0.2">
      <c r="A3608" s="11" t="str">
        <f t="shared" si="61"/>
        <v>WAGGA WAGGA2006</v>
      </c>
      <c r="B3608" s="95" t="s">
        <v>48</v>
      </c>
      <c r="C3608" s="88">
        <v>2006</v>
      </c>
      <c r="D3608" s="89"/>
      <c r="E3608" s="15">
        <v>92463</v>
      </c>
      <c r="F3608" s="15">
        <v>93641</v>
      </c>
      <c r="G3608" s="15">
        <v>186104</v>
      </c>
      <c r="H3608" s="90">
        <v>0</v>
      </c>
      <c r="I3608" s="90">
        <v>0</v>
      </c>
      <c r="J3608" s="15">
        <v>0</v>
      </c>
      <c r="K3608" s="15">
        <v>92463</v>
      </c>
      <c r="L3608" s="15">
        <v>93641</v>
      </c>
      <c r="M3608" s="15">
        <v>186104</v>
      </c>
    </row>
    <row r="3609" spans="1:13" ht="12.45" customHeight="1" x14ac:dyDescent="0.2">
      <c r="A3609" s="11" t="str">
        <f t="shared" si="61"/>
        <v>WAGGA WAGGA2007</v>
      </c>
      <c r="B3609" s="95" t="s">
        <v>48</v>
      </c>
      <c r="C3609" s="88">
        <v>2007</v>
      </c>
      <c r="D3609" s="89"/>
      <c r="E3609" s="15">
        <v>107672</v>
      </c>
      <c r="F3609" s="15">
        <v>109975</v>
      </c>
      <c r="G3609" s="15">
        <v>217647</v>
      </c>
      <c r="H3609" s="90">
        <v>0</v>
      </c>
      <c r="I3609" s="90">
        <v>0</v>
      </c>
      <c r="J3609" s="15">
        <v>0</v>
      </c>
      <c r="K3609" s="15">
        <v>107672</v>
      </c>
      <c r="L3609" s="15">
        <v>109975</v>
      </c>
      <c r="M3609" s="15">
        <v>217647</v>
      </c>
    </row>
    <row r="3610" spans="1:13" ht="12.45" customHeight="1" x14ac:dyDescent="0.2">
      <c r="A3610" s="11" t="str">
        <f t="shared" si="61"/>
        <v>WAGGA WAGGA2008</v>
      </c>
      <c r="B3610" s="3" t="s">
        <v>48</v>
      </c>
      <c r="C3610" s="12">
        <v>2008</v>
      </c>
      <c r="E3610" s="13">
        <v>109128</v>
      </c>
      <c r="F3610" s="13">
        <v>110728</v>
      </c>
      <c r="G3610" s="13">
        <v>219856</v>
      </c>
      <c r="H3610" s="13">
        <v>0</v>
      </c>
      <c r="I3610" s="13">
        <v>0</v>
      </c>
      <c r="J3610" s="13">
        <v>0</v>
      </c>
      <c r="K3610" s="15">
        <v>109128</v>
      </c>
      <c r="L3610" s="15">
        <v>110728</v>
      </c>
      <c r="M3610" s="15">
        <v>219856</v>
      </c>
    </row>
    <row r="3611" spans="1:13" ht="12.45" customHeight="1" x14ac:dyDescent="0.2">
      <c r="A3611" s="11" t="str">
        <f t="shared" si="61"/>
        <v>WAGGA WAGGA2009</v>
      </c>
      <c r="B3611" s="3" t="s">
        <v>48</v>
      </c>
      <c r="C3611" s="12">
        <v>2009</v>
      </c>
      <c r="E3611" s="13">
        <v>103134</v>
      </c>
      <c r="F3611" s="13">
        <v>104153</v>
      </c>
      <c r="G3611" s="13">
        <v>207287</v>
      </c>
      <c r="H3611" s="13">
        <v>0</v>
      </c>
      <c r="I3611" s="13">
        <v>0</v>
      </c>
      <c r="J3611" s="13">
        <v>0</v>
      </c>
      <c r="K3611" s="15">
        <v>103134</v>
      </c>
      <c r="L3611" s="15">
        <v>104153</v>
      </c>
      <c r="M3611" s="15">
        <v>207287</v>
      </c>
    </row>
    <row r="3612" spans="1:13" ht="12.45" customHeight="1" x14ac:dyDescent="0.2">
      <c r="A3612" s="11" t="str">
        <f t="shared" si="61"/>
        <v>WAGGA WAGGA2010</v>
      </c>
      <c r="B3612" s="3" t="s">
        <v>48</v>
      </c>
      <c r="C3612" s="12">
        <v>2010</v>
      </c>
      <c r="E3612" s="13">
        <v>107349</v>
      </c>
      <c r="F3612" s="13">
        <v>108330</v>
      </c>
      <c r="G3612" s="13">
        <v>215679</v>
      </c>
      <c r="H3612" s="13">
        <v>0</v>
      </c>
      <c r="I3612" s="13">
        <v>0</v>
      </c>
      <c r="J3612" s="13">
        <v>0</v>
      </c>
      <c r="K3612" s="15">
        <v>107349</v>
      </c>
      <c r="L3612" s="15">
        <v>108330</v>
      </c>
      <c r="M3612" s="15">
        <v>215679</v>
      </c>
    </row>
    <row r="3613" spans="1:13" ht="12.45" customHeight="1" x14ac:dyDescent="0.2">
      <c r="A3613" s="11" t="str">
        <f t="shared" si="61"/>
        <v>WAGGA WAGGA2011</v>
      </c>
      <c r="B3613" s="3" t="s">
        <v>48</v>
      </c>
      <c r="C3613" s="12">
        <v>2011</v>
      </c>
      <c r="E3613" s="13">
        <v>103249</v>
      </c>
      <c r="F3613" s="13">
        <v>103878</v>
      </c>
      <c r="G3613" s="13">
        <v>207127</v>
      </c>
      <c r="H3613" s="13">
        <v>0</v>
      </c>
      <c r="I3613" s="13">
        <v>0</v>
      </c>
      <c r="J3613" s="13">
        <v>0</v>
      </c>
      <c r="K3613" s="15">
        <v>103249</v>
      </c>
      <c r="L3613" s="15">
        <v>103878</v>
      </c>
      <c r="M3613" s="15">
        <v>207127</v>
      </c>
    </row>
    <row r="3614" spans="1:13" ht="12.45" customHeight="1" x14ac:dyDescent="0.2">
      <c r="A3614" s="11" t="str">
        <f t="shared" si="61"/>
        <v>WAGGA WAGGA2012</v>
      </c>
      <c r="B3614" s="3" t="s">
        <v>48</v>
      </c>
      <c r="C3614" s="12">
        <v>2012</v>
      </c>
      <c r="E3614" s="13">
        <v>103870</v>
      </c>
      <c r="F3614" s="13">
        <v>104603</v>
      </c>
      <c r="G3614" s="13">
        <v>208473</v>
      </c>
      <c r="H3614" s="13">
        <v>0</v>
      </c>
      <c r="I3614" s="13">
        <v>0</v>
      </c>
      <c r="J3614" s="13">
        <v>0</v>
      </c>
      <c r="K3614" s="15">
        <v>103870</v>
      </c>
      <c r="L3614" s="15">
        <v>104603</v>
      </c>
      <c r="M3614" s="15">
        <v>208473</v>
      </c>
    </row>
    <row r="3615" spans="1:13" ht="12.45" customHeight="1" x14ac:dyDescent="0.2">
      <c r="A3615" s="11" t="str">
        <f t="shared" si="61"/>
        <v>WAGGA WAGGA2013</v>
      </c>
      <c r="B3615" s="3" t="s">
        <v>48</v>
      </c>
      <c r="C3615" s="12">
        <v>2013</v>
      </c>
      <c r="E3615" s="13">
        <v>103801</v>
      </c>
      <c r="F3615" s="13">
        <v>104824</v>
      </c>
      <c r="G3615" s="13">
        <v>208625</v>
      </c>
      <c r="H3615" s="13">
        <v>0</v>
      </c>
      <c r="I3615" s="13">
        <v>0</v>
      </c>
      <c r="J3615" s="13">
        <v>0</v>
      </c>
      <c r="K3615" s="15">
        <v>103801</v>
      </c>
      <c r="L3615" s="15">
        <v>104824</v>
      </c>
      <c r="M3615" s="15">
        <v>208625</v>
      </c>
    </row>
    <row r="3616" spans="1:13" ht="12.45" customHeight="1" x14ac:dyDescent="0.2">
      <c r="A3616" s="11" t="str">
        <f t="shared" si="61"/>
        <v>WAGGA WAGGA2014</v>
      </c>
      <c r="B3616" s="93" t="s">
        <v>48</v>
      </c>
      <c r="C3616" s="88">
        <v>2014</v>
      </c>
      <c r="D3616" s="89"/>
      <c r="E3616" s="15">
        <v>104858</v>
      </c>
      <c r="F3616" s="15">
        <v>106176</v>
      </c>
      <c r="G3616" s="15">
        <v>211034</v>
      </c>
      <c r="H3616" s="15">
        <v>0</v>
      </c>
      <c r="I3616" s="15">
        <v>0</v>
      </c>
      <c r="J3616" s="15">
        <v>0</v>
      </c>
      <c r="K3616" s="15">
        <v>104858</v>
      </c>
      <c r="L3616" s="15">
        <v>106176</v>
      </c>
      <c r="M3616" s="15">
        <v>211034</v>
      </c>
    </row>
    <row r="3617" spans="1:13" ht="12.45" customHeight="1" x14ac:dyDescent="0.2">
      <c r="A3617" s="11" t="str">
        <f t="shared" si="61"/>
        <v>WAGGA WAGGA2015</v>
      </c>
      <c r="B3617" s="3" t="s">
        <v>48</v>
      </c>
      <c r="C3617" s="12">
        <v>2015</v>
      </c>
      <c r="E3617" s="13">
        <v>104277</v>
      </c>
      <c r="F3617" s="13">
        <v>105602</v>
      </c>
      <c r="G3617" s="13">
        <v>209879</v>
      </c>
      <c r="H3617" s="13">
        <v>0</v>
      </c>
      <c r="I3617" s="13">
        <v>0</v>
      </c>
      <c r="J3617" s="13">
        <v>0</v>
      </c>
      <c r="K3617" s="15">
        <v>104277</v>
      </c>
      <c r="L3617" s="15">
        <v>105602</v>
      </c>
      <c r="M3617" s="15">
        <v>209879</v>
      </c>
    </row>
    <row r="3618" spans="1:13" ht="12.45" customHeight="1" x14ac:dyDescent="0.2">
      <c r="A3618" s="11" t="str">
        <f t="shared" si="61"/>
        <v>WAGGA WAGGA2016</v>
      </c>
      <c r="B3618" s="93" t="s">
        <v>48</v>
      </c>
      <c r="C3618" s="88">
        <v>2016</v>
      </c>
      <c r="D3618" s="89"/>
      <c r="E3618" s="15">
        <v>106601</v>
      </c>
      <c r="F3618" s="15">
        <v>107799</v>
      </c>
      <c r="G3618" s="15">
        <v>214400</v>
      </c>
      <c r="H3618" s="15">
        <v>0</v>
      </c>
      <c r="I3618" s="15">
        <v>0</v>
      </c>
      <c r="J3618" s="15">
        <v>0</v>
      </c>
      <c r="K3618" s="15">
        <v>106601</v>
      </c>
      <c r="L3618" s="15">
        <v>107799</v>
      </c>
      <c r="M3618" s="15">
        <v>214400</v>
      </c>
    </row>
    <row r="3619" spans="1:13" ht="12.45" customHeight="1" x14ac:dyDescent="0.2">
      <c r="A3619" s="11" t="str">
        <f t="shared" ref="A3619:A3682" si="62">CONCATENATE(B3619,C3619)</f>
        <v>WAGGA WAGGA2017</v>
      </c>
      <c r="B3619" s="95" t="s">
        <v>48</v>
      </c>
      <c r="C3619" s="88">
        <v>2017</v>
      </c>
      <c r="D3619" s="89"/>
      <c r="E3619" s="15">
        <v>112046</v>
      </c>
      <c r="F3619" s="15">
        <v>112320</v>
      </c>
      <c r="G3619" s="15">
        <v>224366</v>
      </c>
      <c r="H3619" s="90">
        <v>0</v>
      </c>
      <c r="I3619" s="90">
        <v>0</v>
      </c>
      <c r="J3619" s="15">
        <v>0</v>
      </c>
      <c r="K3619" s="15">
        <v>112046</v>
      </c>
      <c r="L3619" s="15">
        <v>112320</v>
      </c>
      <c r="M3619" s="15">
        <v>224366</v>
      </c>
    </row>
    <row r="3620" spans="1:13" ht="12.45" customHeight="1" x14ac:dyDescent="0.2">
      <c r="A3620" s="11" t="str">
        <f t="shared" si="62"/>
        <v>WAGGA WAGGA2018</v>
      </c>
      <c r="B3620" s="3" t="s">
        <v>48</v>
      </c>
      <c r="C3620" s="12">
        <v>2018</v>
      </c>
      <c r="E3620" s="13">
        <v>107635</v>
      </c>
      <c r="F3620" s="13">
        <v>108385</v>
      </c>
      <c r="G3620" s="13">
        <v>216020</v>
      </c>
      <c r="H3620" s="13">
        <v>0</v>
      </c>
      <c r="I3620" s="13">
        <v>0</v>
      </c>
      <c r="J3620" s="13">
        <v>0</v>
      </c>
      <c r="K3620" s="15">
        <v>107635</v>
      </c>
      <c r="L3620" s="15">
        <v>108385</v>
      </c>
      <c r="M3620" s="15">
        <v>216020</v>
      </c>
    </row>
    <row r="3621" spans="1:13" ht="12.45" customHeight="1" x14ac:dyDescent="0.2">
      <c r="A3621" s="11" t="str">
        <f t="shared" si="62"/>
        <v>WAGGA WAGGA2019</v>
      </c>
      <c r="B3621" s="93" t="s">
        <v>48</v>
      </c>
      <c r="C3621" s="88">
        <v>2019</v>
      </c>
      <c r="D3621" s="89"/>
      <c r="E3621" s="15">
        <v>103353</v>
      </c>
      <c r="F3621" s="15">
        <v>104064</v>
      </c>
      <c r="G3621" s="15">
        <v>207417</v>
      </c>
      <c r="H3621" s="15">
        <v>0</v>
      </c>
      <c r="I3621" s="15">
        <v>0</v>
      </c>
      <c r="J3621" s="15">
        <v>0</v>
      </c>
      <c r="K3621" s="15">
        <v>103353</v>
      </c>
      <c r="L3621" s="15">
        <v>104064</v>
      </c>
      <c r="M3621" s="15">
        <v>207417</v>
      </c>
    </row>
    <row r="3622" spans="1:13" ht="12.45" customHeight="1" x14ac:dyDescent="0.2">
      <c r="A3622" s="11" t="str">
        <f t="shared" si="62"/>
        <v>WAGGA WAGGA2020</v>
      </c>
      <c r="B3622" s="3" t="s">
        <v>48</v>
      </c>
      <c r="C3622" s="12">
        <v>2020</v>
      </c>
      <c r="E3622" s="13">
        <v>30447</v>
      </c>
      <c r="F3622" s="13">
        <v>30746</v>
      </c>
      <c r="G3622" s="13">
        <v>61193</v>
      </c>
      <c r="H3622" s="13">
        <v>0</v>
      </c>
      <c r="I3622" s="13">
        <v>0</v>
      </c>
      <c r="J3622" s="13">
        <v>0</v>
      </c>
      <c r="K3622" s="15">
        <v>30447</v>
      </c>
      <c r="L3622" s="15">
        <v>30746</v>
      </c>
      <c r="M3622" s="15">
        <v>61193</v>
      </c>
    </row>
    <row r="3623" spans="1:13" ht="12.45" customHeight="1" x14ac:dyDescent="0.2">
      <c r="A3623" s="11" t="str">
        <f t="shared" si="62"/>
        <v>WAGGA WAGGA2021</v>
      </c>
      <c r="B3623" s="3" t="s">
        <v>48</v>
      </c>
      <c r="C3623" s="12">
        <v>2021</v>
      </c>
      <c r="E3623" s="13">
        <v>33555</v>
      </c>
      <c r="F3623" s="13">
        <v>34573</v>
      </c>
      <c r="G3623" s="13">
        <v>68128</v>
      </c>
      <c r="H3623" s="13">
        <v>0</v>
      </c>
      <c r="I3623" s="13">
        <v>0</v>
      </c>
      <c r="J3623" s="13">
        <v>0</v>
      </c>
      <c r="K3623" s="15">
        <v>33555</v>
      </c>
      <c r="L3623" s="15">
        <v>34573</v>
      </c>
      <c r="M3623" s="15">
        <v>68128</v>
      </c>
    </row>
    <row r="3624" spans="1:13" ht="12.45" customHeight="1" x14ac:dyDescent="0.2">
      <c r="A3624" s="11" t="str">
        <f t="shared" si="62"/>
        <v>WAGGA WAGGA2022</v>
      </c>
      <c r="B3624" s="3" t="s">
        <v>48</v>
      </c>
      <c r="C3624" s="12">
        <v>2022</v>
      </c>
      <c r="E3624" s="13">
        <v>85847</v>
      </c>
      <c r="F3624" s="13">
        <v>87003</v>
      </c>
      <c r="G3624" s="13">
        <v>172850</v>
      </c>
      <c r="H3624" s="13">
        <v>0</v>
      </c>
      <c r="I3624" s="13">
        <v>0</v>
      </c>
      <c r="J3624" s="13">
        <v>0</v>
      </c>
      <c r="K3624" s="15">
        <v>85847</v>
      </c>
      <c r="L3624" s="15">
        <v>87003</v>
      </c>
      <c r="M3624" s="15">
        <v>172850</v>
      </c>
    </row>
    <row r="3625" spans="1:13" ht="12.45" customHeight="1" x14ac:dyDescent="0.2">
      <c r="A3625" s="11" t="str">
        <f t="shared" si="62"/>
        <v>WAGGA WAGGA2023</v>
      </c>
      <c r="B3625" s="3" t="s">
        <v>48</v>
      </c>
      <c r="C3625" s="12">
        <v>2023</v>
      </c>
      <c r="D3625" s="89"/>
      <c r="E3625" s="13">
        <v>98462</v>
      </c>
      <c r="F3625" s="13">
        <v>98505</v>
      </c>
      <c r="G3625" s="13">
        <v>196967</v>
      </c>
      <c r="H3625" s="13">
        <v>0</v>
      </c>
      <c r="I3625" s="13">
        <v>0</v>
      </c>
      <c r="J3625" s="13">
        <v>0</v>
      </c>
      <c r="K3625" s="15">
        <v>98462</v>
      </c>
      <c r="L3625" s="15">
        <v>98505</v>
      </c>
      <c r="M3625" s="15">
        <v>196967</v>
      </c>
    </row>
    <row r="3626" spans="1:13" ht="12.45" customHeight="1" x14ac:dyDescent="0.2">
      <c r="A3626" s="11" t="str">
        <f t="shared" si="62"/>
        <v>WAGGA WAGGA2024</v>
      </c>
      <c r="B3626" s="3" t="s">
        <v>48</v>
      </c>
      <c r="C3626" s="12">
        <v>2024</v>
      </c>
      <c r="E3626" s="13">
        <v>103847</v>
      </c>
      <c r="F3626" s="13">
        <v>103637</v>
      </c>
      <c r="G3626" s="13">
        <v>207484</v>
      </c>
      <c r="H3626" s="13">
        <v>0</v>
      </c>
      <c r="I3626" s="13">
        <v>0</v>
      </c>
      <c r="J3626" s="13">
        <v>0</v>
      </c>
      <c r="K3626" s="15">
        <v>103847</v>
      </c>
      <c r="L3626" s="15">
        <v>103637</v>
      </c>
      <c r="M3626" s="15">
        <v>207484</v>
      </c>
    </row>
    <row r="3627" spans="1:13" ht="12.45" customHeight="1" x14ac:dyDescent="0.2">
      <c r="A3627" s="11" t="str">
        <f t="shared" si="62"/>
        <v>WEIPA1985</v>
      </c>
      <c r="B3627" s="3" t="s">
        <v>47</v>
      </c>
      <c r="C3627" s="12">
        <v>1985</v>
      </c>
      <c r="E3627" s="13">
        <v>17151</v>
      </c>
      <c r="F3627" s="13">
        <v>17216</v>
      </c>
      <c r="G3627" s="13">
        <v>34367</v>
      </c>
      <c r="H3627" s="13">
        <v>0</v>
      </c>
      <c r="I3627" s="13">
        <v>0</v>
      </c>
      <c r="J3627" s="13">
        <v>0</v>
      </c>
      <c r="K3627" s="15">
        <v>17151</v>
      </c>
      <c r="L3627" s="15">
        <v>17216</v>
      </c>
      <c r="M3627" s="15">
        <v>34367</v>
      </c>
    </row>
    <row r="3628" spans="1:13" ht="12.45" customHeight="1" x14ac:dyDescent="0.2">
      <c r="A3628" s="11" t="str">
        <f t="shared" si="62"/>
        <v>WEIPA1986</v>
      </c>
      <c r="B3628" s="3" t="s">
        <v>47</v>
      </c>
      <c r="C3628" s="12">
        <v>1986</v>
      </c>
      <c r="E3628" s="13">
        <v>21974</v>
      </c>
      <c r="F3628" s="13">
        <v>21921</v>
      </c>
      <c r="G3628" s="13">
        <v>43895</v>
      </c>
      <c r="H3628" s="13">
        <v>0</v>
      </c>
      <c r="I3628" s="13">
        <v>0</v>
      </c>
      <c r="J3628" s="13">
        <v>0</v>
      </c>
      <c r="K3628" s="15">
        <v>21974</v>
      </c>
      <c r="L3628" s="15">
        <v>21921</v>
      </c>
      <c r="M3628" s="15">
        <v>43895</v>
      </c>
    </row>
    <row r="3629" spans="1:13" ht="12.45" customHeight="1" x14ac:dyDescent="0.2">
      <c r="A3629" s="11" t="str">
        <f t="shared" si="62"/>
        <v>WEIPA1987</v>
      </c>
      <c r="B3629" s="95" t="s">
        <v>47</v>
      </c>
      <c r="C3629" s="88">
        <v>1987</v>
      </c>
      <c r="D3629" s="89"/>
      <c r="E3629" s="15">
        <v>19322</v>
      </c>
      <c r="F3629" s="15">
        <v>19425</v>
      </c>
      <c r="G3629" s="15">
        <v>38747</v>
      </c>
      <c r="H3629" s="90">
        <v>0</v>
      </c>
      <c r="I3629" s="90">
        <v>0</v>
      </c>
      <c r="J3629" s="15">
        <v>0</v>
      </c>
      <c r="K3629" s="15">
        <v>19322</v>
      </c>
      <c r="L3629" s="15">
        <v>19425</v>
      </c>
      <c r="M3629" s="15">
        <v>38747</v>
      </c>
    </row>
    <row r="3630" spans="1:13" ht="12.45" customHeight="1" x14ac:dyDescent="0.2">
      <c r="A3630" s="11" t="str">
        <f t="shared" si="62"/>
        <v>WEIPA1988</v>
      </c>
      <c r="B3630" s="3" t="s">
        <v>47</v>
      </c>
      <c r="C3630" s="12">
        <v>1988</v>
      </c>
      <c r="E3630" s="13">
        <v>20940</v>
      </c>
      <c r="F3630" s="13">
        <v>21184</v>
      </c>
      <c r="G3630" s="13">
        <v>42124</v>
      </c>
      <c r="H3630" s="13">
        <v>0</v>
      </c>
      <c r="I3630" s="13">
        <v>0</v>
      </c>
      <c r="J3630" s="13">
        <v>0</v>
      </c>
      <c r="K3630" s="15">
        <v>20940</v>
      </c>
      <c r="L3630" s="15">
        <v>21184</v>
      </c>
      <c r="M3630" s="15">
        <v>42124</v>
      </c>
    </row>
    <row r="3631" spans="1:13" ht="12.45" customHeight="1" x14ac:dyDescent="0.2">
      <c r="A3631" s="11" t="str">
        <f t="shared" si="62"/>
        <v>WEIPA1989</v>
      </c>
      <c r="B3631" s="3" t="s">
        <v>47</v>
      </c>
      <c r="C3631" s="12">
        <v>1989</v>
      </c>
      <c r="E3631" s="13">
        <v>15266</v>
      </c>
      <c r="F3631" s="13">
        <v>15156</v>
      </c>
      <c r="G3631" s="13">
        <v>30422</v>
      </c>
      <c r="H3631" s="13">
        <v>0</v>
      </c>
      <c r="I3631" s="13">
        <v>0</v>
      </c>
      <c r="J3631" s="13">
        <v>0</v>
      </c>
      <c r="K3631" s="15">
        <v>15266</v>
      </c>
      <c r="L3631" s="15">
        <v>15156</v>
      </c>
      <c r="M3631" s="15">
        <v>30422</v>
      </c>
    </row>
    <row r="3632" spans="1:13" ht="12.45" customHeight="1" x14ac:dyDescent="0.2">
      <c r="A3632" s="11" t="str">
        <f t="shared" si="62"/>
        <v>WEIPA1990</v>
      </c>
      <c r="B3632" s="3" t="s">
        <v>47</v>
      </c>
      <c r="C3632" s="12">
        <v>1990</v>
      </c>
      <c r="E3632" s="13">
        <v>7528</v>
      </c>
      <c r="F3632" s="13">
        <v>8385</v>
      </c>
      <c r="G3632" s="13">
        <v>15913</v>
      </c>
      <c r="H3632" s="13">
        <v>0</v>
      </c>
      <c r="I3632" s="13">
        <v>0</v>
      </c>
      <c r="J3632" s="13">
        <v>0</v>
      </c>
      <c r="K3632" s="15">
        <v>7528</v>
      </c>
      <c r="L3632" s="15">
        <v>8385</v>
      </c>
      <c r="M3632" s="15">
        <v>15913</v>
      </c>
    </row>
    <row r="3633" spans="1:13" ht="12.45" customHeight="1" x14ac:dyDescent="0.2">
      <c r="A3633" s="11" t="str">
        <f t="shared" si="62"/>
        <v>WEIPA1991</v>
      </c>
      <c r="B3633" s="3" t="s">
        <v>47</v>
      </c>
      <c r="C3633" s="12">
        <v>1991</v>
      </c>
      <c r="E3633" s="13">
        <v>12527</v>
      </c>
      <c r="F3633" s="13">
        <v>12939</v>
      </c>
      <c r="G3633" s="13">
        <v>25466</v>
      </c>
      <c r="H3633" s="13">
        <v>0</v>
      </c>
      <c r="I3633" s="13">
        <v>0</v>
      </c>
      <c r="J3633" s="13">
        <v>0</v>
      </c>
      <c r="K3633" s="15">
        <v>12527</v>
      </c>
      <c r="L3633" s="15">
        <v>12939</v>
      </c>
      <c r="M3633" s="15">
        <v>25466</v>
      </c>
    </row>
    <row r="3634" spans="1:13" ht="12.45" customHeight="1" x14ac:dyDescent="0.2">
      <c r="A3634" s="11" t="str">
        <f t="shared" si="62"/>
        <v>WEIPA1992</v>
      </c>
      <c r="B3634" s="93" t="s">
        <v>47</v>
      </c>
      <c r="C3634" s="88">
        <v>1992</v>
      </c>
      <c r="D3634" s="89"/>
      <c r="E3634" s="15">
        <v>11390</v>
      </c>
      <c r="F3634" s="15">
        <v>11745</v>
      </c>
      <c r="G3634" s="15">
        <v>23135</v>
      </c>
      <c r="H3634" s="15">
        <v>0</v>
      </c>
      <c r="I3634" s="15">
        <v>0</v>
      </c>
      <c r="J3634" s="15">
        <v>0</v>
      </c>
      <c r="K3634" s="15">
        <v>11390</v>
      </c>
      <c r="L3634" s="15">
        <v>11745</v>
      </c>
      <c r="M3634" s="15">
        <v>23135</v>
      </c>
    </row>
    <row r="3635" spans="1:13" ht="12.45" customHeight="1" x14ac:dyDescent="0.2">
      <c r="A3635" s="11" t="str">
        <f t="shared" si="62"/>
        <v>WEIPA1993</v>
      </c>
      <c r="B3635" s="95" t="s">
        <v>47</v>
      </c>
      <c r="C3635" s="88">
        <v>1993</v>
      </c>
      <c r="D3635" s="89"/>
      <c r="E3635" s="15">
        <v>11572</v>
      </c>
      <c r="F3635" s="15">
        <v>11732</v>
      </c>
      <c r="G3635" s="15">
        <v>23304</v>
      </c>
      <c r="H3635" s="90">
        <v>0</v>
      </c>
      <c r="I3635" s="90">
        <v>0</v>
      </c>
      <c r="J3635" s="15">
        <v>0</v>
      </c>
      <c r="K3635" s="15">
        <v>11572</v>
      </c>
      <c r="L3635" s="15">
        <v>11732</v>
      </c>
      <c r="M3635" s="15">
        <v>23304</v>
      </c>
    </row>
    <row r="3636" spans="1:13" ht="12.45" customHeight="1" x14ac:dyDescent="0.2">
      <c r="A3636" s="11" t="str">
        <f t="shared" si="62"/>
        <v>WEIPA1994</v>
      </c>
      <c r="B3636" s="3" t="s">
        <v>47</v>
      </c>
      <c r="C3636" s="12">
        <v>1994</v>
      </c>
      <c r="E3636" s="13">
        <v>13226</v>
      </c>
      <c r="F3636" s="13">
        <v>13483</v>
      </c>
      <c r="G3636" s="13">
        <v>26709</v>
      </c>
      <c r="H3636" s="13">
        <v>0</v>
      </c>
      <c r="I3636" s="13">
        <v>0</v>
      </c>
      <c r="J3636" s="13">
        <v>0</v>
      </c>
      <c r="K3636" s="15">
        <v>13226</v>
      </c>
      <c r="L3636" s="15">
        <v>13483</v>
      </c>
      <c r="M3636" s="15">
        <v>26709</v>
      </c>
    </row>
    <row r="3637" spans="1:13" ht="12.45" customHeight="1" x14ac:dyDescent="0.2">
      <c r="A3637" s="11" t="str">
        <f t="shared" si="62"/>
        <v>WEIPA1995</v>
      </c>
      <c r="B3637" s="95" t="s">
        <v>47</v>
      </c>
      <c r="C3637" s="88">
        <v>1995</v>
      </c>
      <c r="D3637" s="89"/>
      <c r="E3637" s="15">
        <v>14820</v>
      </c>
      <c r="F3637" s="15">
        <v>14965</v>
      </c>
      <c r="G3637" s="15">
        <v>29785</v>
      </c>
      <c r="H3637" s="90">
        <v>0</v>
      </c>
      <c r="I3637" s="90">
        <v>0</v>
      </c>
      <c r="J3637" s="15">
        <v>0</v>
      </c>
      <c r="K3637" s="15">
        <v>14820</v>
      </c>
      <c r="L3637" s="15">
        <v>14965</v>
      </c>
      <c r="M3637" s="15">
        <v>29785</v>
      </c>
    </row>
    <row r="3638" spans="1:13" ht="12.45" customHeight="1" x14ac:dyDescent="0.2">
      <c r="A3638" s="11" t="str">
        <f t="shared" si="62"/>
        <v>WEIPA1996</v>
      </c>
      <c r="B3638" s="3" t="s">
        <v>47</v>
      </c>
      <c r="C3638" s="12">
        <v>1996</v>
      </c>
      <c r="E3638" s="13">
        <v>15671</v>
      </c>
      <c r="F3638" s="13">
        <v>16221</v>
      </c>
      <c r="G3638" s="13">
        <v>31892</v>
      </c>
      <c r="H3638" s="13">
        <v>0</v>
      </c>
      <c r="I3638" s="13">
        <v>0</v>
      </c>
      <c r="J3638" s="13">
        <v>0</v>
      </c>
      <c r="K3638" s="15">
        <v>15671</v>
      </c>
      <c r="L3638" s="15">
        <v>16221</v>
      </c>
      <c r="M3638" s="15">
        <v>31892</v>
      </c>
    </row>
    <row r="3639" spans="1:13" ht="12.45" customHeight="1" x14ac:dyDescent="0.2">
      <c r="A3639" s="11" t="str">
        <f t="shared" si="62"/>
        <v>WEIPA1997</v>
      </c>
      <c r="B3639" s="3" t="s">
        <v>47</v>
      </c>
      <c r="C3639" s="12">
        <v>1997</v>
      </c>
      <c r="E3639" s="13">
        <v>14709</v>
      </c>
      <c r="F3639" s="13">
        <v>15094</v>
      </c>
      <c r="G3639" s="13">
        <v>29803</v>
      </c>
      <c r="H3639" s="13">
        <v>0</v>
      </c>
      <c r="I3639" s="13">
        <v>0</v>
      </c>
      <c r="J3639" s="13">
        <v>0</v>
      </c>
      <c r="K3639" s="15">
        <v>14709</v>
      </c>
      <c r="L3639" s="15">
        <v>15094</v>
      </c>
      <c r="M3639" s="15">
        <v>29803</v>
      </c>
    </row>
    <row r="3640" spans="1:13" ht="12.45" customHeight="1" x14ac:dyDescent="0.2">
      <c r="A3640" s="11" t="str">
        <f t="shared" si="62"/>
        <v>WEIPA1998</v>
      </c>
      <c r="B3640" s="93" t="s">
        <v>47</v>
      </c>
      <c r="C3640" s="88">
        <v>1998</v>
      </c>
      <c r="D3640" s="89"/>
      <c r="E3640" s="15">
        <v>17081</v>
      </c>
      <c r="F3640" s="15">
        <v>17323</v>
      </c>
      <c r="G3640" s="15">
        <v>34404</v>
      </c>
      <c r="H3640" s="15">
        <v>0</v>
      </c>
      <c r="I3640" s="15">
        <v>0</v>
      </c>
      <c r="J3640" s="15">
        <v>0</v>
      </c>
      <c r="K3640" s="15">
        <v>17081</v>
      </c>
      <c r="L3640" s="15">
        <v>17323</v>
      </c>
      <c r="M3640" s="15">
        <v>34404</v>
      </c>
    </row>
    <row r="3641" spans="1:13" ht="12.45" customHeight="1" x14ac:dyDescent="0.2">
      <c r="A3641" s="11" t="str">
        <f t="shared" si="62"/>
        <v>WEIPA1999</v>
      </c>
      <c r="B3641" s="93" t="s">
        <v>47</v>
      </c>
      <c r="C3641" s="12">
        <v>1999</v>
      </c>
      <c r="E3641" s="94">
        <v>15512</v>
      </c>
      <c r="F3641" s="94">
        <v>15675</v>
      </c>
      <c r="G3641" s="94">
        <v>31187</v>
      </c>
      <c r="H3641" s="94">
        <v>0</v>
      </c>
      <c r="I3641" s="94">
        <v>0</v>
      </c>
      <c r="J3641" s="94">
        <v>0</v>
      </c>
      <c r="K3641" s="15">
        <v>15512</v>
      </c>
      <c r="L3641" s="15">
        <v>15675</v>
      </c>
      <c r="M3641" s="15">
        <v>31187</v>
      </c>
    </row>
    <row r="3642" spans="1:13" ht="12.45" customHeight="1" x14ac:dyDescent="0.2">
      <c r="A3642" s="11" t="str">
        <f t="shared" si="62"/>
        <v>WEIPA2000</v>
      </c>
      <c r="B3642" s="3" t="s">
        <v>47</v>
      </c>
      <c r="C3642" s="12">
        <v>2000</v>
      </c>
      <c r="E3642" s="13">
        <v>14882</v>
      </c>
      <c r="F3642" s="13">
        <v>14935</v>
      </c>
      <c r="G3642" s="13">
        <v>29817</v>
      </c>
      <c r="H3642" s="13">
        <v>0</v>
      </c>
      <c r="I3642" s="13">
        <v>0</v>
      </c>
      <c r="J3642" s="13">
        <v>0</v>
      </c>
      <c r="K3642" s="15">
        <v>14882</v>
      </c>
      <c r="L3642" s="15">
        <v>14935</v>
      </c>
      <c r="M3642" s="15">
        <v>29817</v>
      </c>
    </row>
    <row r="3643" spans="1:13" ht="12.45" customHeight="1" x14ac:dyDescent="0.2">
      <c r="A3643" s="11" t="str">
        <f t="shared" si="62"/>
        <v>WEIPA2001</v>
      </c>
      <c r="B3643" s="3" t="s">
        <v>47</v>
      </c>
      <c r="C3643" s="12">
        <v>2001</v>
      </c>
      <c r="E3643" s="13">
        <v>13989</v>
      </c>
      <c r="F3643" s="13">
        <v>13992</v>
      </c>
      <c r="G3643" s="13">
        <v>27981</v>
      </c>
      <c r="H3643" s="13">
        <v>0</v>
      </c>
      <c r="I3643" s="13">
        <v>0</v>
      </c>
      <c r="J3643" s="13">
        <v>0</v>
      </c>
      <c r="K3643" s="15">
        <v>13989</v>
      </c>
      <c r="L3643" s="15">
        <v>13992</v>
      </c>
      <c r="M3643" s="15">
        <v>27981</v>
      </c>
    </row>
    <row r="3644" spans="1:13" ht="12.45" customHeight="1" x14ac:dyDescent="0.2">
      <c r="A3644" s="11" t="str">
        <f t="shared" si="62"/>
        <v>WEIPA2002</v>
      </c>
      <c r="B3644" s="95" t="s">
        <v>47</v>
      </c>
      <c r="C3644" s="88">
        <v>2002</v>
      </c>
      <c r="D3644" s="89"/>
      <c r="E3644" s="15">
        <v>15004</v>
      </c>
      <c r="F3644" s="15">
        <v>15379</v>
      </c>
      <c r="G3644" s="15">
        <v>30383</v>
      </c>
      <c r="H3644" s="90">
        <v>0</v>
      </c>
      <c r="I3644" s="90">
        <v>0</v>
      </c>
      <c r="J3644" s="15">
        <v>0</v>
      </c>
      <c r="K3644" s="15">
        <v>15004</v>
      </c>
      <c r="L3644" s="15">
        <v>15379</v>
      </c>
      <c r="M3644" s="15">
        <v>30383</v>
      </c>
    </row>
    <row r="3645" spans="1:13" ht="12.45" customHeight="1" x14ac:dyDescent="0.2">
      <c r="A3645" s="11" t="str">
        <f t="shared" si="62"/>
        <v>WEIPA2003</v>
      </c>
      <c r="B3645" s="95" t="s">
        <v>47</v>
      </c>
      <c r="C3645" s="88">
        <v>2003</v>
      </c>
      <c r="D3645" s="89"/>
      <c r="E3645" s="15">
        <v>16606</v>
      </c>
      <c r="F3645" s="15">
        <v>16760</v>
      </c>
      <c r="G3645" s="15">
        <v>33366</v>
      </c>
      <c r="H3645" s="90">
        <v>0</v>
      </c>
      <c r="I3645" s="90">
        <v>0</v>
      </c>
      <c r="J3645" s="15">
        <v>0</v>
      </c>
      <c r="K3645" s="15">
        <v>16606</v>
      </c>
      <c r="L3645" s="15">
        <v>16760</v>
      </c>
      <c r="M3645" s="15">
        <v>33366</v>
      </c>
    </row>
    <row r="3646" spans="1:13" ht="12.45" customHeight="1" x14ac:dyDescent="0.2">
      <c r="A3646" s="11" t="str">
        <f t="shared" si="62"/>
        <v>WEIPA2004</v>
      </c>
      <c r="B3646" s="3" t="s">
        <v>47</v>
      </c>
      <c r="C3646" s="12">
        <v>2004</v>
      </c>
      <c r="E3646" s="13">
        <v>22032</v>
      </c>
      <c r="F3646" s="13">
        <v>22423</v>
      </c>
      <c r="G3646" s="13">
        <v>44455</v>
      </c>
      <c r="H3646" s="13">
        <v>0</v>
      </c>
      <c r="I3646" s="13">
        <v>0</v>
      </c>
      <c r="J3646" s="13">
        <v>0</v>
      </c>
      <c r="K3646" s="15">
        <v>22032</v>
      </c>
      <c r="L3646" s="15">
        <v>22423</v>
      </c>
      <c r="M3646" s="15">
        <v>44455</v>
      </c>
    </row>
    <row r="3647" spans="1:13" ht="12.45" customHeight="1" x14ac:dyDescent="0.2">
      <c r="A3647" s="11" t="str">
        <f t="shared" si="62"/>
        <v>WEIPA2005</v>
      </c>
      <c r="B3647" s="3" t="s">
        <v>47</v>
      </c>
      <c r="C3647" s="12">
        <v>2005</v>
      </c>
      <c r="E3647" s="13">
        <v>20738</v>
      </c>
      <c r="F3647" s="13">
        <v>21250</v>
      </c>
      <c r="G3647" s="13">
        <v>41988</v>
      </c>
      <c r="H3647" s="13">
        <v>0</v>
      </c>
      <c r="I3647" s="13">
        <v>0</v>
      </c>
      <c r="J3647" s="13">
        <v>0</v>
      </c>
      <c r="K3647" s="15">
        <v>20738</v>
      </c>
      <c r="L3647" s="15">
        <v>21250</v>
      </c>
      <c r="M3647" s="15">
        <v>41988</v>
      </c>
    </row>
    <row r="3648" spans="1:13" ht="12.45" customHeight="1" x14ac:dyDescent="0.2">
      <c r="A3648" s="11" t="str">
        <f t="shared" si="62"/>
        <v>WEIPA2006</v>
      </c>
      <c r="B3648" s="3" t="s">
        <v>47</v>
      </c>
      <c r="C3648" s="12">
        <v>2006</v>
      </c>
      <c r="E3648" s="13">
        <v>23530</v>
      </c>
      <c r="F3648" s="13">
        <v>23749</v>
      </c>
      <c r="G3648" s="13">
        <v>47279</v>
      </c>
      <c r="H3648" s="13">
        <v>0</v>
      </c>
      <c r="I3648" s="13">
        <v>0</v>
      </c>
      <c r="J3648" s="13">
        <v>0</v>
      </c>
      <c r="K3648" s="15">
        <v>23530</v>
      </c>
      <c r="L3648" s="15">
        <v>23749</v>
      </c>
      <c r="M3648" s="15">
        <v>47279</v>
      </c>
    </row>
    <row r="3649" spans="1:13" ht="12.45" customHeight="1" x14ac:dyDescent="0.2">
      <c r="A3649" s="11" t="str">
        <f t="shared" si="62"/>
        <v>WEIPA2007</v>
      </c>
      <c r="B3649" s="3" t="s">
        <v>47</v>
      </c>
      <c r="C3649" s="12">
        <v>2007</v>
      </c>
      <c r="E3649" s="13">
        <v>24363</v>
      </c>
      <c r="F3649" s="13">
        <v>24754</v>
      </c>
      <c r="G3649" s="13">
        <v>49117</v>
      </c>
      <c r="H3649" s="13">
        <v>0</v>
      </c>
      <c r="I3649" s="13">
        <v>0</v>
      </c>
      <c r="J3649" s="13">
        <v>0</v>
      </c>
      <c r="K3649" s="15">
        <v>24363</v>
      </c>
      <c r="L3649" s="15">
        <v>24754</v>
      </c>
      <c r="M3649" s="15">
        <v>49117</v>
      </c>
    </row>
    <row r="3650" spans="1:13" ht="12.45" customHeight="1" x14ac:dyDescent="0.2">
      <c r="A3650" s="11" t="str">
        <f t="shared" si="62"/>
        <v>WEIPA2008</v>
      </c>
      <c r="B3650" s="3" t="s">
        <v>47</v>
      </c>
      <c r="C3650" s="12">
        <v>2008</v>
      </c>
      <c r="E3650" s="13">
        <v>30113</v>
      </c>
      <c r="F3650" s="13">
        <v>30320</v>
      </c>
      <c r="G3650" s="13">
        <v>60433</v>
      </c>
      <c r="H3650" s="13">
        <v>0</v>
      </c>
      <c r="I3650" s="13">
        <v>0</v>
      </c>
      <c r="J3650" s="13">
        <v>0</v>
      </c>
      <c r="K3650" s="15">
        <v>30113</v>
      </c>
      <c r="L3650" s="15">
        <v>30320</v>
      </c>
      <c r="M3650" s="15">
        <v>60433</v>
      </c>
    </row>
    <row r="3651" spans="1:13" ht="12.45" customHeight="1" x14ac:dyDescent="0.2">
      <c r="A3651" s="11" t="str">
        <f t="shared" si="62"/>
        <v>WEIPA2009</v>
      </c>
      <c r="B3651" s="95" t="s">
        <v>47</v>
      </c>
      <c r="C3651" s="88">
        <v>2009</v>
      </c>
      <c r="D3651" s="89"/>
      <c r="E3651" s="15">
        <v>28278</v>
      </c>
      <c r="F3651" s="15">
        <v>28824</v>
      </c>
      <c r="G3651" s="15">
        <v>57102</v>
      </c>
      <c r="H3651" s="15">
        <v>0</v>
      </c>
      <c r="I3651" s="15">
        <v>0</v>
      </c>
      <c r="J3651" s="15">
        <v>0</v>
      </c>
      <c r="K3651" s="15">
        <v>28278</v>
      </c>
      <c r="L3651" s="15">
        <v>28824</v>
      </c>
      <c r="M3651" s="15">
        <v>57102</v>
      </c>
    </row>
    <row r="3652" spans="1:13" ht="12.45" customHeight="1" x14ac:dyDescent="0.2">
      <c r="A3652" s="11" t="str">
        <f t="shared" si="62"/>
        <v>WEIPA2010</v>
      </c>
      <c r="B3652" s="3" t="s">
        <v>47</v>
      </c>
      <c r="C3652" s="12">
        <v>2010</v>
      </c>
      <c r="E3652" s="13">
        <v>26833</v>
      </c>
      <c r="F3652" s="13">
        <v>26996</v>
      </c>
      <c r="G3652" s="13">
        <v>53829</v>
      </c>
      <c r="H3652" s="13">
        <v>0</v>
      </c>
      <c r="I3652" s="13">
        <v>0</v>
      </c>
      <c r="J3652" s="13">
        <v>0</v>
      </c>
      <c r="K3652" s="15">
        <v>26833</v>
      </c>
      <c r="L3652" s="15">
        <v>26996</v>
      </c>
      <c r="M3652" s="15">
        <v>53829</v>
      </c>
    </row>
    <row r="3653" spans="1:13" ht="12.45" customHeight="1" x14ac:dyDescent="0.2">
      <c r="A3653" s="11" t="str">
        <f t="shared" si="62"/>
        <v>WEIPA2011</v>
      </c>
      <c r="B3653" s="3" t="s">
        <v>47</v>
      </c>
      <c r="C3653" s="12">
        <v>2011</v>
      </c>
      <c r="E3653" s="13">
        <v>32374</v>
      </c>
      <c r="F3653" s="13">
        <v>33021</v>
      </c>
      <c r="G3653" s="13">
        <v>65395</v>
      </c>
      <c r="H3653" s="13">
        <v>0</v>
      </c>
      <c r="I3653" s="13">
        <v>0</v>
      </c>
      <c r="J3653" s="13">
        <v>0</v>
      </c>
      <c r="K3653" s="15">
        <v>32374</v>
      </c>
      <c r="L3653" s="15">
        <v>33021</v>
      </c>
      <c r="M3653" s="15">
        <v>65395</v>
      </c>
    </row>
    <row r="3654" spans="1:13" ht="12.45" customHeight="1" x14ac:dyDescent="0.2">
      <c r="A3654" s="11" t="str">
        <f t="shared" si="62"/>
        <v>WEIPA2012</v>
      </c>
      <c r="B3654" s="3" t="s">
        <v>47</v>
      </c>
      <c r="C3654" s="12">
        <v>2012</v>
      </c>
      <c r="E3654" s="13">
        <v>34865</v>
      </c>
      <c r="F3654" s="13">
        <v>35730</v>
      </c>
      <c r="G3654" s="13">
        <v>70595</v>
      </c>
      <c r="H3654" s="13">
        <v>0</v>
      </c>
      <c r="I3654" s="13">
        <v>0</v>
      </c>
      <c r="J3654" s="13">
        <v>0</v>
      </c>
      <c r="K3654" s="15">
        <v>34865</v>
      </c>
      <c r="L3654" s="15">
        <v>35730</v>
      </c>
      <c r="M3654" s="15">
        <v>70595</v>
      </c>
    </row>
    <row r="3655" spans="1:13" ht="12.45" customHeight="1" x14ac:dyDescent="0.2">
      <c r="A3655" s="11" t="str">
        <f t="shared" si="62"/>
        <v>WEIPA2013</v>
      </c>
      <c r="B3655" s="3" t="s">
        <v>47</v>
      </c>
      <c r="C3655" s="12">
        <v>2013</v>
      </c>
      <c r="D3655" s="89"/>
      <c r="E3655" s="13">
        <v>34492</v>
      </c>
      <c r="F3655" s="13">
        <v>35438</v>
      </c>
      <c r="G3655" s="13">
        <v>69930</v>
      </c>
      <c r="H3655" s="13">
        <v>0</v>
      </c>
      <c r="I3655" s="13">
        <v>0</v>
      </c>
      <c r="J3655" s="13">
        <v>0</v>
      </c>
      <c r="K3655" s="15">
        <v>34492</v>
      </c>
      <c r="L3655" s="15">
        <v>35438</v>
      </c>
      <c r="M3655" s="15">
        <v>69930</v>
      </c>
    </row>
    <row r="3656" spans="1:13" ht="12.45" customHeight="1" x14ac:dyDescent="0.2">
      <c r="A3656" s="11" t="str">
        <f t="shared" si="62"/>
        <v>WEIPA2014</v>
      </c>
      <c r="B3656" s="3" t="s">
        <v>47</v>
      </c>
      <c r="C3656" s="12">
        <v>2014</v>
      </c>
      <c r="E3656" s="13">
        <v>33286</v>
      </c>
      <c r="F3656" s="13">
        <v>33485</v>
      </c>
      <c r="G3656" s="13">
        <v>66771</v>
      </c>
      <c r="H3656" s="13">
        <v>0</v>
      </c>
      <c r="I3656" s="13">
        <v>0</v>
      </c>
      <c r="J3656" s="13">
        <v>0</v>
      </c>
      <c r="K3656" s="15">
        <v>33286</v>
      </c>
      <c r="L3656" s="15">
        <v>33485</v>
      </c>
      <c r="M3656" s="15">
        <v>66771</v>
      </c>
    </row>
    <row r="3657" spans="1:13" ht="12.45" customHeight="1" x14ac:dyDescent="0.2">
      <c r="A3657" s="11" t="str">
        <f t="shared" si="62"/>
        <v>WEIPA2015</v>
      </c>
      <c r="B3657" s="93" t="s">
        <v>47</v>
      </c>
      <c r="C3657" s="88">
        <v>2015</v>
      </c>
      <c r="D3657" s="89"/>
      <c r="E3657" s="15">
        <v>33157</v>
      </c>
      <c r="F3657" s="15">
        <v>33299</v>
      </c>
      <c r="G3657" s="15">
        <v>66456</v>
      </c>
      <c r="H3657" s="15">
        <v>0</v>
      </c>
      <c r="I3657" s="15">
        <v>0</v>
      </c>
      <c r="J3657" s="15">
        <v>0</v>
      </c>
      <c r="K3657" s="15">
        <v>33157</v>
      </c>
      <c r="L3657" s="15">
        <v>33299</v>
      </c>
      <c r="M3657" s="15">
        <v>66456</v>
      </c>
    </row>
    <row r="3658" spans="1:13" ht="12.45" customHeight="1" x14ac:dyDescent="0.2">
      <c r="A3658" s="11" t="str">
        <f t="shared" si="62"/>
        <v>WEIPA2016</v>
      </c>
      <c r="B3658" s="3" t="s">
        <v>47</v>
      </c>
      <c r="C3658" s="12">
        <v>2016</v>
      </c>
      <c r="E3658" s="13">
        <v>34494</v>
      </c>
      <c r="F3658" s="13">
        <v>34297</v>
      </c>
      <c r="G3658" s="13">
        <v>68791</v>
      </c>
      <c r="H3658" s="13">
        <v>0</v>
      </c>
      <c r="I3658" s="13">
        <v>0</v>
      </c>
      <c r="J3658" s="13">
        <v>0</v>
      </c>
      <c r="K3658" s="15">
        <v>34494</v>
      </c>
      <c r="L3658" s="15">
        <v>34297</v>
      </c>
      <c r="M3658" s="15">
        <v>68791</v>
      </c>
    </row>
    <row r="3659" spans="1:13" ht="12.45" customHeight="1" x14ac:dyDescent="0.2">
      <c r="A3659" s="11" t="str">
        <f t="shared" si="62"/>
        <v>WEIPA2017</v>
      </c>
      <c r="B3659" s="3" t="s">
        <v>47</v>
      </c>
      <c r="C3659" s="12">
        <v>2017</v>
      </c>
      <c r="E3659" s="13">
        <v>37796</v>
      </c>
      <c r="F3659" s="13">
        <v>37290</v>
      </c>
      <c r="G3659" s="13">
        <v>75086</v>
      </c>
      <c r="H3659" s="13">
        <v>0</v>
      </c>
      <c r="I3659" s="13">
        <v>0</v>
      </c>
      <c r="J3659" s="13">
        <v>0</v>
      </c>
      <c r="K3659" s="15">
        <v>37796</v>
      </c>
      <c r="L3659" s="15">
        <v>37290</v>
      </c>
      <c r="M3659" s="15">
        <v>75086</v>
      </c>
    </row>
    <row r="3660" spans="1:13" ht="12.45" customHeight="1" x14ac:dyDescent="0.2">
      <c r="A3660" s="11" t="str">
        <f t="shared" si="62"/>
        <v>WEIPA2018</v>
      </c>
      <c r="B3660" s="3" t="s">
        <v>47</v>
      </c>
      <c r="C3660" s="12">
        <v>2018</v>
      </c>
      <c r="E3660" s="13">
        <v>40239</v>
      </c>
      <c r="F3660" s="13">
        <v>40168</v>
      </c>
      <c r="G3660" s="13">
        <v>80407</v>
      </c>
      <c r="H3660" s="13">
        <v>0</v>
      </c>
      <c r="I3660" s="13">
        <v>0</v>
      </c>
      <c r="J3660" s="13">
        <v>0</v>
      </c>
      <c r="K3660" s="15">
        <v>40239</v>
      </c>
      <c r="L3660" s="15">
        <v>40168</v>
      </c>
      <c r="M3660" s="15">
        <v>80407</v>
      </c>
    </row>
    <row r="3661" spans="1:13" ht="12.45" customHeight="1" x14ac:dyDescent="0.2">
      <c r="A3661" s="11" t="str">
        <f t="shared" si="62"/>
        <v>WEIPA2019</v>
      </c>
      <c r="B3661" s="3" t="s">
        <v>47</v>
      </c>
      <c r="C3661" s="12">
        <v>2019</v>
      </c>
      <c r="E3661" s="13">
        <v>36111</v>
      </c>
      <c r="F3661" s="13">
        <v>36070</v>
      </c>
      <c r="G3661" s="13">
        <v>72181</v>
      </c>
      <c r="H3661" s="13">
        <v>0</v>
      </c>
      <c r="I3661" s="13">
        <v>0</v>
      </c>
      <c r="J3661" s="13">
        <v>0</v>
      </c>
      <c r="K3661" s="15">
        <v>36111</v>
      </c>
      <c r="L3661" s="15">
        <v>36070</v>
      </c>
      <c r="M3661" s="15">
        <v>72181</v>
      </c>
    </row>
    <row r="3662" spans="1:13" ht="12.45" customHeight="1" x14ac:dyDescent="0.2">
      <c r="A3662" s="11" t="str">
        <f t="shared" si="62"/>
        <v>WEIPA2020</v>
      </c>
      <c r="B3662" s="95" t="s">
        <v>47</v>
      </c>
      <c r="C3662" s="88">
        <v>2020</v>
      </c>
      <c r="D3662" s="89"/>
      <c r="E3662" s="15">
        <v>20196</v>
      </c>
      <c r="F3662" s="15">
        <v>21884</v>
      </c>
      <c r="G3662" s="15">
        <v>42080</v>
      </c>
      <c r="H3662" s="90">
        <v>0</v>
      </c>
      <c r="I3662" s="90">
        <v>0</v>
      </c>
      <c r="J3662" s="15">
        <v>0</v>
      </c>
      <c r="K3662" s="15">
        <v>20196</v>
      </c>
      <c r="L3662" s="15">
        <v>21884</v>
      </c>
      <c r="M3662" s="15">
        <v>42080</v>
      </c>
    </row>
    <row r="3663" spans="1:13" ht="12.45" customHeight="1" x14ac:dyDescent="0.2">
      <c r="A3663" s="11" t="str">
        <f t="shared" si="62"/>
        <v>WEIPA2021</v>
      </c>
      <c r="B3663" s="93" t="s">
        <v>47</v>
      </c>
      <c r="C3663" s="88">
        <v>2021</v>
      </c>
      <c r="D3663" s="89"/>
      <c r="E3663" s="15">
        <v>37564</v>
      </c>
      <c r="F3663" s="15">
        <v>38316</v>
      </c>
      <c r="G3663" s="15">
        <v>75880</v>
      </c>
      <c r="H3663" s="15">
        <v>0</v>
      </c>
      <c r="I3663" s="15">
        <v>0</v>
      </c>
      <c r="J3663" s="15">
        <v>0</v>
      </c>
      <c r="K3663" s="15">
        <v>37564</v>
      </c>
      <c r="L3663" s="15">
        <v>38316</v>
      </c>
      <c r="M3663" s="15">
        <v>75880</v>
      </c>
    </row>
    <row r="3664" spans="1:13" ht="12.45" customHeight="1" x14ac:dyDescent="0.2">
      <c r="A3664" s="11" t="str">
        <f t="shared" si="62"/>
        <v>WEIPA2022</v>
      </c>
      <c r="B3664" s="93" t="s">
        <v>47</v>
      </c>
      <c r="C3664" s="88">
        <v>2022</v>
      </c>
      <c r="D3664" s="89"/>
      <c r="E3664" s="15">
        <v>41767</v>
      </c>
      <c r="F3664" s="15">
        <v>41322</v>
      </c>
      <c r="G3664" s="15">
        <v>83089</v>
      </c>
      <c r="H3664" s="15">
        <v>0</v>
      </c>
      <c r="I3664" s="15">
        <v>0</v>
      </c>
      <c r="J3664" s="15">
        <v>0</v>
      </c>
      <c r="K3664" s="15">
        <v>41767</v>
      </c>
      <c r="L3664" s="15">
        <v>41322</v>
      </c>
      <c r="M3664" s="15">
        <v>83089</v>
      </c>
    </row>
    <row r="3665" spans="1:16" ht="12.45" customHeight="1" x14ac:dyDescent="0.2">
      <c r="A3665" s="11" t="str">
        <f t="shared" si="62"/>
        <v>WEIPA2023</v>
      </c>
      <c r="B3665" s="95" t="s">
        <v>47</v>
      </c>
      <c r="C3665" s="88">
        <v>2023</v>
      </c>
      <c r="D3665" s="89"/>
      <c r="E3665" s="15">
        <v>44152</v>
      </c>
      <c r="F3665" s="15">
        <v>43005</v>
      </c>
      <c r="G3665" s="15">
        <v>87157</v>
      </c>
      <c r="H3665" s="90">
        <v>0</v>
      </c>
      <c r="I3665" s="90">
        <v>0</v>
      </c>
      <c r="J3665" s="15">
        <v>0</v>
      </c>
      <c r="K3665" s="15">
        <v>44152</v>
      </c>
      <c r="L3665" s="15">
        <v>43005</v>
      </c>
      <c r="M3665" s="15">
        <v>87157</v>
      </c>
    </row>
    <row r="3666" spans="1:16" ht="12.45" customHeight="1" x14ac:dyDescent="0.2">
      <c r="A3666" s="11" t="str">
        <f t="shared" si="62"/>
        <v>WEIPA2024</v>
      </c>
      <c r="B3666" s="3" t="s">
        <v>47</v>
      </c>
      <c r="C3666" s="12">
        <v>2024</v>
      </c>
      <c r="E3666" s="13">
        <v>46150</v>
      </c>
      <c r="F3666" s="13">
        <v>46287</v>
      </c>
      <c r="G3666" s="13">
        <v>92437</v>
      </c>
      <c r="H3666" s="13">
        <v>0</v>
      </c>
      <c r="I3666" s="13">
        <v>0</v>
      </c>
      <c r="J3666" s="13">
        <v>0</v>
      </c>
      <c r="K3666" s="15">
        <v>46150</v>
      </c>
      <c r="L3666" s="15">
        <v>46287</v>
      </c>
      <c r="M3666" s="15">
        <v>92437</v>
      </c>
      <c r="P3666" s="11"/>
    </row>
    <row r="3667" spans="1:16" ht="12.45" customHeight="1" x14ac:dyDescent="0.2">
      <c r="A3667" s="11" t="str">
        <f t="shared" si="62"/>
        <v>WHYALLA1985</v>
      </c>
      <c r="B3667" s="95" t="s">
        <v>71</v>
      </c>
      <c r="C3667" s="88">
        <v>1985</v>
      </c>
      <c r="D3667" s="89"/>
      <c r="E3667" s="15">
        <v>25603</v>
      </c>
      <c r="F3667" s="15">
        <v>26139</v>
      </c>
      <c r="G3667" s="15">
        <v>51742</v>
      </c>
      <c r="H3667" s="90">
        <v>0</v>
      </c>
      <c r="I3667" s="90">
        <v>0</v>
      </c>
      <c r="J3667" s="15">
        <v>0</v>
      </c>
      <c r="K3667" s="15">
        <v>25603</v>
      </c>
      <c r="L3667" s="15">
        <v>26139</v>
      </c>
      <c r="M3667" s="15">
        <v>51742</v>
      </c>
    </row>
    <row r="3668" spans="1:16" ht="12.45" customHeight="1" x14ac:dyDescent="0.2">
      <c r="A3668" s="11" t="str">
        <f t="shared" si="62"/>
        <v>WHYALLA1986</v>
      </c>
      <c r="B3668" s="3" t="s">
        <v>71</v>
      </c>
      <c r="C3668" s="12">
        <v>1986</v>
      </c>
      <c r="E3668" s="13">
        <v>24485</v>
      </c>
      <c r="F3668" s="13">
        <v>24303</v>
      </c>
      <c r="G3668" s="13">
        <v>48788</v>
      </c>
      <c r="H3668" s="13">
        <v>0</v>
      </c>
      <c r="I3668" s="13">
        <v>0</v>
      </c>
      <c r="J3668" s="13">
        <v>0</v>
      </c>
      <c r="K3668" s="15">
        <v>24485</v>
      </c>
      <c r="L3668" s="15">
        <v>24303</v>
      </c>
      <c r="M3668" s="15">
        <v>48788</v>
      </c>
    </row>
    <row r="3669" spans="1:16" ht="12.45" customHeight="1" x14ac:dyDescent="0.2">
      <c r="A3669" s="11" t="str">
        <f t="shared" si="62"/>
        <v>WHYALLA1987</v>
      </c>
      <c r="B3669" s="95" t="s">
        <v>71</v>
      </c>
      <c r="C3669" s="88">
        <v>1987</v>
      </c>
      <c r="D3669" s="89"/>
      <c r="E3669" s="15">
        <v>19258</v>
      </c>
      <c r="F3669" s="15">
        <v>19036</v>
      </c>
      <c r="G3669" s="15">
        <v>38294</v>
      </c>
      <c r="H3669" s="90">
        <v>0</v>
      </c>
      <c r="I3669" s="90">
        <v>0</v>
      </c>
      <c r="J3669" s="15">
        <v>0</v>
      </c>
      <c r="K3669" s="15">
        <v>19258</v>
      </c>
      <c r="L3669" s="15">
        <v>19036</v>
      </c>
      <c r="M3669" s="15">
        <v>38294</v>
      </c>
    </row>
    <row r="3670" spans="1:16" ht="12.45" customHeight="1" x14ac:dyDescent="0.2">
      <c r="A3670" s="11" t="str">
        <f t="shared" si="62"/>
        <v>WHYALLA1988</v>
      </c>
      <c r="B3670" s="3" t="s">
        <v>71</v>
      </c>
      <c r="C3670" s="12">
        <v>1988</v>
      </c>
      <c r="E3670" s="13">
        <v>19420</v>
      </c>
      <c r="F3670" s="13">
        <v>18444</v>
      </c>
      <c r="G3670" s="13">
        <v>37864</v>
      </c>
      <c r="H3670" s="13">
        <v>0</v>
      </c>
      <c r="I3670" s="13">
        <v>0</v>
      </c>
      <c r="J3670" s="13">
        <v>0</v>
      </c>
      <c r="K3670" s="15">
        <v>19420</v>
      </c>
      <c r="L3670" s="15">
        <v>18444</v>
      </c>
      <c r="M3670" s="15">
        <v>37864</v>
      </c>
    </row>
    <row r="3671" spans="1:16" ht="12.45" customHeight="1" x14ac:dyDescent="0.2">
      <c r="A3671" s="11" t="str">
        <f t="shared" si="62"/>
        <v>WHYALLA1989</v>
      </c>
      <c r="B3671" s="95" t="s">
        <v>71</v>
      </c>
      <c r="C3671" s="88">
        <v>1989</v>
      </c>
      <c r="D3671" s="89"/>
      <c r="E3671" s="15">
        <v>20597</v>
      </c>
      <c r="F3671" s="15">
        <v>19910</v>
      </c>
      <c r="G3671" s="15">
        <v>40507</v>
      </c>
      <c r="H3671" s="90">
        <v>0</v>
      </c>
      <c r="I3671" s="90">
        <v>0</v>
      </c>
      <c r="J3671" s="15">
        <v>0</v>
      </c>
      <c r="K3671" s="15">
        <v>20597</v>
      </c>
      <c r="L3671" s="15">
        <v>19910</v>
      </c>
      <c r="M3671" s="15">
        <v>40507</v>
      </c>
    </row>
    <row r="3672" spans="1:16" ht="12.45" customHeight="1" x14ac:dyDescent="0.2">
      <c r="A3672" s="11" t="str">
        <f t="shared" si="62"/>
        <v>WHYALLA1990</v>
      </c>
      <c r="B3672" s="93" t="s">
        <v>71</v>
      </c>
      <c r="C3672" s="12">
        <v>1990</v>
      </c>
      <c r="D3672" s="89"/>
      <c r="E3672" s="94">
        <v>21713</v>
      </c>
      <c r="F3672" s="94">
        <v>21221</v>
      </c>
      <c r="G3672" s="94">
        <v>42934</v>
      </c>
      <c r="H3672" s="94">
        <v>0</v>
      </c>
      <c r="I3672" s="94">
        <v>0</v>
      </c>
      <c r="J3672" s="94">
        <v>0</v>
      </c>
      <c r="K3672" s="15">
        <v>21713</v>
      </c>
      <c r="L3672" s="15">
        <v>21221</v>
      </c>
      <c r="M3672" s="15">
        <v>42934</v>
      </c>
    </row>
    <row r="3673" spans="1:16" ht="12.45" customHeight="1" x14ac:dyDescent="0.2">
      <c r="A3673" s="11" t="str">
        <f t="shared" si="62"/>
        <v>WHYALLA1991</v>
      </c>
      <c r="B3673" s="95" t="s">
        <v>71</v>
      </c>
      <c r="C3673" s="88">
        <v>1991</v>
      </c>
      <c r="D3673" s="89"/>
      <c r="E3673" s="15">
        <v>24418</v>
      </c>
      <c r="F3673" s="15">
        <v>24230</v>
      </c>
      <c r="G3673" s="15">
        <v>48648</v>
      </c>
      <c r="H3673" s="15">
        <v>0</v>
      </c>
      <c r="I3673" s="15">
        <v>0</v>
      </c>
      <c r="J3673" s="15">
        <v>0</v>
      </c>
      <c r="K3673" s="15">
        <v>24418</v>
      </c>
      <c r="L3673" s="15">
        <v>24230</v>
      </c>
      <c r="M3673" s="15">
        <v>48648</v>
      </c>
    </row>
    <row r="3674" spans="1:16" ht="12.45" customHeight="1" x14ac:dyDescent="0.2">
      <c r="A3674" s="11" t="str">
        <f t="shared" si="62"/>
        <v>WHYALLA1992</v>
      </c>
      <c r="B3674" s="3" t="s">
        <v>71</v>
      </c>
      <c r="C3674" s="12">
        <v>1992</v>
      </c>
      <c r="E3674" s="13">
        <v>22853</v>
      </c>
      <c r="F3674" s="13">
        <v>22897</v>
      </c>
      <c r="G3674" s="13">
        <v>45750</v>
      </c>
      <c r="H3674" s="13">
        <v>0</v>
      </c>
      <c r="I3674" s="13">
        <v>0</v>
      </c>
      <c r="J3674" s="13">
        <v>0</v>
      </c>
      <c r="K3674" s="15">
        <v>22853</v>
      </c>
      <c r="L3674" s="15">
        <v>22897</v>
      </c>
      <c r="M3674" s="15">
        <v>45750</v>
      </c>
    </row>
    <row r="3675" spans="1:16" ht="12.45" customHeight="1" x14ac:dyDescent="0.2">
      <c r="A3675" s="11" t="str">
        <f t="shared" si="62"/>
        <v>WHYALLA1993</v>
      </c>
      <c r="B3675" s="91" t="s">
        <v>71</v>
      </c>
      <c r="C3675" s="16">
        <v>1993</v>
      </c>
      <c r="E3675" s="92">
        <v>22718</v>
      </c>
      <c r="F3675" s="92">
        <v>22743</v>
      </c>
      <c r="G3675" s="92">
        <v>45461</v>
      </c>
      <c r="H3675" s="92">
        <v>0</v>
      </c>
      <c r="I3675" s="92">
        <v>0</v>
      </c>
      <c r="J3675" s="92">
        <v>0</v>
      </c>
      <c r="K3675" s="15">
        <v>22718</v>
      </c>
      <c r="L3675" s="15">
        <v>22743</v>
      </c>
      <c r="M3675" s="15">
        <v>45461</v>
      </c>
    </row>
    <row r="3676" spans="1:16" ht="12.45" customHeight="1" x14ac:dyDescent="0.2">
      <c r="A3676" s="11" t="str">
        <f t="shared" si="62"/>
        <v>WHYALLA1994</v>
      </c>
      <c r="B3676" s="95" t="s">
        <v>71</v>
      </c>
      <c r="C3676" s="88">
        <v>1994</v>
      </c>
      <c r="D3676" s="89"/>
      <c r="E3676" s="15">
        <v>24458</v>
      </c>
      <c r="F3676" s="15">
        <v>24590</v>
      </c>
      <c r="G3676" s="15">
        <v>49048</v>
      </c>
      <c r="H3676" s="90">
        <v>0</v>
      </c>
      <c r="I3676" s="90">
        <v>0</v>
      </c>
      <c r="J3676" s="15">
        <v>0</v>
      </c>
      <c r="K3676" s="15">
        <v>24458</v>
      </c>
      <c r="L3676" s="15">
        <v>24590</v>
      </c>
      <c r="M3676" s="15">
        <v>49048</v>
      </c>
    </row>
    <row r="3677" spans="1:16" ht="12.45" customHeight="1" x14ac:dyDescent="0.2">
      <c r="A3677" s="11" t="str">
        <f t="shared" si="62"/>
        <v>WHYALLA1995</v>
      </c>
      <c r="B3677" s="93" t="s">
        <v>71</v>
      </c>
      <c r="C3677" s="88">
        <v>1995</v>
      </c>
      <c r="D3677" s="89"/>
      <c r="E3677" s="15">
        <v>25766</v>
      </c>
      <c r="F3677" s="15">
        <v>25837</v>
      </c>
      <c r="G3677" s="15">
        <v>51603</v>
      </c>
      <c r="H3677" s="15">
        <v>0</v>
      </c>
      <c r="I3677" s="15">
        <v>0</v>
      </c>
      <c r="J3677" s="15">
        <v>0</v>
      </c>
      <c r="K3677" s="15">
        <v>25766</v>
      </c>
      <c r="L3677" s="15">
        <v>25837</v>
      </c>
      <c r="M3677" s="15">
        <v>51603</v>
      </c>
    </row>
    <row r="3678" spans="1:16" ht="12.45" customHeight="1" x14ac:dyDescent="0.2">
      <c r="A3678" s="11" t="str">
        <f t="shared" si="62"/>
        <v>WHYALLA1996</v>
      </c>
      <c r="B3678" s="3" t="s">
        <v>71</v>
      </c>
      <c r="C3678" s="12">
        <v>1996</v>
      </c>
      <c r="E3678" s="13">
        <v>25528</v>
      </c>
      <c r="F3678" s="13">
        <v>25572</v>
      </c>
      <c r="G3678" s="13">
        <v>51100</v>
      </c>
      <c r="H3678" s="13">
        <v>0</v>
      </c>
      <c r="I3678" s="13">
        <v>0</v>
      </c>
      <c r="J3678" s="13">
        <v>0</v>
      </c>
      <c r="K3678" s="15">
        <v>25528</v>
      </c>
      <c r="L3678" s="15">
        <v>25572</v>
      </c>
      <c r="M3678" s="15">
        <v>51100</v>
      </c>
    </row>
    <row r="3679" spans="1:16" ht="12.45" customHeight="1" x14ac:dyDescent="0.2">
      <c r="A3679" s="11" t="str">
        <f t="shared" si="62"/>
        <v>WHYALLA1997</v>
      </c>
      <c r="B3679" s="3" t="s">
        <v>71</v>
      </c>
      <c r="C3679" s="12">
        <v>1997</v>
      </c>
      <c r="E3679" s="13">
        <v>24992</v>
      </c>
      <c r="F3679" s="13">
        <v>25160</v>
      </c>
      <c r="G3679" s="13">
        <v>50152</v>
      </c>
      <c r="H3679" s="13">
        <v>0</v>
      </c>
      <c r="I3679" s="13">
        <v>0</v>
      </c>
      <c r="J3679" s="13">
        <v>0</v>
      </c>
      <c r="K3679" s="15">
        <v>24992</v>
      </c>
      <c r="L3679" s="15">
        <v>25160</v>
      </c>
      <c r="M3679" s="15">
        <v>50152</v>
      </c>
    </row>
    <row r="3680" spans="1:16" ht="12.45" customHeight="1" x14ac:dyDescent="0.2">
      <c r="A3680" s="11" t="str">
        <f t="shared" si="62"/>
        <v>WHYALLA1998</v>
      </c>
      <c r="B3680" s="95" t="s">
        <v>71</v>
      </c>
      <c r="C3680" s="88">
        <v>1998</v>
      </c>
      <c r="D3680" s="89"/>
      <c r="E3680" s="15">
        <v>25252</v>
      </c>
      <c r="F3680" s="15">
        <v>25466</v>
      </c>
      <c r="G3680" s="15">
        <v>50718</v>
      </c>
      <c r="H3680" s="90">
        <v>0</v>
      </c>
      <c r="I3680" s="90">
        <v>0</v>
      </c>
      <c r="J3680" s="15">
        <v>0</v>
      </c>
      <c r="K3680" s="15">
        <v>25252</v>
      </c>
      <c r="L3680" s="15">
        <v>25466</v>
      </c>
      <c r="M3680" s="15">
        <v>50718</v>
      </c>
    </row>
    <row r="3681" spans="1:13" ht="12.45" customHeight="1" x14ac:dyDescent="0.2">
      <c r="A3681" s="11" t="str">
        <f t="shared" si="62"/>
        <v>WHYALLA1999</v>
      </c>
      <c r="B3681" s="95" t="s">
        <v>71</v>
      </c>
      <c r="C3681" s="88">
        <v>1999</v>
      </c>
      <c r="D3681" s="89"/>
      <c r="E3681" s="15">
        <v>24144</v>
      </c>
      <c r="F3681" s="15">
        <v>24541</v>
      </c>
      <c r="G3681" s="15">
        <v>48685</v>
      </c>
      <c r="H3681" s="15">
        <v>0</v>
      </c>
      <c r="I3681" s="15">
        <v>0</v>
      </c>
      <c r="J3681" s="15">
        <v>0</v>
      </c>
      <c r="K3681" s="15">
        <v>24144</v>
      </c>
      <c r="L3681" s="15">
        <v>24541</v>
      </c>
      <c r="M3681" s="15">
        <v>48685</v>
      </c>
    </row>
    <row r="3682" spans="1:13" ht="12.45" customHeight="1" x14ac:dyDescent="0.2">
      <c r="A3682" s="11" t="str">
        <f t="shared" si="62"/>
        <v>WHYALLA2000</v>
      </c>
      <c r="B3682" s="3" t="s">
        <v>71</v>
      </c>
      <c r="C3682" s="12">
        <v>2000</v>
      </c>
      <c r="E3682" s="13">
        <v>21670</v>
      </c>
      <c r="F3682" s="13">
        <v>22017</v>
      </c>
      <c r="G3682" s="13">
        <v>43687</v>
      </c>
      <c r="H3682" s="13">
        <v>0</v>
      </c>
      <c r="I3682" s="13">
        <v>0</v>
      </c>
      <c r="J3682" s="13">
        <v>0</v>
      </c>
      <c r="K3682" s="15">
        <v>21670</v>
      </c>
      <c r="L3682" s="15">
        <v>22017</v>
      </c>
      <c r="M3682" s="15">
        <v>43687</v>
      </c>
    </row>
    <row r="3683" spans="1:13" ht="12.45" customHeight="1" x14ac:dyDescent="0.2">
      <c r="A3683" s="11" t="str">
        <f t="shared" ref="A3683:A3727" si="63">CONCATENATE(B3683,C3683)</f>
        <v>WHYALLA2001</v>
      </c>
      <c r="B3683" s="3" t="s">
        <v>71</v>
      </c>
      <c r="C3683" s="12">
        <v>2001</v>
      </c>
      <c r="E3683" s="13">
        <v>20269</v>
      </c>
      <c r="F3683" s="13">
        <v>20757</v>
      </c>
      <c r="G3683" s="13">
        <v>41026</v>
      </c>
      <c r="H3683" s="13">
        <v>0</v>
      </c>
      <c r="I3683" s="13">
        <v>0</v>
      </c>
      <c r="J3683" s="13">
        <v>0</v>
      </c>
      <c r="K3683" s="15">
        <v>20269</v>
      </c>
      <c r="L3683" s="15">
        <v>20757</v>
      </c>
      <c r="M3683" s="15">
        <v>41026</v>
      </c>
    </row>
    <row r="3684" spans="1:13" ht="12.45" customHeight="1" x14ac:dyDescent="0.2">
      <c r="A3684" s="11" t="str">
        <f t="shared" si="63"/>
        <v>WHYALLA2002</v>
      </c>
      <c r="B3684" s="95" t="s">
        <v>71</v>
      </c>
      <c r="C3684" s="88">
        <v>2002</v>
      </c>
      <c r="D3684" s="89"/>
      <c r="E3684" s="15">
        <v>17773</v>
      </c>
      <c r="F3684" s="15">
        <v>18251</v>
      </c>
      <c r="G3684" s="15">
        <v>36024</v>
      </c>
      <c r="H3684" s="90">
        <v>0</v>
      </c>
      <c r="I3684" s="90">
        <v>0</v>
      </c>
      <c r="J3684" s="15">
        <v>0</v>
      </c>
      <c r="K3684" s="15">
        <v>17773</v>
      </c>
      <c r="L3684" s="15">
        <v>18251</v>
      </c>
      <c r="M3684" s="15">
        <v>36024</v>
      </c>
    </row>
    <row r="3685" spans="1:13" ht="12.45" customHeight="1" x14ac:dyDescent="0.2">
      <c r="A3685" s="11" t="str">
        <f t="shared" si="63"/>
        <v>WHYALLA2003</v>
      </c>
      <c r="B3685" s="95" t="s">
        <v>71</v>
      </c>
      <c r="C3685" s="88">
        <v>2003</v>
      </c>
      <c r="D3685" s="89"/>
      <c r="E3685" s="15">
        <v>19605</v>
      </c>
      <c r="F3685" s="15">
        <v>19981</v>
      </c>
      <c r="G3685" s="15">
        <v>39586</v>
      </c>
      <c r="H3685" s="90">
        <v>0</v>
      </c>
      <c r="I3685" s="90">
        <v>0</v>
      </c>
      <c r="J3685" s="15">
        <v>0</v>
      </c>
      <c r="K3685" s="15">
        <v>19605</v>
      </c>
      <c r="L3685" s="15">
        <v>19981</v>
      </c>
      <c r="M3685" s="15">
        <v>39586</v>
      </c>
    </row>
    <row r="3686" spans="1:13" ht="12.45" customHeight="1" x14ac:dyDescent="0.2">
      <c r="A3686" s="11" t="str">
        <f t="shared" si="63"/>
        <v>WHYALLA2004</v>
      </c>
      <c r="B3686" s="93" t="s">
        <v>71</v>
      </c>
      <c r="C3686" s="88">
        <v>2004</v>
      </c>
      <c r="D3686" s="89"/>
      <c r="E3686" s="15">
        <v>24985</v>
      </c>
      <c r="F3686" s="15">
        <v>25396</v>
      </c>
      <c r="G3686" s="15">
        <v>50381</v>
      </c>
      <c r="H3686" s="15">
        <v>0</v>
      </c>
      <c r="I3686" s="15">
        <v>0</v>
      </c>
      <c r="J3686" s="15">
        <v>0</v>
      </c>
      <c r="K3686" s="15">
        <v>24985</v>
      </c>
      <c r="L3686" s="15">
        <v>25396</v>
      </c>
      <c r="M3686" s="15">
        <v>50381</v>
      </c>
    </row>
    <row r="3687" spans="1:13" ht="12.45" customHeight="1" x14ac:dyDescent="0.2">
      <c r="A3687" s="11" t="str">
        <f t="shared" si="63"/>
        <v>WHYALLA2005</v>
      </c>
      <c r="B3687" s="3" t="s">
        <v>71</v>
      </c>
      <c r="C3687" s="12">
        <v>2005</v>
      </c>
      <c r="E3687" s="13">
        <v>29263</v>
      </c>
      <c r="F3687" s="13">
        <v>29601</v>
      </c>
      <c r="G3687" s="13">
        <v>58864</v>
      </c>
      <c r="H3687" s="13">
        <v>0</v>
      </c>
      <c r="I3687" s="13">
        <v>0</v>
      </c>
      <c r="J3687" s="13">
        <v>0</v>
      </c>
      <c r="K3687" s="15">
        <v>29263</v>
      </c>
      <c r="L3687" s="15">
        <v>29601</v>
      </c>
      <c r="M3687" s="15">
        <v>58864</v>
      </c>
    </row>
    <row r="3688" spans="1:13" ht="12.45" customHeight="1" x14ac:dyDescent="0.2">
      <c r="A3688" s="11" t="str">
        <f t="shared" si="63"/>
        <v>WHYALLA2006</v>
      </c>
      <c r="B3688" s="93" t="s">
        <v>71</v>
      </c>
      <c r="C3688" s="88">
        <v>2006</v>
      </c>
      <c r="D3688" s="89"/>
      <c r="E3688" s="15">
        <v>34695</v>
      </c>
      <c r="F3688" s="15">
        <v>35254</v>
      </c>
      <c r="G3688" s="15">
        <v>69949</v>
      </c>
      <c r="H3688" s="15">
        <v>0</v>
      </c>
      <c r="I3688" s="15">
        <v>0</v>
      </c>
      <c r="J3688" s="15">
        <v>0</v>
      </c>
      <c r="K3688" s="15">
        <v>34695</v>
      </c>
      <c r="L3688" s="15">
        <v>35254</v>
      </c>
      <c r="M3688" s="15">
        <v>69949</v>
      </c>
    </row>
    <row r="3689" spans="1:13" ht="12.45" customHeight="1" x14ac:dyDescent="0.2">
      <c r="A3689" s="11" t="str">
        <f t="shared" si="63"/>
        <v>WHYALLA2007</v>
      </c>
      <c r="B3689" s="91" t="s">
        <v>71</v>
      </c>
      <c r="C3689" s="16">
        <v>2007</v>
      </c>
      <c r="D3689" s="89"/>
      <c r="E3689" s="92">
        <v>39454</v>
      </c>
      <c r="F3689" s="92">
        <v>39712</v>
      </c>
      <c r="G3689" s="92">
        <v>79166</v>
      </c>
      <c r="H3689" s="92">
        <v>0</v>
      </c>
      <c r="I3689" s="92">
        <v>0</v>
      </c>
      <c r="J3689" s="92">
        <v>0</v>
      </c>
      <c r="K3689" s="15">
        <v>39454</v>
      </c>
      <c r="L3689" s="15">
        <v>39712</v>
      </c>
      <c r="M3689" s="15">
        <v>79166</v>
      </c>
    </row>
    <row r="3690" spans="1:13" ht="12.45" customHeight="1" x14ac:dyDescent="0.2">
      <c r="A3690" s="11" t="str">
        <f t="shared" si="63"/>
        <v>WHYALLA2008</v>
      </c>
      <c r="B3690" s="93" t="s">
        <v>71</v>
      </c>
      <c r="C3690" s="88">
        <v>2008</v>
      </c>
      <c r="D3690" s="89"/>
      <c r="E3690" s="15">
        <v>38054</v>
      </c>
      <c r="F3690" s="15">
        <v>38704</v>
      </c>
      <c r="G3690" s="15">
        <v>76758</v>
      </c>
      <c r="H3690" s="15">
        <v>0</v>
      </c>
      <c r="I3690" s="15">
        <v>0</v>
      </c>
      <c r="J3690" s="15">
        <v>0</v>
      </c>
      <c r="K3690" s="15">
        <v>38054</v>
      </c>
      <c r="L3690" s="15">
        <v>38704</v>
      </c>
      <c r="M3690" s="15">
        <v>76758</v>
      </c>
    </row>
    <row r="3691" spans="1:13" ht="12.45" customHeight="1" x14ac:dyDescent="0.2">
      <c r="A3691" s="11" t="str">
        <f t="shared" si="63"/>
        <v>WHYALLA2009</v>
      </c>
      <c r="B3691" s="3" t="s">
        <v>71</v>
      </c>
      <c r="C3691" s="12">
        <v>2009</v>
      </c>
      <c r="E3691" s="13">
        <v>30712</v>
      </c>
      <c r="F3691" s="13">
        <v>31282</v>
      </c>
      <c r="G3691" s="13">
        <v>61994</v>
      </c>
      <c r="H3691" s="13">
        <v>0</v>
      </c>
      <c r="I3691" s="13">
        <v>0</v>
      </c>
      <c r="J3691" s="13">
        <v>0</v>
      </c>
      <c r="K3691" s="15">
        <v>30712</v>
      </c>
      <c r="L3691" s="15">
        <v>31282</v>
      </c>
      <c r="M3691" s="15">
        <v>61994</v>
      </c>
    </row>
    <row r="3692" spans="1:13" ht="12.45" customHeight="1" x14ac:dyDescent="0.2">
      <c r="A3692" s="11" t="str">
        <f t="shared" si="63"/>
        <v>WHYALLA2010</v>
      </c>
      <c r="B3692" s="3" t="s">
        <v>71</v>
      </c>
      <c r="C3692" s="12">
        <v>2010</v>
      </c>
      <c r="E3692" s="13">
        <v>32058</v>
      </c>
      <c r="F3692" s="13">
        <v>32538</v>
      </c>
      <c r="G3692" s="13">
        <v>64596</v>
      </c>
      <c r="H3692" s="13">
        <v>0</v>
      </c>
      <c r="I3692" s="13">
        <v>0</v>
      </c>
      <c r="J3692" s="13">
        <v>0</v>
      </c>
      <c r="K3692" s="15">
        <v>32058</v>
      </c>
      <c r="L3692" s="15">
        <v>32538</v>
      </c>
      <c r="M3692" s="15">
        <v>64596</v>
      </c>
    </row>
    <row r="3693" spans="1:13" ht="12.45" customHeight="1" x14ac:dyDescent="0.2">
      <c r="A3693" s="11" t="str">
        <f t="shared" si="63"/>
        <v>WHYALLA2011</v>
      </c>
      <c r="B3693" s="3" t="s">
        <v>71</v>
      </c>
      <c r="C3693" s="12">
        <v>2011</v>
      </c>
      <c r="E3693" s="13">
        <v>33718</v>
      </c>
      <c r="F3693" s="13">
        <v>34362</v>
      </c>
      <c r="G3693" s="13">
        <v>68080</v>
      </c>
      <c r="H3693" s="13">
        <v>0</v>
      </c>
      <c r="I3693" s="13">
        <v>0</v>
      </c>
      <c r="J3693" s="13">
        <v>0</v>
      </c>
      <c r="K3693" s="15">
        <v>33718</v>
      </c>
      <c r="L3693" s="15">
        <v>34362</v>
      </c>
      <c r="M3693" s="15">
        <v>68080</v>
      </c>
    </row>
    <row r="3694" spans="1:13" ht="12.45" customHeight="1" x14ac:dyDescent="0.2">
      <c r="A3694" s="11" t="str">
        <f t="shared" si="63"/>
        <v>WHYALLA2012</v>
      </c>
      <c r="B3694" s="91" t="s">
        <v>71</v>
      </c>
      <c r="C3694" s="16">
        <v>2012</v>
      </c>
      <c r="D3694" s="89"/>
      <c r="E3694" s="92">
        <v>36163</v>
      </c>
      <c r="F3694" s="92">
        <v>37030</v>
      </c>
      <c r="G3694" s="92">
        <v>73193</v>
      </c>
      <c r="H3694" s="92">
        <v>0</v>
      </c>
      <c r="I3694" s="92">
        <v>0</v>
      </c>
      <c r="J3694" s="92">
        <v>0</v>
      </c>
      <c r="K3694" s="15">
        <v>36163</v>
      </c>
      <c r="L3694" s="15">
        <v>37030</v>
      </c>
      <c r="M3694" s="15">
        <v>73193</v>
      </c>
    </row>
    <row r="3695" spans="1:13" ht="12.45" customHeight="1" x14ac:dyDescent="0.2">
      <c r="A3695" s="11" t="str">
        <f t="shared" si="63"/>
        <v>WHYALLA2013</v>
      </c>
      <c r="B3695" s="95" t="s">
        <v>71</v>
      </c>
      <c r="C3695" s="88">
        <v>2013</v>
      </c>
      <c r="D3695" s="89"/>
      <c r="E3695" s="15">
        <v>33090</v>
      </c>
      <c r="F3695" s="15">
        <v>33738</v>
      </c>
      <c r="G3695" s="15">
        <v>66828</v>
      </c>
      <c r="H3695" s="90">
        <v>0</v>
      </c>
      <c r="I3695" s="90">
        <v>0</v>
      </c>
      <c r="J3695" s="15">
        <v>0</v>
      </c>
      <c r="K3695" s="15">
        <v>33090</v>
      </c>
      <c r="L3695" s="15">
        <v>33738</v>
      </c>
      <c r="M3695" s="15">
        <v>66828</v>
      </c>
    </row>
    <row r="3696" spans="1:13" ht="12.45" customHeight="1" x14ac:dyDescent="0.2">
      <c r="A3696" s="11" t="str">
        <f t="shared" si="63"/>
        <v>WHYALLA2014</v>
      </c>
      <c r="B3696" s="93" t="s">
        <v>71</v>
      </c>
      <c r="C3696" s="88">
        <v>2014</v>
      </c>
      <c r="D3696" s="89"/>
      <c r="E3696" s="15">
        <v>30094</v>
      </c>
      <c r="F3696" s="15">
        <v>30653</v>
      </c>
      <c r="G3696" s="15">
        <v>60747</v>
      </c>
      <c r="H3696" s="15">
        <v>0</v>
      </c>
      <c r="I3696" s="15">
        <v>0</v>
      </c>
      <c r="J3696" s="15">
        <v>0</v>
      </c>
      <c r="K3696" s="15">
        <v>30094</v>
      </c>
      <c r="L3696" s="15">
        <v>30653</v>
      </c>
      <c r="M3696" s="15">
        <v>60747</v>
      </c>
    </row>
    <row r="3697" spans="1:13" ht="12.45" customHeight="1" x14ac:dyDescent="0.2">
      <c r="A3697" s="11" t="str">
        <f t="shared" si="63"/>
        <v>WHYALLA2015</v>
      </c>
      <c r="B3697" s="3" t="s">
        <v>71</v>
      </c>
      <c r="C3697" s="12">
        <v>2015</v>
      </c>
      <c r="E3697" s="13">
        <v>33062</v>
      </c>
      <c r="F3697" s="13">
        <v>33817</v>
      </c>
      <c r="G3697" s="13">
        <v>66879</v>
      </c>
      <c r="H3697" s="13">
        <v>0</v>
      </c>
      <c r="I3697" s="13">
        <v>0</v>
      </c>
      <c r="J3697" s="13">
        <v>0</v>
      </c>
      <c r="K3697" s="15">
        <v>33062</v>
      </c>
      <c r="L3697" s="15">
        <v>33817</v>
      </c>
      <c r="M3697" s="15">
        <v>66879</v>
      </c>
    </row>
    <row r="3698" spans="1:13" ht="12.45" customHeight="1" x14ac:dyDescent="0.2">
      <c r="A3698" s="11" t="str">
        <f t="shared" si="63"/>
        <v>WHYALLA2016</v>
      </c>
      <c r="B3698" s="3" t="s">
        <v>71</v>
      </c>
      <c r="C3698" s="12">
        <v>2016</v>
      </c>
      <c r="E3698" s="13">
        <v>30910</v>
      </c>
      <c r="F3698" s="13">
        <v>31717</v>
      </c>
      <c r="G3698" s="13">
        <v>62627</v>
      </c>
      <c r="H3698" s="13">
        <v>0</v>
      </c>
      <c r="I3698" s="13">
        <v>0</v>
      </c>
      <c r="J3698" s="13">
        <v>0</v>
      </c>
      <c r="K3698" s="15">
        <v>30910</v>
      </c>
      <c r="L3698" s="15">
        <v>31717</v>
      </c>
      <c r="M3698" s="15">
        <v>62627</v>
      </c>
    </row>
    <row r="3699" spans="1:13" ht="12.45" customHeight="1" x14ac:dyDescent="0.2">
      <c r="A3699" s="11" t="str">
        <f t="shared" si="63"/>
        <v>WHYALLA2017</v>
      </c>
      <c r="B3699" s="93" t="s">
        <v>71</v>
      </c>
      <c r="C3699" s="88">
        <v>2017</v>
      </c>
      <c r="D3699" s="89"/>
      <c r="E3699" s="15">
        <v>31993</v>
      </c>
      <c r="F3699" s="15">
        <v>32590</v>
      </c>
      <c r="G3699" s="15">
        <v>64583</v>
      </c>
      <c r="H3699" s="15">
        <v>0</v>
      </c>
      <c r="I3699" s="15">
        <v>0</v>
      </c>
      <c r="J3699" s="15">
        <v>0</v>
      </c>
      <c r="K3699" s="15">
        <v>31993</v>
      </c>
      <c r="L3699" s="15">
        <v>32590</v>
      </c>
      <c r="M3699" s="15">
        <v>64583</v>
      </c>
    </row>
    <row r="3700" spans="1:13" ht="12.45" customHeight="1" x14ac:dyDescent="0.2">
      <c r="A3700" s="11" t="str">
        <f t="shared" si="63"/>
        <v>WHYALLA2018</v>
      </c>
      <c r="B3700" s="3" t="s">
        <v>71</v>
      </c>
      <c r="C3700" s="12">
        <v>2018</v>
      </c>
      <c r="E3700" s="13">
        <v>37523</v>
      </c>
      <c r="F3700" s="13">
        <v>38437</v>
      </c>
      <c r="G3700" s="13">
        <v>75960</v>
      </c>
      <c r="H3700" s="13">
        <v>0</v>
      </c>
      <c r="I3700" s="13">
        <v>0</v>
      </c>
      <c r="J3700" s="13">
        <v>0</v>
      </c>
      <c r="K3700" s="15">
        <v>37523</v>
      </c>
      <c r="L3700" s="15">
        <v>38437</v>
      </c>
      <c r="M3700" s="15">
        <v>75960</v>
      </c>
    </row>
    <row r="3701" spans="1:13" ht="12.45" customHeight="1" x14ac:dyDescent="0.2">
      <c r="A3701" s="11" t="str">
        <f t="shared" si="63"/>
        <v>WHYALLA2019</v>
      </c>
      <c r="B3701" s="93" t="s">
        <v>71</v>
      </c>
      <c r="C3701" s="88">
        <v>2019</v>
      </c>
      <c r="D3701" s="89"/>
      <c r="E3701" s="15">
        <v>38871</v>
      </c>
      <c r="F3701" s="15">
        <v>39916</v>
      </c>
      <c r="G3701" s="15">
        <v>78787</v>
      </c>
      <c r="H3701" s="15">
        <v>0</v>
      </c>
      <c r="I3701" s="15">
        <v>0</v>
      </c>
      <c r="J3701" s="15">
        <v>0</v>
      </c>
      <c r="K3701" s="15">
        <v>38871</v>
      </c>
      <c r="L3701" s="15">
        <v>39916</v>
      </c>
      <c r="M3701" s="15">
        <v>78787</v>
      </c>
    </row>
    <row r="3702" spans="1:13" ht="12.45" customHeight="1" x14ac:dyDescent="0.2">
      <c r="A3702" s="11" t="str">
        <f t="shared" si="63"/>
        <v>WHYALLA2020</v>
      </c>
      <c r="B3702" s="91" t="s">
        <v>71</v>
      </c>
      <c r="C3702" s="16">
        <v>2020</v>
      </c>
      <c r="D3702" s="89"/>
      <c r="E3702" s="92">
        <v>13984</v>
      </c>
      <c r="F3702" s="92">
        <v>14202</v>
      </c>
      <c r="G3702" s="92">
        <v>28186</v>
      </c>
      <c r="H3702" s="92">
        <v>0</v>
      </c>
      <c r="I3702" s="92">
        <v>0</v>
      </c>
      <c r="J3702" s="92">
        <v>0</v>
      </c>
      <c r="K3702" s="15">
        <v>13984</v>
      </c>
      <c r="L3702" s="15">
        <v>14202</v>
      </c>
      <c r="M3702" s="15">
        <v>28186</v>
      </c>
    </row>
    <row r="3703" spans="1:13" ht="12.45" customHeight="1" x14ac:dyDescent="0.2">
      <c r="A3703" s="11" t="str">
        <f t="shared" si="63"/>
        <v>WHYALLA2021</v>
      </c>
      <c r="B3703" s="3" t="s">
        <v>71</v>
      </c>
      <c r="C3703" s="12">
        <v>2021</v>
      </c>
      <c r="E3703" s="13">
        <v>23739</v>
      </c>
      <c r="F3703" s="13">
        <v>24132</v>
      </c>
      <c r="G3703" s="13">
        <v>47871</v>
      </c>
      <c r="H3703" s="13">
        <v>0</v>
      </c>
      <c r="I3703" s="13">
        <v>0</v>
      </c>
      <c r="J3703" s="13">
        <v>0</v>
      </c>
      <c r="K3703" s="15">
        <v>23739</v>
      </c>
      <c r="L3703" s="15">
        <v>24132</v>
      </c>
      <c r="M3703" s="15">
        <v>47871</v>
      </c>
    </row>
    <row r="3704" spans="1:13" ht="12.45" customHeight="1" x14ac:dyDescent="0.2">
      <c r="A3704" s="11" t="str">
        <f t="shared" si="63"/>
        <v>WHYALLA2022</v>
      </c>
      <c r="B3704" s="3" t="s">
        <v>71</v>
      </c>
      <c r="C3704" s="12">
        <v>2022</v>
      </c>
      <c r="E3704" s="13">
        <v>27314</v>
      </c>
      <c r="F3704" s="13">
        <v>27581</v>
      </c>
      <c r="G3704" s="13">
        <v>54895</v>
      </c>
      <c r="H3704" s="13">
        <v>0</v>
      </c>
      <c r="I3704" s="13">
        <v>0</v>
      </c>
      <c r="J3704" s="13">
        <v>0</v>
      </c>
      <c r="K3704" s="15">
        <v>27314</v>
      </c>
      <c r="L3704" s="15">
        <v>27581</v>
      </c>
      <c r="M3704" s="15">
        <v>54895</v>
      </c>
    </row>
    <row r="3705" spans="1:13" ht="12.45" customHeight="1" x14ac:dyDescent="0.2">
      <c r="A3705" s="11" t="str">
        <f t="shared" si="63"/>
        <v>WHYALLA2023</v>
      </c>
      <c r="B3705" s="3" t="s">
        <v>71</v>
      </c>
      <c r="C3705" s="12">
        <v>2023</v>
      </c>
      <c r="E3705" s="13">
        <v>26094</v>
      </c>
      <c r="F3705" s="13">
        <v>26357</v>
      </c>
      <c r="G3705" s="13">
        <v>52451</v>
      </c>
      <c r="H3705" s="13">
        <v>0</v>
      </c>
      <c r="I3705" s="13">
        <v>0</v>
      </c>
      <c r="J3705" s="13">
        <v>0</v>
      </c>
      <c r="K3705" s="15">
        <v>26094</v>
      </c>
      <c r="L3705" s="15">
        <v>26357</v>
      </c>
      <c r="M3705" s="15">
        <v>52451</v>
      </c>
    </row>
    <row r="3706" spans="1:13" ht="12.45" customHeight="1" x14ac:dyDescent="0.2">
      <c r="A3706" s="11" t="str">
        <f t="shared" si="63"/>
        <v>WHYALLA2024</v>
      </c>
      <c r="B3706" s="3" t="s">
        <v>71</v>
      </c>
      <c r="C3706" s="12">
        <v>2024</v>
      </c>
      <c r="E3706" s="13">
        <v>21819</v>
      </c>
      <c r="F3706" s="13">
        <v>21937</v>
      </c>
      <c r="G3706" s="13">
        <v>43756</v>
      </c>
      <c r="H3706" s="13">
        <v>0</v>
      </c>
      <c r="I3706" s="13">
        <v>0</v>
      </c>
      <c r="J3706" s="13">
        <v>0</v>
      </c>
      <c r="K3706" s="15">
        <v>21819</v>
      </c>
      <c r="L3706" s="15">
        <v>21937</v>
      </c>
      <c r="M3706" s="15">
        <v>43756</v>
      </c>
    </row>
    <row r="3707" spans="1:13" ht="12.45" customHeight="1" x14ac:dyDescent="0.2">
      <c r="A3707" s="11" t="str">
        <f t="shared" si="63"/>
        <v>WOLLONGONG1985</v>
      </c>
      <c r="B3707" s="3" t="s">
        <v>147</v>
      </c>
      <c r="C3707" s="12">
        <v>1985</v>
      </c>
      <c r="E3707" s="13">
        <v>704</v>
      </c>
      <c r="F3707" s="13">
        <v>635</v>
      </c>
      <c r="G3707" s="13">
        <v>1339</v>
      </c>
      <c r="H3707" s="13">
        <v>0</v>
      </c>
      <c r="I3707" s="13">
        <v>0</v>
      </c>
      <c r="J3707" s="13">
        <v>0</v>
      </c>
      <c r="K3707" s="15">
        <v>704</v>
      </c>
      <c r="L3707" s="15">
        <v>635</v>
      </c>
      <c r="M3707" s="15">
        <v>1339</v>
      </c>
    </row>
    <row r="3708" spans="1:13" ht="12.45" customHeight="1" x14ac:dyDescent="0.2">
      <c r="A3708" s="11" t="str">
        <f t="shared" si="63"/>
        <v>WOLLONGONG1986</v>
      </c>
      <c r="B3708" s="93" t="s">
        <v>147</v>
      </c>
      <c r="C3708" s="88">
        <v>1986</v>
      </c>
      <c r="D3708" s="89"/>
      <c r="E3708" s="15">
        <v>536</v>
      </c>
      <c r="F3708" s="15">
        <v>548</v>
      </c>
      <c r="G3708" s="15">
        <v>1084</v>
      </c>
      <c r="H3708" s="15">
        <v>0</v>
      </c>
      <c r="I3708" s="15">
        <v>0</v>
      </c>
      <c r="J3708" s="15">
        <v>0</v>
      </c>
      <c r="K3708" s="15">
        <v>536</v>
      </c>
      <c r="L3708" s="15">
        <v>548</v>
      </c>
      <c r="M3708" s="15">
        <v>1084</v>
      </c>
    </row>
    <row r="3709" spans="1:13" ht="12.45" customHeight="1" x14ac:dyDescent="0.2">
      <c r="A3709" s="11" t="str">
        <f t="shared" si="63"/>
        <v>WOLLONGONG1987</v>
      </c>
      <c r="B3709" s="3" t="s">
        <v>147</v>
      </c>
      <c r="C3709" s="12">
        <v>1987</v>
      </c>
      <c r="E3709" s="13">
        <v>381</v>
      </c>
      <c r="F3709" s="13">
        <v>361</v>
      </c>
      <c r="G3709" s="13">
        <v>742</v>
      </c>
      <c r="H3709" s="13">
        <v>0</v>
      </c>
      <c r="I3709" s="13">
        <v>0</v>
      </c>
      <c r="J3709" s="13">
        <v>0</v>
      </c>
      <c r="K3709" s="15">
        <v>381</v>
      </c>
      <c r="L3709" s="15">
        <v>361</v>
      </c>
      <c r="M3709" s="15">
        <v>742</v>
      </c>
    </row>
    <row r="3710" spans="1:13" ht="12.45" customHeight="1" x14ac:dyDescent="0.2">
      <c r="A3710" s="11" t="str">
        <f t="shared" si="63"/>
        <v>WOLLONGONG1994</v>
      </c>
      <c r="B3710" s="3" t="s">
        <v>147</v>
      </c>
      <c r="C3710" s="12">
        <v>1994</v>
      </c>
      <c r="E3710" s="13">
        <v>150</v>
      </c>
      <c r="F3710" s="13">
        <v>150</v>
      </c>
      <c r="G3710" s="13">
        <v>300</v>
      </c>
      <c r="H3710" s="13">
        <v>0</v>
      </c>
      <c r="I3710" s="13">
        <v>0</v>
      </c>
      <c r="J3710" s="13">
        <v>0</v>
      </c>
      <c r="K3710" s="15">
        <v>150</v>
      </c>
      <c r="L3710" s="15">
        <v>150</v>
      </c>
      <c r="M3710" s="15">
        <v>300</v>
      </c>
    </row>
    <row r="3711" spans="1:13" ht="12.45" customHeight="1" x14ac:dyDescent="0.2">
      <c r="A3711" s="11" t="str">
        <f t="shared" si="63"/>
        <v>WOLLONGONG1997</v>
      </c>
      <c r="B3711" s="3" t="s">
        <v>147</v>
      </c>
      <c r="C3711" s="12">
        <v>1997</v>
      </c>
      <c r="E3711" s="13">
        <v>205</v>
      </c>
      <c r="F3711" s="13">
        <v>205</v>
      </c>
      <c r="G3711" s="13">
        <v>410</v>
      </c>
      <c r="H3711" s="13">
        <v>0</v>
      </c>
      <c r="I3711" s="13">
        <v>0</v>
      </c>
      <c r="J3711" s="13">
        <v>0</v>
      </c>
      <c r="K3711" s="15">
        <v>205</v>
      </c>
      <c r="L3711" s="15">
        <v>205</v>
      </c>
      <c r="M3711" s="15">
        <v>410</v>
      </c>
    </row>
    <row r="3712" spans="1:13" ht="12.45" customHeight="1" x14ac:dyDescent="0.2">
      <c r="A3712" s="11" t="str">
        <f t="shared" si="63"/>
        <v>WOLLONGONG1998</v>
      </c>
      <c r="B3712" s="3" t="s">
        <v>147</v>
      </c>
      <c r="C3712" s="12">
        <v>1998</v>
      </c>
      <c r="E3712" s="13">
        <v>1341</v>
      </c>
      <c r="F3712" s="13">
        <v>1341</v>
      </c>
      <c r="G3712" s="13">
        <v>2682</v>
      </c>
      <c r="H3712" s="13">
        <v>0</v>
      </c>
      <c r="I3712" s="13">
        <v>0</v>
      </c>
      <c r="J3712" s="13">
        <v>0</v>
      </c>
      <c r="K3712" s="15">
        <v>1341</v>
      </c>
      <c r="L3712" s="15">
        <v>1341</v>
      </c>
      <c r="M3712" s="15">
        <v>2682</v>
      </c>
    </row>
    <row r="3713" spans="1:13" ht="12.45" customHeight="1" x14ac:dyDescent="0.2">
      <c r="A3713" s="11" t="str">
        <f t="shared" si="63"/>
        <v>WOLLONGONG1999</v>
      </c>
      <c r="B3713" s="95" t="s">
        <v>147</v>
      </c>
      <c r="C3713" s="88">
        <v>1999</v>
      </c>
      <c r="D3713" s="89"/>
      <c r="E3713" s="15">
        <v>2298</v>
      </c>
      <c r="F3713" s="15">
        <v>2298</v>
      </c>
      <c r="G3713" s="15">
        <v>4596</v>
      </c>
      <c r="H3713" s="90">
        <v>0</v>
      </c>
      <c r="I3713" s="90">
        <v>0</v>
      </c>
      <c r="J3713" s="15">
        <v>0</v>
      </c>
      <c r="K3713" s="15">
        <v>2298</v>
      </c>
      <c r="L3713" s="15">
        <v>2298</v>
      </c>
      <c r="M3713" s="15">
        <v>4596</v>
      </c>
    </row>
    <row r="3714" spans="1:13" ht="12.45" customHeight="1" x14ac:dyDescent="0.2">
      <c r="A3714" s="11" t="str">
        <f t="shared" si="63"/>
        <v>WOLLONGONG2000</v>
      </c>
      <c r="B3714" s="95" t="s">
        <v>147</v>
      </c>
      <c r="C3714" s="88">
        <v>2000</v>
      </c>
      <c r="E3714" s="15">
        <v>1683</v>
      </c>
      <c r="F3714" s="15">
        <v>1801</v>
      </c>
      <c r="G3714" s="15">
        <v>3484</v>
      </c>
      <c r="H3714" s="90">
        <v>0</v>
      </c>
      <c r="I3714" s="90">
        <v>0</v>
      </c>
      <c r="J3714" s="15">
        <v>0</v>
      </c>
      <c r="K3714" s="15">
        <v>1683</v>
      </c>
      <c r="L3714" s="15">
        <v>1801</v>
      </c>
      <c r="M3714" s="15">
        <v>3484</v>
      </c>
    </row>
    <row r="3715" spans="1:13" ht="12.45" customHeight="1" x14ac:dyDescent="0.2">
      <c r="A3715" s="11" t="str">
        <f t="shared" si="63"/>
        <v>WOLLONGONG2001</v>
      </c>
      <c r="B3715" s="93" t="s">
        <v>147</v>
      </c>
      <c r="C3715" s="88">
        <v>2001</v>
      </c>
      <c r="E3715" s="15">
        <v>68</v>
      </c>
      <c r="F3715" s="15">
        <v>97</v>
      </c>
      <c r="G3715" s="15">
        <v>165</v>
      </c>
      <c r="H3715" s="15">
        <v>0</v>
      </c>
      <c r="I3715" s="15">
        <v>0</v>
      </c>
      <c r="J3715" s="15">
        <v>0</v>
      </c>
      <c r="K3715" s="15">
        <v>68</v>
      </c>
      <c r="L3715" s="15">
        <v>97</v>
      </c>
      <c r="M3715" s="15">
        <v>165</v>
      </c>
    </row>
    <row r="3716" spans="1:13" ht="12.45" customHeight="1" x14ac:dyDescent="0.2">
      <c r="A3716" s="11" t="str">
        <f t="shared" si="63"/>
        <v>WOLLONGONG2005</v>
      </c>
      <c r="B3716" s="95" t="s">
        <v>147</v>
      </c>
      <c r="C3716" s="88">
        <v>2005</v>
      </c>
      <c r="D3716" s="89"/>
      <c r="E3716" s="15">
        <v>4961</v>
      </c>
      <c r="F3716" s="15">
        <v>4543</v>
      </c>
      <c r="G3716" s="15">
        <v>9504</v>
      </c>
      <c r="H3716" s="90">
        <v>0</v>
      </c>
      <c r="I3716" s="90">
        <v>0</v>
      </c>
      <c r="J3716" s="15">
        <v>0</v>
      </c>
      <c r="K3716" s="15">
        <v>4961</v>
      </c>
      <c r="L3716" s="15">
        <v>4543</v>
      </c>
      <c r="M3716" s="15">
        <v>9504</v>
      </c>
    </row>
    <row r="3717" spans="1:13" ht="12.45" customHeight="1" x14ac:dyDescent="0.2">
      <c r="A3717" s="11" t="str">
        <f t="shared" si="63"/>
        <v>WOLLONGONG2006</v>
      </c>
      <c r="B3717" s="3" t="s">
        <v>147</v>
      </c>
      <c r="C3717" s="12">
        <v>2006</v>
      </c>
      <c r="E3717" s="13">
        <v>7986</v>
      </c>
      <c r="F3717" s="13">
        <v>7583</v>
      </c>
      <c r="G3717" s="13">
        <v>15569</v>
      </c>
      <c r="H3717" s="13">
        <v>0</v>
      </c>
      <c r="I3717" s="13">
        <v>0</v>
      </c>
      <c r="J3717" s="13">
        <v>0</v>
      </c>
      <c r="K3717" s="15">
        <v>7986</v>
      </c>
      <c r="L3717" s="15">
        <v>7583</v>
      </c>
      <c r="M3717" s="15">
        <v>15569</v>
      </c>
    </row>
    <row r="3718" spans="1:13" ht="12.45" customHeight="1" x14ac:dyDescent="0.2">
      <c r="A3718" s="11" t="str">
        <f t="shared" si="63"/>
        <v>WOLLONGONG2007</v>
      </c>
      <c r="B3718" s="95" t="s">
        <v>147</v>
      </c>
      <c r="C3718" s="88">
        <v>2007</v>
      </c>
      <c r="D3718" s="89"/>
      <c r="E3718" s="15">
        <v>8266</v>
      </c>
      <c r="F3718" s="15">
        <v>8359</v>
      </c>
      <c r="G3718" s="15">
        <v>16625</v>
      </c>
      <c r="H3718" s="90">
        <v>0</v>
      </c>
      <c r="I3718" s="90">
        <v>0</v>
      </c>
      <c r="J3718" s="15">
        <v>0</v>
      </c>
      <c r="K3718" s="15">
        <v>8266</v>
      </c>
      <c r="L3718" s="15">
        <v>8359</v>
      </c>
      <c r="M3718" s="15">
        <v>16625</v>
      </c>
    </row>
    <row r="3719" spans="1:13" ht="12.45" customHeight="1" x14ac:dyDescent="0.2">
      <c r="A3719" s="11" t="str">
        <f t="shared" si="63"/>
        <v>WOLLONGONG2008</v>
      </c>
      <c r="B3719" s="3" t="s">
        <v>147</v>
      </c>
      <c r="C3719" s="12">
        <v>2008</v>
      </c>
      <c r="E3719" s="13">
        <v>4508</v>
      </c>
      <c r="F3719" s="13">
        <v>4443</v>
      </c>
      <c r="G3719" s="13">
        <v>8951</v>
      </c>
      <c r="H3719" s="13">
        <v>0</v>
      </c>
      <c r="I3719" s="13">
        <v>0</v>
      </c>
      <c r="J3719" s="13">
        <v>0</v>
      </c>
      <c r="K3719" s="15">
        <v>4508</v>
      </c>
      <c r="L3719" s="15">
        <v>4443</v>
      </c>
      <c r="M3719" s="15">
        <v>8951</v>
      </c>
    </row>
    <row r="3720" spans="1:13" ht="12.45" customHeight="1" x14ac:dyDescent="0.2">
      <c r="A3720" s="11" t="str">
        <f t="shared" si="63"/>
        <v>WOLLONGONG2017</v>
      </c>
      <c r="B3720" s="95" t="s">
        <v>147</v>
      </c>
      <c r="C3720" s="88">
        <v>2017</v>
      </c>
      <c r="D3720" s="89"/>
      <c r="E3720" s="15">
        <v>2917</v>
      </c>
      <c r="F3720" s="15">
        <v>2922</v>
      </c>
      <c r="G3720" s="15">
        <v>5839</v>
      </c>
      <c r="H3720" s="15">
        <v>0</v>
      </c>
      <c r="I3720" s="15">
        <v>0</v>
      </c>
      <c r="J3720" s="15">
        <v>0</v>
      </c>
      <c r="K3720" s="15">
        <v>2917</v>
      </c>
      <c r="L3720" s="15">
        <v>2922</v>
      </c>
      <c r="M3720" s="15">
        <v>5839</v>
      </c>
    </row>
    <row r="3721" spans="1:13" ht="12.45" customHeight="1" x14ac:dyDescent="0.2">
      <c r="A3721" s="11" t="str">
        <f t="shared" si="63"/>
        <v>WOLLONGONG2018</v>
      </c>
      <c r="B3721" s="93" t="s">
        <v>147</v>
      </c>
      <c r="C3721" s="88">
        <v>2018</v>
      </c>
      <c r="D3721" s="89"/>
      <c r="E3721" s="15">
        <v>7935</v>
      </c>
      <c r="F3721" s="15">
        <v>8070</v>
      </c>
      <c r="G3721" s="15">
        <v>16005</v>
      </c>
      <c r="H3721" s="15">
        <v>0</v>
      </c>
      <c r="I3721" s="15">
        <v>0</v>
      </c>
      <c r="J3721" s="15">
        <v>0</v>
      </c>
      <c r="K3721" s="15">
        <v>7935</v>
      </c>
      <c r="L3721" s="15">
        <v>8070</v>
      </c>
      <c r="M3721" s="15">
        <v>16005</v>
      </c>
    </row>
    <row r="3722" spans="1:13" ht="12.45" customHeight="1" x14ac:dyDescent="0.2">
      <c r="A3722" s="11" t="str">
        <f t="shared" si="63"/>
        <v>WOLLONGONG2019</v>
      </c>
      <c r="B3722" s="93" t="s">
        <v>147</v>
      </c>
      <c r="C3722" s="88">
        <v>2019</v>
      </c>
      <c r="D3722" s="89"/>
      <c r="E3722" s="15">
        <v>8667</v>
      </c>
      <c r="F3722" s="15">
        <v>13681</v>
      </c>
      <c r="G3722" s="15">
        <v>22348</v>
      </c>
      <c r="H3722" s="15">
        <v>0</v>
      </c>
      <c r="I3722" s="15">
        <v>0</v>
      </c>
      <c r="J3722" s="15">
        <v>0</v>
      </c>
      <c r="K3722" s="15">
        <v>8667</v>
      </c>
      <c r="L3722" s="15">
        <v>13681</v>
      </c>
      <c r="M3722" s="15">
        <v>22348</v>
      </c>
    </row>
    <row r="3723" spans="1:13" ht="12.45" customHeight="1" x14ac:dyDescent="0.2">
      <c r="A3723" s="11" t="str">
        <f t="shared" si="63"/>
        <v>WOLLONGONG2020</v>
      </c>
      <c r="B3723" s="3" t="s">
        <v>147</v>
      </c>
      <c r="C3723" s="12">
        <v>2020</v>
      </c>
      <c r="E3723" s="13">
        <v>4259</v>
      </c>
      <c r="F3723" s="13">
        <v>4209</v>
      </c>
      <c r="G3723" s="13">
        <v>8468</v>
      </c>
      <c r="H3723" s="13">
        <v>0</v>
      </c>
      <c r="I3723" s="13">
        <v>0</v>
      </c>
      <c r="J3723" s="13">
        <v>0</v>
      </c>
      <c r="K3723" s="15">
        <v>4259</v>
      </c>
      <c r="L3723" s="15">
        <v>4209</v>
      </c>
      <c r="M3723" s="15">
        <v>8468</v>
      </c>
    </row>
    <row r="3724" spans="1:13" ht="12.45" customHeight="1" x14ac:dyDescent="0.2">
      <c r="A3724" s="11" t="str">
        <f t="shared" si="63"/>
        <v>WOLLONGONG2021</v>
      </c>
      <c r="B3724" s="3" t="s">
        <v>147</v>
      </c>
      <c r="C3724" s="12">
        <v>2021</v>
      </c>
      <c r="E3724" s="13">
        <v>4092</v>
      </c>
      <c r="F3724" s="13">
        <v>3962</v>
      </c>
      <c r="G3724" s="13">
        <v>8054</v>
      </c>
      <c r="H3724" s="13">
        <v>0</v>
      </c>
      <c r="I3724" s="13">
        <v>0</v>
      </c>
      <c r="J3724" s="13">
        <v>0</v>
      </c>
      <c r="K3724" s="15">
        <v>4092</v>
      </c>
      <c r="L3724" s="15">
        <v>3962</v>
      </c>
      <c r="M3724" s="15">
        <v>8054</v>
      </c>
    </row>
    <row r="3725" spans="1:13" ht="12.45" customHeight="1" x14ac:dyDescent="0.2">
      <c r="A3725" s="11" t="str">
        <f t="shared" si="63"/>
        <v>WOLLONGONG2022</v>
      </c>
      <c r="B3725" s="95" t="s">
        <v>147</v>
      </c>
      <c r="C3725" s="88">
        <v>2022</v>
      </c>
      <c r="D3725" s="89"/>
      <c r="E3725" s="15">
        <v>9766</v>
      </c>
      <c r="F3725" s="15">
        <v>9763</v>
      </c>
      <c r="G3725" s="15">
        <v>19529</v>
      </c>
      <c r="H3725" s="90">
        <v>0</v>
      </c>
      <c r="I3725" s="90">
        <v>0</v>
      </c>
      <c r="J3725" s="15">
        <v>0</v>
      </c>
      <c r="K3725" s="15">
        <v>9766</v>
      </c>
      <c r="L3725" s="15">
        <v>9763</v>
      </c>
      <c r="M3725" s="15">
        <v>19529</v>
      </c>
    </row>
    <row r="3726" spans="1:13" ht="12.45" customHeight="1" x14ac:dyDescent="0.2">
      <c r="A3726" s="11" t="str">
        <f t="shared" si="63"/>
        <v>WOLLONGONG2023</v>
      </c>
      <c r="B3726" s="93" t="s">
        <v>147</v>
      </c>
      <c r="C3726" s="88">
        <v>2023</v>
      </c>
      <c r="D3726" s="89"/>
      <c r="E3726" s="15">
        <v>11296</v>
      </c>
      <c r="F3726" s="15">
        <v>11262</v>
      </c>
      <c r="G3726" s="15">
        <v>22558</v>
      </c>
      <c r="H3726" s="15">
        <v>0</v>
      </c>
      <c r="I3726" s="15">
        <v>0</v>
      </c>
      <c r="J3726" s="15">
        <v>0</v>
      </c>
      <c r="K3726" s="15">
        <v>11296</v>
      </c>
      <c r="L3726" s="15">
        <v>11262</v>
      </c>
      <c r="M3726" s="15">
        <v>22558</v>
      </c>
    </row>
    <row r="3727" spans="1:13" ht="12.45" customHeight="1" x14ac:dyDescent="0.2">
      <c r="A3727" s="11" t="str">
        <f t="shared" si="63"/>
        <v>WOLLONGONG2024</v>
      </c>
      <c r="B3727" s="91" t="s">
        <v>147</v>
      </c>
      <c r="C3727" s="16">
        <v>2024</v>
      </c>
      <c r="D3727" s="89"/>
      <c r="E3727" s="92">
        <v>8866</v>
      </c>
      <c r="F3727" s="92">
        <v>8988</v>
      </c>
      <c r="G3727" s="92">
        <v>17854</v>
      </c>
      <c r="H3727" s="92">
        <v>0</v>
      </c>
      <c r="I3727" s="92">
        <v>0</v>
      </c>
      <c r="J3727" s="92">
        <v>0</v>
      </c>
      <c r="K3727" s="15">
        <v>8866</v>
      </c>
      <c r="L3727" s="15">
        <v>8988</v>
      </c>
      <c r="M3727" s="15">
        <v>17854</v>
      </c>
    </row>
    <row r="3728" spans="1:13" x14ac:dyDescent="0.2">
      <c r="A3728" s="11"/>
      <c r="B3728" s="95"/>
      <c r="C3728" s="88"/>
      <c r="D3728" s="89"/>
      <c r="E3728" s="15"/>
      <c r="F3728" s="15"/>
      <c r="G3728" s="15"/>
      <c r="H3728" s="15"/>
      <c r="I3728" s="15"/>
      <c r="J3728" s="15"/>
      <c r="K3728" s="15"/>
      <c r="L3728" s="15"/>
      <c r="M3728" s="15"/>
    </row>
    <row r="3729" spans="1:13" x14ac:dyDescent="0.2">
      <c r="A3729" s="11"/>
      <c r="K3729" s="15"/>
      <c r="L3729" s="15"/>
      <c r="M3729" s="15"/>
    </row>
    <row r="3730" spans="1:13" x14ac:dyDescent="0.2">
      <c r="A3730" s="11"/>
      <c r="K3730" s="15"/>
      <c r="L3730" s="15"/>
      <c r="M3730" s="15"/>
    </row>
    <row r="3731" spans="1:13" x14ac:dyDescent="0.2">
      <c r="A3731" s="11"/>
      <c r="K3731" s="15"/>
      <c r="L3731" s="15"/>
      <c r="M3731" s="15"/>
    </row>
    <row r="3732" spans="1:13" x14ac:dyDescent="0.2">
      <c r="A3732" s="11"/>
      <c r="K3732" s="15"/>
      <c r="L3732" s="15"/>
      <c r="M3732" s="15"/>
    </row>
    <row r="3733" spans="1:13" x14ac:dyDescent="0.2">
      <c r="A3733" s="11"/>
      <c r="B3733" s="93"/>
      <c r="D3733" s="89"/>
      <c r="E3733" s="94"/>
      <c r="F3733" s="94"/>
      <c r="G3733" s="94"/>
      <c r="H3733" s="94"/>
      <c r="I3733" s="94"/>
      <c r="J3733" s="94"/>
      <c r="K3733" s="15"/>
      <c r="L3733" s="15"/>
      <c r="M3733" s="15"/>
    </row>
    <row r="3734" spans="1:13" x14ac:dyDescent="0.2">
      <c r="A3734" s="11"/>
      <c r="K3734" s="15"/>
      <c r="L3734" s="15"/>
      <c r="M3734" s="15"/>
    </row>
    <row r="3735" spans="1:13" x14ac:dyDescent="0.2">
      <c r="A3735" s="11"/>
      <c r="B3735" s="93"/>
      <c r="E3735" s="94"/>
      <c r="F3735" s="94"/>
      <c r="G3735" s="94"/>
      <c r="H3735" s="94"/>
      <c r="I3735" s="94"/>
      <c r="J3735" s="94"/>
      <c r="K3735" s="15"/>
      <c r="L3735" s="15"/>
      <c r="M3735" s="15"/>
    </row>
    <row r="3736" spans="1:13" x14ac:dyDescent="0.2">
      <c r="A3736" s="11"/>
      <c r="K3736" s="15"/>
      <c r="L3736" s="15"/>
      <c r="M3736" s="15"/>
    </row>
    <row r="3737" spans="1:13" x14ac:dyDescent="0.2">
      <c r="A3737" s="11"/>
      <c r="K3737" s="15"/>
      <c r="L3737" s="15"/>
      <c r="M3737" s="15"/>
    </row>
    <row r="3738" spans="1:13" x14ac:dyDescent="0.2">
      <c r="A3738" s="11"/>
      <c r="B3738" s="93"/>
      <c r="C3738" s="88"/>
      <c r="D3738" s="89"/>
      <c r="E3738" s="15"/>
      <c r="F3738" s="15"/>
      <c r="G3738" s="15"/>
      <c r="H3738" s="15"/>
      <c r="I3738" s="15"/>
      <c r="J3738" s="15"/>
      <c r="K3738" s="15"/>
      <c r="L3738" s="15"/>
      <c r="M3738" s="15"/>
    </row>
    <row r="3739" spans="1:13" x14ac:dyDescent="0.2">
      <c r="A3739" s="11"/>
      <c r="K3739" s="15"/>
      <c r="L3739" s="15"/>
      <c r="M3739" s="15"/>
    </row>
    <row r="3740" spans="1:13" x14ac:dyDescent="0.2">
      <c r="A3740" s="11"/>
      <c r="K3740" s="15"/>
      <c r="L3740" s="15"/>
      <c r="M3740" s="15"/>
    </row>
    <row r="3741" spans="1:13" x14ac:dyDescent="0.2">
      <c r="A3741" s="11"/>
      <c r="B3741" s="95"/>
      <c r="C3741" s="88"/>
      <c r="D3741" s="89"/>
      <c r="E3741" s="15"/>
      <c r="F3741" s="15"/>
      <c r="G3741" s="15"/>
      <c r="H3741" s="90"/>
      <c r="I3741" s="90"/>
      <c r="J3741" s="15"/>
      <c r="K3741" s="15"/>
      <c r="L3741" s="15"/>
      <c r="M3741" s="15"/>
    </row>
    <row r="3742" spans="1:13" x14ac:dyDescent="0.2">
      <c r="A3742" s="11"/>
      <c r="K3742" s="15"/>
      <c r="L3742" s="15"/>
      <c r="M3742" s="15"/>
    </row>
    <row r="3743" spans="1:13" x14ac:dyDescent="0.2">
      <c r="A3743" s="11"/>
      <c r="B3743" s="95"/>
      <c r="C3743" s="88"/>
      <c r="D3743" s="89"/>
      <c r="E3743" s="15"/>
      <c r="F3743" s="15"/>
      <c r="G3743" s="15"/>
      <c r="H3743" s="90"/>
      <c r="I3743" s="90"/>
      <c r="J3743" s="15"/>
      <c r="K3743" s="15"/>
      <c r="L3743" s="15"/>
      <c r="M3743" s="15"/>
    </row>
    <row r="3744" spans="1:13" x14ac:dyDescent="0.2">
      <c r="A3744" s="11"/>
      <c r="K3744" s="15"/>
      <c r="L3744" s="15"/>
      <c r="M3744" s="15"/>
    </row>
    <row r="3745" spans="1:13" x14ac:dyDescent="0.2">
      <c r="A3745" s="11"/>
      <c r="B3745" s="95"/>
      <c r="C3745" s="88"/>
      <c r="D3745" s="89"/>
      <c r="E3745" s="15"/>
      <c r="F3745" s="15"/>
      <c r="G3745" s="15"/>
      <c r="H3745" s="90"/>
      <c r="I3745" s="90"/>
      <c r="J3745" s="15"/>
      <c r="K3745" s="15"/>
      <c r="L3745" s="15"/>
      <c r="M3745" s="15"/>
    </row>
    <row r="3746" spans="1:13" x14ac:dyDescent="0.2">
      <c r="A3746" s="11"/>
      <c r="K3746" s="15"/>
      <c r="L3746" s="15"/>
      <c r="M3746" s="15"/>
    </row>
    <row r="3747" spans="1:13" x14ac:dyDescent="0.2">
      <c r="A3747" s="11"/>
      <c r="K3747" s="15"/>
      <c r="L3747" s="15"/>
      <c r="M3747" s="15"/>
    </row>
    <row r="3748" spans="1:13" x14ac:dyDescent="0.2">
      <c r="A3748" s="11"/>
      <c r="B3748" s="91"/>
      <c r="C3748" s="16"/>
      <c r="D3748" s="89"/>
      <c r="E3748" s="92"/>
      <c r="F3748" s="92"/>
      <c r="G3748" s="92"/>
      <c r="H3748" s="92"/>
      <c r="I3748" s="92"/>
      <c r="J3748" s="92"/>
      <c r="K3748" s="15"/>
      <c r="L3748" s="15"/>
      <c r="M3748" s="15"/>
    </row>
    <row r="3749" spans="1:13" x14ac:dyDescent="0.2">
      <c r="A3749" s="11"/>
      <c r="K3749" s="15"/>
      <c r="L3749" s="15"/>
      <c r="M3749" s="15"/>
    </row>
    <row r="3750" spans="1:13" x14ac:dyDescent="0.2">
      <c r="A3750" s="11"/>
      <c r="K3750" s="15"/>
      <c r="L3750" s="15"/>
      <c r="M3750" s="15"/>
    </row>
    <row r="3751" spans="1:13" x14ac:dyDescent="0.2">
      <c r="A3751" s="11"/>
      <c r="K3751" s="15"/>
      <c r="L3751" s="15"/>
      <c r="M3751" s="15"/>
    </row>
    <row r="3752" spans="1:13" x14ac:dyDescent="0.2">
      <c r="A3752" s="11"/>
      <c r="K3752" s="15"/>
      <c r="L3752" s="15"/>
      <c r="M3752" s="15"/>
    </row>
    <row r="3753" spans="1:13" x14ac:dyDescent="0.2">
      <c r="A3753" s="11"/>
      <c r="B3753" s="95"/>
      <c r="C3753" s="88"/>
      <c r="D3753" s="89"/>
      <c r="E3753" s="15"/>
      <c r="F3753" s="15"/>
      <c r="G3753" s="15"/>
      <c r="H3753" s="90"/>
      <c r="I3753" s="90"/>
      <c r="J3753" s="15"/>
      <c r="K3753" s="15"/>
      <c r="L3753" s="15"/>
      <c r="M3753" s="15"/>
    </row>
    <row r="3754" spans="1:13" x14ac:dyDescent="0.2">
      <c r="A3754" s="11"/>
      <c r="K3754" s="15"/>
      <c r="L3754" s="15"/>
      <c r="M3754" s="15"/>
    </row>
    <row r="3755" spans="1:13" x14ac:dyDescent="0.2">
      <c r="A3755" s="11"/>
      <c r="K3755" s="15"/>
      <c r="L3755" s="15"/>
      <c r="M3755" s="15"/>
    </row>
    <row r="3756" spans="1:13" x14ac:dyDescent="0.2">
      <c r="A3756" s="11"/>
      <c r="K3756" s="15"/>
      <c r="L3756" s="15"/>
      <c r="M3756" s="15"/>
    </row>
    <row r="3757" spans="1:13" x14ac:dyDescent="0.2">
      <c r="A3757" s="11"/>
      <c r="B3757" s="93"/>
      <c r="C3757" s="88"/>
      <c r="D3757" s="89"/>
      <c r="E3757" s="15"/>
      <c r="F3757" s="15"/>
      <c r="G3757" s="15"/>
      <c r="H3757" s="15"/>
      <c r="I3757" s="15"/>
      <c r="J3757" s="15"/>
      <c r="K3757" s="15"/>
      <c r="L3757" s="15"/>
      <c r="M3757" s="15"/>
    </row>
    <row r="3758" spans="1:13" x14ac:dyDescent="0.2">
      <c r="A3758" s="11"/>
      <c r="K3758" s="15"/>
      <c r="L3758" s="15"/>
      <c r="M3758" s="15"/>
    </row>
    <row r="3759" spans="1:13" x14ac:dyDescent="0.2">
      <c r="A3759" s="11"/>
      <c r="K3759" s="15"/>
      <c r="L3759" s="15"/>
      <c r="M3759" s="15"/>
    </row>
    <row r="3760" spans="1:13" x14ac:dyDescent="0.2">
      <c r="A3760" s="11"/>
      <c r="K3760" s="15"/>
      <c r="L3760" s="15"/>
      <c r="M3760" s="15"/>
    </row>
    <row r="3761" spans="1:13" x14ac:dyDescent="0.2">
      <c r="A3761" s="11"/>
      <c r="K3761" s="15"/>
      <c r="L3761" s="15"/>
      <c r="M3761" s="15"/>
    </row>
    <row r="3762" spans="1:13" x14ac:dyDescent="0.2">
      <c r="A3762" s="11"/>
      <c r="B3762" s="93"/>
      <c r="C3762" s="88"/>
      <c r="D3762" s="89"/>
      <c r="E3762" s="15"/>
      <c r="F3762" s="15"/>
      <c r="G3762" s="15"/>
      <c r="H3762" s="15"/>
      <c r="I3762" s="15"/>
      <c r="J3762" s="15"/>
      <c r="K3762" s="15"/>
      <c r="L3762" s="15"/>
      <c r="M3762" s="15"/>
    </row>
    <row r="3763" spans="1:13" x14ac:dyDescent="0.2">
      <c r="A3763" s="11"/>
      <c r="K3763" s="15"/>
      <c r="L3763" s="15"/>
      <c r="M3763" s="15"/>
    </row>
    <row r="3764" spans="1:13" x14ac:dyDescent="0.2">
      <c r="A3764" s="11"/>
      <c r="B3764" s="95"/>
      <c r="C3764" s="88"/>
      <c r="D3764" s="89"/>
      <c r="E3764" s="15"/>
      <c r="F3764" s="15"/>
      <c r="G3764" s="15"/>
      <c r="H3764" s="90"/>
      <c r="I3764" s="90"/>
      <c r="J3764" s="15"/>
      <c r="K3764" s="15"/>
      <c r="L3764" s="15"/>
      <c r="M3764" s="15"/>
    </row>
    <row r="3765" spans="1:13" x14ac:dyDescent="0.2">
      <c r="A3765" s="11"/>
      <c r="B3765" s="93"/>
      <c r="C3765" s="88"/>
      <c r="D3765" s="89"/>
      <c r="E3765" s="15"/>
      <c r="F3765" s="15"/>
      <c r="G3765" s="15"/>
      <c r="H3765" s="15"/>
      <c r="I3765" s="15"/>
      <c r="J3765" s="15"/>
      <c r="K3765" s="15"/>
      <c r="L3765" s="15"/>
      <c r="M3765" s="15"/>
    </row>
    <row r="3766" spans="1:13" x14ac:dyDescent="0.2">
      <c r="A3766" s="11"/>
      <c r="K3766" s="15"/>
      <c r="L3766" s="15"/>
      <c r="M3766" s="15"/>
    </row>
    <row r="3767" spans="1:13" x14ac:dyDescent="0.2">
      <c r="A3767" s="11"/>
      <c r="K3767" s="15"/>
      <c r="L3767" s="15"/>
      <c r="M3767" s="15"/>
    </row>
    <row r="3768" spans="1:13" x14ac:dyDescent="0.2">
      <c r="A3768" s="11"/>
      <c r="K3768" s="15"/>
      <c r="L3768" s="15"/>
      <c r="M3768" s="15"/>
    </row>
    <row r="3769" spans="1:13" x14ac:dyDescent="0.2">
      <c r="A3769" s="11"/>
      <c r="K3769" s="15"/>
      <c r="L3769" s="15"/>
      <c r="M3769" s="15"/>
    </row>
  </sheetData>
  <sortState ref="B48:M3769">
    <sortCondition ref="B48:B3769"/>
    <sortCondition ref="C48:C3769"/>
  </sortState>
  <dataConsolidate>
    <dataRefs count="1">
      <dataRef ref="C2647:M2698" sheet="Airport Passengers"/>
    </dataRefs>
  </dataConsolidate>
  <mergeCells count="6">
    <mergeCell ref="K5:M5"/>
    <mergeCell ref="E6:G6"/>
    <mergeCell ref="H6:J6"/>
    <mergeCell ref="K6:M6"/>
    <mergeCell ref="E5:G5"/>
    <mergeCell ref="H5:J5"/>
  </mergeCells>
  <conditionalFormatting sqref="D68:D1759">
    <cfRule type="containsText" dxfId="1" priority="6" stopIfTrue="1" operator="containsText" text="XX">
      <formula>NOT(ISERROR(SEARCH("XX",D68)))</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outlinePr summaryBelow="0" summaryRight="0"/>
  </sheetPr>
  <dimension ref="A1:X3769"/>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B1" sqref="B1"/>
    </sheetView>
  </sheetViews>
  <sheetFormatPr defaultColWidth="15.6640625" defaultRowHeight="12.9" customHeight="1" x14ac:dyDescent="0.2"/>
  <cols>
    <col min="1" max="1" width="0.77734375" style="3" customWidth="1"/>
    <col min="2" max="2" width="21.5546875" style="3" customWidth="1"/>
    <col min="3" max="4" width="15.6640625" style="12"/>
    <col min="5" max="13" width="15.6640625" style="13"/>
    <col min="14" max="16384" width="15.6640625" style="3"/>
  </cols>
  <sheetData>
    <row r="1" spans="1:24" s="11" customFormat="1" ht="15" customHeight="1" x14ac:dyDescent="0.25">
      <c r="B1" s="105" t="str">
        <f>'Airport Passengers'!B1</f>
        <v>REPORT PERIOD: 1985 to 2024</v>
      </c>
      <c r="C1" s="78"/>
      <c r="D1" s="78"/>
      <c r="E1"/>
      <c r="F1"/>
      <c r="G1"/>
      <c r="H1"/>
      <c r="I1"/>
      <c r="J1" s="102"/>
      <c r="K1" s="102"/>
      <c r="L1" s="102"/>
      <c r="M1" s="102"/>
    </row>
    <row r="2" spans="1:24" ht="15" customHeight="1" x14ac:dyDescent="0.25">
      <c r="B2" s="105" t="s">
        <v>74</v>
      </c>
      <c r="C2" s="78"/>
      <c r="D2" s="78"/>
      <c r="E2"/>
      <c r="F2"/>
      <c r="G2"/>
      <c r="H2"/>
      <c r="I2"/>
      <c r="S2" s="8"/>
      <c r="T2" s="8"/>
    </row>
    <row r="3" spans="1:24" ht="15" customHeight="1" x14ac:dyDescent="0.25">
      <c r="B3" s="106" t="s">
        <v>100</v>
      </c>
      <c r="C3" s="80"/>
      <c r="D3" s="80"/>
      <c r="E3" s="103"/>
      <c r="F3"/>
      <c r="G3"/>
      <c r="H3"/>
      <c r="S3" s="13"/>
      <c r="T3" s="13"/>
      <c r="U3" s="13"/>
      <c r="V3" s="13"/>
      <c r="W3" s="13"/>
      <c r="X3" s="13"/>
    </row>
    <row r="4" spans="1:24" ht="12.9" customHeight="1" thickBot="1" x14ac:dyDescent="0.25">
      <c r="C4" s="80"/>
      <c r="D4" s="80"/>
      <c r="E4" s="103"/>
      <c r="F4" s="103"/>
      <c r="G4" s="84"/>
      <c r="V4" s="13"/>
      <c r="W4" s="13"/>
      <c r="X4" s="13"/>
    </row>
    <row r="5" spans="1:24" ht="12.9" customHeight="1" x14ac:dyDescent="0.2">
      <c r="B5" s="81"/>
      <c r="C5" s="82"/>
      <c r="D5" s="82"/>
      <c r="E5" s="132" t="s">
        <v>138</v>
      </c>
      <c r="F5" s="132"/>
      <c r="G5" s="132"/>
      <c r="H5" s="135" t="s">
        <v>85</v>
      </c>
      <c r="I5" s="135"/>
      <c r="J5" s="135"/>
      <c r="K5" s="134" t="s">
        <v>81</v>
      </c>
      <c r="L5" s="134"/>
      <c r="M5" s="134"/>
    </row>
    <row r="6" spans="1:24" ht="12.9" customHeight="1" thickBot="1" x14ac:dyDescent="0.25">
      <c r="B6" s="79"/>
      <c r="C6" s="78"/>
      <c r="D6" s="78"/>
      <c r="E6" s="131" t="s">
        <v>82</v>
      </c>
      <c r="F6" s="131"/>
      <c r="G6" s="131"/>
      <c r="H6" s="131" t="s">
        <v>82</v>
      </c>
      <c r="I6" s="131"/>
      <c r="J6" s="131"/>
      <c r="K6" s="131" t="s">
        <v>82</v>
      </c>
      <c r="L6" s="131"/>
      <c r="M6" s="131"/>
    </row>
    <row r="7" spans="1:24" ht="12.9" customHeight="1" thickBot="1" x14ac:dyDescent="0.25">
      <c r="B7" s="30" t="s">
        <v>77</v>
      </c>
      <c r="C7" s="31" t="s">
        <v>0</v>
      </c>
      <c r="D7" s="31" t="s">
        <v>89</v>
      </c>
      <c r="E7" s="86" t="s">
        <v>78</v>
      </c>
      <c r="F7" s="86" t="s">
        <v>79</v>
      </c>
      <c r="G7" s="86" t="s">
        <v>80</v>
      </c>
      <c r="H7" s="86" t="s">
        <v>78</v>
      </c>
      <c r="I7" s="86" t="s">
        <v>79</v>
      </c>
      <c r="J7" s="86" t="s">
        <v>80</v>
      </c>
      <c r="K7" s="86" t="s">
        <v>78</v>
      </c>
      <c r="L7" s="86" t="s">
        <v>79</v>
      </c>
      <c r="M7" s="86" t="s">
        <v>80</v>
      </c>
    </row>
    <row r="8" spans="1:24" ht="12.9" customHeight="1" x14ac:dyDescent="0.2">
      <c r="A8" s="11" t="str">
        <f t="shared" ref="A8:A33" si="0">CONCATENATE(B8,C8)</f>
        <v>TOTAL AUSTRALIA1985</v>
      </c>
      <c r="B8" s="87" t="s">
        <v>72</v>
      </c>
      <c r="C8" s="88">
        <v>1985</v>
      </c>
      <c r="E8" s="15">
        <v>425190</v>
      </c>
      <c r="F8" s="15">
        <v>425190</v>
      </c>
      <c r="G8" s="15">
        <v>850380</v>
      </c>
      <c r="H8" s="15">
        <v>21063</v>
      </c>
      <c r="I8" s="15">
        <v>20828</v>
      </c>
      <c r="J8" s="15">
        <v>41891</v>
      </c>
      <c r="K8" s="15">
        <v>446253</v>
      </c>
      <c r="L8" s="15">
        <v>446018</v>
      </c>
      <c r="M8" s="15">
        <v>892271</v>
      </c>
      <c r="O8" s="13"/>
      <c r="P8" s="13"/>
    </row>
    <row r="9" spans="1:24" ht="12.9" customHeight="1" x14ac:dyDescent="0.2">
      <c r="A9" s="11" t="str">
        <f t="shared" si="0"/>
        <v>TOTAL AUSTRALIA1986</v>
      </c>
      <c r="B9" s="87" t="s">
        <v>72</v>
      </c>
      <c r="C9" s="88">
        <v>1986</v>
      </c>
      <c r="E9" s="15">
        <v>427697</v>
      </c>
      <c r="F9" s="15">
        <v>427697</v>
      </c>
      <c r="G9" s="15">
        <v>855394</v>
      </c>
      <c r="H9" s="15">
        <v>24150</v>
      </c>
      <c r="I9" s="15">
        <v>24068</v>
      </c>
      <c r="J9" s="15">
        <v>48218</v>
      </c>
      <c r="K9" s="15">
        <v>451847</v>
      </c>
      <c r="L9" s="15">
        <v>451765</v>
      </c>
      <c r="M9" s="15">
        <v>903612</v>
      </c>
      <c r="O9" s="13"/>
      <c r="P9" s="13"/>
    </row>
    <row r="10" spans="1:24" ht="12.9" customHeight="1" x14ac:dyDescent="0.2">
      <c r="A10" s="11" t="str">
        <f t="shared" si="0"/>
        <v>TOTAL AUSTRALIA1987</v>
      </c>
      <c r="B10" s="87" t="s">
        <v>72</v>
      </c>
      <c r="C10" s="88">
        <v>1987</v>
      </c>
      <c r="E10" s="15">
        <v>429913</v>
      </c>
      <c r="F10" s="15">
        <v>429913</v>
      </c>
      <c r="G10" s="15">
        <v>859826</v>
      </c>
      <c r="H10" s="15">
        <v>26795</v>
      </c>
      <c r="I10" s="15">
        <v>26669</v>
      </c>
      <c r="J10" s="15">
        <v>53464</v>
      </c>
      <c r="K10" s="15">
        <v>456708</v>
      </c>
      <c r="L10" s="15">
        <v>456582</v>
      </c>
      <c r="M10" s="15">
        <v>913290</v>
      </c>
      <c r="O10" s="13"/>
      <c r="P10" s="13"/>
    </row>
    <row r="11" spans="1:24" ht="12.9" customHeight="1" x14ac:dyDescent="0.2">
      <c r="A11" s="11" t="str">
        <f t="shared" si="0"/>
        <v>TOTAL AUSTRALIA1988</v>
      </c>
      <c r="B11" s="87" t="s">
        <v>72</v>
      </c>
      <c r="C11" s="88">
        <v>1988</v>
      </c>
      <c r="E11" s="15">
        <v>450480</v>
      </c>
      <c r="F11" s="15">
        <v>450480</v>
      </c>
      <c r="G11" s="15">
        <v>900960</v>
      </c>
      <c r="H11" s="15">
        <v>30215</v>
      </c>
      <c r="I11" s="15">
        <v>29919</v>
      </c>
      <c r="J11" s="15">
        <v>60134</v>
      </c>
      <c r="K11" s="15">
        <v>480695</v>
      </c>
      <c r="L11" s="15">
        <v>480399</v>
      </c>
      <c r="M11" s="15">
        <v>961094</v>
      </c>
      <c r="O11" s="13"/>
      <c r="P11" s="13"/>
    </row>
    <row r="12" spans="1:24" ht="12.9" customHeight="1" x14ac:dyDescent="0.2">
      <c r="A12" s="11" t="str">
        <f t="shared" si="0"/>
        <v>TOTAL AUSTRALIA1989</v>
      </c>
      <c r="B12" s="87" t="s">
        <v>72</v>
      </c>
      <c r="C12" s="88">
        <v>1989</v>
      </c>
      <c r="E12" s="15">
        <v>386320</v>
      </c>
      <c r="F12" s="15">
        <v>386320</v>
      </c>
      <c r="G12" s="15">
        <v>772640</v>
      </c>
      <c r="H12" s="15">
        <v>33784</v>
      </c>
      <c r="I12" s="15">
        <v>33221</v>
      </c>
      <c r="J12" s="15">
        <v>67005</v>
      </c>
      <c r="K12" s="15">
        <v>420104</v>
      </c>
      <c r="L12" s="15">
        <v>419541</v>
      </c>
      <c r="M12" s="15">
        <v>839645</v>
      </c>
      <c r="O12" s="13"/>
      <c r="P12" s="13"/>
    </row>
    <row r="13" spans="1:24" ht="12.9" customHeight="1" x14ac:dyDescent="0.2">
      <c r="A13" s="11" t="str">
        <f t="shared" si="0"/>
        <v>TOTAL AUSTRALIA1990</v>
      </c>
      <c r="B13" s="87" t="s">
        <v>72</v>
      </c>
      <c r="C13" s="88">
        <v>1990</v>
      </c>
      <c r="E13" s="15">
        <v>415192</v>
      </c>
      <c r="F13" s="15">
        <v>415192</v>
      </c>
      <c r="G13" s="15">
        <v>830384</v>
      </c>
      <c r="H13" s="15">
        <v>36401</v>
      </c>
      <c r="I13" s="15">
        <v>35956</v>
      </c>
      <c r="J13" s="15">
        <v>72357</v>
      </c>
      <c r="K13" s="15">
        <v>451593</v>
      </c>
      <c r="L13" s="15">
        <v>451148</v>
      </c>
      <c r="M13" s="15">
        <v>902741</v>
      </c>
      <c r="O13" s="13"/>
      <c r="P13" s="13"/>
    </row>
    <row r="14" spans="1:24" ht="12.9" customHeight="1" x14ac:dyDescent="0.2">
      <c r="A14" s="11" t="str">
        <f t="shared" si="0"/>
        <v>TOTAL AUSTRALIA1991</v>
      </c>
      <c r="B14" s="87" t="s">
        <v>72</v>
      </c>
      <c r="C14" s="88">
        <v>1991</v>
      </c>
      <c r="E14" s="15">
        <v>469821</v>
      </c>
      <c r="F14" s="15">
        <v>469821</v>
      </c>
      <c r="G14" s="15">
        <v>939642</v>
      </c>
      <c r="H14" s="15">
        <v>37088</v>
      </c>
      <c r="I14" s="15">
        <v>36930</v>
      </c>
      <c r="J14" s="15">
        <v>74018</v>
      </c>
      <c r="K14" s="15">
        <v>506909</v>
      </c>
      <c r="L14" s="15">
        <v>506751</v>
      </c>
      <c r="M14" s="15">
        <v>1013660</v>
      </c>
      <c r="O14" s="13"/>
      <c r="P14" s="13"/>
    </row>
    <row r="15" spans="1:24" ht="12.9" customHeight="1" x14ac:dyDescent="0.2">
      <c r="A15" s="11" t="str">
        <f t="shared" si="0"/>
        <v>TOTAL AUSTRALIA1992</v>
      </c>
      <c r="B15" s="87" t="s">
        <v>72</v>
      </c>
      <c r="C15" s="88">
        <v>1992</v>
      </c>
      <c r="E15" s="15">
        <v>508792</v>
      </c>
      <c r="F15" s="15">
        <v>508792</v>
      </c>
      <c r="G15" s="15">
        <v>1017584</v>
      </c>
      <c r="H15" s="15">
        <v>40560</v>
      </c>
      <c r="I15" s="15">
        <v>40430</v>
      </c>
      <c r="J15" s="15">
        <v>80990</v>
      </c>
      <c r="K15" s="15">
        <v>549352</v>
      </c>
      <c r="L15" s="15">
        <v>549222</v>
      </c>
      <c r="M15" s="15">
        <v>1098574</v>
      </c>
      <c r="O15" s="13"/>
      <c r="P15" s="13"/>
    </row>
    <row r="16" spans="1:24" ht="12.9" customHeight="1" x14ac:dyDescent="0.2">
      <c r="A16" s="11" t="str">
        <f t="shared" si="0"/>
        <v>TOTAL AUSTRALIA1993</v>
      </c>
      <c r="B16" s="87" t="s">
        <v>72</v>
      </c>
      <c r="C16" s="88">
        <v>1993</v>
      </c>
      <c r="E16" s="15">
        <v>527512</v>
      </c>
      <c r="F16" s="15">
        <v>527512</v>
      </c>
      <c r="G16" s="15">
        <v>1055024</v>
      </c>
      <c r="H16" s="15">
        <v>43677</v>
      </c>
      <c r="I16" s="15">
        <v>43491</v>
      </c>
      <c r="J16" s="15">
        <v>87168</v>
      </c>
      <c r="K16" s="15">
        <v>571189</v>
      </c>
      <c r="L16" s="15">
        <v>571003</v>
      </c>
      <c r="M16" s="15">
        <v>1142192</v>
      </c>
      <c r="O16" s="13"/>
      <c r="P16" s="13"/>
    </row>
    <row r="17" spans="1:16" ht="12.9" customHeight="1" x14ac:dyDescent="0.2">
      <c r="A17" s="11" t="str">
        <f t="shared" si="0"/>
        <v>TOTAL AUSTRALIA1994</v>
      </c>
      <c r="B17" s="87" t="s">
        <v>72</v>
      </c>
      <c r="C17" s="88">
        <v>1994</v>
      </c>
      <c r="E17" s="15">
        <v>550023</v>
      </c>
      <c r="F17" s="15">
        <v>550023</v>
      </c>
      <c r="G17" s="15">
        <v>1100046</v>
      </c>
      <c r="H17" s="15">
        <v>44127</v>
      </c>
      <c r="I17" s="15">
        <v>43829</v>
      </c>
      <c r="J17" s="15">
        <v>87956</v>
      </c>
      <c r="K17" s="15">
        <v>594150</v>
      </c>
      <c r="L17" s="15">
        <v>593852</v>
      </c>
      <c r="M17" s="15">
        <v>1188002</v>
      </c>
      <c r="O17" s="13"/>
      <c r="P17" s="13"/>
    </row>
    <row r="18" spans="1:16" ht="12.9" customHeight="1" x14ac:dyDescent="0.2">
      <c r="A18" s="11" t="str">
        <f t="shared" si="0"/>
        <v>TOTAL AUSTRALIA1995</v>
      </c>
      <c r="B18" s="87" t="s">
        <v>72</v>
      </c>
      <c r="C18" s="88">
        <v>1995</v>
      </c>
      <c r="E18" s="15">
        <v>570943</v>
      </c>
      <c r="F18" s="15">
        <v>570943</v>
      </c>
      <c r="G18" s="15">
        <v>1141886</v>
      </c>
      <c r="H18" s="15">
        <v>47721</v>
      </c>
      <c r="I18" s="15">
        <v>47246</v>
      </c>
      <c r="J18" s="15">
        <v>94967</v>
      </c>
      <c r="K18" s="15">
        <v>618664</v>
      </c>
      <c r="L18" s="15">
        <v>618189</v>
      </c>
      <c r="M18" s="15">
        <v>1236853</v>
      </c>
      <c r="O18" s="13"/>
      <c r="P18" s="13"/>
    </row>
    <row r="19" spans="1:16" ht="12.9" customHeight="1" x14ac:dyDescent="0.2">
      <c r="A19" s="11" t="str">
        <f t="shared" si="0"/>
        <v>TOTAL AUSTRALIA1996</v>
      </c>
      <c r="B19" s="87" t="s">
        <v>72</v>
      </c>
      <c r="C19" s="88">
        <v>1996</v>
      </c>
      <c r="E19" s="15">
        <v>588791</v>
      </c>
      <c r="F19" s="15">
        <v>588791</v>
      </c>
      <c r="G19" s="15">
        <v>1177582</v>
      </c>
      <c r="H19" s="90">
        <v>51423</v>
      </c>
      <c r="I19" s="90">
        <v>50900</v>
      </c>
      <c r="J19" s="15">
        <v>102323</v>
      </c>
      <c r="K19" s="15">
        <v>640214</v>
      </c>
      <c r="L19" s="15">
        <v>639691</v>
      </c>
      <c r="M19" s="15">
        <v>1279905</v>
      </c>
      <c r="O19" s="13"/>
      <c r="P19" s="13"/>
    </row>
    <row r="20" spans="1:16" ht="12.9" customHeight="1" x14ac:dyDescent="0.2">
      <c r="A20" s="11" t="str">
        <f t="shared" si="0"/>
        <v>TOTAL AUSTRALIA1997</v>
      </c>
      <c r="B20" s="87" t="s">
        <v>72</v>
      </c>
      <c r="C20" s="88">
        <v>1997</v>
      </c>
      <c r="E20" s="15">
        <v>581723</v>
      </c>
      <c r="F20" s="15">
        <v>581723</v>
      </c>
      <c r="G20" s="15">
        <v>1163446</v>
      </c>
      <c r="H20" s="90">
        <v>52919</v>
      </c>
      <c r="I20" s="90">
        <v>52283</v>
      </c>
      <c r="J20" s="15">
        <v>105202</v>
      </c>
      <c r="K20" s="15">
        <v>634642</v>
      </c>
      <c r="L20" s="15">
        <v>634006</v>
      </c>
      <c r="M20" s="15">
        <v>1268648</v>
      </c>
      <c r="O20" s="13"/>
      <c r="P20" s="13"/>
    </row>
    <row r="21" spans="1:16" ht="12.9" customHeight="1" x14ac:dyDescent="0.2">
      <c r="A21" s="11" t="str">
        <f t="shared" si="0"/>
        <v>TOTAL AUSTRALIA1998</v>
      </c>
      <c r="B21" s="87" t="s">
        <v>72</v>
      </c>
      <c r="C21" s="88">
        <v>1998</v>
      </c>
      <c r="E21" s="15">
        <v>584513</v>
      </c>
      <c r="F21" s="15">
        <v>584513</v>
      </c>
      <c r="G21" s="15">
        <v>1169026</v>
      </c>
      <c r="H21" s="90">
        <v>53347</v>
      </c>
      <c r="I21" s="90">
        <v>52791</v>
      </c>
      <c r="J21" s="15">
        <v>106138</v>
      </c>
      <c r="K21" s="15">
        <v>637860</v>
      </c>
      <c r="L21" s="15">
        <v>637304</v>
      </c>
      <c r="M21" s="15">
        <v>1275164</v>
      </c>
      <c r="O21" s="13"/>
      <c r="P21" s="13"/>
    </row>
    <row r="22" spans="1:16" ht="12.9" customHeight="1" x14ac:dyDescent="0.2">
      <c r="A22" s="11" t="str">
        <f t="shared" si="0"/>
        <v>TOTAL AUSTRALIA1999</v>
      </c>
      <c r="B22" s="87" t="s">
        <v>72</v>
      </c>
      <c r="C22" s="88">
        <v>1999</v>
      </c>
      <c r="E22" s="15">
        <v>587612</v>
      </c>
      <c r="F22" s="15">
        <v>587612</v>
      </c>
      <c r="G22" s="15">
        <v>1175224</v>
      </c>
      <c r="H22" s="90">
        <v>52822</v>
      </c>
      <c r="I22" s="90">
        <v>52332</v>
      </c>
      <c r="J22" s="15">
        <v>105154</v>
      </c>
      <c r="K22" s="15">
        <v>640434</v>
      </c>
      <c r="L22" s="15">
        <v>639944</v>
      </c>
      <c r="M22" s="15">
        <v>1280378</v>
      </c>
      <c r="O22" s="13"/>
      <c r="P22" s="13"/>
    </row>
    <row r="23" spans="1:16" ht="12.9" customHeight="1" x14ac:dyDescent="0.2">
      <c r="A23" s="11" t="str">
        <f t="shared" si="0"/>
        <v>TOTAL AUSTRALIA2000</v>
      </c>
      <c r="B23" s="87" t="s">
        <v>72</v>
      </c>
      <c r="C23" s="88">
        <v>2000</v>
      </c>
      <c r="E23" s="15">
        <v>605780</v>
      </c>
      <c r="F23" s="15">
        <v>605780</v>
      </c>
      <c r="G23" s="15">
        <v>1211560</v>
      </c>
      <c r="H23" s="90">
        <v>56196</v>
      </c>
      <c r="I23" s="90">
        <v>55658</v>
      </c>
      <c r="J23" s="15">
        <v>111854</v>
      </c>
      <c r="K23" s="15">
        <v>661976</v>
      </c>
      <c r="L23" s="15">
        <v>661438</v>
      </c>
      <c r="M23" s="15">
        <v>1323414</v>
      </c>
      <c r="O23" s="13"/>
      <c r="P23" s="13"/>
    </row>
    <row r="24" spans="1:16" ht="12.9" customHeight="1" x14ac:dyDescent="0.2">
      <c r="A24" s="11" t="str">
        <f t="shared" si="0"/>
        <v>TOTAL AUSTRALIA2001</v>
      </c>
      <c r="B24" s="87" t="s">
        <v>72</v>
      </c>
      <c r="C24" s="88">
        <v>2001</v>
      </c>
      <c r="E24" s="15">
        <v>563927</v>
      </c>
      <c r="F24" s="15">
        <v>563927</v>
      </c>
      <c r="G24" s="15">
        <v>1127854</v>
      </c>
      <c r="H24" s="90">
        <v>55081</v>
      </c>
      <c r="I24" s="90">
        <v>54631</v>
      </c>
      <c r="J24" s="15">
        <v>109712</v>
      </c>
      <c r="K24" s="15">
        <v>619008</v>
      </c>
      <c r="L24" s="15">
        <v>618558</v>
      </c>
      <c r="M24" s="15">
        <v>1237566</v>
      </c>
      <c r="O24" s="13"/>
      <c r="P24" s="13"/>
    </row>
    <row r="25" spans="1:16" ht="12.9" customHeight="1" x14ac:dyDescent="0.2">
      <c r="A25" s="11" t="str">
        <f t="shared" si="0"/>
        <v>TOTAL AUSTRALIA2002</v>
      </c>
      <c r="B25" s="87" t="s">
        <v>72</v>
      </c>
      <c r="C25" s="88">
        <v>2002</v>
      </c>
      <c r="E25" s="15">
        <v>478711</v>
      </c>
      <c r="F25" s="15">
        <v>478711</v>
      </c>
      <c r="G25" s="15">
        <v>957422</v>
      </c>
      <c r="H25" s="90">
        <v>52748</v>
      </c>
      <c r="I25" s="90">
        <v>52537</v>
      </c>
      <c r="J25" s="15">
        <v>105285</v>
      </c>
      <c r="K25" s="15">
        <v>531459</v>
      </c>
      <c r="L25" s="15">
        <v>531248</v>
      </c>
      <c r="M25" s="15">
        <v>1062707</v>
      </c>
      <c r="O25" s="13"/>
      <c r="P25" s="13"/>
    </row>
    <row r="26" spans="1:16" ht="12.9" customHeight="1" x14ac:dyDescent="0.2">
      <c r="A26" s="11" t="str">
        <f t="shared" si="0"/>
        <v>TOTAL AUSTRALIA2003</v>
      </c>
      <c r="B26" s="87" t="s">
        <v>72</v>
      </c>
      <c r="C26" s="88">
        <v>2003</v>
      </c>
      <c r="E26" s="15">
        <v>478087</v>
      </c>
      <c r="F26" s="15">
        <v>478087</v>
      </c>
      <c r="G26" s="15">
        <v>956174</v>
      </c>
      <c r="H26" s="90">
        <v>54353</v>
      </c>
      <c r="I26" s="90">
        <v>54211</v>
      </c>
      <c r="J26" s="15">
        <v>108564</v>
      </c>
      <c r="K26" s="15">
        <v>532440</v>
      </c>
      <c r="L26" s="15">
        <v>532298</v>
      </c>
      <c r="M26" s="15">
        <v>1064738</v>
      </c>
      <c r="O26" s="13"/>
      <c r="P26" s="13"/>
    </row>
    <row r="27" spans="1:16" ht="12.9" customHeight="1" x14ac:dyDescent="0.2">
      <c r="A27" s="11" t="str">
        <f t="shared" si="0"/>
        <v>TOTAL AUSTRALIA2004</v>
      </c>
      <c r="B27" s="3" t="s">
        <v>72</v>
      </c>
      <c r="C27" s="12">
        <v>2004</v>
      </c>
      <c r="E27" s="13">
        <v>523678</v>
      </c>
      <c r="F27" s="13">
        <v>523678</v>
      </c>
      <c r="G27" s="13">
        <v>1047356</v>
      </c>
      <c r="H27" s="13">
        <v>63977</v>
      </c>
      <c r="I27" s="13">
        <v>63989</v>
      </c>
      <c r="J27" s="13">
        <v>127966</v>
      </c>
      <c r="K27" s="15">
        <v>587655</v>
      </c>
      <c r="L27" s="15">
        <v>587667</v>
      </c>
      <c r="M27" s="15">
        <v>1175322</v>
      </c>
      <c r="O27" s="13"/>
      <c r="P27" s="13"/>
    </row>
    <row r="28" spans="1:16" ht="12.9" customHeight="1" x14ac:dyDescent="0.2">
      <c r="A28" s="11" t="str">
        <f t="shared" si="0"/>
        <v>TOTAL AUSTRALIA2005</v>
      </c>
      <c r="B28" s="3" t="s">
        <v>72</v>
      </c>
      <c r="C28" s="12">
        <v>2005</v>
      </c>
      <c r="E28" s="13">
        <v>541591</v>
      </c>
      <c r="F28" s="13">
        <v>541591</v>
      </c>
      <c r="G28" s="13">
        <v>1083182</v>
      </c>
      <c r="H28" s="13">
        <v>67194</v>
      </c>
      <c r="I28" s="13">
        <v>67129</v>
      </c>
      <c r="J28" s="13">
        <v>134323</v>
      </c>
      <c r="K28" s="15">
        <v>608785</v>
      </c>
      <c r="L28" s="15">
        <v>608720</v>
      </c>
      <c r="M28" s="15">
        <v>1217505</v>
      </c>
      <c r="O28" s="13"/>
      <c r="P28" s="13"/>
    </row>
    <row r="29" spans="1:16" ht="12.9" customHeight="1" x14ac:dyDescent="0.2">
      <c r="A29" s="11" t="str">
        <f t="shared" si="0"/>
        <v>TOTAL AUSTRALIA2006</v>
      </c>
      <c r="B29" s="3" t="s">
        <v>72</v>
      </c>
      <c r="C29" s="12">
        <v>2006</v>
      </c>
      <c r="E29" s="13">
        <v>538902</v>
      </c>
      <c r="F29" s="13">
        <v>538902</v>
      </c>
      <c r="G29" s="13">
        <v>1077804</v>
      </c>
      <c r="H29" s="13">
        <v>65812</v>
      </c>
      <c r="I29" s="13">
        <v>65738</v>
      </c>
      <c r="J29" s="13">
        <v>131550</v>
      </c>
      <c r="K29" s="15">
        <v>604714</v>
      </c>
      <c r="L29" s="15">
        <v>604640</v>
      </c>
      <c r="M29" s="15">
        <v>1209354</v>
      </c>
      <c r="O29" s="13"/>
      <c r="P29" s="13"/>
    </row>
    <row r="30" spans="1:16" ht="12.9" customHeight="1" x14ac:dyDescent="0.2">
      <c r="A30" s="11" t="str">
        <f t="shared" si="0"/>
        <v>TOTAL AUSTRALIA2007</v>
      </c>
      <c r="B30" s="3" t="s">
        <v>72</v>
      </c>
      <c r="C30" s="12">
        <v>2007</v>
      </c>
      <c r="E30" s="13">
        <v>545378</v>
      </c>
      <c r="F30" s="13">
        <v>545378</v>
      </c>
      <c r="G30" s="13">
        <v>1090756</v>
      </c>
      <c r="H30" s="13">
        <v>67344</v>
      </c>
      <c r="I30" s="13">
        <v>67186</v>
      </c>
      <c r="J30" s="13">
        <v>134530</v>
      </c>
      <c r="K30" s="15">
        <v>612722</v>
      </c>
      <c r="L30" s="15">
        <v>612564</v>
      </c>
      <c r="M30" s="15">
        <v>1225286</v>
      </c>
      <c r="O30" s="13"/>
      <c r="P30" s="13"/>
    </row>
    <row r="31" spans="1:16" ht="12.9" customHeight="1" x14ac:dyDescent="0.2">
      <c r="A31" s="11" t="str">
        <f t="shared" si="0"/>
        <v>TOTAL AUSTRALIA2008</v>
      </c>
      <c r="B31" s="3" t="s">
        <v>72</v>
      </c>
      <c r="C31" s="12">
        <v>2008</v>
      </c>
      <c r="E31" s="13">
        <v>568002</v>
      </c>
      <c r="F31" s="13">
        <v>568002</v>
      </c>
      <c r="G31" s="13">
        <v>1136004</v>
      </c>
      <c r="H31" s="13">
        <v>71732</v>
      </c>
      <c r="I31" s="13">
        <v>71610</v>
      </c>
      <c r="J31" s="13">
        <v>143342</v>
      </c>
      <c r="K31" s="15">
        <v>639734</v>
      </c>
      <c r="L31" s="15">
        <v>639612</v>
      </c>
      <c r="M31" s="15">
        <v>1279346</v>
      </c>
      <c r="O31" s="13"/>
      <c r="P31" s="13"/>
    </row>
    <row r="32" spans="1:16" ht="12.9" customHeight="1" x14ac:dyDescent="0.2">
      <c r="A32" s="11" t="str">
        <f t="shared" si="0"/>
        <v>TOTAL AUSTRALIA2009</v>
      </c>
      <c r="B32" s="3" t="s">
        <v>72</v>
      </c>
      <c r="C32" s="12">
        <v>2009</v>
      </c>
      <c r="E32" s="13">
        <v>555303</v>
      </c>
      <c r="F32" s="13">
        <v>555303</v>
      </c>
      <c r="G32" s="13">
        <v>1110606</v>
      </c>
      <c r="H32" s="13">
        <v>74811</v>
      </c>
      <c r="I32" s="13">
        <v>74456</v>
      </c>
      <c r="J32" s="13">
        <v>149267</v>
      </c>
      <c r="K32" s="15">
        <v>630114</v>
      </c>
      <c r="L32" s="15">
        <v>629759</v>
      </c>
      <c r="M32" s="15">
        <v>1259873</v>
      </c>
      <c r="O32" s="13"/>
      <c r="P32" s="13"/>
    </row>
    <row r="33" spans="1:16" ht="12.9" customHeight="1" x14ac:dyDescent="0.2">
      <c r="A33" s="11" t="str">
        <f t="shared" si="0"/>
        <v>TOTAL AUSTRALIA2010</v>
      </c>
      <c r="B33" s="3" t="s">
        <v>72</v>
      </c>
      <c r="C33" s="12">
        <v>2010</v>
      </c>
      <c r="E33" s="13">
        <v>599861</v>
      </c>
      <c r="F33" s="13">
        <v>599861</v>
      </c>
      <c r="G33" s="13">
        <v>1199722</v>
      </c>
      <c r="H33" s="13">
        <v>78991</v>
      </c>
      <c r="I33" s="13">
        <v>78773</v>
      </c>
      <c r="J33" s="13">
        <v>157764</v>
      </c>
      <c r="K33" s="15">
        <v>678852</v>
      </c>
      <c r="L33" s="15">
        <v>678634</v>
      </c>
      <c r="M33" s="15">
        <v>1357486</v>
      </c>
      <c r="O33" s="13"/>
      <c r="P33" s="13"/>
    </row>
    <row r="34" spans="1:16" s="93" customFormat="1" ht="12.9" customHeight="1" x14ac:dyDescent="0.2">
      <c r="A34" s="11" t="str">
        <f t="shared" ref="A34:A66" si="1">CONCATENATE(B34,C34)</f>
        <v>TOTAL AUSTRALIA2011</v>
      </c>
      <c r="B34" s="3" t="s">
        <v>72</v>
      </c>
      <c r="C34" s="88">
        <v>2011</v>
      </c>
      <c r="D34" s="12"/>
      <c r="E34" s="15">
        <v>605556</v>
      </c>
      <c r="F34" s="15">
        <v>605556</v>
      </c>
      <c r="G34" s="15">
        <v>1211112</v>
      </c>
      <c r="H34" s="90">
        <v>81855</v>
      </c>
      <c r="I34" s="90">
        <v>81693</v>
      </c>
      <c r="J34" s="15">
        <v>163548</v>
      </c>
      <c r="K34" s="15">
        <v>687411</v>
      </c>
      <c r="L34" s="15">
        <v>687249</v>
      </c>
      <c r="M34" s="15">
        <v>1374660</v>
      </c>
      <c r="O34" s="13"/>
      <c r="P34" s="13"/>
    </row>
    <row r="35" spans="1:16" s="93" customFormat="1" ht="12.9" customHeight="1" x14ac:dyDescent="0.2">
      <c r="A35" s="11" t="str">
        <f t="shared" si="1"/>
        <v>TOTAL AUSTRALIA2012</v>
      </c>
      <c r="B35" s="3" t="s">
        <v>72</v>
      </c>
      <c r="C35" s="88">
        <v>2012</v>
      </c>
      <c r="D35" s="12"/>
      <c r="E35" s="15">
        <v>631862</v>
      </c>
      <c r="F35" s="15">
        <v>631862</v>
      </c>
      <c r="G35" s="15">
        <v>1263724</v>
      </c>
      <c r="H35" s="90">
        <v>83645</v>
      </c>
      <c r="I35" s="90">
        <v>83453</v>
      </c>
      <c r="J35" s="15">
        <v>167098</v>
      </c>
      <c r="K35" s="15">
        <v>715507</v>
      </c>
      <c r="L35" s="15">
        <v>715315</v>
      </c>
      <c r="M35" s="15">
        <v>1430822</v>
      </c>
      <c r="O35" s="13"/>
      <c r="P35" s="13"/>
    </row>
    <row r="36" spans="1:16" s="93" customFormat="1" ht="12.9" customHeight="1" x14ac:dyDescent="0.2">
      <c r="A36" s="11" t="str">
        <f t="shared" si="1"/>
        <v>TOTAL AUSTRALIA2013</v>
      </c>
      <c r="B36" s="3" t="s">
        <v>72</v>
      </c>
      <c r="C36" s="88">
        <v>2013</v>
      </c>
      <c r="D36" s="12"/>
      <c r="E36" s="15">
        <v>642671</v>
      </c>
      <c r="F36" s="15">
        <v>642671</v>
      </c>
      <c r="G36" s="15">
        <v>1285342</v>
      </c>
      <c r="H36" s="90">
        <v>88067</v>
      </c>
      <c r="I36" s="90">
        <v>87872</v>
      </c>
      <c r="J36" s="15">
        <v>175939</v>
      </c>
      <c r="K36" s="15">
        <v>730738</v>
      </c>
      <c r="L36" s="15">
        <v>730543</v>
      </c>
      <c r="M36" s="15">
        <v>1461281</v>
      </c>
      <c r="O36" s="13"/>
      <c r="P36" s="13"/>
    </row>
    <row r="37" spans="1:16" s="93" customFormat="1" ht="12.9" customHeight="1" x14ac:dyDescent="0.2">
      <c r="A37" s="11" t="str">
        <f>CONCATENATE(B37,C37)</f>
        <v>TOTAL AUSTRALIA2014</v>
      </c>
      <c r="B37" s="3" t="s">
        <v>72</v>
      </c>
      <c r="C37" s="88">
        <v>2014</v>
      </c>
      <c r="D37" s="12"/>
      <c r="E37" s="15">
        <v>633661</v>
      </c>
      <c r="F37" s="15">
        <v>633661</v>
      </c>
      <c r="G37" s="15">
        <v>1267322</v>
      </c>
      <c r="H37" s="90">
        <v>90868</v>
      </c>
      <c r="I37" s="90">
        <v>90727</v>
      </c>
      <c r="J37" s="15">
        <v>181595</v>
      </c>
      <c r="K37" s="15">
        <v>724529</v>
      </c>
      <c r="L37" s="15">
        <v>724388</v>
      </c>
      <c r="M37" s="15">
        <v>1448917</v>
      </c>
      <c r="O37" s="13"/>
      <c r="P37" s="13"/>
    </row>
    <row r="38" spans="1:16" s="93" customFormat="1" ht="12.9" customHeight="1" x14ac:dyDescent="0.2">
      <c r="A38" s="11" t="str">
        <f>CONCATENATE(B38,C38)</f>
        <v>TOTAL AUSTRALIA2015</v>
      </c>
      <c r="B38" s="3" t="s">
        <v>72</v>
      </c>
      <c r="C38" s="88">
        <v>2015</v>
      </c>
      <c r="D38" s="12"/>
      <c r="E38" s="15">
        <v>636923</v>
      </c>
      <c r="F38" s="15">
        <v>636923</v>
      </c>
      <c r="G38" s="15">
        <v>1273846</v>
      </c>
      <c r="H38" s="90">
        <v>89957</v>
      </c>
      <c r="I38" s="90">
        <v>89815</v>
      </c>
      <c r="J38" s="15">
        <v>179772</v>
      </c>
      <c r="K38" s="15">
        <v>726880</v>
      </c>
      <c r="L38" s="15">
        <v>726738</v>
      </c>
      <c r="M38" s="15">
        <v>1453618</v>
      </c>
      <c r="O38" s="13"/>
      <c r="P38" s="13"/>
    </row>
    <row r="39" spans="1:16" s="93" customFormat="1" ht="12.9" customHeight="1" x14ac:dyDescent="0.2">
      <c r="A39" s="11" t="str">
        <f t="shared" si="1"/>
        <v>TOTAL AUSTRALIA2016</v>
      </c>
      <c r="B39" s="3" t="s">
        <v>72</v>
      </c>
      <c r="C39" s="12">
        <v>2016</v>
      </c>
      <c r="D39" s="12"/>
      <c r="E39" s="13">
        <v>643670</v>
      </c>
      <c r="F39" s="13">
        <v>643670</v>
      </c>
      <c r="G39" s="13">
        <v>1287340</v>
      </c>
      <c r="H39" s="13">
        <v>96816</v>
      </c>
      <c r="I39" s="13">
        <v>96791</v>
      </c>
      <c r="J39" s="13">
        <v>193607</v>
      </c>
      <c r="K39" s="15">
        <v>740486</v>
      </c>
      <c r="L39" s="15">
        <v>740461</v>
      </c>
      <c r="M39" s="15">
        <v>1480947</v>
      </c>
      <c r="O39" s="13"/>
      <c r="P39" s="13"/>
    </row>
    <row r="40" spans="1:16" s="93" customFormat="1" ht="12.9" customHeight="1" x14ac:dyDescent="0.2">
      <c r="A40" s="11" t="str">
        <f t="shared" si="1"/>
        <v>TOTAL AUSTRALIA2017</v>
      </c>
      <c r="B40" s="3" t="s">
        <v>72</v>
      </c>
      <c r="C40" s="88">
        <v>2017</v>
      </c>
      <c r="D40" s="12"/>
      <c r="E40" s="15">
        <v>638210</v>
      </c>
      <c r="F40" s="15">
        <v>638210</v>
      </c>
      <c r="G40" s="15">
        <v>1276420</v>
      </c>
      <c r="H40" s="90">
        <v>100635</v>
      </c>
      <c r="I40" s="90">
        <v>100551</v>
      </c>
      <c r="J40" s="15">
        <v>201186</v>
      </c>
      <c r="K40" s="15">
        <v>738845</v>
      </c>
      <c r="L40" s="15">
        <v>738761</v>
      </c>
      <c r="M40" s="15">
        <v>1477606</v>
      </c>
      <c r="O40" s="13"/>
      <c r="P40" s="13"/>
    </row>
    <row r="41" spans="1:16" s="93" customFormat="1" ht="12.9" customHeight="1" x14ac:dyDescent="0.2">
      <c r="A41" s="11" t="str">
        <f t="shared" si="1"/>
        <v>TOTAL AUSTRALIA2018</v>
      </c>
      <c r="B41" s="3" t="s">
        <v>72</v>
      </c>
      <c r="C41" s="88">
        <v>2018</v>
      </c>
      <c r="D41" s="12"/>
      <c r="E41" s="15">
        <v>629140</v>
      </c>
      <c r="F41" s="15">
        <v>629140</v>
      </c>
      <c r="G41" s="15">
        <v>1258280</v>
      </c>
      <c r="H41" s="90">
        <v>105194</v>
      </c>
      <c r="I41" s="90">
        <v>105161</v>
      </c>
      <c r="J41" s="15">
        <v>210355</v>
      </c>
      <c r="K41" s="15">
        <v>734334</v>
      </c>
      <c r="L41" s="15">
        <v>734301</v>
      </c>
      <c r="M41" s="15">
        <v>1468635</v>
      </c>
      <c r="O41" s="13"/>
      <c r="P41" s="13"/>
    </row>
    <row r="42" spans="1:16" s="93" customFormat="1" ht="12.9" customHeight="1" x14ac:dyDescent="0.2">
      <c r="A42" s="11" t="str">
        <f t="shared" si="1"/>
        <v>TOTAL AUSTRALIA2019</v>
      </c>
      <c r="B42" s="3" t="s">
        <v>72</v>
      </c>
      <c r="C42" s="12">
        <v>2019</v>
      </c>
      <c r="D42" s="12"/>
      <c r="E42" s="13">
        <v>635629</v>
      </c>
      <c r="F42" s="13">
        <v>635629</v>
      </c>
      <c r="G42" s="13">
        <v>1271258</v>
      </c>
      <c r="H42" s="13">
        <v>105814</v>
      </c>
      <c r="I42" s="13">
        <v>105855</v>
      </c>
      <c r="J42" s="13">
        <v>211669</v>
      </c>
      <c r="K42" s="15">
        <v>741443</v>
      </c>
      <c r="L42" s="15">
        <v>741484</v>
      </c>
      <c r="M42" s="15">
        <v>1482927</v>
      </c>
      <c r="O42" s="13"/>
      <c r="P42" s="13"/>
    </row>
    <row r="43" spans="1:16" s="93" customFormat="1" ht="12.9" customHeight="1" x14ac:dyDescent="0.2">
      <c r="A43" s="11" t="str">
        <f t="shared" si="1"/>
        <v>TOTAL AUSTRALIA2020</v>
      </c>
      <c r="B43" s="3" t="s">
        <v>72</v>
      </c>
      <c r="C43" s="88">
        <v>2020</v>
      </c>
      <c r="D43" s="12"/>
      <c r="E43" s="15">
        <v>282291</v>
      </c>
      <c r="F43" s="15">
        <v>282291</v>
      </c>
      <c r="G43" s="15">
        <v>564582</v>
      </c>
      <c r="H43" s="15">
        <v>39202</v>
      </c>
      <c r="I43" s="15">
        <v>39074</v>
      </c>
      <c r="J43" s="15">
        <v>78276</v>
      </c>
      <c r="K43" s="15">
        <v>321493</v>
      </c>
      <c r="L43" s="15">
        <v>321365</v>
      </c>
      <c r="M43" s="15">
        <v>642858</v>
      </c>
      <c r="O43" s="13"/>
      <c r="P43" s="13"/>
    </row>
    <row r="44" spans="1:16" s="93" customFormat="1" ht="12.9" customHeight="1" x14ac:dyDescent="0.2">
      <c r="A44" s="11" t="str">
        <f t="shared" ref="A44" si="2">CONCATENATE(B44,C44)</f>
        <v>TOTAL AUSTRALIA2021</v>
      </c>
      <c r="B44" s="3" t="s">
        <v>72</v>
      </c>
      <c r="C44" s="88">
        <v>2021</v>
      </c>
      <c r="D44" s="12"/>
      <c r="E44" s="15">
        <v>367513</v>
      </c>
      <c r="F44" s="15">
        <v>367513</v>
      </c>
      <c r="G44" s="15">
        <v>735026</v>
      </c>
      <c r="H44" s="15">
        <v>27268</v>
      </c>
      <c r="I44" s="15">
        <v>26966</v>
      </c>
      <c r="J44" s="15">
        <v>54234</v>
      </c>
      <c r="K44" s="15">
        <v>394781</v>
      </c>
      <c r="L44" s="15">
        <v>394479</v>
      </c>
      <c r="M44" s="15">
        <v>789260</v>
      </c>
      <c r="O44" s="117"/>
      <c r="P44" s="13"/>
    </row>
    <row r="45" spans="1:16" s="93" customFormat="1" ht="12.9" customHeight="1" x14ac:dyDescent="0.2">
      <c r="A45" s="11" t="str">
        <f t="shared" ref="A45" si="3">CONCATENATE(B45,C45)</f>
        <v>TOTAL AUSTRALIA2022</v>
      </c>
      <c r="B45" s="3" t="s">
        <v>72</v>
      </c>
      <c r="C45" s="12">
        <v>2022</v>
      </c>
      <c r="D45" s="12"/>
      <c r="E45" s="13">
        <v>556681</v>
      </c>
      <c r="F45" s="13">
        <v>556681</v>
      </c>
      <c r="G45" s="13">
        <v>1113362</v>
      </c>
      <c r="H45" s="13">
        <v>56841</v>
      </c>
      <c r="I45" s="13">
        <v>56560</v>
      </c>
      <c r="J45" s="13">
        <v>113401</v>
      </c>
      <c r="K45" s="15">
        <v>613522</v>
      </c>
      <c r="L45" s="15">
        <v>613241</v>
      </c>
      <c r="M45" s="15">
        <v>1226763</v>
      </c>
      <c r="O45" s="13"/>
      <c r="P45" s="13"/>
    </row>
    <row r="46" spans="1:16" s="93" customFormat="1" ht="12.9" customHeight="1" x14ac:dyDescent="0.2">
      <c r="A46" s="11" t="str">
        <f t="shared" si="1"/>
        <v>TOTAL AUSTRALIA2023</v>
      </c>
      <c r="B46" s="3" t="s">
        <v>72</v>
      </c>
      <c r="C46" s="16">
        <v>2023</v>
      </c>
      <c r="D46" s="89"/>
      <c r="E46" s="92">
        <v>611167</v>
      </c>
      <c r="F46" s="92">
        <v>611167</v>
      </c>
      <c r="G46" s="92">
        <v>1222334</v>
      </c>
      <c r="H46" s="92">
        <v>92162</v>
      </c>
      <c r="I46" s="92">
        <v>92081</v>
      </c>
      <c r="J46" s="92">
        <v>184243</v>
      </c>
      <c r="K46" s="15">
        <v>703329</v>
      </c>
      <c r="L46" s="15">
        <v>703248</v>
      </c>
      <c r="M46" s="15">
        <v>1406577</v>
      </c>
      <c r="O46" s="13"/>
      <c r="P46" s="13"/>
    </row>
    <row r="47" spans="1:16" s="93" customFormat="1" ht="12.9" customHeight="1" x14ac:dyDescent="0.2">
      <c r="A47" s="11" t="str">
        <f t="shared" si="1"/>
        <v>TOTAL AUSTRALIA2024</v>
      </c>
      <c r="B47" s="3" t="s">
        <v>72</v>
      </c>
      <c r="C47" s="16">
        <v>2024</v>
      </c>
      <c r="D47" s="89"/>
      <c r="E47" s="92">
        <v>613956</v>
      </c>
      <c r="F47" s="92">
        <v>613956</v>
      </c>
      <c r="G47" s="92">
        <v>1227912</v>
      </c>
      <c r="H47" s="92">
        <v>104329</v>
      </c>
      <c r="I47" s="92">
        <v>104242</v>
      </c>
      <c r="J47" s="92">
        <v>208571</v>
      </c>
      <c r="K47" s="15">
        <v>718285</v>
      </c>
      <c r="L47" s="15">
        <v>718198</v>
      </c>
      <c r="M47" s="15">
        <v>1436483</v>
      </c>
      <c r="O47" s="13"/>
      <c r="P47" s="13"/>
    </row>
    <row r="48" spans="1:16" s="93" customFormat="1" ht="12.9" customHeight="1" x14ac:dyDescent="0.2">
      <c r="A48" s="11" t="str">
        <f t="shared" si="1"/>
        <v>ADELAIDE1985</v>
      </c>
      <c r="B48" s="3" t="s">
        <v>2</v>
      </c>
      <c r="C48" s="12">
        <v>1985</v>
      </c>
      <c r="D48" s="12"/>
      <c r="E48" s="13">
        <v>23526</v>
      </c>
      <c r="F48" s="13">
        <v>23498</v>
      </c>
      <c r="G48" s="13">
        <v>47024</v>
      </c>
      <c r="H48" s="13">
        <v>443</v>
      </c>
      <c r="I48" s="13">
        <v>443</v>
      </c>
      <c r="J48" s="13">
        <v>886</v>
      </c>
      <c r="K48" s="15">
        <v>23969</v>
      </c>
      <c r="L48" s="15">
        <v>23941</v>
      </c>
      <c r="M48" s="15">
        <v>47910</v>
      </c>
      <c r="O48" s="13"/>
      <c r="P48" s="13"/>
    </row>
    <row r="49" spans="1:16" s="93" customFormat="1" ht="12.9" customHeight="1" x14ac:dyDescent="0.2">
      <c r="A49" s="11" t="str">
        <f t="shared" si="1"/>
        <v>ADELAIDE1986</v>
      </c>
      <c r="B49" s="95" t="s">
        <v>2</v>
      </c>
      <c r="C49" s="88">
        <v>1986</v>
      </c>
      <c r="D49" s="89"/>
      <c r="E49" s="15">
        <v>26266</v>
      </c>
      <c r="F49" s="15">
        <v>26330</v>
      </c>
      <c r="G49" s="15">
        <v>52596</v>
      </c>
      <c r="H49" s="90">
        <v>834</v>
      </c>
      <c r="I49" s="90">
        <v>837</v>
      </c>
      <c r="J49" s="15">
        <v>1671</v>
      </c>
      <c r="K49" s="15">
        <v>27100</v>
      </c>
      <c r="L49" s="15">
        <v>27167</v>
      </c>
      <c r="M49" s="15">
        <v>54267</v>
      </c>
      <c r="O49" s="13"/>
      <c r="P49" s="13"/>
    </row>
    <row r="50" spans="1:16" s="93" customFormat="1" ht="12.9" customHeight="1" x14ac:dyDescent="0.2">
      <c r="A50" s="11" t="str">
        <f t="shared" si="1"/>
        <v>ADELAIDE1987</v>
      </c>
      <c r="B50" s="3" t="s">
        <v>2</v>
      </c>
      <c r="C50" s="12">
        <v>1987</v>
      </c>
      <c r="D50" s="12"/>
      <c r="E50" s="13">
        <v>23042</v>
      </c>
      <c r="F50" s="13">
        <v>22929</v>
      </c>
      <c r="G50" s="13">
        <v>45971</v>
      </c>
      <c r="H50" s="13">
        <v>817</v>
      </c>
      <c r="I50" s="13">
        <v>819</v>
      </c>
      <c r="J50" s="13">
        <v>1636</v>
      </c>
      <c r="K50" s="15">
        <v>23859</v>
      </c>
      <c r="L50" s="15">
        <v>23748</v>
      </c>
      <c r="M50" s="15">
        <v>47607</v>
      </c>
      <c r="O50" s="13"/>
      <c r="P50" s="13"/>
    </row>
    <row r="51" spans="1:16" s="93" customFormat="1" ht="12.9" customHeight="1" x14ac:dyDescent="0.2">
      <c r="A51" s="11" t="str">
        <f t="shared" si="1"/>
        <v>ADELAIDE1988</v>
      </c>
      <c r="B51" s="3" t="s">
        <v>2</v>
      </c>
      <c r="C51" s="12">
        <v>1988</v>
      </c>
      <c r="D51" s="12"/>
      <c r="E51" s="13">
        <v>23631</v>
      </c>
      <c r="F51" s="13">
        <v>23619</v>
      </c>
      <c r="G51" s="13">
        <v>47250</v>
      </c>
      <c r="H51" s="13">
        <v>814</v>
      </c>
      <c r="I51" s="13">
        <v>813</v>
      </c>
      <c r="J51" s="13">
        <v>1627</v>
      </c>
      <c r="K51" s="15">
        <v>24445</v>
      </c>
      <c r="L51" s="15">
        <v>24432</v>
      </c>
      <c r="M51" s="15">
        <v>48877</v>
      </c>
      <c r="O51" s="13"/>
      <c r="P51" s="13"/>
    </row>
    <row r="52" spans="1:16" s="93" customFormat="1" ht="12.9" customHeight="1" x14ac:dyDescent="0.2">
      <c r="A52" s="11" t="str">
        <f t="shared" si="1"/>
        <v>ADELAIDE1989</v>
      </c>
      <c r="B52" s="3" t="s">
        <v>2</v>
      </c>
      <c r="C52" s="12">
        <v>1989</v>
      </c>
      <c r="D52" s="12"/>
      <c r="E52" s="13">
        <v>21611</v>
      </c>
      <c r="F52" s="13">
        <v>21726</v>
      </c>
      <c r="G52" s="13">
        <v>43337</v>
      </c>
      <c r="H52" s="13">
        <v>985</v>
      </c>
      <c r="I52" s="13">
        <v>980</v>
      </c>
      <c r="J52" s="13">
        <v>1965</v>
      </c>
      <c r="K52" s="15">
        <v>22596</v>
      </c>
      <c r="L52" s="15">
        <v>22706</v>
      </c>
      <c r="M52" s="15">
        <v>45302</v>
      </c>
      <c r="O52" s="13"/>
      <c r="P52" s="13"/>
    </row>
    <row r="53" spans="1:16" s="93" customFormat="1" ht="12.9" customHeight="1" x14ac:dyDescent="0.2">
      <c r="A53" s="11" t="str">
        <f t="shared" si="1"/>
        <v>ADELAIDE1990</v>
      </c>
      <c r="B53" s="3" t="s">
        <v>2</v>
      </c>
      <c r="C53" s="12">
        <v>1990</v>
      </c>
      <c r="D53" s="12"/>
      <c r="E53" s="13">
        <v>21588</v>
      </c>
      <c r="F53" s="13">
        <v>21650</v>
      </c>
      <c r="G53" s="13">
        <v>43238</v>
      </c>
      <c r="H53" s="13">
        <v>1103</v>
      </c>
      <c r="I53" s="13">
        <v>1101</v>
      </c>
      <c r="J53" s="13">
        <v>2204</v>
      </c>
      <c r="K53" s="15">
        <v>22691</v>
      </c>
      <c r="L53" s="15">
        <v>22751</v>
      </c>
      <c r="M53" s="15">
        <v>45442</v>
      </c>
      <c r="O53" s="13"/>
      <c r="P53" s="13"/>
    </row>
    <row r="54" spans="1:16" s="93" customFormat="1" ht="12.9" customHeight="1" x14ac:dyDescent="0.2">
      <c r="A54" s="11" t="str">
        <f t="shared" si="1"/>
        <v>ADELAIDE1991</v>
      </c>
      <c r="B54" s="3" t="s">
        <v>2</v>
      </c>
      <c r="C54" s="12">
        <v>1991</v>
      </c>
      <c r="D54" s="12"/>
      <c r="E54" s="13">
        <v>25791</v>
      </c>
      <c r="F54" s="13">
        <v>25734</v>
      </c>
      <c r="G54" s="13">
        <v>51525</v>
      </c>
      <c r="H54" s="13">
        <v>1152</v>
      </c>
      <c r="I54" s="13">
        <v>1159</v>
      </c>
      <c r="J54" s="13">
        <v>2311</v>
      </c>
      <c r="K54" s="15">
        <v>26943</v>
      </c>
      <c r="L54" s="15">
        <v>26893</v>
      </c>
      <c r="M54" s="15">
        <v>53836</v>
      </c>
      <c r="O54" s="13"/>
      <c r="P54" s="13"/>
    </row>
    <row r="55" spans="1:16" s="93" customFormat="1" ht="12.9" customHeight="1" x14ac:dyDescent="0.2">
      <c r="A55" s="11" t="str">
        <f t="shared" si="1"/>
        <v>ADELAIDE1992</v>
      </c>
      <c r="B55" s="93" t="s">
        <v>2</v>
      </c>
      <c r="C55" s="88">
        <v>1992</v>
      </c>
      <c r="D55" s="89"/>
      <c r="E55" s="15">
        <v>27621</v>
      </c>
      <c r="F55" s="15">
        <v>27592</v>
      </c>
      <c r="G55" s="15">
        <v>55213</v>
      </c>
      <c r="H55" s="15">
        <v>1187</v>
      </c>
      <c r="I55" s="15">
        <v>1185</v>
      </c>
      <c r="J55" s="15">
        <v>2372</v>
      </c>
      <c r="K55" s="15">
        <v>28808</v>
      </c>
      <c r="L55" s="15">
        <v>28777</v>
      </c>
      <c r="M55" s="15">
        <v>57585</v>
      </c>
      <c r="O55" s="13"/>
      <c r="P55" s="13"/>
    </row>
    <row r="56" spans="1:16" s="93" customFormat="1" ht="12.9" customHeight="1" x14ac:dyDescent="0.2">
      <c r="A56" s="11" t="str">
        <f t="shared" si="1"/>
        <v>ADELAIDE1993</v>
      </c>
      <c r="B56" s="95" t="s">
        <v>2</v>
      </c>
      <c r="C56" s="88">
        <v>1993</v>
      </c>
      <c r="D56" s="89"/>
      <c r="E56" s="15">
        <v>28223</v>
      </c>
      <c r="F56" s="15">
        <v>28148</v>
      </c>
      <c r="G56" s="15">
        <v>56371</v>
      </c>
      <c r="H56" s="90">
        <v>1133</v>
      </c>
      <c r="I56" s="90">
        <v>1134</v>
      </c>
      <c r="J56" s="15">
        <v>2267</v>
      </c>
      <c r="K56" s="15">
        <v>29356</v>
      </c>
      <c r="L56" s="15">
        <v>29282</v>
      </c>
      <c r="M56" s="15">
        <v>58638</v>
      </c>
      <c r="O56" s="13"/>
      <c r="P56" s="13"/>
    </row>
    <row r="57" spans="1:16" s="93" customFormat="1" ht="12.9" customHeight="1" x14ac:dyDescent="0.2">
      <c r="A57" s="11" t="str">
        <f t="shared" si="1"/>
        <v>ADELAIDE1994</v>
      </c>
      <c r="B57" s="91" t="s">
        <v>2</v>
      </c>
      <c r="C57" s="16">
        <v>1994</v>
      </c>
      <c r="D57" s="89"/>
      <c r="E57" s="92">
        <v>29483</v>
      </c>
      <c r="F57" s="92">
        <v>29472</v>
      </c>
      <c r="G57" s="92">
        <v>58955</v>
      </c>
      <c r="H57" s="92">
        <v>1146</v>
      </c>
      <c r="I57" s="92">
        <v>1146</v>
      </c>
      <c r="J57" s="92">
        <v>2292</v>
      </c>
      <c r="K57" s="15">
        <v>30629</v>
      </c>
      <c r="L57" s="15">
        <v>30618</v>
      </c>
      <c r="M57" s="15">
        <v>61247</v>
      </c>
      <c r="O57" s="13"/>
      <c r="P57" s="13"/>
    </row>
    <row r="58" spans="1:16" s="93" customFormat="1" ht="12.9" customHeight="1" x14ac:dyDescent="0.2">
      <c r="A58" s="11" t="str">
        <f t="shared" si="1"/>
        <v>ADELAIDE1995</v>
      </c>
      <c r="B58" s="3" t="s">
        <v>2</v>
      </c>
      <c r="C58" s="12">
        <v>1995</v>
      </c>
      <c r="D58" s="12"/>
      <c r="E58" s="13">
        <v>31700</v>
      </c>
      <c r="F58" s="13">
        <v>31637</v>
      </c>
      <c r="G58" s="13">
        <v>63337</v>
      </c>
      <c r="H58" s="13">
        <v>1067</v>
      </c>
      <c r="I58" s="13">
        <v>1068</v>
      </c>
      <c r="J58" s="13">
        <v>2135</v>
      </c>
      <c r="K58" s="15">
        <v>32767</v>
      </c>
      <c r="L58" s="15">
        <v>32705</v>
      </c>
      <c r="M58" s="15">
        <v>65472</v>
      </c>
      <c r="O58" s="13"/>
      <c r="P58" s="13"/>
    </row>
    <row r="59" spans="1:16" s="93" customFormat="1" ht="12.9" customHeight="1" x14ac:dyDescent="0.2">
      <c r="A59" s="11" t="str">
        <f t="shared" si="1"/>
        <v>ADELAIDE1996</v>
      </c>
      <c r="B59" s="95" t="s">
        <v>2</v>
      </c>
      <c r="C59" s="88">
        <v>1996</v>
      </c>
      <c r="D59" s="89"/>
      <c r="E59" s="15">
        <v>32932</v>
      </c>
      <c r="F59" s="15">
        <v>32898</v>
      </c>
      <c r="G59" s="15">
        <v>65830</v>
      </c>
      <c r="H59" s="90">
        <v>1087</v>
      </c>
      <c r="I59" s="90">
        <v>1080</v>
      </c>
      <c r="J59" s="15">
        <v>2167</v>
      </c>
      <c r="K59" s="15">
        <v>34019</v>
      </c>
      <c r="L59" s="15">
        <v>33978</v>
      </c>
      <c r="M59" s="15">
        <v>67997</v>
      </c>
      <c r="O59" s="13"/>
      <c r="P59" s="13"/>
    </row>
    <row r="60" spans="1:16" s="93" customFormat="1" ht="12.9" customHeight="1" x14ac:dyDescent="0.2">
      <c r="A60" s="11" t="str">
        <f t="shared" si="1"/>
        <v>ADELAIDE1997</v>
      </c>
      <c r="B60" s="95" t="s">
        <v>2</v>
      </c>
      <c r="C60" s="88">
        <v>1997</v>
      </c>
      <c r="D60" s="89"/>
      <c r="E60" s="15">
        <v>34339</v>
      </c>
      <c r="F60" s="15">
        <v>34316</v>
      </c>
      <c r="G60" s="15">
        <v>68655</v>
      </c>
      <c r="H60" s="90">
        <v>1021</v>
      </c>
      <c r="I60" s="90">
        <v>1013</v>
      </c>
      <c r="J60" s="15">
        <v>2034</v>
      </c>
      <c r="K60" s="15">
        <v>35360</v>
      </c>
      <c r="L60" s="15">
        <v>35329</v>
      </c>
      <c r="M60" s="15">
        <v>70689</v>
      </c>
      <c r="O60" s="13"/>
      <c r="P60" s="13"/>
    </row>
    <row r="61" spans="1:16" s="93" customFormat="1" ht="12.9" customHeight="1" x14ac:dyDescent="0.2">
      <c r="A61" s="11" t="str">
        <f t="shared" si="1"/>
        <v>ADELAIDE1998</v>
      </c>
      <c r="B61" s="95" t="s">
        <v>2</v>
      </c>
      <c r="C61" s="88">
        <v>1998</v>
      </c>
      <c r="D61" s="89"/>
      <c r="E61" s="15">
        <v>35724</v>
      </c>
      <c r="F61" s="15">
        <v>35668</v>
      </c>
      <c r="G61" s="15">
        <v>71392</v>
      </c>
      <c r="H61" s="90">
        <v>1018</v>
      </c>
      <c r="I61" s="90">
        <v>1025</v>
      </c>
      <c r="J61" s="15">
        <v>2043</v>
      </c>
      <c r="K61" s="15">
        <v>36742</v>
      </c>
      <c r="L61" s="15">
        <v>36693</v>
      </c>
      <c r="M61" s="15">
        <v>73435</v>
      </c>
      <c r="O61" s="13"/>
      <c r="P61" s="13"/>
    </row>
    <row r="62" spans="1:16" s="93" customFormat="1" ht="12.9" customHeight="1" x14ac:dyDescent="0.2">
      <c r="A62" s="11" t="str">
        <f t="shared" si="1"/>
        <v>ADELAIDE1999</v>
      </c>
      <c r="B62" s="95" t="s">
        <v>2</v>
      </c>
      <c r="C62" s="88">
        <v>1999</v>
      </c>
      <c r="D62" s="89"/>
      <c r="E62" s="15">
        <v>35087</v>
      </c>
      <c r="F62" s="15">
        <v>35105</v>
      </c>
      <c r="G62" s="15">
        <v>70192</v>
      </c>
      <c r="H62" s="90">
        <v>983</v>
      </c>
      <c r="I62" s="90">
        <v>968</v>
      </c>
      <c r="J62" s="15">
        <v>1951</v>
      </c>
      <c r="K62" s="15">
        <v>36070</v>
      </c>
      <c r="L62" s="15">
        <v>36073</v>
      </c>
      <c r="M62" s="15">
        <v>72143</v>
      </c>
      <c r="O62" s="13"/>
      <c r="P62" s="13"/>
    </row>
    <row r="63" spans="1:16" s="93" customFormat="1" ht="12.9" customHeight="1" x14ac:dyDescent="0.2">
      <c r="A63" s="11" t="str">
        <f>CONCATENATE(B63,C63)</f>
        <v>ADELAIDE2000</v>
      </c>
      <c r="B63" s="93" t="s">
        <v>2</v>
      </c>
      <c r="C63" s="88">
        <v>2000</v>
      </c>
      <c r="D63" s="89"/>
      <c r="E63" s="15">
        <v>34669</v>
      </c>
      <c r="F63" s="15">
        <v>34669</v>
      </c>
      <c r="G63" s="15">
        <v>69338</v>
      </c>
      <c r="H63" s="15">
        <v>947</v>
      </c>
      <c r="I63" s="15">
        <v>974</v>
      </c>
      <c r="J63" s="15">
        <v>1921</v>
      </c>
      <c r="K63" s="15">
        <v>35616</v>
      </c>
      <c r="L63" s="15">
        <v>35643</v>
      </c>
      <c r="M63" s="15">
        <v>71259</v>
      </c>
      <c r="O63" s="13"/>
      <c r="P63" s="13"/>
    </row>
    <row r="64" spans="1:16" s="93" customFormat="1" ht="12.9" customHeight="1" x14ac:dyDescent="0.2">
      <c r="A64" s="11" t="str">
        <f>CONCATENATE(B64,C64)</f>
        <v>ADELAIDE2001</v>
      </c>
      <c r="B64" s="95" t="s">
        <v>2</v>
      </c>
      <c r="C64" s="88">
        <v>2001</v>
      </c>
      <c r="D64" s="89"/>
      <c r="E64" s="15">
        <v>35128</v>
      </c>
      <c r="F64" s="15">
        <v>35068</v>
      </c>
      <c r="G64" s="15">
        <v>70196</v>
      </c>
      <c r="H64" s="90">
        <v>879</v>
      </c>
      <c r="I64" s="90">
        <v>937</v>
      </c>
      <c r="J64" s="15">
        <v>1816</v>
      </c>
      <c r="K64" s="15">
        <v>36007</v>
      </c>
      <c r="L64" s="15">
        <v>36005</v>
      </c>
      <c r="M64" s="15">
        <v>72012</v>
      </c>
      <c r="O64" s="13"/>
      <c r="P64" s="13"/>
    </row>
    <row r="65" spans="1:16" s="93" customFormat="1" ht="12.9" customHeight="1" x14ac:dyDescent="0.2">
      <c r="A65" s="11" t="str">
        <f>CONCATENATE(B65,C65)</f>
        <v>ADELAIDE2002</v>
      </c>
      <c r="B65" s="3" t="s">
        <v>2</v>
      </c>
      <c r="C65" s="12">
        <v>2002</v>
      </c>
      <c r="D65" s="12"/>
      <c r="E65" s="13">
        <v>32300</v>
      </c>
      <c r="F65" s="13">
        <v>32243</v>
      </c>
      <c r="G65" s="13">
        <v>64543</v>
      </c>
      <c r="H65" s="13">
        <v>820</v>
      </c>
      <c r="I65" s="13">
        <v>883</v>
      </c>
      <c r="J65" s="13">
        <v>1703</v>
      </c>
      <c r="K65" s="15">
        <v>33120</v>
      </c>
      <c r="L65" s="15">
        <v>33126</v>
      </c>
      <c r="M65" s="15">
        <v>66246</v>
      </c>
      <c r="O65" s="13"/>
      <c r="P65" s="13"/>
    </row>
    <row r="66" spans="1:16" s="93" customFormat="1" ht="12.9" customHeight="1" x14ac:dyDescent="0.2">
      <c r="A66" s="11" t="str">
        <f t="shared" si="1"/>
        <v>ADELAIDE2003</v>
      </c>
      <c r="B66" s="3" t="s">
        <v>2</v>
      </c>
      <c r="C66" s="12">
        <v>2003</v>
      </c>
      <c r="D66" s="12"/>
      <c r="E66" s="13">
        <v>31712</v>
      </c>
      <c r="F66" s="13">
        <v>31723</v>
      </c>
      <c r="G66" s="13">
        <v>63435</v>
      </c>
      <c r="H66" s="13">
        <v>888</v>
      </c>
      <c r="I66" s="13">
        <v>885</v>
      </c>
      <c r="J66" s="13">
        <v>1773</v>
      </c>
      <c r="K66" s="15">
        <v>32600</v>
      </c>
      <c r="L66" s="15">
        <v>32608</v>
      </c>
      <c r="M66" s="15">
        <v>65208</v>
      </c>
      <c r="O66" s="13"/>
      <c r="P66" s="13"/>
    </row>
    <row r="67" spans="1:16" s="93" customFormat="1" ht="12.9" customHeight="1" x14ac:dyDescent="0.2">
      <c r="A67" s="11" t="str">
        <f t="shared" ref="A67:A130" si="4">CONCATENATE(B67,C67)</f>
        <v>ADELAIDE2004</v>
      </c>
      <c r="B67" s="3" t="s">
        <v>2</v>
      </c>
      <c r="C67" s="12">
        <v>2004</v>
      </c>
      <c r="D67" s="12"/>
      <c r="E67" s="13">
        <v>33617</v>
      </c>
      <c r="F67" s="13">
        <v>33687</v>
      </c>
      <c r="G67" s="13">
        <v>67304</v>
      </c>
      <c r="H67" s="13">
        <v>995</v>
      </c>
      <c r="I67" s="13">
        <v>995</v>
      </c>
      <c r="J67" s="13">
        <v>1990</v>
      </c>
      <c r="K67" s="15">
        <v>34612</v>
      </c>
      <c r="L67" s="15">
        <v>34682</v>
      </c>
      <c r="M67" s="15">
        <v>69294</v>
      </c>
      <c r="O67" s="13"/>
      <c r="P67" s="13"/>
    </row>
    <row r="68" spans="1:16" s="93" customFormat="1" ht="12.9" customHeight="1" x14ac:dyDescent="0.2">
      <c r="A68" s="11" t="str">
        <f t="shared" si="4"/>
        <v>ADELAIDE2005</v>
      </c>
      <c r="B68" s="3" t="s">
        <v>2</v>
      </c>
      <c r="C68" s="12">
        <v>2005</v>
      </c>
      <c r="D68" s="12"/>
      <c r="E68" s="13">
        <v>34149</v>
      </c>
      <c r="F68" s="13">
        <v>34203</v>
      </c>
      <c r="G68" s="13">
        <v>68352</v>
      </c>
      <c r="H68" s="13">
        <v>1169</v>
      </c>
      <c r="I68" s="13">
        <v>1170</v>
      </c>
      <c r="J68" s="13">
        <v>2339</v>
      </c>
      <c r="K68" s="15">
        <v>35318</v>
      </c>
      <c r="L68" s="15">
        <v>35373</v>
      </c>
      <c r="M68" s="15">
        <v>70691</v>
      </c>
      <c r="O68" s="13"/>
      <c r="P68" s="13"/>
    </row>
    <row r="69" spans="1:16" s="93" customFormat="1" ht="12.9" customHeight="1" x14ac:dyDescent="0.2">
      <c r="A69" s="11" t="str">
        <f t="shared" si="4"/>
        <v>ADELAIDE2006</v>
      </c>
      <c r="B69" s="93" t="s">
        <v>2</v>
      </c>
      <c r="C69" s="12">
        <v>2006</v>
      </c>
      <c r="D69" s="89"/>
      <c r="E69" s="94">
        <v>34273</v>
      </c>
      <c r="F69" s="94">
        <v>34271</v>
      </c>
      <c r="G69" s="94">
        <v>68544</v>
      </c>
      <c r="H69" s="94">
        <v>1423</v>
      </c>
      <c r="I69" s="94">
        <v>1422</v>
      </c>
      <c r="J69" s="94">
        <v>2845</v>
      </c>
      <c r="K69" s="15">
        <v>35696</v>
      </c>
      <c r="L69" s="15">
        <v>35693</v>
      </c>
      <c r="M69" s="15">
        <v>71389</v>
      </c>
      <c r="O69" s="13"/>
      <c r="P69" s="13"/>
    </row>
    <row r="70" spans="1:16" s="93" customFormat="1" ht="12.9" customHeight="1" x14ac:dyDescent="0.2">
      <c r="A70" s="11" t="str">
        <f t="shared" si="4"/>
        <v>ADELAIDE2007</v>
      </c>
      <c r="B70" s="95" t="s">
        <v>2</v>
      </c>
      <c r="C70" s="88">
        <v>2007</v>
      </c>
      <c r="D70" s="89"/>
      <c r="E70" s="15">
        <v>35670</v>
      </c>
      <c r="F70" s="15">
        <v>35722</v>
      </c>
      <c r="G70" s="15">
        <v>71392</v>
      </c>
      <c r="H70" s="90">
        <v>1526</v>
      </c>
      <c r="I70" s="90">
        <v>1522</v>
      </c>
      <c r="J70" s="15">
        <v>3048</v>
      </c>
      <c r="K70" s="15">
        <v>37196</v>
      </c>
      <c r="L70" s="15">
        <v>37244</v>
      </c>
      <c r="M70" s="15">
        <v>74440</v>
      </c>
      <c r="O70" s="13"/>
      <c r="P70" s="13"/>
    </row>
    <row r="71" spans="1:16" s="93" customFormat="1" ht="12.9" customHeight="1" x14ac:dyDescent="0.2">
      <c r="A71" s="11" t="str">
        <f t="shared" si="4"/>
        <v>ADELAIDE2008</v>
      </c>
      <c r="B71" s="3" t="s">
        <v>2</v>
      </c>
      <c r="C71" s="12">
        <v>2008</v>
      </c>
      <c r="D71" s="89"/>
      <c r="E71" s="13">
        <v>35755</v>
      </c>
      <c r="F71" s="13">
        <v>35682</v>
      </c>
      <c r="G71" s="13">
        <v>71437</v>
      </c>
      <c r="H71" s="13">
        <v>1662</v>
      </c>
      <c r="I71" s="13">
        <v>1662</v>
      </c>
      <c r="J71" s="13">
        <v>3324</v>
      </c>
      <c r="K71" s="15">
        <v>37417</v>
      </c>
      <c r="L71" s="15">
        <v>37344</v>
      </c>
      <c r="M71" s="15">
        <v>74761</v>
      </c>
      <c r="O71" s="13"/>
      <c r="P71" s="13"/>
    </row>
    <row r="72" spans="1:16" s="93" customFormat="1" ht="12.9" customHeight="1" x14ac:dyDescent="0.2">
      <c r="A72" s="11" t="str">
        <f t="shared" si="4"/>
        <v>ADELAIDE2009</v>
      </c>
      <c r="B72" s="3" t="s">
        <v>2</v>
      </c>
      <c r="C72" s="12">
        <v>2009</v>
      </c>
      <c r="D72" s="12"/>
      <c r="E72" s="13">
        <v>34719</v>
      </c>
      <c r="F72" s="13">
        <v>34765</v>
      </c>
      <c r="G72" s="13">
        <v>69484</v>
      </c>
      <c r="H72" s="13">
        <v>1761</v>
      </c>
      <c r="I72" s="13">
        <v>1760</v>
      </c>
      <c r="J72" s="13">
        <v>3521</v>
      </c>
      <c r="K72" s="15">
        <v>36480</v>
      </c>
      <c r="L72" s="15">
        <v>36525</v>
      </c>
      <c r="M72" s="15">
        <v>73005</v>
      </c>
      <c r="O72" s="13"/>
      <c r="P72" s="13"/>
    </row>
    <row r="73" spans="1:16" s="93" customFormat="1" ht="12.9" customHeight="1" x14ac:dyDescent="0.2">
      <c r="A73" s="11" t="str">
        <f t="shared" si="4"/>
        <v>ADELAIDE2010</v>
      </c>
      <c r="B73" s="95" t="s">
        <v>2</v>
      </c>
      <c r="C73" s="88">
        <v>2010</v>
      </c>
      <c r="D73" s="89"/>
      <c r="E73" s="15">
        <v>37063</v>
      </c>
      <c r="F73" s="15">
        <v>37023</v>
      </c>
      <c r="G73" s="15">
        <v>74086</v>
      </c>
      <c r="H73" s="90">
        <v>1643</v>
      </c>
      <c r="I73" s="90">
        <v>1642</v>
      </c>
      <c r="J73" s="15">
        <v>3285</v>
      </c>
      <c r="K73" s="15">
        <v>38706</v>
      </c>
      <c r="L73" s="15">
        <v>38665</v>
      </c>
      <c r="M73" s="15">
        <v>77371</v>
      </c>
      <c r="O73" s="13"/>
      <c r="P73" s="13"/>
    </row>
    <row r="74" spans="1:16" s="93" customFormat="1" ht="12.9" customHeight="1" x14ac:dyDescent="0.2">
      <c r="A74" s="11" t="str">
        <f t="shared" si="4"/>
        <v>ADELAIDE2011</v>
      </c>
      <c r="B74" s="95" t="s">
        <v>2</v>
      </c>
      <c r="C74" s="88">
        <v>2011</v>
      </c>
      <c r="D74" s="89"/>
      <c r="E74" s="15">
        <v>35038</v>
      </c>
      <c r="F74" s="15">
        <v>34993</v>
      </c>
      <c r="G74" s="15">
        <v>70031</v>
      </c>
      <c r="H74" s="90">
        <v>1728</v>
      </c>
      <c r="I74" s="90">
        <v>1727</v>
      </c>
      <c r="J74" s="15">
        <v>3455</v>
      </c>
      <c r="K74" s="15">
        <v>36766</v>
      </c>
      <c r="L74" s="15">
        <v>36720</v>
      </c>
      <c r="M74" s="15">
        <v>73486</v>
      </c>
      <c r="O74" s="13"/>
      <c r="P74" s="13"/>
    </row>
    <row r="75" spans="1:16" s="93" customFormat="1" ht="12.9" customHeight="1" x14ac:dyDescent="0.2">
      <c r="A75" s="11" t="str">
        <f t="shared" si="4"/>
        <v>ADELAIDE2012</v>
      </c>
      <c r="B75" s="3" t="s">
        <v>2</v>
      </c>
      <c r="C75" s="12">
        <v>2012</v>
      </c>
      <c r="D75" s="12"/>
      <c r="E75" s="13">
        <v>34994</v>
      </c>
      <c r="F75" s="13">
        <v>34964</v>
      </c>
      <c r="G75" s="13">
        <v>69958</v>
      </c>
      <c r="H75" s="13">
        <v>2020</v>
      </c>
      <c r="I75" s="13">
        <v>2026</v>
      </c>
      <c r="J75" s="13">
        <v>4046</v>
      </c>
      <c r="K75" s="15">
        <v>37014</v>
      </c>
      <c r="L75" s="15">
        <v>36990</v>
      </c>
      <c r="M75" s="15">
        <v>74004</v>
      </c>
      <c r="O75" s="13"/>
      <c r="P75" s="13"/>
    </row>
    <row r="76" spans="1:16" s="93" customFormat="1" ht="12.9" customHeight="1" x14ac:dyDescent="0.2">
      <c r="A76" s="11" t="str">
        <f t="shared" si="4"/>
        <v>ADELAIDE2013</v>
      </c>
      <c r="B76" s="3" t="s">
        <v>2</v>
      </c>
      <c r="C76" s="12">
        <v>2013</v>
      </c>
      <c r="D76" s="12"/>
      <c r="E76" s="13">
        <v>35541</v>
      </c>
      <c r="F76" s="13">
        <v>35520</v>
      </c>
      <c r="G76" s="13">
        <v>71061</v>
      </c>
      <c r="H76" s="13">
        <v>2353</v>
      </c>
      <c r="I76" s="13">
        <v>2357</v>
      </c>
      <c r="J76" s="13">
        <v>4710</v>
      </c>
      <c r="K76" s="15">
        <v>37894</v>
      </c>
      <c r="L76" s="15">
        <v>37877</v>
      </c>
      <c r="M76" s="15">
        <v>75771</v>
      </c>
      <c r="O76" s="13"/>
      <c r="P76" s="13"/>
    </row>
    <row r="77" spans="1:16" s="93" customFormat="1" ht="12.9" customHeight="1" x14ac:dyDescent="0.2">
      <c r="A77" s="11" t="str">
        <f t="shared" si="4"/>
        <v>ADELAIDE2014</v>
      </c>
      <c r="B77" s="95" t="s">
        <v>2</v>
      </c>
      <c r="C77" s="88">
        <v>2014</v>
      </c>
      <c r="D77" s="89"/>
      <c r="E77" s="15">
        <v>36359</v>
      </c>
      <c r="F77" s="15">
        <v>36369</v>
      </c>
      <c r="G77" s="15">
        <v>72728</v>
      </c>
      <c r="H77" s="90">
        <v>2668</v>
      </c>
      <c r="I77" s="90">
        <v>2680</v>
      </c>
      <c r="J77" s="15">
        <v>5348</v>
      </c>
      <c r="K77" s="15">
        <v>39027</v>
      </c>
      <c r="L77" s="15">
        <v>39049</v>
      </c>
      <c r="M77" s="15">
        <v>78076</v>
      </c>
      <c r="O77" s="13"/>
      <c r="P77" s="13"/>
    </row>
    <row r="78" spans="1:16" s="93" customFormat="1" ht="12.9" customHeight="1" x14ac:dyDescent="0.2">
      <c r="A78" s="11" t="str">
        <f t="shared" si="4"/>
        <v>ADELAIDE2015</v>
      </c>
      <c r="B78" s="3" t="s">
        <v>2</v>
      </c>
      <c r="C78" s="12">
        <v>2015</v>
      </c>
      <c r="D78" s="12"/>
      <c r="E78" s="13">
        <v>37064</v>
      </c>
      <c r="F78" s="13">
        <v>37050</v>
      </c>
      <c r="G78" s="13">
        <v>74114</v>
      </c>
      <c r="H78" s="13">
        <v>2147</v>
      </c>
      <c r="I78" s="13">
        <v>2145</v>
      </c>
      <c r="J78" s="13">
        <v>4292</v>
      </c>
      <c r="K78" s="15">
        <v>39211</v>
      </c>
      <c r="L78" s="15">
        <v>39195</v>
      </c>
      <c r="M78" s="15">
        <v>78406</v>
      </c>
      <c r="O78" s="13"/>
      <c r="P78" s="13"/>
    </row>
    <row r="79" spans="1:16" s="93" customFormat="1" ht="12.9" customHeight="1" x14ac:dyDescent="0.2">
      <c r="A79" s="11" t="str">
        <f t="shared" si="4"/>
        <v>ADELAIDE2016</v>
      </c>
      <c r="B79" s="93" t="s">
        <v>2</v>
      </c>
      <c r="C79" s="88">
        <v>2016</v>
      </c>
      <c r="D79" s="12"/>
      <c r="E79" s="15">
        <v>37201</v>
      </c>
      <c r="F79" s="15">
        <v>37177</v>
      </c>
      <c r="G79" s="15">
        <v>74378</v>
      </c>
      <c r="H79" s="15">
        <v>2322</v>
      </c>
      <c r="I79" s="15">
        <v>2336</v>
      </c>
      <c r="J79" s="15">
        <v>4658</v>
      </c>
      <c r="K79" s="15">
        <v>39523</v>
      </c>
      <c r="L79" s="15">
        <v>39513</v>
      </c>
      <c r="M79" s="15">
        <v>79036</v>
      </c>
      <c r="O79" s="13"/>
      <c r="P79" s="13"/>
    </row>
    <row r="80" spans="1:16" s="93" customFormat="1" ht="12.9" customHeight="1" x14ac:dyDescent="0.2">
      <c r="A80" s="11" t="str">
        <f t="shared" si="4"/>
        <v>ADELAIDE2017</v>
      </c>
      <c r="B80" s="95" t="s">
        <v>2</v>
      </c>
      <c r="C80" s="88">
        <v>2017</v>
      </c>
      <c r="D80" s="89"/>
      <c r="E80" s="15">
        <v>36626</v>
      </c>
      <c r="F80" s="15">
        <v>36626</v>
      </c>
      <c r="G80" s="15">
        <v>73252</v>
      </c>
      <c r="H80" s="90">
        <v>2386</v>
      </c>
      <c r="I80" s="90">
        <v>2380</v>
      </c>
      <c r="J80" s="15">
        <v>4766</v>
      </c>
      <c r="K80" s="15">
        <v>39012</v>
      </c>
      <c r="L80" s="15">
        <v>39006</v>
      </c>
      <c r="M80" s="15">
        <v>78018</v>
      </c>
      <c r="O80" s="13"/>
      <c r="P80" s="13"/>
    </row>
    <row r="81" spans="1:16" s="93" customFormat="1" ht="12.9" customHeight="1" x14ac:dyDescent="0.2">
      <c r="A81" s="11" t="str">
        <f t="shared" si="4"/>
        <v>ADELAIDE2018</v>
      </c>
      <c r="B81" s="3" t="s">
        <v>2</v>
      </c>
      <c r="C81" s="12">
        <v>2018</v>
      </c>
      <c r="D81" s="12"/>
      <c r="E81" s="13">
        <v>36572</v>
      </c>
      <c r="F81" s="13">
        <v>36550</v>
      </c>
      <c r="G81" s="13">
        <v>73122</v>
      </c>
      <c r="H81" s="13">
        <v>2490</v>
      </c>
      <c r="I81" s="13">
        <v>2485</v>
      </c>
      <c r="J81" s="13">
        <v>4975</v>
      </c>
      <c r="K81" s="15">
        <v>39062</v>
      </c>
      <c r="L81" s="15">
        <v>39035</v>
      </c>
      <c r="M81" s="15">
        <v>78097</v>
      </c>
      <c r="O81" s="13"/>
      <c r="P81" s="13"/>
    </row>
    <row r="82" spans="1:16" s="93" customFormat="1" ht="12.9" customHeight="1" x14ac:dyDescent="0.2">
      <c r="A82" s="11" t="str">
        <f t="shared" si="4"/>
        <v>ADELAIDE2019</v>
      </c>
      <c r="B82" s="95" t="s">
        <v>2</v>
      </c>
      <c r="C82" s="88">
        <v>2019</v>
      </c>
      <c r="D82" s="89"/>
      <c r="E82" s="15">
        <v>36911</v>
      </c>
      <c r="F82" s="15">
        <v>36855</v>
      </c>
      <c r="G82" s="15">
        <v>73766</v>
      </c>
      <c r="H82" s="90">
        <v>2711</v>
      </c>
      <c r="I82" s="90">
        <v>2722</v>
      </c>
      <c r="J82" s="15">
        <v>5433</v>
      </c>
      <c r="K82" s="15">
        <v>39622</v>
      </c>
      <c r="L82" s="15">
        <v>39577</v>
      </c>
      <c r="M82" s="15">
        <v>79199</v>
      </c>
      <c r="O82" s="13"/>
      <c r="P82" s="13"/>
    </row>
    <row r="83" spans="1:16" s="93" customFormat="1" ht="12.9" customHeight="1" x14ac:dyDescent="0.2">
      <c r="A83" s="11" t="str">
        <f t="shared" si="4"/>
        <v>ADELAIDE2020</v>
      </c>
      <c r="B83" s="95" t="s">
        <v>2</v>
      </c>
      <c r="C83" s="88">
        <v>2020</v>
      </c>
      <c r="D83" s="89"/>
      <c r="E83" s="15">
        <v>15752</v>
      </c>
      <c r="F83" s="15">
        <v>15707</v>
      </c>
      <c r="G83" s="15">
        <v>31459</v>
      </c>
      <c r="H83" s="90">
        <v>779</v>
      </c>
      <c r="I83" s="90">
        <v>789</v>
      </c>
      <c r="J83" s="15">
        <v>1568</v>
      </c>
      <c r="K83" s="15">
        <v>16531</v>
      </c>
      <c r="L83" s="15">
        <v>16496</v>
      </c>
      <c r="M83" s="15">
        <v>33027</v>
      </c>
      <c r="O83" s="13"/>
      <c r="P83" s="13"/>
    </row>
    <row r="84" spans="1:16" s="93" customFormat="1" ht="12.9" customHeight="1" x14ac:dyDescent="0.2">
      <c r="A84" s="11" t="str">
        <f t="shared" si="4"/>
        <v>ADELAIDE2021</v>
      </c>
      <c r="B84" s="3" t="s">
        <v>2</v>
      </c>
      <c r="C84" s="12">
        <v>2021</v>
      </c>
      <c r="D84" s="12"/>
      <c r="E84" s="13">
        <v>21445</v>
      </c>
      <c r="F84" s="13">
        <v>21441</v>
      </c>
      <c r="G84" s="13">
        <v>42886</v>
      </c>
      <c r="H84" s="13">
        <v>488</v>
      </c>
      <c r="I84" s="13">
        <v>489</v>
      </c>
      <c r="J84" s="13">
        <v>977</v>
      </c>
      <c r="K84" s="15">
        <v>21933</v>
      </c>
      <c r="L84" s="15">
        <v>21930</v>
      </c>
      <c r="M84" s="15">
        <v>43863</v>
      </c>
      <c r="O84" s="13"/>
      <c r="P84" s="13"/>
    </row>
    <row r="85" spans="1:16" s="93" customFormat="1" ht="12.9" customHeight="1" x14ac:dyDescent="0.2">
      <c r="A85" s="11" t="str">
        <f t="shared" si="4"/>
        <v>ADELAIDE2022</v>
      </c>
      <c r="B85" s="3" t="s">
        <v>2</v>
      </c>
      <c r="C85" s="12">
        <v>2022</v>
      </c>
      <c r="D85" s="12"/>
      <c r="E85" s="13">
        <v>31147</v>
      </c>
      <c r="F85" s="13">
        <v>31091</v>
      </c>
      <c r="G85" s="13">
        <v>62238</v>
      </c>
      <c r="H85" s="13">
        <v>1383</v>
      </c>
      <c r="I85" s="13">
        <v>1386</v>
      </c>
      <c r="J85" s="13">
        <v>2769</v>
      </c>
      <c r="K85" s="15">
        <v>32530</v>
      </c>
      <c r="L85" s="15">
        <v>32477</v>
      </c>
      <c r="M85" s="15">
        <v>65007</v>
      </c>
      <c r="O85" s="13"/>
      <c r="P85" s="13"/>
    </row>
    <row r="86" spans="1:16" s="93" customFormat="1" ht="12.9" customHeight="1" x14ac:dyDescent="0.2">
      <c r="A86" s="11" t="str">
        <f t="shared" si="4"/>
        <v>ADELAIDE2023</v>
      </c>
      <c r="B86" s="3" t="s">
        <v>2</v>
      </c>
      <c r="C86" s="12">
        <v>2023</v>
      </c>
      <c r="D86" s="12"/>
      <c r="E86" s="13">
        <v>35445</v>
      </c>
      <c r="F86" s="13">
        <v>35351</v>
      </c>
      <c r="G86" s="13">
        <v>70796</v>
      </c>
      <c r="H86" s="13">
        <v>2769</v>
      </c>
      <c r="I86" s="13">
        <v>2774</v>
      </c>
      <c r="J86" s="13">
        <v>5543</v>
      </c>
      <c r="K86" s="15">
        <v>38214</v>
      </c>
      <c r="L86" s="15">
        <v>38125</v>
      </c>
      <c r="M86" s="15">
        <v>76339</v>
      </c>
      <c r="O86" s="13"/>
      <c r="P86" s="13"/>
    </row>
    <row r="87" spans="1:16" s="93" customFormat="1" ht="12.9" customHeight="1" x14ac:dyDescent="0.2">
      <c r="A87" s="11" t="str">
        <f t="shared" si="4"/>
        <v>ADELAIDE2024</v>
      </c>
      <c r="B87" s="3" t="s">
        <v>2</v>
      </c>
      <c r="C87" s="12">
        <v>2024</v>
      </c>
      <c r="D87" s="12"/>
      <c r="E87" s="13">
        <v>35254</v>
      </c>
      <c r="F87" s="13">
        <v>35188</v>
      </c>
      <c r="G87" s="13">
        <v>70442</v>
      </c>
      <c r="H87" s="13">
        <v>2597</v>
      </c>
      <c r="I87" s="13">
        <v>2597</v>
      </c>
      <c r="J87" s="13">
        <v>5194</v>
      </c>
      <c r="K87" s="15">
        <v>37851</v>
      </c>
      <c r="L87" s="15">
        <v>37785</v>
      </c>
      <c r="M87" s="15">
        <v>75636</v>
      </c>
      <c r="O87" s="13"/>
      <c r="P87" s="13"/>
    </row>
    <row r="88" spans="1:16" s="93" customFormat="1" ht="12.9" customHeight="1" x14ac:dyDescent="0.2">
      <c r="A88" s="11" t="str">
        <f t="shared" si="4"/>
        <v>ALBANY1985</v>
      </c>
      <c r="B88" s="3" t="s">
        <v>3</v>
      </c>
      <c r="C88" s="12">
        <v>1985</v>
      </c>
      <c r="D88" s="89"/>
      <c r="E88" s="13">
        <v>596</v>
      </c>
      <c r="F88" s="13">
        <v>596</v>
      </c>
      <c r="G88" s="13">
        <v>1192</v>
      </c>
      <c r="H88" s="13">
        <v>0</v>
      </c>
      <c r="I88" s="13">
        <v>0</v>
      </c>
      <c r="J88" s="13">
        <v>0</v>
      </c>
      <c r="K88" s="15">
        <v>596</v>
      </c>
      <c r="L88" s="15">
        <v>596</v>
      </c>
      <c r="M88" s="15">
        <v>1192</v>
      </c>
      <c r="O88" s="13"/>
      <c r="P88" s="13"/>
    </row>
    <row r="89" spans="1:16" s="93" customFormat="1" ht="12.9" customHeight="1" x14ac:dyDescent="0.2">
      <c r="A89" s="11" t="str">
        <f t="shared" si="4"/>
        <v>ALBANY1986</v>
      </c>
      <c r="B89" s="3" t="s">
        <v>3</v>
      </c>
      <c r="C89" s="12">
        <v>1986</v>
      </c>
      <c r="D89" s="12"/>
      <c r="E89" s="13">
        <v>624</v>
      </c>
      <c r="F89" s="13">
        <v>624</v>
      </c>
      <c r="G89" s="13">
        <v>1248</v>
      </c>
      <c r="H89" s="13">
        <v>0</v>
      </c>
      <c r="I89" s="13">
        <v>0</v>
      </c>
      <c r="J89" s="13">
        <v>0</v>
      </c>
      <c r="K89" s="15">
        <v>624</v>
      </c>
      <c r="L89" s="15">
        <v>624</v>
      </c>
      <c r="M89" s="15">
        <v>1248</v>
      </c>
      <c r="O89" s="13"/>
      <c r="P89" s="13"/>
    </row>
    <row r="90" spans="1:16" s="93" customFormat="1" ht="12.9" customHeight="1" x14ac:dyDescent="0.2">
      <c r="A90" s="11" t="str">
        <f t="shared" si="4"/>
        <v>ALBANY1987</v>
      </c>
      <c r="B90" s="3" t="s">
        <v>3</v>
      </c>
      <c r="C90" s="12">
        <v>1987</v>
      </c>
      <c r="D90" s="12"/>
      <c r="E90" s="13">
        <v>631</v>
      </c>
      <c r="F90" s="13">
        <v>630</v>
      </c>
      <c r="G90" s="13">
        <v>1261</v>
      </c>
      <c r="H90" s="13">
        <v>0</v>
      </c>
      <c r="I90" s="13">
        <v>0</v>
      </c>
      <c r="J90" s="13">
        <v>0</v>
      </c>
      <c r="K90" s="15">
        <v>631</v>
      </c>
      <c r="L90" s="15">
        <v>630</v>
      </c>
      <c r="M90" s="15">
        <v>1261</v>
      </c>
      <c r="O90" s="13"/>
      <c r="P90" s="13"/>
    </row>
    <row r="91" spans="1:16" s="93" customFormat="1" ht="12.9" customHeight="1" x14ac:dyDescent="0.2">
      <c r="A91" s="11" t="str">
        <f t="shared" si="4"/>
        <v>ALBANY1988</v>
      </c>
      <c r="B91" s="93" t="s">
        <v>3</v>
      </c>
      <c r="C91" s="88">
        <v>1988</v>
      </c>
      <c r="D91" s="89"/>
      <c r="E91" s="15">
        <v>623</v>
      </c>
      <c r="F91" s="15">
        <v>623</v>
      </c>
      <c r="G91" s="15">
        <v>1246</v>
      </c>
      <c r="H91" s="15">
        <v>0</v>
      </c>
      <c r="I91" s="15">
        <v>0</v>
      </c>
      <c r="J91" s="15">
        <v>0</v>
      </c>
      <c r="K91" s="15">
        <v>623</v>
      </c>
      <c r="L91" s="15">
        <v>623</v>
      </c>
      <c r="M91" s="15">
        <v>1246</v>
      </c>
      <c r="O91" s="13"/>
      <c r="P91" s="13"/>
    </row>
    <row r="92" spans="1:16" s="93" customFormat="1" ht="12.9" customHeight="1" x14ac:dyDescent="0.2">
      <c r="A92" s="11" t="str">
        <f t="shared" si="4"/>
        <v>ALBANY1989</v>
      </c>
      <c r="B92" s="95" t="s">
        <v>3</v>
      </c>
      <c r="C92" s="88">
        <v>1989</v>
      </c>
      <c r="D92" s="89"/>
      <c r="E92" s="15">
        <v>621</v>
      </c>
      <c r="F92" s="15">
        <v>621</v>
      </c>
      <c r="G92" s="15">
        <v>1242</v>
      </c>
      <c r="H92" s="90">
        <v>0</v>
      </c>
      <c r="I92" s="90">
        <v>0</v>
      </c>
      <c r="J92" s="15">
        <v>0</v>
      </c>
      <c r="K92" s="15">
        <v>621</v>
      </c>
      <c r="L92" s="15">
        <v>621</v>
      </c>
      <c r="M92" s="15">
        <v>1242</v>
      </c>
      <c r="O92" s="13"/>
      <c r="P92" s="13"/>
    </row>
    <row r="93" spans="1:16" s="93" customFormat="1" ht="12.9" customHeight="1" x14ac:dyDescent="0.2">
      <c r="A93" s="11" t="str">
        <f t="shared" si="4"/>
        <v>ALBANY1990</v>
      </c>
      <c r="B93" s="3" t="s">
        <v>3</v>
      </c>
      <c r="C93" s="12">
        <v>1990</v>
      </c>
      <c r="D93" s="12"/>
      <c r="E93" s="13">
        <v>592</v>
      </c>
      <c r="F93" s="13">
        <v>592</v>
      </c>
      <c r="G93" s="13">
        <v>1184</v>
      </c>
      <c r="H93" s="13">
        <v>0</v>
      </c>
      <c r="I93" s="13">
        <v>0</v>
      </c>
      <c r="J93" s="13">
        <v>0</v>
      </c>
      <c r="K93" s="15">
        <v>592</v>
      </c>
      <c r="L93" s="15">
        <v>592</v>
      </c>
      <c r="M93" s="15">
        <v>1184</v>
      </c>
      <c r="O93" s="13"/>
      <c r="P93" s="13"/>
    </row>
    <row r="94" spans="1:16" s="93" customFormat="1" ht="12.9" customHeight="1" x14ac:dyDescent="0.2">
      <c r="A94" s="11" t="str">
        <f t="shared" si="4"/>
        <v>ALBANY1991</v>
      </c>
      <c r="B94" s="93" t="s">
        <v>3</v>
      </c>
      <c r="C94" s="88">
        <v>1991</v>
      </c>
      <c r="D94" s="89"/>
      <c r="E94" s="15">
        <v>613</v>
      </c>
      <c r="F94" s="15">
        <v>615</v>
      </c>
      <c r="G94" s="15">
        <v>1228</v>
      </c>
      <c r="H94" s="15">
        <v>0</v>
      </c>
      <c r="I94" s="15">
        <v>0</v>
      </c>
      <c r="J94" s="15">
        <v>0</v>
      </c>
      <c r="K94" s="15">
        <v>613</v>
      </c>
      <c r="L94" s="15">
        <v>615</v>
      </c>
      <c r="M94" s="15">
        <v>1228</v>
      </c>
      <c r="O94" s="13"/>
      <c r="P94" s="13"/>
    </row>
    <row r="95" spans="1:16" s="93" customFormat="1" ht="12.9" customHeight="1" x14ac:dyDescent="0.2">
      <c r="A95" s="11" t="str">
        <f t="shared" si="4"/>
        <v>ALBANY1992</v>
      </c>
      <c r="B95" s="95" t="s">
        <v>3</v>
      </c>
      <c r="C95" s="88">
        <v>1992</v>
      </c>
      <c r="D95" s="89"/>
      <c r="E95" s="15">
        <v>614</v>
      </c>
      <c r="F95" s="15">
        <v>614</v>
      </c>
      <c r="G95" s="15">
        <v>1228</v>
      </c>
      <c r="H95" s="90">
        <v>0</v>
      </c>
      <c r="I95" s="90">
        <v>0</v>
      </c>
      <c r="J95" s="15">
        <v>0</v>
      </c>
      <c r="K95" s="15">
        <v>614</v>
      </c>
      <c r="L95" s="15">
        <v>614</v>
      </c>
      <c r="M95" s="15">
        <v>1228</v>
      </c>
      <c r="O95" s="13"/>
      <c r="P95" s="13"/>
    </row>
    <row r="96" spans="1:16" s="93" customFormat="1" ht="12.9" customHeight="1" x14ac:dyDescent="0.2">
      <c r="A96" s="11" t="str">
        <f t="shared" si="4"/>
        <v>ALBANY1993</v>
      </c>
      <c r="B96" s="3" t="s">
        <v>3</v>
      </c>
      <c r="C96" s="12">
        <v>1993</v>
      </c>
      <c r="D96" s="12"/>
      <c r="E96" s="13">
        <v>616</v>
      </c>
      <c r="F96" s="13">
        <v>616</v>
      </c>
      <c r="G96" s="13">
        <v>1232</v>
      </c>
      <c r="H96" s="13">
        <v>0</v>
      </c>
      <c r="I96" s="13">
        <v>0</v>
      </c>
      <c r="J96" s="13">
        <v>0</v>
      </c>
      <c r="K96" s="15">
        <v>616</v>
      </c>
      <c r="L96" s="15">
        <v>616</v>
      </c>
      <c r="M96" s="15">
        <v>1232</v>
      </c>
      <c r="O96" s="13"/>
      <c r="P96" s="13"/>
    </row>
    <row r="97" spans="1:16" s="93" customFormat="1" ht="12.9" customHeight="1" x14ac:dyDescent="0.2">
      <c r="A97" s="11" t="str">
        <f t="shared" si="4"/>
        <v>ALBANY1994</v>
      </c>
      <c r="B97" s="3" t="s">
        <v>3</v>
      </c>
      <c r="C97" s="12">
        <v>1994</v>
      </c>
      <c r="D97" s="12"/>
      <c r="E97" s="13">
        <v>642</v>
      </c>
      <c r="F97" s="13">
        <v>640</v>
      </c>
      <c r="G97" s="13">
        <v>1282</v>
      </c>
      <c r="H97" s="13">
        <v>0</v>
      </c>
      <c r="I97" s="13">
        <v>0</v>
      </c>
      <c r="J97" s="13">
        <v>0</v>
      </c>
      <c r="K97" s="15">
        <v>642</v>
      </c>
      <c r="L97" s="15">
        <v>640</v>
      </c>
      <c r="M97" s="15">
        <v>1282</v>
      </c>
      <c r="O97" s="13"/>
      <c r="P97" s="13"/>
    </row>
    <row r="98" spans="1:16" s="93" customFormat="1" ht="12.9" customHeight="1" x14ac:dyDescent="0.2">
      <c r="A98" s="11" t="str">
        <f t="shared" si="4"/>
        <v>ALBANY1995</v>
      </c>
      <c r="B98" s="93" t="s">
        <v>3</v>
      </c>
      <c r="C98" s="88">
        <v>1995</v>
      </c>
      <c r="D98" s="89"/>
      <c r="E98" s="15">
        <v>636</v>
      </c>
      <c r="F98" s="15">
        <v>638</v>
      </c>
      <c r="G98" s="15">
        <v>1274</v>
      </c>
      <c r="H98" s="15">
        <v>0</v>
      </c>
      <c r="I98" s="15">
        <v>0</v>
      </c>
      <c r="J98" s="15">
        <v>0</v>
      </c>
      <c r="K98" s="15">
        <v>636</v>
      </c>
      <c r="L98" s="15">
        <v>638</v>
      </c>
      <c r="M98" s="15">
        <v>1274</v>
      </c>
      <c r="O98" s="13"/>
      <c r="P98" s="13"/>
    </row>
    <row r="99" spans="1:16" s="93" customFormat="1" ht="12.9" customHeight="1" x14ac:dyDescent="0.2">
      <c r="A99" s="11" t="str">
        <f t="shared" si="4"/>
        <v>ALBANY1996</v>
      </c>
      <c r="B99" s="3" t="s">
        <v>3</v>
      </c>
      <c r="C99" s="12">
        <v>1996</v>
      </c>
      <c r="D99" s="12"/>
      <c r="E99" s="13">
        <v>632</v>
      </c>
      <c r="F99" s="13">
        <v>633</v>
      </c>
      <c r="G99" s="13">
        <v>1265</v>
      </c>
      <c r="H99" s="13">
        <v>0</v>
      </c>
      <c r="I99" s="13">
        <v>0</v>
      </c>
      <c r="J99" s="13">
        <v>0</v>
      </c>
      <c r="K99" s="15">
        <v>632</v>
      </c>
      <c r="L99" s="15">
        <v>633</v>
      </c>
      <c r="M99" s="15">
        <v>1265</v>
      </c>
      <c r="O99" s="13"/>
      <c r="P99" s="13"/>
    </row>
    <row r="100" spans="1:16" s="93" customFormat="1" ht="12.9" customHeight="1" x14ac:dyDescent="0.2">
      <c r="A100" s="11" t="str">
        <f t="shared" si="4"/>
        <v>ALBANY1997</v>
      </c>
      <c r="B100" s="3" t="s">
        <v>3</v>
      </c>
      <c r="C100" s="12">
        <v>1997</v>
      </c>
      <c r="D100" s="12"/>
      <c r="E100" s="13">
        <v>618</v>
      </c>
      <c r="F100" s="13">
        <v>616</v>
      </c>
      <c r="G100" s="13">
        <v>1234</v>
      </c>
      <c r="H100" s="13">
        <v>0</v>
      </c>
      <c r="I100" s="13">
        <v>0</v>
      </c>
      <c r="J100" s="13">
        <v>0</v>
      </c>
      <c r="K100" s="15">
        <v>618</v>
      </c>
      <c r="L100" s="15">
        <v>616</v>
      </c>
      <c r="M100" s="15">
        <v>1234</v>
      </c>
      <c r="O100" s="13"/>
      <c r="P100" s="13"/>
    </row>
    <row r="101" spans="1:16" s="93" customFormat="1" ht="12.9" customHeight="1" x14ac:dyDescent="0.2">
      <c r="A101" s="11" t="str">
        <f t="shared" si="4"/>
        <v>ALBANY1998</v>
      </c>
      <c r="B101" s="3" t="s">
        <v>3</v>
      </c>
      <c r="C101" s="12">
        <v>1998</v>
      </c>
      <c r="D101" s="12"/>
      <c r="E101" s="13">
        <v>614</v>
      </c>
      <c r="F101" s="13">
        <v>616</v>
      </c>
      <c r="G101" s="13">
        <v>1230</v>
      </c>
      <c r="H101" s="13">
        <v>0</v>
      </c>
      <c r="I101" s="13">
        <v>0</v>
      </c>
      <c r="J101" s="13">
        <v>0</v>
      </c>
      <c r="K101" s="15">
        <v>614</v>
      </c>
      <c r="L101" s="15">
        <v>616</v>
      </c>
      <c r="M101" s="15">
        <v>1230</v>
      </c>
      <c r="O101" s="13"/>
      <c r="P101" s="13"/>
    </row>
    <row r="102" spans="1:16" s="93" customFormat="1" ht="12.9" customHeight="1" x14ac:dyDescent="0.2">
      <c r="A102" s="11" t="str">
        <f t="shared" si="4"/>
        <v>ALBANY1999</v>
      </c>
      <c r="B102" s="3" t="s">
        <v>3</v>
      </c>
      <c r="C102" s="12">
        <v>1999</v>
      </c>
      <c r="D102" s="12"/>
      <c r="E102" s="13">
        <v>658</v>
      </c>
      <c r="F102" s="13">
        <v>658</v>
      </c>
      <c r="G102" s="13">
        <v>1316</v>
      </c>
      <c r="H102" s="13">
        <v>0</v>
      </c>
      <c r="I102" s="13">
        <v>0</v>
      </c>
      <c r="J102" s="13">
        <v>0</v>
      </c>
      <c r="K102" s="15">
        <v>658</v>
      </c>
      <c r="L102" s="15">
        <v>658</v>
      </c>
      <c r="M102" s="15">
        <v>1316</v>
      </c>
      <c r="O102" s="13"/>
      <c r="P102" s="13"/>
    </row>
    <row r="103" spans="1:16" s="93" customFormat="1" ht="12.9" customHeight="1" x14ac:dyDescent="0.2">
      <c r="A103" s="11" t="str">
        <f t="shared" si="4"/>
        <v>ALBANY2000</v>
      </c>
      <c r="B103" s="3" t="s">
        <v>3</v>
      </c>
      <c r="C103" s="12">
        <v>2000</v>
      </c>
      <c r="D103" s="12"/>
      <c r="E103" s="13">
        <v>778</v>
      </c>
      <c r="F103" s="13">
        <v>778</v>
      </c>
      <c r="G103" s="13">
        <v>1556</v>
      </c>
      <c r="H103" s="13">
        <v>0</v>
      </c>
      <c r="I103" s="13">
        <v>0</v>
      </c>
      <c r="J103" s="13">
        <v>0</v>
      </c>
      <c r="K103" s="15">
        <v>778</v>
      </c>
      <c r="L103" s="15">
        <v>778</v>
      </c>
      <c r="M103" s="15">
        <v>1556</v>
      </c>
      <c r="O103" s="13"/>
      <c r="P103" s="13"/>
    </row>
    <row r="104" spans="1:16" s="93" customFormat="1" ht="12.9" customHeight="1" x14ac:dyDescent="0.2">
      <c r="A104" s="11" t="str">
        <f t="shared" si="4"/>
        <v>ALBANY2001</v>
      </c>
      <c r="B104" s="91" t="s">
        <v>3</v>
      </c>
      <c r="C104" s="16">
        <v>2001</v>
      </c>
      <c r="D104" s="89"/>
      <c r="E104" s="92">
        <v>679</v>
      </c>
      <c r="F104" s="92">
        <v>679</v>
      </c>
      <c r="G104" s="92">
        <v>1358</v>
      </c>
      <c r="H104" s="92">
        <v>0</v>
      </c>
      <c r="I104" s="92">
        <v>0</v>
      </c>
      <c r="J104" s="92">
        <v>0</v>
      </c>
      <c r="K104" s="15">
        <v>679</v>
      </c>
      <c r="L104" s="15">
        <v>679</v>
      </c>
      <c r="M104" s="15">
        <v>1358</v>
      </c>
      <c r="O104" s="13"/>
      <c r="P104" s="13"/>
    </row>
    <row r="105" spans="1:16" s="93" customFormat="1" ht="12.9" customHeight="1" x14ac:dyDescent="0.2">
      <c r="A105" s="11" t="str">
        <f t="shared" si="4"/>
        <v>ALBANY2002</v>
      </c>
      <c r="B105" s="93" t="s">
        <v>3</v>
      </c>
      <c r="C105" s="12">
        <v>2002</v>
      </c>
      <c r="D105" s="89"/>
      <c r="E105" s="94">
        <v>677</v>
      </c>
      <c r="F105" s="94">
        <v>676</v>
      </c>
      <c r="G105" s="94">
        <v>1353</v>
      </c>
      <c r="H105" s="94">
        <v>0</v>
      </c>
      <c r="I105" s="94">
        <v>0</v>
      </c>
      <c r="J105" s="94">
        <v>0</v>
      </c>
      <c r="K105" s="15">
        <v>677</v>
      </c>
      <c r="L105" s="15">
        <v>676</v>
      </c>
      <c r="M105" s="15">
        <v>1353</v>
      </c>
      <c r="O105" s="13"/>
      <c r="P105" s="13"/>
    </row>
    <row r="106" spans="1:16" s="93" customFormat="1" ht="12.9" customHeight="1" x14ac:dyDescent="0.2">
      <c r="A106" s="11" t="str">
        <f t="shared" si="4"/>
        <v>ALBANY2003</v>
      </c>
      <c r="B106" s="95" t="s">
        <v>3</v>
      </c>
      <c r="C106" s="88">
        <v>2003</v>
      </c>
      <c r="D106" s="89"/>
      <c r="E106" s="15">
        <v>670</v>
      </c>
      <c r="F106" s="15">
        <v>670</v>
      </c>
      <c r="G106" s="15">
        <v>1340</v>
      </c>
      <c r="H106" s="90">
        <v>0</v>
      </c>
      <c r="I106" s="90">
        <v>0</v>
      </c>
      <c r="J106" s="15">
        <v>0</v>
      </c>
      <c r="K106" s="15">
        <v>670</v>
      </c>
      <c r="L106" s="15">
        <v>670</v>
      </c>
      <c r="M106" s="15">
        <v>1340</v>
      </c>
      <c r="O106" s="13"/>
      <c r="P106" s="13"/>
    </row>
    <row r="107" spans="1:16" s="93" customFormat="1" ht="12.9" customHeight="1" x14ac:dyDescent="0.2">
      <c r="A107" s="11" t="str">
        <f t="shared" si="4"/>
        <v>ALBANY2004</v>
      </c>
      <c r="B107" s="3" t="s">
        <v>3</v>
      </c>
      <c r="C107" s="12">
        <v>2004</v>
      </c>
      <c r="D107" s="12"/>
      <c r="E107" s="13">
        <v>686</v>
      </c>
      <c r="F107" s="13">
        <v>686</v>
      </c>
      <c r="G107" s="13">
        <v>1372</v>
      </c>
      <c r="H107" s="13">
        <v>0</v>
      </c>
      <c r="I107" s="13">
        <v>0</v>
      </c>
      <c r="J107" s="13">
        <v>0</v>
      </c>
      <c r="K107" s="15">
        <v>686</v>
      </c>
      <c r="L107" s="15">
        <v>686</v>
      </c>
      <c r="M107" s="15">
        <v>1372</v>
      </c>
      <c r="O107" s="13"/>
      <c r="P107" s="13"/>
    </row>
    <row r="108" spans="1:16" s="93" customFormat="1" ht="12.9" customHeight="1" x14ac:dyDescent="0.2">
      <c r="A108" s="11" t="str">
        <f t="shared" si="4"/>
        <v>ALBANY2005</v>
      </c>
      <c r="B108" s="93" t="s">
        <v>3</v>
      </c>
      <c r="C108" s="88">
        <v>2005</v>
      </c>
      <c r="D108" s="89"/>
      <c r="E108" s="15">
        <v>739</v>
      </c>
      <c r="F108" s="15">
        <v>738</v>
      </c>
      <c r="G108" s="15">
        <v>1477</v>
      </c>
      <c r="H108" s="15">
        <v>0</v>
      </c>
      <c r="I108" s="15">
        <v>0</v>
      </c>
      <c r="J108" s="15">
        <v>0</v>
      </c>
      <c r="K108" s="15">
        <v>739</v>
      </c>
      <c r="L108" s="15">
        <v>738</v>
      </c>
      <c r="M108" s="15">
        <v>1477</v>
      </c>
      <c r="O108" s="13"/>
      <c r="P108" s="13"/>
    </row>
    <row r="109" spans="1:16" s="93" customFormat="1" ht="12.9" customHeight="1" x14ac:dyDescent="0.2">
      <c r="A109" s="11" t="str">
        <f t="shared" si="4"/>
        <v>ALBANY2006</v>
      </c>
      <c r="B109" s="95" t="s">
        <v>3</v>
      </c>
      <c r="C109" s="88">
        <v>2006</v>
      </c>
      <c r="D109" s="89"/>
      <c r="E109" s="15">
        <v>802</v>
      </c>
      <c r="F109" s="15">
        <v>807</v>
      </c>
      <c r="G109" s="15">
        <v>1609</v>
      </c>
      <c r="H109" s="90">
        <v>0</v>
      </c>
      <c r="I109" s="90">
        <v>0</v>
      </c>
      <c r="J109" s="15">
        <v>0</v>
      </c>
      <c r="K109" s="15">
        <v>802</v>
      </c>
      <c r="L109" s="15">
        <v>807</v>
      </c>
      <c r="M109" s="15">
        <v>1609</v>
      </c>
      <c r="O109" s="13"/>
      <c r="P109" s="13"/>
    </row>
    <row r="110" spans="1:16" s="93" customFormat="1" ht="12.9" customHeight="1" x14ac:dyDescent="0.2">
      <c r="A110" s="11" t="str">
        <f t="shared" si="4"/>
        <v>ALBANY2007</v>
      </c>
      <c r="B110" s="93" t="s">
        <v>3</v>
      </c>
      <c r="C110" s="12">
        <v>2007</v>
      </c>
      <c r="D110" s="12"/>
      <c r="E110" s="94">
        <v>862</v>
      </c>
      <c r="F110" s="94">
        <v>861</v>
      </c>
      <c r="G110" s="94">
        <v>1723</v>
      </c>
      <c r="H110" s="94">
        <v>0</v>
      </c>
      <c r="I110" s="94">
        <v>0</v>
      </c>
      <c r="J110" s="94">
        <v>0</v>
      </c>
      <c r="K110" s="15">
        <v>862</v>
      </c>
      <c r="L110" s="15">
        <v>861</v>
      </c>
      <c r="M110" s="15">
        <v>1723</v>
      </c>
      <c r="O110" s="13"/>
      <c r="P110" s="13"/>
    </row>
    <row r="111" spans="1:16" s="93" customFormat="1" ht="12.9" customHeight="1" x14ac:dyDescent="0.2">
      <c r="A111" s="11" t="str">
        <f t="shared" si="4"/>
        <v>ALBANY2008</v>
      </c>
      <c r="B111" s="3" t="s">
        <v>3</v>
      </c>
      <c r="C111" s="12">
        <v>2008</v>
      </c>
      <c r="D111" s="12"/>
      <c r="E111" s="13">
        <v>939</v>
      </c>
      <c r="F111" s="13">
        <v>937</v>
      </c>
      <c r="G111" s="13">
        <v>1876</v>
      </c>
      <c r="H111" s="13">
        <v>0</v>
      </c>
      <c r="I111" s="13">
        <v>0</v>
      </c>
      <c r="J111" s="13">
        <v>0</v>
      </c>
      <c r="K111" s="15">
        <v>939</v>
      </c>
      <c r="L111" s="15">
        <v>937</v>
      </c>
      <c r="M111" s="15">
        <v>1876</v>
      </c>
      <c r="O111" s="13"/>
      <c r="P111" s="13"/>
    </row>
    <row r="112" spans="1:16" s="93" customFormat="1" ht="12.9" customHeight="1" x14ac:dyDescent="0.2">
      <c r="A112" s="11" t="str">
        <f t="shared" si="4"/>
        <v>ALBANY2009</v>
      </c>
      <c r="B112" s="3" t="s">
        <v>3</v>
      </c>
      <c r="C112" s="12">
        <v>2009</v>
      </c>
      <c r="D112" s="12"/>
      <c r="E112" s="13">
        <v>871</v>
      </c>
      <c r="F112" s="13">
        <v>871</v>
      </c>
      <c r="G112" s="13">
        <v>1742</v>
      </c>
      <c r="H112" s="13">
        <v>0</v>
      </c>
      <c r="I112" s="13">
        <v>0</v>
      </c>
      <c r="J112" s="13">
        <v>0</v>
      </c>
      <c r="K112" s="15">
        <v>871</v>
      </c>
      <c r="L112" s="15">
        <v>871</v>
      </c>
      <c r="M112" s="15">
        <v>1742</v>
      </c>
      <c r="O112" s="13"/>
      <c r="P112" s="13"/>
    </row>
    <row r="113" spans="1:16" s="93" customFormat="1" ht="12.9" customHeight="1" x14ac:dyDescent="0.2">
      <c r="A113" s="11" t="str">
        <f t="shared" si="4"/>
        <v>ALBANY2010</v>
      </c>
      <c r="B113" s="95" t="s">
        <v>3</v>
      </c>
      <c r="C113" s="88">
        <v>2010</v>
      </c>
      <c r="D113" s="89"/>
      <c r="E113" s="15">
        <v>894</v>
      </c>
      <c r="F113" s="15">
        <v>894</v>
      </c>
      <c r="G113" s="15">
        <v>1788</v>
      </c>
      <c r="H113" s="90">
        <v>0</v>
      </c>
      <c r="I113" s="90">
        <v>0</v>
      </c>
      <c r="J113" s="15">
        <v>0</v>
      </c>
      <c r="K113" s="15">
        <v>894</v>
      </c>
      <c r="L113" s="15">
        <v>894</v>
      </c>
      <c r="M113" s="15">
        <v>1788</v>
      </c>
      <c r="O113" s="13"/>
      <c r="P113" s="13"/>
    </row>
    <row r="114" spans="1:16" s="93" customFormat="1" ht="12.9" customHeight="1" x14ac:dyDescent="0.2">
      <c r="A114" s="11" t="str">
        <f t="shared" si="4"/>
        <v>ALBANY2011</v>
      </c>
      <c r="B114" s="93" t="s">
        <v>3</v>
      </c>
      <c r="C114" s="88">
        <v>2011</v>
      </c>
      <c r="D114" s="89"/>
      <c r="E114" s="15">
        <v>952</v>
      </c>
      <c r="F114" s="15">
        <v>951</v>
      </c>
      <c r="G114" s="15">
        <v>1903</v>
      </c>
      <c r="H114" s="15">
        <v>0</v>
      </c>
      <c r="I114" s="15">
        <v>0</v>
      </c>
      <c r="J114" s="15">
        <v>0</v>
      </c>
      <c r="K114" s="15">
        <v>952</v>
      </c>
      <c r="L114" s="15">
        <v>951</v>
      </c>
      <c r="M114" s="15">
        <v>1903</v>
      </c>
      <c r="O114" s="13"/>
      <c r="P114" s="13"/>
    </row>
    <row r="115" spans="1:16" s="93" customFormat="1" ht="12.9" customHeight="1" x14ac:dyDescent="0.2">
      <c r="A115" s="11" t="str">
        <f t="shared" si="4"/>
        <v>ALBANY2012</v>
      </c>
      <c r="B115" s="95" t="s">
        <v>3</v>
      </c>
      <c r="C115" s="88">
        <v>2012</v>
      </c>
      <c r="D115" s="89"/>
      <c r="E115" s="15">
        <v>1000</v>
      </c>
      <c r="F115" s="15">
        <v>999</v>
      </c>
      <c r="G115" s="15">
        <v>1999</v>
      </c>
      <c r="H115" s="90">
        <v>0</v>
      </c>
      <c r="I115" s="90">
        <v>0</v>
      </c>
      <c r="J115" s="15">
        <v>0</v>
      </c>
      <c r="K115" s="15">
        <v>1000</v>
      </c>
      <c r="L115" s="15">
        <v>999</v>
      </c>
      <c r="M115" s="15">
        <v>1999</v>
      </c>
      <c r="O115" s="13"/>
      <c r="P115" s="13"/>
    </row>
    <row r="116" spans="1:16" s="93" customFormat="1" ht="12.9" customHeight="1" x14ac:dyDescent="0.2">
      <c r="A116" s="11" t="str">
        <f t="shared" si="4"/>
        <v>ALBANY2013</v>
      </c>
      <c r="B116" s="91" t="s">
        <v>3</v>
      </c>
      <c r="C116" s="16">
        <v>2013</v>
      </c>
      <c r="D116" s="89"/>
      <c r="E116" s="92">
        <v>996</v>
      </c>
      <c r="F116" s="92">
        <v>995</v>
      </c>
      <c r="G116" s="92">
        <v>1991</v>
      </c>
      <c r="H116" s="92">
        <v>0</v>
      </c>
      <c r="I116" s="92">
        <v>0</v>
      </c>
      <c r="J116" s="92">
        <v>0</v>
      </c>
      <c r="K116" s="15">
        <v>996</v>
      </c>
      <c r="L116" s="15">
        <v>995</v>
      </c>
      <c r="M116" s="15">
        <v>1991</v>
      </c>
      <c r="O116" s="13"/>
      <c r="P116" s="13"/>
    </row>
    <row r="117" spans="1:16" s="93" customFormat="1" ht="12.9" customHeight="1" x14ac:dyDescent="0.2">
      <c r="A117" s="11" t="str">
        <f t="shared" si="4"/>
        <v>ALBANY2014</v>
      </c>
      <c r="B117" s="3" t="s">
        <v>3</v>
      </c>
      <c r="C117" s="12">
        <v>2014</v>
      </c>
      <c r="D117" s="12"/>
      <c r="E117" s="13">
        <v>990</v>
      </c>
      <c r="F117" s="13">
        <v>992</v>
      </c>
      <c r="G117" s="13">
        <v>1982</v>
      </c>
      <c r="H117" s="13">
        <v>0</v>
      </c>
      <c r="I117" s="13">
        <v>0</v>
      </c>
      <c r="J117" s="13">
        <v>0</v>
      </c>
      <c r="K117" s="15">
        <v>990</v>
      </c>
      <c r="L117" s="15">
        <v>992</v>
      </c>
      <c r="M117" s="15">
        <v>1982</v>
      </c>
      <c r="O117" s="13"/>
      <c r="P117" s="13"/>
    </row>
    <row r="118" spans="1:16" s="93" customFormat="1" ht="12.9" customHeight="1" x14ac:dyDescent="0.2">
      <c r="A118" s="11" t="str">
        <f t="shared" si="4"/>
        <v>ALBANY2015</v>
      </c>
      <c r="B118" s="93" t="s">
        <v>3</v>
      </c>
      <c r="C118" s="88">
        <v>2015</v>
      </c>
      <c r="D118" s="89"/>
      <c r="E118" s="15">
        <v>765</v>
      </c>
      <c r="F118" s="15">
        <v>764</v>
      </c>
      <c r="G118" s="15">
        <v>1529</v>
      </c>
      <c r="H118" s="15">
        <v>0</v>
      </c>
      <c r="I118" s="15">
        <v>0</v>
      </c>
      <c r="J118" s="15">
        <v>0</v>
      </c>
      <c r="K118" s="15">
        <v>765</v>
      </c>
      <c r="L118" s="15">
        <v>764</v>
      </c>
      <c r="M118" s="15">
        <v>1529</v>
      </c>
      <c r="O118" s="13"/>
      <c r="P118" s="13"/>
    </row>
    <row r="119" spans="1:16" s="93" customFormat="1" ht="12.9" customHeight="1" x14ac:dyDescent="0.2">
      <c r="A119" s="11" t="str">
        <f t="shared" si="4"/>
        <v>ALBANY2016</v>
      </c>
      <c r="B119" s="3" t="s">
        <v>3</v>
      </c>
      <c r="C119" s="12">
        <v>2016</v>
      </c>
      <c r="D119" s="12"/>
      <c r="E119" s="13">
        <v>1110</v>
      </c>
      <c r="F119" s="13">
        <v>1112</v>
      </c>
      <c r="G119" s="13">
        <v>2222</v>
      </c>
      <c r="H119" s="13">
        <v>0</v>
      </c>
      <c r="I119" s="13">
        <v>0</v>
      </c>
      <c r="J119" s="13">
        <v>0</v>
      </c>
      <c r="K119" s="15">
        <v>1110</v>
      </c>
      <c r="L119" s="15">
        <v>1112</v>
      </c>
      <c r="M119" s="15">
        <v>2222</v>
      </c>
      <c r="O119" s="13"/>
      <c r="P119" s="13"/>
    </row>
    <row r="120" spans="1:16" s="93" customFormat="1" ht="12.9" customHeight="1" x14ac:dyDescent="0.2">
      <c r="A120" s="11" t="str">
        <f t="shared" si="4"/>
        <v>ALBANY2017</v>
      </c>
      <c r="B120" s="3" t="s">
        <v>3</v>
      </c>
      <c r="C120" s="12">
        <v>2017</v>
      </c>
      <c r="D120" s="12"/>
      <c r="E120" s="13">
        <v>1164</v>
      </c>
      <c r="F120" s="13">
        <v>1162</v>
      </c>
      <c r="G120" s="13">
        <v>2326</v>
      </c>
      <c r="H120" s="13">
        <v>0</v>
      </c>
      <c r="I120" s="13">
        <v>0</v>
      </c>
      <c r="J120" s="13">
        <v>0</v>
      </c>
      <c r="K120" s="15">
        <v>1164</v>
      </c>
      <c r="L120" s="15">
        <v>1162</v>
      </c>
      <c r="M120" s="15">
        <v>2326</v>
      </c>
      <c r="O120" s="13"/>
      <c r="P120" s="13"/>
    </row>
    <row r="121" spans="1:16" s="93" customFormat="1" ht="12.9" customHeight="1" x14ac:dyDescent="0.2">
      <c r="A121" s="11" t="str">
        <f t="shared" si="4"/>
        <v>ALBANY2018</v>
      </c>
      <c r="B121" s="95" t="s">
        <v>3</v>
      </c>
      <c r="C121" s="88">
        <v>2018</v>
      </c>
      <c r="D121" s="89"/>
      <c r="E121" s="15">
        <v>1165</v>
      </c>
      <c r="F121" s="15">
        <v>1164</v>
      </c>
      <c r="G121" s="15">
        <v>2329</v>
      </c>
      <c r="H121" s="90">
        <v>0</v>
      </c>
      <c r="I121" s="90">
        <v>0</v>
      </c>
      <c r="J121" s="15">
        <v>0</v>
      </c>
      <c r="K121" s="15">
        <v>1165</v>
      </c>
      <c r="L121" s="15">
        <v>1164</v>
      </c>
      <c r="M121" s="15">
        <v>2329</v>
      </c>
      <c r="O121" s="13"/>
      <c r="P121" s="13"/>
    </row>
    <row r="122" spans="1:16" s="93" customFormat="1" ht="12.9" customHeight="1" x14ac:dyDescent="0.2">
      <c r="A122" s="11" t="str">
        <f t="shared" si="4"/>
        <v>ALBANY2019</v>
      </c>
      <c r="B122" s="3" t="s">
        <v>3</v>
      </c>
      <c r="C122" s="12">
        <v>2019</v>
      </c>
      <c r="D122" s="12"/>
      <c r="E122" s="13">
        <v>1171</v>
      </c>
      <c r="F122" s="13">
        <v>1171</v>
      </c>
      <c r="G122" s="13">
        <v>2342</v>
      </c>
      <c r="H122" s="13">
        <v>0</v>
      </c>
      <c r="I122" s="13">
        <v>0</v>
      </c>
      <c r="J122" s="13">
        <v>0</v>
      </c>
      <c r="K122" s="15">
        <v>1171</v>
      </c>
      <c r="L122" s="15">
        <v>1171</v>
      </c>
      <c r="M122" s="15">
        <v>2342</v>
      </c>
      <c r="O122" s="13"/>
      <c r="P122" s="13"/>
    </row>
    <row r="123" spans="1:16" s="93" customFormat="1" ht="12.9" customHeight="1" x14ac:dyDescent="0.2">
      <c r="A123" s="11" t="str">
        <f t="shared" si="4"/>
        <v>ALBANY2020</v>
      </c>
      <c r="B123" s="3" t="s">
        <v>3</v>
      </c>
      <c r="C123" s="12">
        <v>2020</v>
      </c>
      <c r="D123" s="12"/>
      <c r="E123" s="13">
        <v>671</v>
      </c>
      <c r="F123" s="13">
        <v>671</v>
      </c>
      <c r="G123" s="13">
        <v>1342</v>
      </c>
      <c r="H123" s="13">
        <v>0</v>
      </c>
      <c r="I123" s="13">
        <v>0</v>
      </c>
      <c r="J123" s="13">
        <v>0</v>
      </c>
      <c r="K123" s="15">
        <v>671</v>
      </c>
      <c r="L123" s="15">
        <v>671</v>
      </c>
      <c r="M123" s="15">
        <v>1342</v>
      </c>
      <c r="O123" s="13"/>
      <c r="P123" s="13"/>
    </row>
    <row r="124" spans="1:16" s="93" customFormat="1" ht="12.9" customHeight="1" x14ac:dyDescent="0.2">
      <c r="A124" s="11" t="str">
        <f t="shared" si="4"/>
        <v>ALBANY2021</v>
      </c>
      <c r="B124" s="3" t="s">
        <v>3</v>
      </c>
      <c r="C124" s="12">
        <v>2021</v>
      </c>
      <c r="D124" s="12"/>
      <c r="E124" s="13">
        <v>908</v>
      </c>
      <c r="F124" s="13">
        <v>906</v>
      </c>
      <c r="G124" s="13">
        <v>1814</v>
      </c>
      <c r="H124" s="13">
        <v>0</v>
      </c>
      <c r="I124" s="13">
        <v>0</v>
      </c>
      <c r="J124" s="13">
        <v>0</v>
      </c>
      <c r="K124" s="15">
        <v>908</v>
      </c>
      <c r="L124" s="15">
        <v>906</v>
      </c>
      <c r="M124" s="15">
        <v>1814</v>
      </c>
      <c r="O124" s="13"/>
      <c r="P124" s="13"/>
    </row>
    <row r="125" spans="1:16" s="93" customFormat="1" ht="12.9" customHeight="1" x14ac:dyDescent="0.2">
      <c r="A125" s="11" t="str">
        <f t="shared" si="4"/>
        <v>ALBANY2022</v>
      </c>
      <c r="B125" s="3" t="s">
        <v>3</v>
      </c>
      <c r="C125" s="12">
        <v>2022</v>
      </c>
      <c r="D125" s="12"/>
      <c r="E125" s="13">
        <v>965</v>
      </c>
      <c r="F125" s="13">
        <v>966</v>
      </c>
      <c r="G125" s="13">
        <v>1931</v>
      </c>
      <c r="H125" s="13">
        <v>0</v>
      </c>
      <c r="I125" s="13">
        <v>0</v>
      </c>
      <c r="J125" s="13">
        <v>0</v>
      </c>
      <c r="K125" s="15">
        <v>965</v>
      </c>
      <c r="L125" s="15">
        <v>966</v>
      </c>
      <c r="M125" s="15">
        <v>1931</v>
      </c>
      <c r="O125" s="13"/>
      <c r="P125" s="13"/>
    </row>
    <row r="126" spans="1:16" s="93" customFormat="1" ht="12.9" customHeight="1" x14ac:dyDescent="0.2">
      <c r="A126" s="11" t="str">
        <f t="shared" si="4"/>
        <v>ALBANY2023</v>
      </c>
      <c r="B126" s="3" t="s">
        <v>3</v>
      </c>
      <c r="C126" s="12">
        <v>2023</v>
      </c>
      <c r="D126" s="89"/>
      <c r="E126" s="13">
        <v>1177</v>
      </c>
      <c r="F126" s="13">
        <v>1176</v>
      </c>
      <c r="G126" s="13">
        <v>2353</v>
      </c>
      <c r="H126" s="13">
        <v>0</v>
      </c>
      <c r="I126" s="13">
        <v>0</v>
      </c>
      <c r="J126" s="13">
        <v>0</v>
      </c>
      <c r="K126" s="15">
        <v>1177</v>
      </c>
      <c r="L126" s="15">
        <v>1176</v>
      </c>
      <c r="M126" s="15">
        <v>2353</v>
      </c>
      <c r="O126" s="13"/>
      <c r="P126" s="13"/>
    </row>
    <row r="127" spans="1:16" s="93" customFormat="1" ht="12.9" customHeight="1" x14ac:dyDescent="0.2">
      <c r="A127" s="11" t="str">
        <f t="shared" si="4"/>
        <v>ALBANY2024</v>
      </c>
      <c r="B127" s="3" t="s">
        <v>3</v>
      </c>
      <c r="C127" s="12">
        <v>2024</v>
      </c>
      <c r="D127" s="12"/>
      <c r="E127" s="13">
        <v>1225</v>
      </c>
      <c r="F127" s="13">
        <v>1223</v>
      </c>
      <c r="G127" s="13">
        <v>2448</v>
      </c>
      <c r="H127" s="13">
        <v>0</v>
      </c>
      <c r="I127" s="13">
        <v>0</v>
      </c>
      <c r="J127" s="13">
        <v>0</v>
      </c>
      <c r="K127" s="15">
        <v>1225</v>
      </c>
      <c r="L127" s="15">
        <v>1223</v>
      </c>
      <c r="M127" s="15">
        <v>2448</v>
      </c>
      <c r="O127" s="13"/>
      <c r="P127" s="13"/>
    </row>
    <row r="128" spans="1:16" s="93" customFormat="1" ht="12.9" customHeight="1" x14ac:dyDescent="0.2">
      <c r="A128" s="11" t="str">
        <f t="shared" si="4"/>
        <v>ALBURY1985</v>
      </c>
      <c r="B128" s="3" t="s">
        <v>4</v>
      </c>
      <c r="C128" s="12">
        <v>1985</v>
      </c>
      <c r="D128" s="12"/>
      <c r="E128" s="13">
        <v>5499</v>
      </c>
      <c r="F128" s="13">
        <v>5495</v>
      </c>
      <c r="G128" s="13">
        <v>10994</v>
      </c>
      <c r="H128" s="13">
        <v>0</v>
      </c>
      <c r="I128" s="13">
        <v>0</v>
      </c>
      <c r="J128" s="13">
        <v>0</v>
      </c>
      <c r="K128" s="15">
        <v>5499</v>
      </c>
      <c r="L128" s="15">
        <v>5495</v>
      </c>
      <c r="M128" s="15">
        <v>10994</v>
      </c>
      <c r="O128" s="13"/>
      <c r="P128" s="13"/>
    </row>
    <row r="129" spans="1:16" s="93" customFormat="1" ht="12.9" customHeight="1" x14ac:dyDescent="0.2">
      <c r="A129" s="11" t="str">
        <f t="shared" si="4"/>
        <v>ALBURY1986</v>
      </c>
      <c r="B129" s="3" t="s">
        <v>4</v>
      </c>
      <c r="C129" s="12">
        <v>1986</v>
      </c>
      <c r="D129" s="12"/>
      <c r="E129" s="13">
        <v>5919</v>
      </c>
      <c r="F129" s="13">
        <v>5899</v>
      </c>
      <c r="G129" s="13">
        <v>11818</v>
      </c>
      <c r="H129" s="13">
        <v>0</v>
      </c>
      <c r="I129" s="13">
        <v>0</v>
      </c>
      <c r="J129" s="13">
        <v>0</v>
      </c>
      <c r="K129" s="15">
        <v>5919</v>
      </c>
      <c r="L129" s="15">
        <v>5899</v>
      </c>
      <c r="M129" s="15">
        <v>11818</v>
      </c>
      <c r="O129" s="13"/>
      <c r="P129" s="13"/>
    </row>
    <row r="130" spans="1:16" s="93" customFormat="1" ht="12.9" customHeight="1" x14ac:dyDescent="0.2">
      <c r="A130" s="11" t="str">
        <f t="shared" si="4"/>
        <v>ALBURY1987</v>
      </c>
      <c r="B130" s="3" t="s">
        <v>4</v>
      </c>
      <c r="C130" s="12">
        <v>1987</v>
      </c>
      <c r="D130" s="12"/>
      <c r="E130" s="13">
        <v>5849</v>
      </c>
      <c r="F130" s="13">
        <v>5839</v>
      </c>
      <c r="G130" s="13">
        <v>11688</v>
      </c>
      <c r="H130" s="13">
        <v>0</v>
      </c>
      <c r="I130" s="13">
        <v>0</v>
      </c>
      <c r="J130" s="13">
        <v>0</v>
      </c>
      <c r="K130" s="15">
        <v>5849</v>
      </c>
      <c r="L130" s="15">
        <v>5839</v>
      </c>
      <c r="M130" s="15">
        <v>11688</v>
      </c>
      <c r="O130" s="13"/>
      <c r="P130" s="13"/>
    </row>
    <row r="131" spans="1:16" s="93" customFormat="1" ht="12.9" customHeight="1" x14ac:dyDescent="0.2">
      <c r="A131" s="11" t="str">
        <f t="shared" ref="A131:A190" si="5">CONCATENATE(B131,C131)</f>
        <v>ALBURY1988</v>
      </c>
      <c r="B131" s="3" t="s">
        <v>4</v>
      </c>
      <c r="C131" s="12">
        <v>1988</v>
      </c>
      <c r="D131" s="12"/>
      <c r="E131" s="13">
        <v>5058</v>
      </c>
      <c r="F131" s="13">
        <v>5052</v>
      </c>
      <c r="G131" s="13">
        <v>10110</v>
      </c>
      <c r="H131" s="13">
        <v>0</v>
      </c>
      <c r="I131" s="13">
        <v>0</v>
      </c>
      <c r="J131" s="13">
        <v>0</v>
      </c>
      <c r="K131" s="15">
        <v>5058</v>
      </c>
      <c r="L131" s="15">
        <v>5052</v>
      </c>
      <c r="M131" s="15">
        <v>10110</v>
      </c>
      <c r="O131" s="13"/>
      <c r="P131" s="13"/>
    </row>
    <row r="132" spans="1:16" s="93" customFormat="1" ht="12.9" customHeight="1" x14ac:dyDescent="0.2">
      <c r="A132" s="11" t="str">
        <f t="shared" si="5"/>
        <v>ALBURY1989</v>
      </c>
      <c r="B132" s="3" t="s">
        <v>4</v>
      </c>
      <c r="C132" s="12">
        <v>1989</v>
      </c>
      <c r="D132" s="12"/>
      <c r="E132" s="13">
        <v>3956</v>
      </c>
      <c r="F132" s="13">
        <v>3940</v>
      </c>
      <c r="G132" s="13">
        <v>7896</v>
      </c>
      <c r="H132" s="13">
        <v>0</v>
      </c>
      <c r="I132" s="13">
        <v>0</v>
      </c>
      <c r="J132" s="13">
        <v>0</v>
      </c>
      <c r="K132" s="15">
        <v>3956</v>
      </c>
      <c r="L132" s="15">
        <v>3940</v>
      </c>
      <c r="M132" s="15">
        <v>7896</v>
      </c>
      <c r="O132" s="13"/>
      <c r="P132" s="13"/>
    </row>
    <row r="133" spans="1:16" s="93" customFormat="1" ht="12.9" customHeight="1" x14ac:dyDescent="0.2">
      <c r="A133" s="11" t="str">
        <f t="shared" si="5"/>
        <v>ALBURY1990</v>
      </c>
      <c r="B133" s="3" t="s">
        <v>4</v>
      </c>
      <c r="C133" s="12">
        <v>1990</v>
      </c>
      <c r="D133" s="12"/>
      <c r="E133" s="13">
        <v>3882</v>
      </c>
      <c r="F133" s="13">
        <v>3820</v>
      </c>
      <c r="G133" s="13">
        <v>7702</v>
      </c>
      <c r="H133" s="13">
        <v>0</v>
      </c>
      <c r="I133" s="13">
        <v>0</v>
      </c>
      <c r="J133" s="13">
        <v>0</v>
      </c>
      <c r="K133" s="15">
        <v>3882</v>
      </c>
      <c r="L133" s="15">
        <v>3820</v>
      </c>
      <c r="M133" s="15">
        <v>7702</v>
      </c>
      <c r="O133" s="13"/>
      <c r="P133" s="13"/>
    </row>
    <row r="134" spans="1:16" s="93" customFormat="1" ht="12.9" customHeight="1" x14ac:dyDescent="0.2">
      <c r="A134" s="11" t="str">
        <f t="shared" si="5"/>
        <v>ALBURY1991</v>
      </c>
      <c r="B134" s="93" t="s">
        <v>4</v>
      </c>
      <c r="C134" s="88">
        <v>1991</v>
      </c>
      <c r="D134" s="12"/>
      <c r="E134" s="15">
        <v>4198</v>
      </c>
      <c r="F134" s="15">
        <v>4253</v>
      </c>
      <c r="G134" s="15">
        <v>8451</v>
      </c>
      <c r="H134" s="15">
        <v>0</v>
      </c>
      <c r="I134" s="15">
        <v>0</v>
      </c>
      <c r="J134" s="15">
        <v>0</v>
      </c>
      <c r="K134" s="15">
        <v>4198</v>
      </c>
      <c r="L134" s="15">
        <v>4253</v>
      </c>
      <c r="M134" s="15">
        <v>8451</v>
      </c>
      <c r="O134" s="13"/>
      <c r="P134" s="13"/>
    </row>
    <row r="135" spans="1:16" s="93" customFormat="1" ht="12.9" customHeight="1" x14ac:dyDescent="0.2">
      <c r="A135" s="11" t="str">
        <f t="shared" si="5"/>
        <v>ALBURY1992</v>
      </c>
      <c r="B135" s="3" t="s">
        <v>4</v>
      </c>
      <c r="C135" s="12">
        <v>1992</v>
      </c>
      <c r="D135" s="12"/>
      <c r="E135" s="13">
        <v>4366</v>
      </c>
      <c r="F135" s="13">
        <v>4305</v>
      </c>
      <c r="G135" s="13">
        <v>8671</v>
      </c>
      <c r="H135" s="13">
        <v>0</v>
      </c>
      <c r="I135" s="13">
        <v>0</v>
      </c>
      <c r="J135" s="13">
        <v>0</v>
      </c>
      <c r="K135" s="15">
        <v>4366</v>
      </c>
      <c r="L135" s="15">
        <v>4305</v>
      </c>
      <c r="M135" s="15">
        <v>8671</v>
      </c>
      <c r="O135" s="13"/>
      <c r="P135" s="13"/>
    </row>
    <row r="136" spans="1:16" s="93" customFormat="1" ht="12.9" customHeight="1" x14ac:dyDescent="0.2">
      <c r="A136" s="11" t="str">
        <f t="shared" si="5"/>
        <v>ALBURY1993</v>
      </c>
      <c r="B136" s="3" t="s">
        <v>4</v>
      </c>
      <c r="C136" s="12">
        <v>1993</v>
      </c>
      <c r="D136" s="12"/>
      <c r="E136" s="13">
        <v>5487</v>
      </c>
      <c r="F136" s="13">
        <v>5518</v>
      </c>
      <c r="G136" s="13">
        <v>11005</v>
      </c>
      <c r="H136" s="13">
        <v>0</v>
      </c>
      <c r="I136" s="13">
        <v>0</v>
      </c>
      <c r="J136" s="13">
        <v>0</v>
      </c>
      <c r="K136" s="15">
        <v>5487</v>
      </c>
      <c r="L136" s="15">
        <v>5518</v>
      </c>
      <c r="M136" s="15">
        <v>11005</v>
      </c>
      <c r="O136" s="13"/>
      <c r="P136" s="13"/>
    </row>
    <row r="137" spans="1:16" s="93" customFormat="1" ht="12.9" customHeight="1" x14ac:dyDescent="0.2">
      <c r="A137" s="11" t="str">
        <f t="shared" si="5"/>
        <v>ALBURY1994</v>
      </c>
      <c r="B137" s="93" t="s">
        <v>4</v>
      </c>
      <c r="C137" s="88">
        <v>1994</v>
      </c>
      <c r="D137" s="89"/>
      <c r="E137" s="15">
        <v>6282</v>
      </c>
      <c r="F137" s="15">
        <v>6281</v>
      </c>
      <c r="G137" s="15">
        <v>12563</v>
      </c>
      <c r="H137" s="15">
        <v>0</v>
      </c>
      <c r="I137" s="15">
        <v>0</v>
      </c>
      <c r="J137" s="15">
        <v>0</v>
      </c>
      <c r="K137" s="15">
        <v>6282</v>
      </c>
      <c r="L137" s="15">
        <v>6281</v>
      </c>
      <c r="M137" s="15">
        <v>12563</v>
      </c>
      <c r="O137" s="13"/>
      <c r="P137" s="13"/>
    </row>
    <row r="138" spans="1:16" s="93" customFormat="1" ht="12.9" customHeight="1" x14ac:dyDescent="0.2">
      <c r="A138" s="11" t="str">
        <f t="shared" si="5"/>
        <v>ALBURY1995</v>
      </c>
      <c r="B138" s="3" t="s">
        <v>4</v>
      </c>
      <c r="C138" s="12">
        <v>1995</v>
      </c>
      <c r="D138" s="12"/>
      <c r="E138" s="13">
        <v>6505</v>
      </c>
      <c r="F138" s="13">
        <v>6488</v>
      </c>
      <c r="G138" s="13">
        <v>12993</v>
      </c>
      <c r="H138" s="13">
        <v>0</v>
      </c>
      <c r="I138" s="13">
        <v>0</v>
      </c>
      <c r="J138" s="13">
        <v>0</v>
      </c>
      <c r="K138" s="15">
        <v>6505</v>
      </c>
      <c r="L138" s="15">
        <v>6488</v>
      </c>
      <c r="M138" s="15">
        <v>12993</v>
      </c>
      <c r="O138" s="13"/>
      <c r="P138" s="13"/>
    </row>
    <row r="139" spans="1:16" s="93" customFormat="1" ht="12.9" customHeight="1" x14ac:dyDescent="0.2">
      <c r="A139" s="11" t="str">
        <f t="shared" si="5"/>
        <v>ALBURY1996</v>
      </c>
      <c r="B139" s="3" t="s">
        <v>4</v>
      </c>
      <c r="C139" s="12">
        <v>1996</v>
      </c>
      <c r="D139" s="12"/>
      <c r="E139" s="13">
        <v>6101</v>
      </c>
      <c r="F139" s="13">
        <v>6103</v>
      </c>
      <c r="G139" s="13">
        <v>12204</v>
      </c>
      <c r="H139" s="13">
        <v>0</v>
      </c>
      <c r="I139" s="13">
        <v>0</v>
      </c>
      <c r="J139" s="13">
        <v>0</v>
      </c>
      <c r="K139" s="15">
        <v>6101</v>
      </c>
      <c r="L139" s="15">
        <v>6103</v>
      </c>
      <c r="M139" s="15">
        <v>12204</v>
      </c>
      <c r="O139" s="13"/>
      <c r="P139" s="13"/>
    </row>
    <row r="140" spans="1:16" s="93" customFormat="1" ht="12.9" customHeight="1" x14ac:dyDescent="0.2">
      <c r="A140" s="11" t="str">
        <f t="shared" si="5"/>
        <v>ALBURY1997</v>
      </c>
      <c r="B140" s="3" t="s">
        <v>4</v>
      </c>
      <c r="C140" s="12">
        <v>1997</v>
      </c>
      <c r="D140" s="12"/>
      <c r="E140" s="13">
        <v>5780</v>
      </c>
      <c r="F140" s="13">
        <v>5791</v>
      </c>
      <c r="G140" s="13">
        <v>11571</v>
      </c>
      <c r="H140" s="13">
        <v>0</v>
      </c>
      <c r="I140" s="13">
        <v>0</v>
      </c>
      <c r="J140" s="13">
        <v>0</v>
      </c>
      <c r="K140" s="15">
        <v>5780</v>
      </c>
      <c r="L140" s="15">
        <v>5791</v>
      </c>
      <c r="M140" s="15">
        <v>11571</v>
      </c>
      <c r="O140" s="13"/>
      <c r="P140" s="13"/>
    </row>
    <row r="141" spans="1:16" s="93" customFormat="1" ht="12.9" customHeight="1" x14ac:dyDescent="0.2">
      <c r="A141" s="11" t="str">
        <f t="shared" si="5"/>
        <v>ALBURY1998</v>
      </c>
      <c r="B141" s="3" t="s">
        <v>4</v>
      </c>
      <c r="C141" s="12">
        <v>1998</v>
      </c>
      <c r="D141" s="12"/>
      <c r="E141" s="13">
        <v>5685</v>
      </c>
      <c r="F141" s="13">
        <v>5695</v>
      </c>
      <c r="G141" s="13">
        <v>11380</v>
      </c>
      <c r="H141" s="13">
        <v>0</v>
      </c>
      <c r="I141" s="13">
        <v>0</v>
      </c>
      <c r="J141" s="13">
        <v>0</v>
      </c>
      <c r="K141" s="15">
        <v>5685</v>
      </c>
      <c r="L141" s="15">
        <v>5695</v>
      </c>
      <c r="M141" s="15">
        <v>11380</v>
      </c>
      <c r="O141" s="13"/>
      <c r="P141" s="13"/>
    </row>
    <row r="142" spans="1:16" s="93" customFormat="1" ht="12.9" customHeight="1" x14ac:dyDescent="0.2">
      <c r="A142" s="11" t="str">
        <f t="shared" si="5"/>
        <v>ALBURY1999</v>
      </c>
      <c r="B142" s="93" t="s">
        <v>4</v>
      </c>
      <c r="C142" s="12">
        <v>1999</v>
      </c>
      <c r="D142" s="89"/>
      <c r="E142" s="94">
        <v>5759</v>
      </c>
      <c r="F142" s="94">
        <v>5764</v>
      </c>
      <c r="G142" s="94">
        <v>11523</v>
      </c>
      <c r="H142" s="94">
        <v>0</v>
      </c>
      <c r="I142" s="94">
        <v>0</v>
      </c>
      <c r="J142" s="94">
        <v>0</v>
      </c>
      <c r="K142" s="15">
        <v>5759</v>
      </c>
      <c r="L142" s="15">
        <v>5764</v>
      </c>
      <c r="M142" s="15">
        <v>11523</v>
      </c>
      <c r="O142" s="13"/>
      <c r="P142" s="13"/>
    </row>
    <row r="143" spans="1:16" s="93" customFormat="1" ht="12.9" customHeight="1" x14ac:dyDescent="0.2">
      <c r="A143" s="11" t="str">
        <f t="shared" si="5"/>
        <v>ALBURY2000</v>
      </c>
      <c r="B143" s="3" t="s">
        <v>4</v>
      </c>
      <c r="C143" s="12">
        <v>2000</v>
      </c>
      <c r="D143" s="12"/>
      <c r="E143" s="13">
        <v>6094</v>
      </c>
      <c r="F143" s="13">
        <v>6096</v>
      </c>
      <c r="G143" s="13">
        <v>12190</v>
      </c>
      <c r="H143" s="13">
        <v>0</v>
      </c>
      <c r="I143" s="13">
        <v>0</v>
      </c>
      <c r="J143" s="13">
        <v>0</v>
      </c>
      <c r="K143" s="15">
        <v>6094</v>
      </c>
      <c r="L143" s="15">
        <v>6096</v>
      </c>
      <c r="M143" s="15">
        <v>12190</v>
      </c>
      <c r="O143" s="13"/>
      <c r="P143" s="13"/>
    </row>
    <row r="144" spans="1:16" s="93" customFormat="1" ht="12.9" customHeight="1" x14ac:dyDescent="0.2">
      <c r="A144" s="11" t="str">
        <f t="shared" si="5"/>
        <v>ALBURY2001</v>
      </c>
      <c r="B144" s="3" t="s">
        <v>4</v>
      </c>
      <c r="C144" s="12">
        <v>2001</v>
      </c>
      <c r="D144" s="12"/>
      <c r="E144" s="13">
        <v>5299</v>
      </c>
      <c r="F144" s="13">
        <v>5300</v>
      </c>
      <c r="G144" s="13">
        <v>10599</v>
      </c>
      <c r="H144" s="13">
        <v>0</v>
      </c>
      <c r="I144" s="13">
        <v>0</v>
      </c>
      <c r="J144" s="13">
        <v>0</v>
      </c>
      <c r="K144" s="15">
        <v>5299</v>
      </c>
      <c r="L144" s="15">
        <v>5300</v>
      </c>
      <c r="M144" s="15">
        <v>10599</v>
      </c>
      <c r="O144" s="13"/>
      <c r="P144" s="13"/>
    </row>
    <row r="145" spans="1:16" s="93" customFormat="1" ht="12.9" customHeight="1" x14ac:dyDescent="0.2">
      <c r="A145" s="11" t="str">
        <f t="shared" si="5"/>
        <v>ALBURY2002</v>
      </c>
      <c r="B145" s="3" t="s">
        <v>4</v>
      </c>
      <c r="C145" s="12">
        <v>2002</v>
      </c>
      <c r="D145" s="12"/>
      <c r="E145" s="13">
        <v>3582</v>
      </c>
      <c r="F145" s="13">
        <v>3570</v>
      </c>
      <c r="G145" s="13">
        <v>7152</v>
      </c>
      <c r="H145" s="13">
        <v>0</v>
      </c>
      <c r="I145" s="13">
        <v>0</v>
      </c>
      <c r="J145" s="13">
        <v>0</v>
      </c>
      <c r="K145" s="15">
        <v>3582</v>
      </c>
      <c r="L145" s="15">
        <v>3570</v>
      </c>
      <c r="M145" s="15">
        <v>7152</v>
      </c>
      <c r="O145" s="13"/>
      <c r="P145" s="13"/>
    </row>
    <row r="146" spans="1:16" s="93" customFormat="1" ht="12.9" customHeight="1" x14ac:dyDescent="0.2">
      <c r="A146" s="11" t="str">
        <f t="shared" si="5"/>
        <v>ALBURY2003</v>
      </c>
      <c r="B146" s="95" t="s">
        <v>4</v>
      </c>
      <c r="C146" s="88">
        <v>2003</v>
      </c>
      <c r="D146" s="89"/>
      <c r="E146" s="15">
        <v>4072</v>
      </c>
      <c r="F146" s="15">
        <v>4069</v>
      </c>
      <c r="G146" s="15">
        <v>8141</v>
      </c>
      <c r="H146" s="90">
        <v>0</v>
      </c>
      <c r="I146" s="90">
        <v>0</v>
      </c>
      <c r="J146" s="15">
        <v>0</v>
      </c>
      <c r="K146" s="15">
        <v>4072</v>
      </c>
      <c r="L146" s="15">
        <v>4069</v>
      </c>
      <c r="M146" s="15">
        <v>8141</v>
      </c>
      <c r="O146" s="13"/>
      <c r="P146" s="13"/>
    </row>
    <row r="147" spans="1:16" s="93" customFormat="1" ht="12.9" customHeight="1" x14ac:dyDescent="0.2">
      <c r="A147" s="11" t="str">
        <f t="shared" si="5"/>
        <v>ALBURY2004</v>
      </c>
      <c r="B147" s="3" t="s">
        <v>4</v>
      </c>
      <c r="C147" s="12">
        <v>2004</v>
      </c>
      <c r="D147" s="12"/>
      <c r="E147" s="13">
        <v>4276</v>
      </c>
      <c r="F147" s="13">
        <v>4284</v>
      </c>
      <c r="G147" s="13">
        <v>8560</v>
      </c>
      <c r="H147" s="13">
        <v>0</v>
      </c>
      <c r="I147" s="13">
        <v>0</v>
      </c>
      <c r="J147" s="13">
        <v>0</v>
      </c>
      <c r="K147" s="15">
        <v>4276</v>
      </c>
      <c r="L147" s="15">
        <v>4284</v>
      </c>
      <c r="M147" s="15">
        <v>8560</v>
      </c>
      <c r="O147" s="13"/>
      <c r="P147" s="13"/>
    </row>
    <row r="148" spans="1:16" s="93" customFormat="1" ht="12.9" customHeight="1" x14ac:dyDescent="0.2">
      <c r="A148" s="11" t="str">
        <f t="shared" si="5"/>
        <v>ALBURY2005</v>
      </c>
      <c r="B148" s="3" t="s">
        <v>4</v>
      </c>
      <c r="C148" s="12">
        <v>2005</v>
      </c>
      <c r="D148" s="12"/>
      <c r="E148" s="13">
        <v>4288</v>
      </c>
      <c r="F148" s="13">
        <v>4286</v>
      </c>
      <c r="G148" s="13">
        <v>8574</v>
      </c>
      <c r="H148" s="13">
        <v>0</v>
      </c>
      <c r="I148" s="13">
        <v>0</v>
      </c>
      <c r="J148" s="13">
        <v>0</v>
      </c>
      <c r="K148" s="15">
        <v>4288</v>
      </c>
      <c r="L148" s="15">
        <v>4286</v>
      </c>
      <c r="M148" s="15">
        <v>8574</v>
      </c>
      <c r="O148" s="13"/>
      <c r="P148" s="13"/>
    </row>
    <row r="149" spans="1:16" s="93" customFormat="1" ht="12.9" customHeight="1" x14ac:dyDescent="0.2">
      <c r="A149" s="11" t="str">
        <f t="shared" si="5"/>
        <v>ALBURY2006</v>
      </c>
      <c r="B149" s="95" t="s">
        <v>4</v>
      </c>
      <c r="C149" s="88">
        <v>2006</v>
      </c>
      <c r="D149" s="89"/>
      <c r="E149" s="15">
        <v>4398</v>
      </c>
      <c r="F149" s="15">
        <v>4396</v>
      </c>
      <c r="G149" s="15">
        <v>8794</v>
      </c>
      <c r="H149" s="90">
        <v>0</v>
      </c>
      <c r="I149" s="90">
        <v>0</v>
      </c>
      <c r="J149" s="15">
        <v>0</v>
      </c>
      <c r="K149" s="15">
        <v>4398</v>
      </c>
      <c r="L149" s="15">
        <v>4396</v>
      </c>
      <c r="M149" s="15">
        <v>8794</v>
      </c>
      <c r="O149" s="13"/>
      <c r="P149" s="13"/>
    </row>
    <row r="150" spans="1:16" s="93" customFormat="1" ht="12.9" customHeight="1" x14ac:dyDescent="0.2">
      <c r="A150" s="11" t="str">
        <f t="shared" si="5"/>
        <v>ALBURY2007</v>
      </c>
      <c r="B150" s="95" t="s">
        <v>4</v>
      </c>
      <c r="C150" s="88">
        <v>2007</v>
      </c>
      <c r="D150" s="89"/>
      <c r="E150" s="15">
        <v>4475</v>
      </c>
      <c r="F150" s="15">
        <v>4470</v>
      </c>
      <c r="G150" s="15">
        <v>8945</v>
      </c>
      <c r="H150" s="90">
        <v>0</v>
      </c>
      <c r="I150" s="90">
        <v>0</v>
      </c>
      <c r="J150" s="15">
        <v>0</v>
      </c>
      <c r="K150" s="15">
        <v>4475</v>
      </c>
      <c r="L150" s="15">
        <v>4470</v>
      </c>
      <c r="M150" s="15">
        <v>8945</v>
      </c>
      <c r="O150" s="13"/>
      <c r="P150" s="13"/>
    </row>
    <row r="151" spans="1:16" s="93" customFormat="1" ht="12.9" customHeight="1" x14ac:dyDescent="0.2">
      <c r="A151" s="11" t="str">
        <f t="shared" si="5"/>
        <v>ALBURY2008</v>
      </c>
      <c r="B151" s="3" t="s">
        <v>4</v>
      </c>
      <c r="C151" s="12">
        <v>2008</v>
      </c>
      <c r="D151" s="12"/>
      <c r="E151" s="13">
        <v>4943</v>
      </c>
      <c r="F151" s="13">
        <v>4944</v>
      </c>
      <c r="G151" s="13">
        <v>9887</v>
      </c>
      <c r="H151" s="13">
        <v>0</v>
      </c>
      <c r="I151" s="13">
        <v>0</v>
      </c>
      <c r="J151" s="13">
        <v>0</v>
      </c>
      <c r="K151" s="15">
        <v>4943</v>
      </c>
      <c r="L151" s="15">
        <v>4944</v>
      </c>
      <c r="M151" s="15">
        <v>9887</v>
      </c>
      <c r="O151" s="13"/>
      <c r="P151" s="13"/>
    </row>
    <row r="152" spans="1:16" s="93" customFormat="1" ht="12.9" customHeight="1" x14ac:dyDescent="0.2">
      <c r="A152" s="11" t="str">
        <f t="shared" si="5"/>
        <v>ALBURY2009</v>
      </c>
      <c r="B152" s="3" t="s">
        <v>4</v>
      </c>
      <c r="C152" s="12">
        <v>2009</v>
      </c>
      <c r="D152" s="12"/>
      <c r="E152" s="13">
        <v>4658</v>
      </c>
      <c r="F152" s="13">
        <v>4674</v>
      </c>
      <c r="G152" s="13">
        <v>9332</v>
      </c>
      <c r="H152" s="13">
        <v>0</v>
      </c>
      <c r="I152" s="13">
        <v>0</v>
      </c>
      <c r="J152" s="13">
        <v>0</v>
      </c>
      <c r="K152" s="15">
        <v>4658</v>
      </c>
      <c r="L152" s="15">
        <v>4674</v>
      </c>
      <c r="M152" s="15">
        <v>9332</v>
      </c>
      <c r="O152" s="13"/>
      <c r="P152" s="13"/>
    </row>
    <row r="153" spans="1:16" s="93" customFormat="1" ht="12.9" customHeight="1" x14ac:dyDescent="0.2">
      <c r="A153" s="11" t="str">
        <f t="shared" si="5"/>
        <v>ALBURY2010</v>
      </c>
      <c r="B153" s="3" t="s">
        <v>4</v>
      </c>
      <c r="C153" s="12">
        <v>2010</v>
      </c>
      <c r="D153" s="12"/>
      <c r="E153" s="13">
        <v>4647</v>
      </c>
      <c r="F153" s="13">
        <v>4653</v>
      </c>
      <c r="G153" s="13">
        <v>9300</v>
      </c>
      <c r="H153" s="13">
        <v>0</v>
      </c>
      <c r="I153" s="13">
        <v>0</v>
      </c>
      <c r="J153" s="13">
        <v>0</v>
      </c>
      <c r="K153" s="15">
        <v>4647</v>
      </c>
      <c r="L153" s="15">
        <v>4653</v>
      </c>
      <c r="M153" s="15">
        <v>9300</v>
      </c>
      <c r="O153" s="13"/>
      <c r="P153" s="13"/>
    </row>
    <row r="154" spans="1:16" s="93" customFormat="1" ht="12.9" customHeight="1" x14ac:dyDescent="0.2">
      <c r="A154" s="11" t="str">
        <f t="shared" si="5"/>
        <v>ALBURY2011</v>
      </c>
      <c r="B154" s="3" t="s">
        <v>4</v>
      </c>
      <c r="C154" s="12">
        <v>2011</v>
      </c>
      <c r="D154" s="89"/>
      <c r="E154" s="13">
        <v>4615</v>
      </c>
      <c r="F154" s="13">
        <v>4622</v>
      </c>
      <c r="G154" s="13">
        <v>9237</v>
      </c>
      <c r="H154" s="13">
        <v>0</v>
      </c>
      <c r="I154" s="13">
        <v>0</v>
      </c>
      <c r="J154" s="13">
        <v>0</v>
      </c>
      <c r="K154" s="15">
        <v>4615</v>
      </c>
      <c r="L154" s="15">
        <v>4622</v>
      </c>
      <c r="M154" s="15">
        <v>9237</v>
      </c>
      <c r="O154" s="13"/>
      <c r="P154" s="13"/>
    </row>
    <row r="155" spans="1:16" s="93" customFormat="1" ht="12.9" customHeight="1" x14ac:dyDescent="0.2">
      <c r="A155" s="11" t="str">
        <f t="shared" si="5"/>
        <v>ALBURY2012</v>
      </c>
      <c r="B155" s="95" t="s">
        <v>4</v>
      </c>
      <c r="C155" s="88">
        <v>2012</v>
      </c>
      <c r="D155" s="89"/>
      <c r="E155" s="15">
        <v>4221</v>
      </c>
      <c r="F155" s="15">
        <v>4249</v>
      </c>
      <c r="G155" s="15">
        <v>8470</v>
      </c>
      <c r="H155" s="90">
        <v>0</v>
      </c>
      <c r="I155" s="90">
        <v>0</v>
      </c>
      <c r="J155" s="15">
        <v>0</v>
      </c>
      <c r="K155" s="15">
        <v>4221</v>
      </c>
      <c r="L155" s="15">
        <v>4249</v>
      </c>
      <c r="M155" s="15">
        <v>8470</v>
      </c>
      <c r="O155" s="13"/>
      <c r="P155" s="13"/>
    </row>
    <row r="156" spans="1:16" s="93" customFormat="1" ht="12.9" customHeight="1" x14ac:dyDescent="0.2">
      <c r="A156" s="11" t="str">
        <f t="shared" si="5"/>
        <v>ALBURY2013</v>
      </c>
      <c r="B156" s="3" t="s">
        <v>4</v>
      </c>
      <c r="C156" s="12">
        <v>2013</v>
      </c>
      <c r="D156" s="12"/>
      <c r="E156" s="13">
        <v>4087</v>
      </c>
      <c r="F156" s="13">
        <v>4126</v>
      </c>
      <c r="G156" s="13">
        <v>8213</v>
      </c>
      <c r="H156" s="13">
        <v>0</v>
      </c>
      <c r="I156" s="13">
        <v>0</v>
      </c>
      <c r="J156" s="13">
        <v>0</v>
      </c>
      <c r="K156" s="15">
        <v>4087</v>
      </c>
      <c r="L156" s="15">
        <v>4126</v>
      </c>
      <c r="M156" s="15">
        <v>8213</v>
      </c>
      <c r="O156" s="13"/>
      <c r="P156" s="13"/>
    </row>
    <row r="157" spans="1:16" s="93" customFormat="1" ht="12.9" customHeight="1" x14ac:dyDescent="0.2">
      <c r="A157" s="11" t="str">
        <f t="shared" si="5"/>
        <v>ALBURY2014</v>
      </c>
      <c r="B157" s="93" t="s">
        <v>4</v>
      </c>
      <c r="C157" s="12">
        <v>2014</v>
      </c>
      <c r="D157" s="89"/>
      <c r="E157" s="94">
        <v>3971</v>
      </c>
      <c r="F157" s="94">
        <v>3968</v>
      </c>
      <c r="G157" s="94">
        <v>7939</v>
      </c>
      <c r="H157" s="94">
        <v>0</v>
      </c>
      <c r="I157" s="94">
        <v>0</v>
      </c>
      <c r="J157" s="94">
        <v>0</v>
      </c>
      <c r="K157" s="15">
        <v>3971</v>
      </c>
      <c r="L157" s="15">
        <v>3968</v>
      </c>
      <c r="M157" s="15">
        <v>7939</v>
      </c>
      <c r="O157" s="13"/>
      <c r="P157" s="13"/>
    </row>
    <row r="158" spans="1:16" s="93" customFormat="1" ht="12.9" customHeight="1" x14ac:dyDescent="0.2">
      <c r="A158" s="11" t="str">
        <f t="shared" si="5"/>
        <v>ALBURY2015</v>
      </c>
      <c r="B158" s="93" t="s">
        <v>4</v>
      </c>
      <c r="C158" s="88">
        <v>2015</v>
      </c>
      <c r="D158" s="89"/>
      <c r="E158" s="15">
        <v>3798</v>
      </c>
      <c r="F158" s="15">
        <v>3797</v>
      </c>
      <c r="G158" s="15">
        <v>7595</v>
      </c>
      <c r="H158" s="15">
        <v>0</v>
      </c>
      <c r="I158" s="15">
        <v>0</v>
      </c>
      <c r="J158" s="15">
        <v>0</v>
      </c>
      <c r="K158" s="15">
        <v>3798</v>
      </c>
      <c r="L158" s="15">
        <v>3797</v>
      </c>
      <c r="M158" s="15">
        <v>7595</v>
      </c>
      <c r="O158" s="13"/>
      <c r="P158" s="13"/>
    </row>
    <row r="159" spans="1:16" s="93" customFormat="1" ht="12.9" customHeight="1" x14ac:dyDescent="0.2">
      <c r="A159" s="11" t="str">
        <f t="shared" si="5"/>
        <v>ALBURY2016</v>
      </c>
      <c r="B159" s="95" t="s">
        <v>4</v>
      </c>
      <c r="C159" s="88">
        <v>2016</v>
      </c>
      <c r="D159" s="89"/>
      <c r="E159" s="15">
        <v>4018</v>
      </c>
      <c r="F159" s="15">
        <v>3981</v>
      </c>
      <c r="G159" s="15">
        <v>7999</v>
      </c>
      <c r="H159" s="90">
        <v>0</v>
      </c>
      <c r="I159" s="90">
        <v>0</v>
      </c>
      <c r="J159" s="15">
        <v>0</v>
      </c>
      <c r="K159" s="15">
        <v>4018</v>
      </c>
      <c r="L159" s="15">
        <v>3981</v>
      </c>
      <c r="M159" s="15">
        <v>7999</v>
      </c>
      <c r="O159" s="13"/>
      <c r="P159" s="13"/>
    </row>
    <row r="160" spans="1:16" s="93" customFormat="1" ht="12.9" customHeight="1" x14ac:dyDescent="0.2">
      <c r="A160" s="11" t="str">
        <f t="shared" si="5"/>
        <v>ALBURY2017</v>
      </c>
      <c r="B160" s="95" t="s">
        <v>4</v>
      </c>
      <c r="C160" s="88">
        <v>2017</v>
      </c>
      <c r="D160" s="89"/>
      <c r="E160" s="15">
        <v>4282</v>
      </c>
      <c r="F160" s="15">
        <v>4272</v>
      </c>
      <c r="G160" s="15">
        <v>8554</v>
      </c>
      <c r="H160" s="90">
        <v>0</v>
      </c>
      <c r="I160" s="90">
        <v>0</v>
      </c>
      <c r="J160" s="15">
        <v>0</v>
      </c>
      <c r="K160" s="15">
        <v>4282</v>
      </c>
      <c r="L160" s="15">
        <v>4272</v>
      </c>
      <c r="M160" s="15">
        <v>8554</v>
      </c>
      <c r="O160" s="13"/>
      <c r="P160" s="13"/>
    </row>
    <row r="161" spans="1:16" s="93" customFormat="1" ht="12.9" customHeight="1" x14ac:dyDescent="0.2">
      <c r="A161" s="11" t="str">
        <f t="shared" si="5"/>
        <v>ALBURY2018</v>
      </c>
      <c r="B161" s="3" t="s">
        <v>4</v>
      </c>
      <c r="C161" s="12">
        <v>2018</v>
      </c>
      <c r="D161" s="12"/>
      <c r="E161" s="13">
        <v>3876</v>
      </c>
      <c r="F161" s="13">
        <v>3867</v>
      </c>
      <c r="G161" s="13">
        <v>7743</v>
      </c>
      <c r="H161" s="13">
        <v>0</v>
      </c>
      <c r="I161" s="13">
        <v>0</v>
      </c>
      <c r="J161" s="13">
        <v>0</v>
      </c>
      <c r="K161" s="15">
        <v>3876</v>
      </c>
      <c r="L161" s="15">
        <v>3867</v>
      </c>
      <c r="M161" s="15">
        <v>7743</v>
      </c>
      <c r="O161" s="13"/>
      <c r="P161" s="13"/>
    </row>
    <row r="162" spans="1:16" s="93" customFormat="1" ht="12.9" customHeight="1" x14ac:dyDescent="0.2">
      <c r="A162" s="11" t="str">
        <f t="shared" si="5"/>
        <v>ALBURY2019</v>
      </c>
      <c r="B162" s="3" t="s">
        <v>4</v>
      </c>
      <c r="C162" s="12">
        <v>2019</v>
      </c>
      <c r="D162" s="12"/>
      <c r="E162" s="13">
        <v>3876</v>
      </c>
      <c r="F162" s="13">
        <v>3866</v>
      </c>
      <c r="G162" s="13">
        <v>7742</v>
      </c>
      <c r="H162" s="13">
        <v>0</v>
      </c>
      <c r="I162" s="13">
        <v>0</v>
      </c>
      <c r="J162" s="13">
        <v>0</v>
      </c>
      <c r="K162" s="15">
        <v>3876</v>
      </c>
      <c r="L162" s="15">
        <v>3866</v>
      </c>
      <c r="M162" s="15">
        <v>7742</v>
      </c>
      <c r="O162" s="13"/>
      <c r="P162" s="13"/>
    </row>
    <row r="163" spans="1:16" s="93" customFormat="1" ht="12.9" customHeight="1" x14ac:dyDescent="0.2">
      <c r="A163" s="11" t="str">
        <f t="shared" si="5"/>
        <v>ALBURY2020</v>
      </c>
      <c r="B163" s="3" t="s">
        <v>4</v>
      </c>
      <c r="C163" s="12">
        <v>2020</v>
      </c>
      <c r="D163" s="12"/>
      <c r="E163" s="13">
        <v>1404</v>
      </c>
      <c r="F163" s="13">
        <v>1405</v>
      </c>
      <c r="G163" s="13">
        <v>2809</v>
      </c>
      <c r="H163" s="13">
        <v>0</v>
      </c>
      <c r="I163" s="13">
        <v>0</v>
      </c>
      <c r="J163" s="13">
        <v>0</v>
      </c>
      <c r="K163" s="15">
        <v>1404</v>
      </c>
      <c r="L163" s="15">
        <v>1405</v>
      </c>
      <c r="M163" s="15">
        <v>2809</v>
      </c>
      <c r="O163" s="13"/>
      <c r="P163" s="13"/>
    </row>
    <row r="164" spans="1:16" s="93" customFormat="1" ht="12.9" customHeight="1" x14ac:dyDescent="0.2">
      <c r="A164" s="11" t="str">
        <f t="shared" si="5"/>
        <v>ALBURY2021</v>
      </c>
      <c r="B164" s="3" t="s">
        <v>4</v>
      </c>
      <c r="C164" s="12">
        <v>2021</v>
      </c>
      <c r="D164" s="12"/>
      <c r="E164" s="13">
        <v>1540</v>
      </c>
      <c r="F164" s="13">
        <v>1538</v>
      </c>
      <c r="G164" s="13">
        <v>3078</v>
      </c>
      <c r="H164" s="13">
        <v>0</v>
      </c>
      <c r="I164" s="13">
        <v>0</v>
      </c>
      <c r="J164" s="13">
        <v>0</v>
      </c>
      <c r="K164" s="15">
        <v>1540</v>
      </c>
      <c r="L164" s="15">
        <v>1538</v>
      </c>
      <c r="M164" s="15">
        <v>3078</v>
      </c>
      <c r="O164" s="13"/>
      <c r="P164" s="13"/>
    </row>
    <row r="165" spans="1:16" s="93" customFormat="1" ht="12.9" customHeight="1" x14ac:dyDescent="0.2">
      <c r="A165" s="11" t="str">
        <f t="shared" si="5"/>
        <v>ALBURY2022</v>
      </c>
      <c r="B165" s="91" t="s">
        <v>4</v>
      </c>
      <c r="C165" s="16">
        <v>2022</v>
      </c>
      <c r="D165" s="89"/>
      <c r="E165" s="92">
        <v>3121</v>
      </c>
      <c r="F165" s="92">
        <v>3108</v>
      </c>
      <c r="G165" s="92">
        <v>6229</v>
      </c>
      <c r="H165" s="92">
        <v>0</v>
      </c>
      <c r="I165" s="92">
        <v>0</v>
      </c>
      <c r="J165" s="92">
        <v>0</v>
      </c>
      <c r="K165" s="15">
        <v>3121</v>
      </c>
      <c r="L165" s="15">
        <v>3108</v>
      </c>
      <c r="M165" s="15">
        <v>6229</v>
      </c>
      <c r="O165" s="13"/>
      <c r="P165" s="13"/>
    </row>
    <row r="166" spans="1:16" s="93" customFormat="1" ht="12.9" customHeight="1" x14ac:dyDescent="0.2">
      <c r="A166" s="11" t="str">
        <f t="shared" si="5"/>
        <v>ALBURY2023</v>
      </c>
      <c r="B166" s="93" t="s">
        <v>4</v>
      </c>
      <c r="C166" s="88">
        <v>2023</v>
      </c>
      <c r="D166" s="89"/>
      <c r="E166" s="15">
        <v>3316</v>
      </c>
      <c r="F166" s="15">
        <v>3303</v>
      </c>
      <c r="G166" s="15">
        <v>6619</v>
      </c>
      <c r="H166" s="15">
        <v>0</v>
      </c>
      <c r="I166" s="15">
        <v>0</v>
      </c>
      <c r="J166" s="15">
        <v>0</v>
      </c>
      <c r="K166" s="15">
        <v>3316</v>
      </c>
      <c r="L166" s="15">
        <v>3303</v>
      </c>
      <c r="M166" s="15">
        <v>6619</v>
      </c>
      <c r="O166" s="13"/>
      <c r="P166" s="13"/>
    </row>
    <row r="167" spans="1:16" s="93" customFormat="1" ht="12.9" customHeight="1" x14ac:dyDescent="0.2">
      <c r="A167" s="11" t="str">
        <f t="shared" si="5"/>
        <v>ALBURY2024</v>
      </c>
      <c r="B167" s="95" t="s">
        <v>4</v>
      </c>
      <c r="C167" s="88">
        <v>2024</v>
      </c>
      <c r="D167" s="89"/>
      <c r="E167" s="15">
        <v>2847</v>
      </c>
      <c r="F167" s="15">
        <v>2841</v>
      </c>
      <c r="G167" s="15">
        <v>5688</v>
      </c>
      <c r="H167" s="90">
        <v>0</v>
      </c>
      <c r="I167" s="90">
        <v>0</v>
      </c>
      <c r="J167" s="15">
        <v>0</v>
      </c>
      <c r="K167" s="15">
        <v>2847</v>
      </c>
      <c r="L167" s="15">
        <v>2841</v>
      </c>
      <c r="M167" s="15">
        <v>5688</v>
      </c>
      <c r="O167" s="13"/>
      <c r="P167" s="13"/>
    </row>
    <row r="168" spans="1:16" s="93" customFormat="1" ht="12.9" customHeight="1" x14ac:dyDescent="0.2">
      <c r="A168" s="11" t="str">
        <f t="shared" si="5"/>
        <v>ALICE SPRINGS1985</v>
      </c>
      <c r="B168" s="3" t="s">
        <v>5</v>
      </c>
      <c r="C168" s="12">
        <v>1985</v>
      </c>
      <c r="D168" s="89"/>
      <c r="E168" s="13">
        <v>3502</v>
      </c>
      <c r="F168" s="13">
        <v>3472</v>
      </c>
      <c r="G168" s="13">
        <v>6974</v>
      </c>
      <c r="H168" s="13">
        <v>0</v>
      </c>
      <c r="I168" s="13">
        <v>0</v>
      </c>
      <c r="J168" s="13">
        <v>0</v>
      </c>
      <c r="K168" s="15">
        <v>3502</v>
      </c>
      <c r="L168" s="15">
        <v>3472</v>
      </c>
      <c r="M168" s="15">
        <v>6974</v>
      </c>
      <c r="O168" s="13"/>
      <c r="P168" s="13"/>
    </row>
    <row r="169" spans="1:16" s="93" customFormat="1" ht="12.9" customHeight="1" x14ac:dyDescent="0.2">
      <c r="A169" s="11" t="str">
        <f t="shared" si="5"/>
        <v>ALICE SPRINGS1986</v>
      </c>
      <c r="B169" s="95" t="s">
        <v>5</v>
      </c>
      <c r="C169" s="88">
        <v>1986</v>
      </c>
      <c r="D169" s="89"/>
      <c r="E169" s="15">
        <v>4100</v>
      </c>
      <c r="F169" s="15">
        <v>4097</v>
      </c>
      <c r="G169" s="15">
        <v>8197</v>
      </c>
      <c r="H169" s="90">
        <v>0</v>
      </c>
      <c r="I169" s="90">
        <v>0</v>
      </c>
      <c r="J169" s="15">
        <v>0</v>
      </c>
      <c r="K169" s="15">
        <v>4100</v>
      </c>
      <c r="L169" s="15">
        <v>4097</v>
      </c>
      <c r="M169" s="15">
        <v>8197</v>
      </c>
      <c r="O169" s="13"/>
      <c r="P169" s="13"/>
    </row>
    <row r="170" spans="1:16" s="93" customFormat="1" ht="12.9" customHeight="1" x14ac:dyDescent="0.2">
      <c r="A170" s="11" t="str">
        <f t="shared" si="5"/>
        <v>ALICE SPRINGS1987</v>
      </c>
      <c r="B170" s="93" t="s">
        <v>5</v>
      </c>
      <c r="C170" s="88">
        <v>1987</v>
      </c>
      <c r="D170" s="89"/>
      <c r="E170" s="15">
        <v>5043</v>
      </c>
      <c r="F170" s="15">
        <v>5063</v>
      </c>
      <c r="G170" s="15">
        <v>10106</v>
      </c>
      <c r="H170" s="15">
        <v>0</v>
      </c>
      <c r="I170" s="15">
        <v>0</v>
      </c>
      <c r="J170" s="15">
        <v>0</v>
      </c>
      <c r="K170" s="15">
        <v>5043</v>
      </c>
      <c r="L170" s="15">
        <v>5063</v>
      </c>
      <c r="M170" s="15">
        <v>10106</v>
      </c>
      <c r="O170" s="13"/>
      <c r="P170" s="13"/>
    </row>
    <row r="171" spans="1:16" s="93" customFormat="1" ht="12.9" customHeight="1" x14ac:dyDescent="0.2">
      <c r="A171" s="11" t="str">
        <f t="shared" si="5"/>
        <v>ALICE SPRINGS1988</v>
      </c>
      <c r="B171" s="91" t="s">
        <v>5</v>
      </c>
      <c r="C171" s="16">
        <v>1988</v>
      </c>
      <c r="D171" s="89"/>
      <c r="E171" s="92">
        <v>4840</v>
      </c>
      <c r="F171" s="92">
        <v>4819</v>
      </c>
      <c r="G171" s="92">
        <v>9659</v>
      </c>
      <c r="H171" s="92">
        <v>0</v>
      </c>
      <c r="I171" s="92">
        <v>0</v>
      </c>
      <c r="J171" s="92">
        <v>0</v>
      </c>
      <c r="K171" s="15">
        <v>4840</v>
      </c>
      <c r="L171" s="15">
        <v>4819</v>
      </c>
      <c r="M171" s="15">
        <v>9659</v>
      </c>
      <c r="O171" s="13"/>
      <c r="P171" s="13"/>
    </row>
    <row r="172" spans="1:16" s="93" customFormat="1" ht="12.9" customHeight="1" x14ac:dyDescent="0.2">
      <c r="A172" s="11" t="str">
        <f t="shared" si="5"/>
        <v>ALICE SPRINGS1989</v>
      </c>
      <c r="B172" s="95" t="s">
        <v>5</v>
      </c>
      <c r="C172" s="88">
        <v>1989</v>
      </c>
      <c r="D172" s="89"/>
      <c r="E172" s="15">
        <v>3353</v>
      </c>
      <c r="F172" s="15">
        <v>3356</v>
      </c>
      <c r="G172" s="15">
        <v>6709</v>
      </c>
      <c r="H172" s="90">
        <v>0</v>
      </c>
      <c r="I172" s="90">
        <v>0</v>
      </c>
      <c r="J172" s="15">
        <v>0</v>
      </c>
      <c r="K172" s="15">
        <v>3353</v>
      </c>
      <c r="L172" s="15">
        <v>3356</v>
      </c>
      <c r="M172" s="15">
        <v>6709</v>
      </c>
      <c r="O172" s="13"/>
      <c r="P172" s="13"/>
    </row>
    <row r="173" spans="1:16" s="93" customFormat="1" ht="12.9" customHeight="1" x14ac:dyDescent="0.2">
      <c r="A173" s="11" t="str">
        <f t="shared" si="5"/>
        <v>ALICE SPRINGS1990</v>
      </c>
      <c r="B173" s="3" t="s">
        <v>5</v>
      </c>
      <c r="C173" s="12">
        <v>1990</v>
      </c>
      <c r="D173" s="12"/>
      <c r="E173" s="13">
        <v>4548</v>
      </c>
      <c r="F173" s="13">
        <v>4544</v>
      </c>
      <c r="G173" s="13">
        <v>9092</v>
      </c>
      <c r="H173" s="13">
        <v>0</v>
      </c>
      <c r="I173" s="13">
        <v>0</v>
      </c>
      <c r="J173" s="13">
        <v>0</v>
      </c>
      <c r="K173" s="15">
        <v>4548</v>
      </c>
      <c r="L173" s="15">
        <v>4544</v>
      </c>
      <c r="M173" s="15">
        <v>9092</v>
      </c>
      <c r="O173" s="13"/>
      <c r="P173" s="13"/>
    </row>
    <row r="174" spans="1:16" s="93" customFormat="1" ht="12.9" customHeight="1" x14ac:dyDescent="0.2">
      <c r="A174" s="11" t="str">
        <f t="shared" si="5"/>
        <v>ALICE SPRINGS1991</v>
      </c>
      <c r="B174" s="3" t="s">
        <v>5</v>
      </c>
      <c r="C174" s="12">
        <v>1991</v>
      </c>
      <c r="D174" s="12"/>
      <c r="E174" s="13">
        <v>5057</v>
      </c>
      <c r="F174" s="13">
        <v>5056</v>
      </c>
      <c r="G174" s="13">
        <v>10113</v>
      </c>
      <c r="H174" s="13">
        <v>0</v>
      </c>
      <c r="I174" s="13">
        <v>0</v>
      </c>
      <c r="J174" s="13">
        <v>0</v>
      </c>
      <c r="K174" s="15">
        <v>5057</v>
      </c>
      <c r="L174" s="15">
        <v>5056</v>
      </c>
      <c r="M174" s="15">
        <v>10113</v>
      </c>
      <c r="O174" s="13"/>
      <c r="P174" s="13"/>
    </row>
    <row r="175" spans="1:16" s="93" customFormat="1" ht="12.9" customHeight="1" x14ac:dyDescent="0.2">
      <c r="A175" s="11" t="str">
        <f t="shared" si="5"/>
        <v>ALICE SPRINGS1992</v>
      </c>
      <c r="B175" s="3" t="s">
        <v>5</v>
      </c>
      <c r="C175" s="12">
        <v>1992</v>
      </c>
      <c r="D175" s="12"/>
      <c r="E175" s="13">
        <v>5322</v>
      </c>
      <c r="F175" s="13">
        <v>5325</v>
      </c>
      <c r="G175" s="13">
        <v>10647</v>
      </c>
      <c r="H175" s="13">
        <v>0</v>
      </c>
      <c r="I175" s="13">
        <v>0</v>
      </c>
      <c r="J175" s="13">
        <v>0</v>
      </c>
      <c r="K175" s="15">
        <v>5322</v>
      </c>
      <c r="L175" s="15">
        <v>5325</v>
      </c>
      <c r="M175" s="15">
        <v>10647</v>
      </c>
      <c r="O175" s="13"/>
      <c r="P175" s="13"/>
    </row>
    <row r="176" spans="1:16" s="93" customFormat="1" ht="12.9" customHeight="1" x14ac:dyDescent="0.2">
      <c r="A176" s="11" t="str">
        <f t="shared" si="5"/>
        <v>ALICE SPRINGS1993</v>
      </c>
      <c r="B176" s="3" t="s">
        <v>5</v>
      </c>
      <c r="C176" s="12">
        <v>1993</v>
      </c>
      <c r="D176" s="12"/>
      <c r="E176" s="13">
        <v>6048</v>
      </c>
      <c r="F176" s="13">
        <v>6033</v>
      </c>
      <c r="G176" s="13">
        <v>12081</v>
      </c>
      <c r="H176" s="13">
        <v>0</v>
      </c>
      <c r="I176" s="13">
        <v>0</v>
      </c>
      <c r="J176" s="13">
        <v>0</v>
      </c>
      <c r="K176" s="15">
        <v>6048</v>
      </c>
      <c r="L176" s="15">
        <v>6033</v>
      </c>
      <c r="M176" s="15">
        <v>12081</v>
      </c>
      <c r="O176" s="13"/>
      <c r="P176" s="13"/>
    </row>
    <row r="177" spans="1:16" s="93" customFormat="1" ht="12.9" customHeight="1" x14ac:dyDescent="0.2">
      <c r="A177" s="11" t="str">
        <f t="shared" si="5"/>
        <v>ALICE SPRINGS1994</v>
      </c>
      <c r="B177" s="3" t="s">
        <v>5</v>
      </c>
      <c r="C177" s="12">
        <v>1994</v>
      </c>
      <c r="D177" s="12"/>
      <c r="E177" s="13">
        <v>6687</v>
      </c>
      <c r="F177" s="13">
        <v>6688</v>
      </c>
      <c r="G177" s="13">
        <v>13375</v>
      </c>
      <c r="H177" s="13">
        <v>0</v>
      </c>
      <c r="I177" s="13">
        <v>0</v>
      </c>
      <c r="J177" s="13">
        <v>0</v>
      </c>
      <c r="K177" s="15">
        <v>6687</v>
      </c>
      <c r="L177" s="15">
        <v>6688</v>
      </c>
      <c r="M177" s="15">
        <v>13375</v>
      </c>
      <c r="O177" s="13"/>
      <c r="P177" s="13"/>
    </row>
    <row r="178" spans="1:16" s="93" customFormat="1" ht="12.9" customHeight="1" x14ac:dyDescent="0.2">
      <c r="A178" s="11" t="str">
        <f t="shared" si="5"/>
        <v>ALICE SPRINGS1995</v>
      </c>
      <c r="B178" s="3" t="s">
        <v>5</v>
      </c>
      <c r="C178" s="12">
        <v>1995</v>
      </c>
      <c r="D178" s="12"/>
      <c r="E178" s="13">
        <v>6815</v>
      </c>
      <c r="F178" s="13">
        <v>6813</v>
      </c>
      <c r="G178" s="13">
        <v>13628</v>
      </c>
      <c r="H178" s="13">
        <v>0</v>
      </c>
      <c r="I178" s="13">
        <v>0</v>
      </c>
      <c r="J178" s="13">
        <v>0</v>
      </c>
      <c r="K178" s="15">
        <v>6815</v>
      </c>
      <c r="L178" s="15">
        <v>6813</v>
      </c>
      <c r="M178" s="15">
        <v>13628</v>
      </c>
      <c r="O178" s="13"/>
      <c r="P178" s="13"/>
    </row>
    <row r="179" spans="1:16" s="93" customFormat="1" ht="12.9" customHeight="1" x14ac:dyDescent="0.2">
      <c r="A179" s="11" t="str">
        <f t="shared" si="5"/>
        <v>ALICE SPRINGS1996</v>
      </c>
      <c r="B179" s="95" t="s">
        <v>5</v>
      </c>
      <c r="C179" s="88">
        <v>1996</v>
      </c>
      <c r="D179" s="89"/>
      <c r="E179" s="15">
        <v>6504</v>
      </c>
      <c r="F179" s="15">
        <v>6504</v>
      </c>
      <c r="G179" s="15">
        <v>13008</v>
      </c>
      <c r="H179" s="90">
        <v>0</v>
      </c>
      <c r="I179" s="90">
        <v>0</v>
      </c>
      <c r="J179" s="15">
        <v>0</v>
      </c>
      <c r="K179" s="15">
        <v>6504</v>
      </c>
      <c r="L179" s="15">
        <v>6504</v>
      </c>
      <c r="M179" s="15">
        <v>13008</v>
      </c>
      <c r="O179" s="13"/>
      <c r="P179" s="13"/>
    </row>
    <row r="180" spans="1:16" s="93" customFormat="1" ht="12.9" customHeight="1" x14ac:dyDescent="0.2">
      <c r="A180" s="11" t="str">
        <f t="shared" si="5"/>
        <v>ALICE SPRINGS1997</v>
      </c>
      <c r="B180" s="3" t="s">
        <v>5</v>
      </c>
      <c r="C180" s="12">
        <v>1997</v>
      </c>
      <c r="D180" s="12"/>
      <c r="E180" s="13">
        <v>6632</v>
      </c>
      <c r="F180" s="13">
        <v>6628</v>
      </c>
      <c r="G180" s="13">
        <v>13260</v>
      </c>
      <c r="H180" s="13">
        <v>0</v>
      </c>
      <c r="I180" s="13">
        <v>0</v>
      </c>
      <c r="J180" s="13">
        <v>0</v>
      </c>
      <c r="K180" s="15">
        <v>6632</v>
      </c>
      <c r="L180" s="15">
        <v>6628</v>
      </c>
      <c r="M180" s="15">
        <v>13260</v>
      </c>
      <c r="O180" s="13"/>
      <c r="P180" s="13"/>
    </row>
    <row r="181" spans="1:16" s="93" customFormat="1" ht="12.9" customHeight="1" x14ac:dyDescent="0.2">
      <c r="A181" s="11" t="str">
        <f t="shared" si="5"/>
        <v>ALICE SPRINGS1998</v>
      </c>
      <c r="B181" s="3" t="s">
        <v>5</v>
      </c>
      <c r="C181" s="12">
        <v>1998</v>
      </c>
      <c r="D181" s="12"/>
      <c r="E181" s="13">
        <v>6504</v>
      </c>
      <c r="F181" s="13">
        <v>6505</v>
      </c>
      <c r="G181" s="13">
        <v>13009</v>
      </c>
      <c r="H181" s="13">
        <v>0</v>
      </c>
      <c r="I181" s="13">
        <v>0</v>
      </c>
      <c r="J181" s="13">
        <v>0</v>
      </c>
      <c r="K181" s="15">
        <v>6504</v>
      </c>
      <c r="L181" s="15">
        <v>6505</v>
      </c>
      <c r="M181" s="15">
        <v>13009</v>
      </c>
      <c r="O181" s="13"/>
      <c r="P181" s="13"/>
    </row>
    <row r="182" spans="1:16" s="93" customFormat="1" ht="12.9" customHeight="1" x14ac:dyDescent="0.2">
      <c r="A182" s="11" t="str">
        <f t="shared" si="5"/>
        <v>ALICE SPRINGS1999</v>
      </c>
      <c r="B182" s="91" t="s">
        <v>5</v>
      </c>
      <c r="C182" s="16">
        <v>1999</v>
      </c>
      <c r="D182" s="89"/>
      <c r="E182" s="92">
        <v>6291</v>
      </c>
      <c r="F182" s="92">
        <v>6296</v>
      </c>
      <c r="G182" s="92">
        <v>12587</v>
      </c>
      <c r="H182" s="92">
        <v>0</v>
      </c>
      <c r="I182" s="92">
        <v>0</v>
      </c>
      <c r="J182" s="92">
        <v>0</v>
      </c>
      <c r="K182" s="15">
        <v>6291</v>
      </c>
      <c r="L182" s="15">
        <v>6296</v>
      </c>
      <c r="M182" s="15">
        <v>12587</v>
      </c>
      <c r="O182" s="13"/>
      <c r="P182" s="13"/>
    </row>
    <row r="183" spans="1:16" s="93" customFormat="1" ht="12.9" customHeight="1" x14ac:dyDescent="0.2">
      <c r="A183" s="11" t="str">
        <f t="shared" si="5"/>
        <v>ALICE SPRINGS2000</v>
      </c>
      <c r="B183" s="3" t="s">
        <v>5</v>
      </c>
      <c r="C183" s="12">
        <v>2000</v>
      </c>
      <c r="D183" s="12"/>
      <c r="E183" s="13">
        <v>5966</v>
      </c>
      <c r="F183" s="13">
        <v>5963</v>
      </c>
      <c r="G183" s="13">
        <v>11929</v>
      </c>
      <c r="H183" s="13">
        <v>0</v>
      </c>
      <c r="I183" s="13">
        <v>0</v>
      </c>
      <c r="J183" s="13">
        <v>0</v>
      </c>
      <c r="K183" s="15">
        <v>5966</v>
      </c>
      <c r="L183" s="15">
        <v>5963</v>
      </c>
      <c r="M183" s="15">
        <v>11929</v>
      </c>
      <c r="O183" s="13"/>
      <c r="P183" s="13"/>
    </row>
    <row r="184" spans="1:16" s="93" customFormat="1" ht="12.9" customHeight="1" x14ac:dyDescent="0.2">
      <c r="A184" s="11" t="str">
        <f t="shared" si="5"/>
        <v>ALICE SPRINGS2001</v>
      </c>
      <c r="B184" s="93" t="s">
        <v>5</v>
      </c>
      <c r="C184" s="88">
        <v>2001</v>
      </c>
      <c r="D184" s="89"/>
      <c r="E184" s="15">
        <v>5018</v>
      </c>
      <c r="F184" s="15">
        <v>5035</v>
      </c>
      <c r="G184" s="15">
        <v>10053</v>
      </c>
      <c r="H184" s="15">
        <v>0</v>
      </c>
      <c r="I184" s="15">
        <v>0</v>
      </c>
      <c r="J184" s="15">
        <v>0</v>
      </c>
      <c r="K184" s="15">
        <v>5018</v>
      </c>
      <c r="L184" s="15">
        <v>5035</v>
      </c>
      <c r="M184" s="15">
        <v>10053</v>
      </c>
      <c r="O184" s="13"/>
      <c r="P184" s="13"/>
    </row>
    <row r="185" spans="1:16" s="93" customFormat="1" ht="12.9" customHeight="1" x14ac:dyDescent="0.2">
      <c r="A185" s="11" t="str">
        <f t="shared" si="5"/>
        <v>ALICE SPRINGS2002</v>
      </c>
      <c r="B185" s="95" t="s">
        <v>5</v>
      </c>
      <c r="C185" s="88">
        <v>2002</v>
      </c>
      <c r="D185" s="89"/>
      <c r="E185" s="15">
        <v>3688</v>
      </c>
      <c r="F185" s="15">
        <v>3682</v>
      </c>
      <c r="G185" s="15">
        <v>7370</v>
      </c>
      <c r="H185" s="90">
        <v>0</v>
      </c>
      <c r="I185" s="90">
        <v>0</v>
      </c>
      <c r="J185" s="15">
        <v>0</v>
      </c>
      <c r="K185" s="15">
        <v>3688</v>
      </c>
      <c r="L185" s="15">
        <v>3682</v>
      </c>
      <c r="M185" s="15">
        <v>7370</v>
      </c>
      <c r="O185" s="13"/>
      <c r="P185" s="13"/>
    </row>
    <row r="186" spans="1:16" s="93" customFormat="1" ht="12.9" customHeight="1" x14ac:dyDescent="0.2">
      <c r="A186" s="11" t="str">
        <f t="shared" si="5"/>
        <v>ALICE SPRINGS2003</v>
      </c>
      <c r="B186" s="95" t="s">
        <v>5</v>
      </c>
      <c r="C186" s="88">
        <v>2003</v>
      </c>
      <c r="D186" s="89"/>
      <c r="E186" s="15">
        <v>3940</v>
      </c>
      <c r="F186" s="15">
        <v>3942</v>
      </c>
      <c r="G186" s="15">
        <v>7882</v>
      </c>
      <c r="H186" s="90">
        <v>0</v>
      </c>
      <c r="I186" s="90">
        <v>0</v>
      </c>
      <c r="J186" s="15">
        <v>0</v>
      </c>
      <c r="K186" s="15">
        <v>3940</v>
      </c>
      <c r="L186" s="15">
        <v>3942</v>
      </c>
      <c r="M186" s="15">
        <v>7882</v>
      </c>
      <c r="O186" s="13"/>
      <c r="P186" s="13"/>
    </row>
    <row r="187" spans="1:16" s="93" customFormat="1" ht="12.9" customHeight="1" x14ac:dyDescent="0.2">
      <c r="A187" s="11" t="str">
        <f t="shared" si="5"/>
        <v>ALICE SPRINGS2004</v>
      </c>
      <c r="B187" s="3" t="s">
        <v>5</v>
      </c>
      <c r="C187" s="12">
        <v>2004</v>
      </c>
      <c r="D187" s="12"/>
      <c r="E187" s="13">
        <v>3767</v>
      </c>
      <c r="F187" s="13">
        <v>3769</v>
      </c>
      <c r="G187" s="13">
        <v>7536</v>
      </c>
      <c r="H187" s="13">
        <v>0</v>
      </c>
      <c r="I187" s="13">
        <v>0</v>
      </c>
      <c r="J187" s="13">
        <v>0</v>
      </c>
      <c r="K187" s="15">
        <v>3767</v>
      </c>
      <c r="L187" s="15">
        <v>3769</v>
      </c>
      <c r="M187" s="15">
        <v>7536</v>
      </c>
      <c r="O187" s="13"/>
      <c r="P187" s="13"/>
    </row>
    <row r="188" spans="1:16" s="93" customFormat="1" ht="12.9" customHeight="1" x14ac:dyDescent="0.2">
      <c r="A188" s="11" t="str">
        <f t="shared" si="5"/>
        <v>ALICE SPRINGS2005</v>
      </c>
      <c r="B188" s="95" t="s">
        <v>5</v>
      </c>
      <c r="C188" s="88">
        <v>2005</v>
      </c>
      <c r="D188" s="89"/>
      <c r="E188" s="15">
        <v>3628</v>
      </c>
      <c r="F188" s="15">
        <v>3627</v>
      </c>
      <c r="G188" s="15">
        <v>7255</v>
      </c>
      <c r="H188" s="90">
        <v>0</v>
      </c>
      <c r="I188" s="90">
        <v>0</v>
      </c>
      <c r="J188" s="15">
        <v>0</v>
      </c>
      <c r="K188" s="15">
        <v>3628</v>
      </c>
      <c r="L188" s="15">
        <v>3627</v>
      </c>
      <c r="M188" s="15">
        <v>7255</v>
      </c>
      <c r="O188" s="13"/>
      <c r="P188" s="13"/>
    </row>
    <row r="189" spans="1:16" s="93" customFormat="1" ht="12.9" customHeight="1" x14ac:dyDescent="0.2">
      <c r="A189" s="11" t="str">
        <f t="shared" si="5"/>
        <v>ALICE SPRINGS2006</v>
      </c>
      <c r="B189" s="3" t="s">
        <v>5</v>
      </c>
      <c r="C189" s="12">
        <v>2006</v>
      </c>
      <c r="D189" s="12"/>
      <c r="E189" s="13">
        <v>3372</v>
      </c>
      <c r="F189" s="13">
        <v>3363</v>
      </c>
      <c r="G189" s="13">
        <v>6735</v>
      </c>
      <c r="H189" s="13">
        <v>0</v>
      </c>
      <c r="I189" s="13">
        <v>0</v>
      </c>
      <c r="J189" s="13">
        <v>0</v>
      </c>
      <c r="K189" s="15">
        <v>3372</v>
      </c>
      <c r="L189" s="15">
        <v>3363</v>
      </c>
      <c r="M189" s="15">
        <v>6735</v>
      </c>
      <c r="O189" s="13"/>
      <c r="P189" s="13"/>
    </row>
    <row r="190" spans="1:16" s="93" customFormat="1" ht="12.9" customHeight="1" x14ac:dyDescent="0.2">
      <c r="A190" s="11" t="str">
        <f t="shared" si="5"/>
        <v>ALICE SPRINGS2007</v>
      </c>
      <c r="B190" s="3" t="s">
        <v>5</v>
      </c>
      <c r="C190" s="12">
        <v>2007</v>
      </c>
      <c r="D190" s="12"/>
      <c r="E190" s="13">
        <v>3073</v>
      </c>
      <c r="F190" s="13">
        <v>3077</v>
      </c>
      <c r="G190" s="13">
        <v>6150</v>
      </c>
      <c r="H190" s="13">
        <v>0</v>
      </c>
      <c r="I190" s="13">
        <v>0</v>
      </c>
      <c r="J190" s="13">
        <v>0</v>
      </c>
      <c r="K190" s="15">
        <v>3073</v>
      </c>
      <c r="L190" s="15">
        <v>3077</v>
      </c>
      <c r="M190" s="15">
        <v>6150</v>
      </c>
      <c r="O190" s="13"/>
      <c r="P190" s="13"/>
    </row>
    <row r="191" spans="1:16" s="93" customFormat="1" ht="12.9" customHeight="1" x14ac:dyDescent="0.2">
      <c r="A191" s="11" t="str">
        <f t="shared" ref="A191:A233" si="6">CONCATENATE(B191,C191)</f>
        <v>ALICE SPRINGS2008</v>
      </c>
      <c r="B191" s="3" t="s">
        <v>5</v>
      </c>
      <c r="C191" s="12">
        <v>2008</v>
      </c>
      <c r="D191" s="12"/>
      <c r="E191" s="13">
        <v>3312</v>
      </c>
      <c r="F191" s="13">
        <v>3311</v>
      </c>
      <c r="G191" s="13">
        <v>6623</v>
      </c>
      <c r="H191" s="13">
        <v>0</v>
      </c>
      <c r="I191" s="13">
        <v>0</v>
      </c>
      <c r="J191" s="13">
        <v>0</v>
      </c>
      <c r="K191" s="15">
        <v>3312</v>
      </c>
      <c r="L191" s="15">
        <v>3311</v>
      </c>
      <c r="M191" s="15">
        <v>6623</v>
      </c>
      <c r="O191" s="13"/>
      <c r="P191" s="13"/>
    </row>
    <row r="192" spans="1:16" s="93" customFormat="1" ht="12.9" customHeight="1" x14ac:dyDescent="0.2">
      <c r="A192" s="11" t="str">
        <f t="shared" si="6"/>
        <v>ALICE SPRINGS2009</v>
      </c>
      <c r="B192" s="95" t="s">
        <v>5</v>
      </c>
      <c r="C192" s="88">
        <v>2009</v>
      </c>
      <c r="D192" s="89"/>
      <c r="E192" s="15">
        <v>3326</v>
      </c>
      <c r="F192" s="15">
        <v>3322</v>
      </c>
      <c r="G192" s="15">
        <v>6648</v>
      </c>
      <c r="H192" s="90">
        <v>0</v>
      </c>
      <c r="I192" s="90">
        <v>0</v>
      </c>
      <c r="J192" s="15">
        <v>0</v>
      </c>
      <c r="K192" s="15">
        <v>3326</v>
      </c>
      <c r="L192" s="15">
        <v>3322</v>
      </c>
      <c r="M192" s="15">
        <v>6648</v>
      </c>
      <c r="O192" s="13"/>
      <c r="P192" s="13"/>
    </row>
    <row r="193" spans="1:16" s="93" customFormat="1" ht="12.9" customHeight="1" x14ac:dyDescent="0.2">
      <c r="A193" s="11" t="str">
        <f t="shared" si="6"/>
        <v>ALICE SPRINGS2010</v>
      </c>
      <c r="B193" s="3" t="s">
        <v>5</v>
      </c>
      <c r="C193" s="12">
        <v>2010</v>
      </c>
      <c r="D193" s="12"/>
      <c r="E193" s="13">
        <v>3434</v>
      </c>
      <c r="F193" s="13">
        <v>3430</v>
      </c>
      <c r="G193" s="13">
        <v>6864</v>
      </c>
      <c r="H193" s="13">
        <v>0</v>
      </c>
      <c r="I193" s="13">
        <v>0</v>
      </c>
      <c r="J193" s="13">
        <v>0</v>
      </c>
      <c r="K193" s="15">
        <v>3434</v>
      </c>
      <c r="L193" s="15">
        <v>3430</v>
      </c>
      <c r="M193" s="15">
        <v>6864</v>
      </c>
      <c r="O193" s="13"/>
      <c r="P193" s="13"/>
    </row>
    <row r="194" spans="1:16" s="93" customFormat="1" ht="12.9" customHeight="1" x14ac:dyDescent="0.2">
      <c r="A194" s="11" t="str">
        <f t="shared" si="6"/>
        <v>ALICE SPRINGS2011</v>
      </c>
      <c r="B194" s="95" t="s">
        <v>5</v>
      </c>
      <c r="C194" s="88">
        <v>2011</v>
      </c>
      <c r="D194" s="89"/>
      <c r="E194" s="15">
        <v>3334</v>
      </c>
      <c r="F194" s="15">
        <v>3336</v>
      </c>
      <c r="G194" s="15">
        <v>6670</v>
      </c>
      <c r="H194" s="90">
        <v>0</v>
      </c>
      <c r="I194" s="90">
        <v>0</v>
      </c>
      <c r="J194" s="15">
        <v>0</v>
      </c>
      <c r="K194" s="15">
        <v>3334</v>
      </c>
      <c r="L194" s="15">
        <v>3336</v>
      </c>
      <c r="M194" s="15">
        <v>6670</v>
      </c>
      <c r="O194" s="13"/>
      <c r="P194" s="13"/>
    </row>
    <row r="195" spans="1:16" s="93" customFormat="1" ht="12.9" customHeight="1" x14ac:dyDescent="0.2">
      <c r="A195" s="11" t="str">
        <f t="shared" si="6"/>
        <v>ALICE SPRINGS2012</v>
      </c>
      <c r="B195" s="3" t="s">
        <v>5</v>
      </c>
      <c r="C195" s="12">
        <v>2012</v>
      </c>
      <c r="D195" s="12"/>
      <c r="E195" s="13">
        <v>3218</v>
      </c>
      <c r="F195" s="13">
        <v>3241</v>
      </c>
      <c r="G195" s="13">
        <v>6459</v>
      </c>
      <c r="H195" s="13">
        <v>0</v>
      </c>
      <c r="I195" s="13">
        <v>0</v>
      </c>
      <c r="J195" s="13">
        <v>0</v>
      </c>
      <c r="K195" s="15">
        <v>3218</v>
      </c>
      <c r="L195" s="15">
        <v>3241</v>
      </c>
      <c r="M195" s="15">
        <v>6459</v>
      </c>
      <c r="O195" s="13"/>
      <c r="P195" s="13"/>
    </row>
    <row r="196" spans="1:16" s="93" customFormat="1" ht="12.9" customHeight="1" x14ac:dyDescent="0.2">
      <c r="A196" s="11" t="str">
        <f t="shared" si="6"/>
        <v>ALICE SPRINGS2013</v>
      </c>
      <c r="B196" s="3" t="s">
        <v>5</v>
      </c>
      <c r="C196" s="12">
        <v>2013</v>
      </c>
      <c r="D196" s="12"/>
      <c r="E196" s="13">
        <v>3459</v>
      </c>
      <c r="F196" s="13">
        <v>3500</v>
      </c>
      <c r="G196" s="13">
        <v>6959</v>
      </c>
      <c r="H196" s="13">
        <v>0</v>
      </c>
      <c r="I196" s="13">
        <v>0</v>
      </c>
      <c r="J196" s="13">
        <v>0</v>
      </c>
      <c r="K196" s="15">
        <v>3459</v>
      </c>
      <c r="L196" s="15">
        <v>3500</v>
      </c>
      <c r="M196" s="15">
        <v>6959</v>
      </c>
      <c r="O196" s="13"/>
      <c r="P196" s="13"/>
    </row>
    <row r="197" spans="1:16" s="93" customFormat="1" ht="12.9" customHeight="1" x14ac:dyDescent="0.2">
      <c r="A197" s="11" t="str">
        <f t="shared" si="6"/>
        <v>ALICE SPRINGS2014</v>
      </c>
      <c r="B197" s="93" t="s">
        <v>5</v>
      </c>
      <c r="C197" s="88">
        <v>2014</v>
      </c>
      <c r="D197" s="89"/>
      <c r="E197" s="15">
        <v>3362</v>
      </c>
      <c r="F197" s="15">
        <v>3408</v>
      </c>
      <c r="G197" s="15">
        <v>6770</v>
      </c>
      <c r="H197" s="15">
        <v>0</v>
      </c>
      <c r="I197" s="15">
        <v>0</v>
      </c>
      <c r="J197" s="15">
        <v>0</v>
      </c>
      <c r="K197" s="15">
        <v>3362</v>
      </c>
      <c r="L197" s="15">
        <v>3408</v>
      </c>
      <c r="M197" s="15">
        <v>6770</v>
      </c>
      <c r="O197" s="13"/>
      <c r="P197" s="13"/>
    </row>
    <row r="198" spans="1:16" s="93" customFormat="1" ht="12.9" customHeight="1" x14ac:dyDescent="0.2">
      <c r="A198" s="11" t="str">
        <f t="shared" si="6"/>
        <v>ALICE SPRINGS2015</v>
      </c>
      <c r="B198" s="95" t="s">
        <v>5</v>
      </c>
      <c r="C198" s="88">
        <v>2015</v>
      </c>
      <c r="D198" s="89"/>
      <c r="E198" s="15">
        <v>3381</v>
      </c>
      <c r="F198" s="15">
        <v>3427</v>
      </c>
      <c r="G198" s="15">
        <v>6808</v>
      </c>
      <c r="H198" s="90">
        <v>0</v>
      </c>
      <c r="I198" s="90">
        <v>0</v>
      </c>
      <c r="J198" s="15">
        <v>0</v>
      </c>
      <c r="K198" s="15">
        <v>3381</v>
      </c>
      <c r="L198" s="15">
        <v>3427</v>
      </c>
      <c r="M198" s="15">
        <v>6808</v>
      </c>
      <c r="O198" s="13"/>
      <c r="P198" s="13"/>
    </row>
    <row r="199" spans="1:16" s="93" customFormat="1" ht="12.9" customHeight="1" x14ac:dyDescent="0.2">
      <c r="A199" s="11" t="str">
        <f t="shared" si="6"/>
        <v>ALICE SPRINGS2016</v>
      </c>
      <c r="B199" s="3" t="s">
        <v>5</v>
      </c>
      <c r="C199" s="12">
        <v>2016</v>
      </c>
      <c r="D199" s="12"/>
      <c r="E199" s="13">
        <v>3588</v>
      </c>
      <c r="F199" s="13">
        <v>3635</v>
      </c>
      <c r="G199" s="13">
        <v>7223</v>
      </c>
      <c r="H199" s="13">
        <v>0</v>
      </c>
      <c r="I199" s="13">
        <v>0</v>
      </c>
      <c r="J199" s="13">
        <v>0</v>
      </c>
      <c r="K199" s="15">
        <v>3588</v>
      </c>
      <c r="L199" s="15">
        <v>3635</v>
      </c>
      <c r="M199" s="15">
        <v>7223</v>
      </c>
      <c r="O199" s="13"/>
      <c r="P199" s="13"/>
    </row>
    <row r="200" spans="1:16" s="93" customFormat="1" ht="12.9" customHeight="1" x14ac:dyDescent="0.2">
      <c r="A200" s="11" t="str">
        <f t="shared" si="6"/>
        <v>ALICE SPRINGS2017</v>
      </c>
      <c r="B200" s="3" t="s">
        <v>5</v>
      </c>
      <c r="C200" s="12">
        <v>2017</v>
      </c>
      <c r="D200" s="12"/>
      <c r="E200" s="13">
        <v>3598</v>
      </c>
      <c r="F200" s="13">
        <v>3652</v>
      </c>
      <c r="G200" s="13">
        <v>7250</v>
      </c>
      <c r="H200" s="13">
        <v>0</v>
      </c>
      <c r="I200" s="13">
        <v>0</v>
      </c>
      <c r="J200" s="13">
        <v>0</v>
      </c>
      <c r="K200" s="15">
        <v>3598</v>
      </c>
      <c r="L200" s="15">
        <v>3652</v>
      </c>
      <c r="M200" s="15">
        <v>7250</v>
      </c>
      <c r="O200" s="13"/>
      <c r="P200" s="13"/>
    </row>
    <row r="201" spans="1:16" s="93" customFormat="1" ht="12.9" customHeight="1" x14ac:dyDescent="0.2">
      <c r="A201" s="11" t="str">
        <f t="shared" si="6"/>
        <v>ALICE SPRINGS2018</v>
      </c>
      <c r="B201" s="3" t="s">
        <v>5</v>
      </c>
      <c r="C201" s="12">
        <v>2018</v>
      </c>
      <c r="D201" s="12"/>
      <c r="E201" s="13">
        <v>3777</v>
      </c>
      <c r="F201" s="13">
        <v>3803</v>
      </c>
      <c r="G201" s="13">
        <v>7580</v>
      </c>
      <c r="H201" s="13">
        <v>0</v>
      </c>
      <c r="I201" s="13">
        <v>0</v>
      </c>
      <c r="J201" s="13">
        <v>0</v>
      </c>
      <c r="K201" s="15">
        <v>3777</v>
      </c>
      <c r="L201" s="15">
        <v>3803</v>
      </c>
      <c r="M201" s="15">
        <v>7580</v>
      </c>
      <c r="O201" s="13"/>
      <c r="P201" s="13"/>
    </row>
    <row r="202" spans="1:16" s="93" customFormat="1" ht="12.9" customHeight="1" x14ac:dyDescent="0.2">
      <c r="A202" s="11" t="str">
        <f t="shared" si="6"/>
        <v>ALICE SPRINGS2019</v>
      </c>
      <c r="B202" s="3" t="s">
        <v>5</v>
      </c>
      <c r="C202" s="12">
        <v>2019</v>
      </c>
      <c r="D202" s="12"/>
      <c r="E202" s="13">
        <v>3257</v>
      </c>
      <c r="F202" s="13">
        <v>3253</v>
      </c>
      <c r="G202" s="13">
        <v>6510</v>
      </c>
      <c r="H202" s="13">
        <v>0</v>
      </c>
      <c r="I202" s="13">
        <v>0</v>
      </c>
      <c r="J202" s="13">
        <v>0</v>
      </c>
      <c r="K202" s="15">
        <v>3257</v>
      </c>
      <c r="L202" s="15">
        <v>3253</v>
      </c>
      <c r="M202" s="15">
        <v>6510</v>
      </c>
      <c r="O202" s="13"/>
      <c r="P202" s="13"/>
    </row>
    <row r="203" spans="1:16" s="93" customFormat="1" ht="12.9" customHeight="1" x14ac:dyDescent="0.2">
      <c r="A203" s="11" t="str">
        <f t="shared" si="6"/>
        <v>ALICE SPRINGS2020</v>
      </c>
      <c r="B203" s="3" t="s">
        <v>5</v>
      </c>
      <c r="C203" s="12">
        <v>2020</v>
      </c>
      <c r="D203" s="12"/>
      <c r="E203" s="13">
        <v>1702</v>
      </c>
      <c r="F203" s="13">
        <v>1702</v>
      </c>
      <c r="G203" s="13">
        <v>3404</v>
      </c>
      <c r="H203" s="13">
        <v>0</v>
      </c>
      <c r="I203" s="13">
        <v>0</v>
      </c>
      <c r="J203" s="13">
        <v>0</v>
      </c>
      <c r="K203" s="15">
        <v>1702</v>
      </c>
      <c r="L203" s="15">
        <v>1702</v>
      </c>
      <c r="M203" s="15">
        <v>3404</v>
      </c>
      <c r="O203" s="13"/>
      <c r="P203" s="13"/>
    </row>
    <row r="204" spans="1:16" s="93" customFormat="1" ht="12.9" customHeight="1" x14ac:dyDescent="0.2">
      <c r="A204" s="11" t="str">
        <f t="shared" si="6"/>
        <v>ALICE SPRINGS2021</v>
      </c>
      <c r="B204" s="3" t="s">
        <v>5</v>
      </c>
      <c r="C204" s="12">
        <v>2021</v>
      </c>
      <c r="D204" s="12"/>
      <c r="E204" s="13">
        <v>2323</v>
      </c>
      <c r="F204" s="13">
        <v>2322</v>
      </c>
      <c r="G204" s="13">
        <v>4645</v>
      </c>
      <c r="H204" s="13">
        <v>0</v>
      </c>
      <c r="I204" s="13">
        <v>0</v>
      </c>
      <c r="J204" s="13">
        <v>0</v>
      </c>
      <c r="K204" s="15">
        <v>2323</v>
      </c>
      <c r="L204" s="15">
        <v>2322</v>
      </c>
      <c r="M204" s="15">
        <v>4645</v>
      </c>
      <c r="O204" s="13"/>
      <c r="P204" s="13"/>
    </row>
    <row r="205" spans="1:16" s="93" customFormat="1" ht="12.9" customHeight="1" x14ac:dyDescent="0.2">
      <c r="A205" s="11" t="str">
        <f t="shared" si="6"/>
        <v>ALICE SPRINGS2022</v>
      </c>
      <c r="B205" s="95" t="s">
        <v>5</v>
      </c>
      <c r="C205" s="88">
        <v>2022</v>
      </c>
      <c r="D205" s="89"/>
      <c r="E205" s="15">
        <v>2291</v>
      </c>
      <c r="F205" s="15">
        <v>2288</v>
      </c>
      <c r="G205" s="15">
        <v>4579</v>
      </c>
      <c r="H205" s="90">
        <v>0</v>
      </c>
      <c r="I205" s="90">
        <v>0</v>
      </c>
      <c r="J205" s="15">
        <v>0</v>
      </c>
      <c r="K205" s="15">
        <v>2291</v>
      </c>
      <c r="L205" s="15">
        <v>2288</v>
      </c>
      <c r="M205" s="15">
        <v>4579</v>
      </c>
      <c r="O205" s="13"/>
      <c r="P205" s="13"/>
    </row>
    <row r="206" spans="1:16" s="93" customFormat="1" ht="12.9" customHeight="1" x14ac:dyDescent="0.2">
      <c r="A206" s="11" t="str">
        <f t="shared" si="6"/>
        <v>ALICE SPRINGS2023</v>
      </c>
      <c r="B206" s="3" t="s">
        <v>5</v>
      </c>
      <c r="C206" s="12">
        <v>2023</v>
      </c>
      <c r="D206" s="12"/>
      <c r="E206" s="13">
        <v>2485</v>
      </c>
      <c r="F206" s="13">
        <v>2482</v>
      </c>
      <c r="G206" s="13">
        <v>4967</v>
      </c>
      <c r="H206" s="13">
        <v>0</v>
      </c>
      <c r="I206" s="13">
        <v>0</v>
      </c>
      <c r="J206" s="13">
        <v>0</v>
      </c>
      <c r="K206" s="15">
        <v>2485</v>
      </c>
      <c r="L206" s="15">
        <v>2482</v>
      </c>
      <c r="M206" s="15">
        <v>4967</v>
      </c>
      <c r="O206" s="13"/>
      <c r="P206" s="13"/>
    </row>
    <row r="207" spans="1:16" s="93" customFormat="1" ht="12.9" customHeight="1" x14ac:dyDescent="0.2">
      <c r="A207" s="11" t="str">
        <f t="shared" si="6"/>
        <v>ALICE SPRINGS2024</v>
      </c>
      <c r="B207" s="3" t="s">
        <v>5</v>
      </c>
      <c r="C207" s="12">
        <v>2024</v>
      </c>
      <c r="D207" s="12"/>
      <c r="E207" s="13">
        <v>2682</v>
      </c>
      <c r="F207" s="13">
        <v>2679</v>
      </c>
      <c r="G207" s="13">
        <v>5361</v>
      </c>
      <c r="H207" s="13">
        <v>0</v>
      </c>
      <c r="I207" s="13">
        <v>0</v>
      </c>
      <c r="J207" s="13">
        <v>0</v>
      </c>
      <c r="K207" s="15">
        <v>2682</v>
      </c>
      <c r="L207" s="15">
        <v>2679</v>
      </c>
      <c r="M207" s="15">
        <v>5361</v>
      </c>
      <c r="O207" s="13"/>
      <c r="P207" s="13"/>
    </row>
    <row r="208" spans="1:16" s="93" customFormat="1" ht="12.9" customHeight="1" x14ac:dyDescent="0.2">
      <c r="A208" s="11" t="str">
        <f t="shared" si="6"/>
        <v>ARMIDALE1985</v>
      </c>
      <c r="B208" s="3" t="s">
        <v>22</v>
      </c>
      <c r="C208" s="12">
        <v>1985</v>
      </c>
      <c r="D208" s="12"/>
      <c r="E208" s="13">
        <v>2680</v>
      </c>
      <c r="F208" s="13">
        <v>2686</v>
      </c>
      <c r="G208" s="13">
        <v>5366</v>
      </c>
      <c r="H208" s="13">
        <v>0</v>
      </c>
      <c r="I208" s="13">
        <v>0</v>
      </c>
      <c r="J208" s="13">
        <v>0</v>
      </c>
      <c r="K208" s="15">
        <v>2680</v>
      </c>
      <c r="L208" s="15">
        <v>2686</v>
      </c>
      <c r="M208" s="15">
        <v>5366</v>
      </c>
      <c r="O208" s="13"/>
      <c r="P208" s="13"/>
    </row>
    <row r="209" spans="1:16" s="93" customFormat="1" ht="12.9" customHeight="1" x14ac:dyDescent="0.2">
      <c r="A209" s="11" t="str">
        <f t="shared" si="6"/>
        <v>ARMIDALE1986</v>
      </c>
      <c r="B209" s="3" t="s">
        <v>22</v>
      </c>
      <c r="C209" s="12">
        <v>1986</v>
      </c>
      <c r="D209" s="12"/>
      <c r="E209" s="13">
        <v>2843</v>
      </c>
      <c r="F209" s="13">
        <v>2845</v>
      </c>
      <c r="G209" s="13">
        <v>5688</v>
      </c>
      <c r="H209" s="13">
        <v>0</v>
      </c>
      <c r="I209" s="13">
        <v>0</v>
      </c>
      <c r="J209" s="13">
        <v>0</v>
      </c>
      <c r="K209" s="15">
        <v>2843</v>
      </c>
      <c r="L209" s="15">
        <v>2845</v>
      </c>
      <c r="M209" s="15">
        <v>5688</v>
      </c>
      <c r="O209" s="13"/>
      <c r="P209" s="13"/>
    </row>
    <row r="210" spans="1:16" s="93" customFormat="1" ht="12.9" customHeight="1" x14ac:dyDescent="0.2">
      <c r="A210" s="11" t="str">
        <f t="shared" si="6"/>
        <v>ARMIDALE1987</v>
      </c>
      <c r="B210" s="95" t="s">
        <v>22</v>
      </c>
      <c r="C210" s="88">
        <v>1987</v>
      </c>
      <c r="D210" s="89"/>
      <c r="E210" s="15">
        <v>2967</v>
      </c>
      <c r="F210" s="15">
        <v>2966</v>
      </c>
      <c r="G210" s="15">
        <v>5933</v>
      </c>
      <c r="H210" s="90">
        <v>0</v>
      </c>
      <c r="I210" s="90">
        <v>0</v>
      </c>
      <c r="J210" s="15">
        <v>0</v>
      </c>
      <c r="K210" s="15">
        <v>2967</v>
      </c>
      <c r="L210" s="15">
        <v>2966</v>
      </c>
      <c r="M210" s="15">
        <v>5933</v>
      </c>
      <c r="O210" s="13"/>
      <c r="P210" s="13"/>
    </row>
    <row r="211" spans="1:16" s="93" customFormat="1" ht="12.9" customHeight="1" x14ac:dyDescent="0.2">
      <c r="A211" s="11" t="str">
        <f t="shared" si="6"/>
        <v>ARMIDALE1988</v>
      </c>
      <c r="B211" s="95" t="s">
        <v>22</v>
      </c>
      <c r="C211" s="88">
        <v>1988</v>
      </c>
      <c r="D211" s="89"/>
      <c r="E211" s="15">
        <v>2493</v>
      </c>
      <c r="F211" s="15">
        <v>2493</v>
      </c>
      <c r="G211" s="15">
        <v>4986</v>
      </c>
      <c r="H211" s="90">
        <v>0</v>
      </c>
      <c r="I211" s="90">
        <v>0</v>
      </c>
      <c r="J211" s="15">
        <v>0</v>
      </c>
      <c r="K211" s="15">
        <v>2493</v>
      </c>
      <c r="L211" s="15">
        <v>2493</v>
      </c>
      <c r="M211" s="15">
        <v>4986</v>
      </c>
      <c r="O211" s="13"/>
      <c r="P211" s="13"/>
    </row>
    <row r="212" spans="1:16" s="93" customFormat="1" ht="12.9" customHeight="1" x14ac:dyDescent="0.2">
      <c r="A212" s="11" t="str">
        <f t="shared" si="6"/>
        <v>ARMIDALE1989</v>
      </c>
      <c r="B212" s="95" t="s">
        <v>22</v>
      </c>
      <c r="C212" s="88">
        <v>1989</v>
      </c>
      <c r="D212" s="89"/>
      <c r="E212" s="15">
        <v>2097</v>
      </c>
      <c r="F212" s="15">
        <v>2094</v>
      </c>
      <c r="G212" s="15">
        <v>4191</v>
      </c>
      <c r="H212" s="90">
        <v>0</v>
      </c>
      <c r="I212" s="90">
        <v>0</v>
      </c>
      <c r="J212" s="15">
        <v>0</v>
      </c>
      <c r="K212" s="15">
        <v>2097</v>
      </c>
      <c r="L212" s="15">
        <v>2094</v>
      </c>
      <c r="M212" s="15">
        <v>4191</v>
      </c>
      <c r="O212" s="13"/>
      <c r="P212" s="13"/>
    </row>
    <row r="213" spans="1:16" s="93" customFormat="1" ht="12.9" customHeight="1" x14ac:dyDescent="0.2">
      <c r="A213" s="11" t="str">
        <f t="shared" si="6"/>
        <v>ARMIDALE1990</v>
      </c>
      <c r="B213" s="95" t="s">
        <v>22</v>
      </c>
      <c r="C213" s="88">
        <v>1990</v>
      </c>
      <c r="D213" s="89"/>
      <c r="E213" s="15">
        <v>2182</v>
      </c>
      <c r="F213" s="15">
        <v>2172</v>
      </c>
      <c r="G213" s="15">
        <v>4354</v>
      </c>
      <c r="H213" s="90">
        <v>0</v>
      </c>
      <c r="I213" s="90">
        <v>0</v>
      </c>
      <c r="J213" s="15">
        <v>0</v>
      </c>
      <c r="K213" s="15">
        <v>2182</v>
      </c>
      <c r="L213" s="15">
        <v>2172</v>
      </c>
      <c r="M213" s="15">
        <v>4354</v>
      </c>
      <c r="O213" s="13"/>
      <c r="P213" s="13"/>
    </row>
    <row r="214" spans="1:16" s="93" customFormat="1" ht="12.9" customHeight="1" x14ac:dyDescent="0.2">
      <c r="A214" s="11" t="str">
        <f t="shared" si="6"/>
        <v>ARMIDALE1991</v>
      </c>
      <c r="B214" s="3" t="s">
        <v>22</v>
      </c>
      <c r="C214" s="12">
        <v>1991</v>
      </c>
      <c r="D214" s="12"/>
      <c r="E214" s="13">
        <v>2877</v>
      </c>
      <c r="F214" s="13">
        <v>2913</v>
      </c>
      <c r="G214" s="13">
        <v>5790</v>
      </c>
      <c r="H214" s="13">
        <v>0</v>
      </c>
      <c r="I214" s="13">
        <v>0</v>
      </c>
      <c r="J214" s="13">
        <v>0</v>
      </c>
      <c r="K214" s="15">
        <v>2877</v>
      </c>
      <c r="L214" s="15">
        <v>2913</v>
      </c>
      <c r="M214" s="15">
        <v>5790</v>
      </c>
      <c r="O214" s="13"/>
      <c r="P214" s="13"/>
    </row>
    <row r="215" spans="1:16" s="93" customFormat="1" ht="12.9" customHeight="1" x14ac:dyDescent="0.2">
      <c r="A215" s="11" t="str">
        <f t="shared" si="6"/>
        <v>ARMIDALE1992</v>
      </c>
      <c r="B215" s="93" t="s">
        <v>22</v>
      </c>
      <c r="C215" s="88">
        <v>1992</v>
      </c>
      <c r="D215" s="89"/>
      <c r="E215" s="15">
        <v>2452</v>
      </c>
      <c r="F215" s="15">
        <v>2480</v>
      </c>
      <c r="G215" s="15">
        <v>4932</v>
      </c>
      <c r="H215" s="15">
        <v>0</v>
      </c>
      <c r="I215" s="15">
        <v>0</v>
      </c>
      <c r="J215" s="15">
        <v>0</v>
      </c>
      <c r="K215" s="15">
        <v>2452</v>
      </c>
      <c r="L215" s="15">
        <v>2480</v>
      </c>
      <c r="M215" s="15">
        <v>4932</v>
      </c>
      <c r="O215" s="13"/>
      <c r="P215" s="13"/>
    </row>
    <row r="216" spans="1:16" s="93" customFormat="1" ht="12.9" customHeight="1" x14ac:dyDescent="0.2">
      <c r="A216" s="11" t="str">
        <f t="shared" si="6"/>
        <v>ARMIDALE1993</v>
      </c>
      <c r="B216" s="93" t="s">
        <v>22</v>
      </c>
      <c r="C216" s="88">
        <v>1993</v>
      </c>
      <c r="D216" s="89"/>
      <c r="E216" s="15">
        <v>4057</v>
      </c>
      <c r="F216" s="15">
        <v>4057</v>
      </c>
      <c r="G216" s="15">
        <v>8114</v>
      </c>
      <c r="H216" s="15">
        <v>0</v>
      </c>
      <c r="I216" s="15">
        <v>0</v>
      </c>
      <c r="J216" s="15">
        <v>0</v>
      </c>
      <c r="K216" s="15">
        <v>4057</v>
      </c>
      <c r="L216" s="15">
        <v>4057</v>
      </c>
      <c r="M216" s="15">
        <v>8114</v>
      </c>
      <c r="O216" s="13"/>
      <c r="P216" s="13"/>
    </row>
    <row r="217" spans="1:16" s="93" customFormat="1" ht="12.9" customHeight="1" x14ac:dyDescent="0.2">
      <c r="A217" s="11" t="str">
        <f t="shared" si="6"/>
        <v>ARMIDALE1994</v>
      </c>
      <c r="B217" s="3" t="s">
        <v>22</v>
      </c>
      <c r="C217" s="12">
        <v>1994</v>
      </c>
      <c r="D217" s="12"/>
      <c r="E217" s="13">
        <v>3296</v>
      </c>
      <c r="F217" s="13">
        <v>3301</v>
      </c>
      <c r="G217" s="13">
        <v>6597</v>
      </c>
      <c r="H217" s="13">
        <v>0</v>
      </c>
      <c r="I217" s="13">
        <v>0</v>
      </c>
      <c r="J217" s="13">
        <v>0</v>
      </c>
      <c r="K217" s="15">
        <v>3296</v>
      </c>
      <c r="L217" s="15">
        <v>3301</v>
      </c>
      <c r="M217" s="15">
        <v>6597</v>
      </c>
      <c r="O217" s="13"/>
      <c r="P217" s="13"/>
    </row>
    <row r="218" spans="1:16" s="93" customFormat="1" ht="12.9" customHeight="1" x14ac:dyDescent="0.2">
      <c r="A218" s="11" t="str">
        <f t="shared" si="6"/>
        <v>ARMIDALE1995</v>
      </c>
      <c r="B218" s="95" t="s">
        <v>22</v>
      </c>
      <c r="C218" s="88">
        <v>1995</v>
      </c>
      <c r="D218" s="89"/>
      <c r="E218" s="15">
        <v>3314</v>
      </c>
      <c r="F218" s="15">
        <v>3321</v>
      </c>
      <c r="G218" s="15">
        <v>6635</v>
      </c>
      <c r="H218" s="90">
        <v>0</v>
      </c>
      <c r="I218" s="90">
        <v>0</v>
      </c>
      <c r="J218" s="15">
        <v>0</v>
      </c>
      <c r="K218" s="15">
        <v>3314</v>
      </c>
      <c r="L218" s="15">
        <v>3321</v>
      </c>
      <c r="M218" s="15">
        <v>6635</v>
      </c>
      <c r="O218" s="13"/>
      <c r="P218" s="13"/>
    </row>
    <row r="219" spans="1:16" s="93" customFormat="1" ht="12.9" customHeight="1" x14ac:dyDescent="0.2">
      <c r="A219" s="11" t="str">
        <f t="shared" si="6"/>
        <v>ARMIDALE1996</v>
      </c>
      <c r="B219" s="95" t="s">
        <v>22</v>
      </c>
      <c r="C219" s="88">
        <v>1996</v>
      </c>
      <c r="D219" s="89"/>
      <c r="E219" s="15">
        <v>3366</v>
      </c>
      <c r="F219" s="15">
        <v>3372</v>
      </c>
      <c r="G219" s="15">
        <v>6738</v>
      </c>
      <c r="H219" s="90">
        <v>0</v>
      </c>
      <c r="I219" s="90">
        <v>0</v>
      </c>
      <c r="J219" s="15">
        <v>0</v>
      </c>
      <c r="K219" s="15">
        <v>3366</v>
      </c>
      <c r="L219" s="15">
        <v>3372</v>
      </c>
      <c r="M219" s="15">
        <v>6738</v>
      </c>
      <c r="O219" s="13"/>
      <c r="P219" s="13"/>
    </row>
    <row r="220" spans="1:16" s="93" customFormat="1" ht="12.9" customHeight="1" x14ac:dyDescent="0.2">
      <c r="A220" s="11" t="str">
        <f t="shared" si="6"/>
        <v>ARMIDALE1997</v>
      </c>
      <c r="B220" s="3" t="s">
        <v>22</v>
      </c>
      <c r="C220" s="12">
        <v>1997</v>
      </c>
      <c r="D220" s="12"/>
      <c r="E220" s="13">
        <v>3100</v>
      </c>
      <c r="F220" s="13">
        <v>3089</v>
      </c>
      <c r="G220" s="13">
        <v>6189</v>
      </c>
      <c r="H220" s="13">
        <v>0</v>
      </c>
      <c r="I220" s="13">
        <v>0</v>
      </c>
      <c r="J220" s="13">
        <v>0</v>
      </c>
      <c r="K220" s="15">
        <v>3100</v>
      </c>
      <c r="L220" s="15">
        <v>3089</v>
      </c>
      <c r="M220" s="15">
        <v>6189</v>
      </c>
      <c r="O220" s="13"/>
      <c r="P220" s="13"/>
    </row>
    <row r="221" spans="1:16" s="93" customFormat="1" ht="12.9" customHeight="1" x14ac:dyDescent="0.2">
      <c r="A221" s="11" t="str">
        <f t="shared" si="6"/>
        <v>ARMIDALE1998</v>
      </c>
      <c r="B221" s="95" t="s">
        <v>22</v>
      </c>
      <c r="C221" s="88">
        <v>1998</v>
      </c>
      <c r="D221" s="89"/>
      <c r="E221" s="15">
        <v>3210</v>
      </c>
      <c r="F221" s="15">
        <v>3224</v>
      </c>
      <c r="G221" s="15">
        <v>6434</v>
      </c>
      <c r="H221" s="90">
        <v>0</v>
      </c>
      <c r="I221" s="90">
        <v>0</v>
      </c>
      <c r="J221" s="15">
        <v>0</v>
      </c>
      <c r="K221" s="15">
        <v>3210</v>
      </c>
      <c r="L221" s="15">
        <v>3224</v>
      </c>
      <c r="M221" s="15">
        <v>6434</v>
      </c>
      <c r="O221" s="13"/>
      <c r="P221" s="13"/>
    </row>
    <row r="222" spans="1:16" s="93" customFormat="1" ht="12.9" customHeight="1" x14ac:dyDescent="0.2">
      <c r="A222" s="11" t="str">
        <f t="shared" si="6"/>
        <v>ARMIDALE1999</v>
      </c>
      <c r="B222" s="3" t="s">
        <v>22</v>
      </c>
      <c r="C222" s="12">
        <v>1999</v>
      </c>
      <c r="D222" s="12"/>
      <c r="E222" s="13">
        <v>3402</v>
      </c>
      <c r="F222" s="13">
        <v>3417</v>
      </c>
      <c r="G222" s="13">
        <v>6819</v>
      </c>
      <c r="H222" s="13">
        <v>0</v>
      </c>
      <c r="I222" s="13">
        <v>0</v>
      </c>
      <c r="J222" s="13">
        <v>0</v>
      </c>
      <c r="K222" s="15">
        <v>3402</v>
      </c>
      <c r="L222" s="15">
        <v>3417</v>
      </c>
      <c r="M222" s="15">
        <v>6819</v>
      </c>
      <c r="O222" s="13"/>
      <c r="P222" s="13"/>
    </row>
    <row r="223" spans="1:16" s="93" customFormat="1" ht="12.9" customHeight="1" x14ac:dyDescent="0.2">
      <c r="A223" s="11" t="str">
        <f t="shared" si="6"/>
        <v>ARMIDALE2000</v>
      </c>
      <c r="B223" s="3" t="s">
        <v>22</v>
      </c>
      <c r="C223" s="12">
        <v>2000</v>
      </c>
      <c r="D223" s="12"/>
      <c r="E223" s="13">
        <v>3561</v>
      </c>
      <c r="F223" s="13">
        <v>3576</v>
      </c>
      <c r="G223" s="13">
        <v>7137</v>
      </c>
      <c r="H223" s="13">
        <v>0</v>
      </c>
      <c r="I223" s="13">
        <v>0</v>
      </c>
      <c r="J223" s="13">
        <v>0</v>
      </c>
      <c r="K223" s="15">
        <v>3561</v>
      </c>
      <c r="L223" s="15">
        <v>3576</v>
      </c>
      <c r="M223" s="15">
        <v>7137</v>
      </c>
      <c r="O223" s="13"/>
      <c r="P223" s="13"/>
    </row>
    <row r="224" spans="1:16" s="93" customFormat="1" ht="12.9" customHeight="1" x14ac:dyDescent="0.2">
      <c r="A224" s="11" t="str">
        <f t="shared" si="6"/>
        <v>ARMIDALE2001</v>
      </c>
      <c r="B224" s="3" t="s">
        <v>22</v>
      </c>
      <c r="C224" s="12">
        <v>2001</v>
      </c>
      <c r="D224" s="12"/>
      <c r="E224" s="13">
        <v>3554</v>
      </c>
      <c r="F224" s="13">
        <v>3592</v>
      </c>
      <c r="G224" s="13">
        <v>7146</v>
      </c>
      <c r="H224" s="13">
        <v>0</v>
      </c>
      <c r="I224" s="13">
        <v>0</v>
      </c>
      <c r="J224" s="13">
        <v>0</v>
      </c>
      <c r="K224" s="15">
        <v>3554</v>
      </c>
      <c r="L224" s="15">
        <v>3592</v>
      </c>
      <c r="M224" s="15">
        <v>7146</v>
      </c>
      <c r="O224" s="13"/>
      <c r="P224" s="13"/>
    </row>
    <row r="225" spans="1:16" s="93" customFormat="1" ht="12.9" customHeight="1" x14ac:dyDescent="0.2">
      <c r="A225" s="11" t="str">
        <f t="shared" si="6"/>
        <v>ARMIDALE2002</v>
      </c>
      <c r="B225" s="95" t="s">
        <v>22</v>
      </c>
      <c r="C225" s="88">
        <v>2002</v>
      </c>
      <c r="D225" s="89"/>
      <c r="E225" s="15">
        <v>2578</v>
      </c>
      <c r="F225" s="15">
        <v>2622</v>
      </c>
      <c r="G225" s="15">
        <v>5200</v>
      </c>
      <c r="H225" s="90">
        <v>0</v>
      </c>
      <c r="I225" s="90">
        <v>0</v>
      </c>
      <c r="J225" s="15">
        <v>0</v>
      </c>
      <c r="K225" s="15">
        <v>2578</v>
      </c>
      <c r="L225" s="15">
        <v>2622</v>
      </c>
      <c r="M225" s="15">
        <v>5200</v>
      </c>
      <c r="O225" s="13"/>
      <c r="P225" s="13"/>
    </row>
    <row r="226" spans="1:16" s="93" customFormat="1" ht="12.9" customHeight="1" x14ac:dyDescent="0.2">
      <c r="A226" s="11" t="str">
        <f t="shared" si="6"/>
        <v>ARMIDALE2003</v>
      </c>
      <c r="B226" s="95" t="s">
        <v>22</v>
      </c>
      <c r="C226" s="88">
        <v>2003</v>
      </c>
      <c r="D226" s="89"/>
      <c r="E226" s="15">
        <v>1727</v>
      </c>
      <c r="F226" s="15">
        <v>1750</v>
      </c>
      <c r="G226" s="15">
        <v>3477</v>
      </c>
      <c r="H226" s="90">
        <v>0</v>
      </c>
      <c r="I226" s="90">
        <v>0</v>
      </c>
      <c r="J226" s="15">
        <v>0</v>
      </c>
      <c r="K226" s="15">
        <v>1727</v>
      </c>
      <c r="L226" s="15">
        <v>1750</v>
      </c>
      <c r="M226" s="15">
        <v>3477</v>
      </c>
      <c r="O226" s="13"/>
      <c r="P226" s="13"/>
    </row>
    <row r="227" spans="1:16" s="93" customFormat="1" ht="12.9" customHeight="1" x14ac:dyDescent="0.2">
      <c r="A227" s="11" t="str">
        <f t="shared" si="6"/>
        <v>ARMIDALE2004</v>
      </c>
      <c r="B227" s="95" t="s">
        <v>22</v>
      </c>
      <c r="C227" s="88">
        <v>2004</v>
      </c>
      <c r="D227" s="89"/>
      <c r="E227" s="15">
        <v>2174</v>
      </c>
      <c r="F227" s="15">
        <v>2170</v>
      </c>
      <c r="G227" s="15">
        <v>4344</v>
      </c>
      <c r="H227" s="90">
        <v>0</v>
      </c>
      <c r="I227" s="90">
        <v>0</v>
      </c>
      <c r="J227" s="15">
        <v>0</v>
      </c>
      <c r="K227" s="15">
        <v>2174</v>
      </c>
      <c r="L227" s="15">
        <v>2170</v>
      </c>
      <c r="M227" s="15">
        <v>4344</v>
      </c>
      <c r="O227" s="13"/>
      <c r="P227" s="13"/>
    </row>
    <row r="228" spans="1:16" s="93" customFormat="1" ht="12.9" customHeight="1" x14ac:dyDescent="0.2">
      <c r="A228" s="11" t="str">
        <f t="shared" si="6"/>
        <v>ARMIDALE2005</v>
      </c>
      <c r="B228" s="3" t="s">
        <v>22</v>
      </c>
      <c r="C228" s="12">
        <v>2005</v>
      </c>
      <c r="D228" s="12"/>
      <c r="E228" s="13">
        <v>2918</v>
      </c>
      <c r="F228" s="13">
        <v>2916</v>
      </c>
      <c r="G228" s="13">
        <v>5834</v>
      </c>
      <c r="H228" s="13">
        <v>0</v>
      </c>
      <c r="I228" s="13">
        <v>0</v>
      </c>
      <c r="J228" s="13">
        <v>0</v>
      </c>
      <c r="K228" s="15">
        <v>2918</v>
      </c>
      <c r="L228" s="15">
        <v>2916</v>
      </c>
      <c r="M228" s="15">
        <v>5834</v>
      </c>
      <c r="O228" s="13"/>
      <c r="P228" s="13"/>
    </row>
    <row r="229" spans="1:16" s="93" customFormat="1" ht="12.9" customHeight="1" x14ac:dyDescent="0.2">
      <c r="A229" s="11" t="str">
        <f t="shared" si="6"/>
        <v>ARMIDALE2006</v>
      </c>
      <c r="B229" s="3" t="s">
        <v>22</v>
      </c>
      <c r="C229" s="12">
        <v>2006</v>
      </c>
      <c r="D229" s="12"/>
      <c r="E229" s="13">
        <v>2146</v>
      </c>
      <c r="F229" s="13">
        <v>2146</v>
      </c>
      <c r="G229" s="13">
        <v>4292</v>
      </c>
      <c r="H229" s="13">
        <v>0</v>
      </c>
      <c r="I229" s="13">
        <v>0</v>
      </c>
      <c r="J229" s="13">
        <v>0</v>
      </c>
      <c r="K229" s="15">
        <v>2146</v>
      </c>
      <c r="L229" s="15">
        <v>2146</v>
      </c>
      <c r="M229" s="15">
        <v>4292</v>
      </c>
      <c r="O229" s="13"/>
      <c r="P229" s="13"/>
    </row>
    <row r="230" spans="1:16" s="93" customFormat="1" ht="12.9" customHeight="1" x14ac:dyDescent="0.2">
      <c r="A230" s="11" t="str">
        <f t="shared" si="6"/>
        <v>ARMIDALE2007</v>
      </c>
      <c r="B230" s="3" t="s">
        <v>22</v>
      </c>
      <c r="C230" s="12">
        <v>2007</v>
      </c>
      <c r="D230" s="12"/>
      <c r="E230" s="13">
        <v>1493</v>
      </c>
      <c r="F230" s="13">
        <v>1486</v>
      </c>
      <c r="G230" s="13">
        <v>2979</v>
      </c>
      <c r="H230" s="13">
        <v>0</v>
      </c>
      <c r="I230" s="13">
        <v>0</v>
      </c>
      <c r="J230" s="13">
        <v>0</v>
      </c>
      <c r="K230" s="15">
        <v>1493</v>
      </c>
      <c r="L230" s="15">
        <v>1486</v>
      </c>
      <c r="M230" s="15">
        <v>2979</v>
      </c>
      <c r="O230" s="13"/>
      <c r="P230" s="13"/>
    </row>
    <row r="231" spans="1:16" s="93" customFormat="1" ht="12.9" customHeight="1" x14ac:dyDescent="0.2">
      <c r="A231" s="11" t="str">
        <f t="shared" si="6"/>
        <v>ARMIDALE2008</v>
      </c>
      <c r="B231" s="95" t="s">
        <v>22</v>
      </c>
      <c r="C231" s="88">
        <v>2008</v>
      </c>
      <c r="D231" s="89"/>
      <c r="E231" s="15">
        <v>1425</v>
      </c>
      <c r="F231" s="15">
        <v>1424</v>
      </c>
      <c r="G231" s="15">
        <v>2849</v>
      </c>
      <c r="H231" s="90">
        <v>0</v>
      </c>
      <c r="I231" s="90">
        <v>0</v>
      </c>
      <c r="J231" s="15">
        <v>0</v>
      </c>
      <c r="K231" s="15">
        <v>1425</v>
      </c>
      <c r="L231" s="15">
        <v>1424</v>
      </c>
      <c r="M231" s="15">
        <v>2849</v>
      </c>
      <c r="O231" s="13"/>
      <c r="P231" s="13"/>
    </row>
    <row r="232" spans="1:16" s="93" customFormat="1" ht="12.9" customHeight="1" x14ac:dyDescent="0.2">
      <c r="A232" s="11" t="str">
        <f t="shared" si="6"/>
        <v>ARMIDALE2009</v>
      </c>
      <c r="B232" s="3" t="s">
        <v>22</v>
      </c>
      <c r="C232" s="12">
        <v>2009</v>
      </c>
      <c r="D232" s="12"/>
      <c r="E232" s="13">
        <v>1250</v>
      </c>
      <c r="F232" s="13">
        <v>1250</v>
      </c>
      <c r="G232" s="13">
        <v>2500</v>
      </c>
      <c r="H232" s="13">
        <v>0</v>
      </c>
      <c r="I232" s="13">
        <v>0</v>
      </c>
      <c r="J232" s="13">
        <v>0</v>
      </c>
      <c r="K232" s="15">
        <v>1250</v>
      </c>
      <c r="L232" s="15">
        <v>1250</v>
      </c>
      <c r="M232" s="15">
        <v>2500</v>
      </c>
      <c r="O232" s="13"/>
      <c r="P232" s="13"/>
    </row>
    <row r="233" spans="1:16" s="93" customFormat="1" ht="12.9" customHeight="1" x14ac:dyDescent="0.2">
      <c r="A233" s="11" t="str">
        <f t="shared" si="6"/>
        <v>ARMIDALE2010</v>
      </c>
      <c r="B233" s="3" t="s">
        <v>22</v>
      </c>
      <c r="C233" s="12">
        <v>2010</v>
      </c>
      <c r="D233" s="12"/>
      <c r="E233" s="13">
        <v>1506</v>
      </c>
      <c r="F233" s="13">
        <v>1499</v>
      </c>
      <c r="G233" s="13">
        <v>3005</v>
      </c>
      <c r="H233" s="13">
        <v>0</v>
      </c>
      <c r="I233" s="13">
        <v>0</v>
      </c>
      <c r="J233" s="13">
        <v>0</v>
      </c>
      <c r="K233" s="15">
        <v>1506</v>
      </c>
      <c r="L233" s="15">
        <v>1499</v>
      </c>
      <c r="M233" s="15">
        <v>3005</v>
      </c>
      <c r="O233" s="13"/>
      <c r="P233" s="13"/>
    </row>
    <row r="234" spans="1:16" s="93" customFormat="1" ht="12.9" customHeight="1" x14ac:dyDescent="0.2">
      <c r="A234" s="11" t="str">
        <f t="shared" ref="A234:A297" si="7">CONCATENATE(B234,C234)</f>
        <v>ARMIDALE2011</v>
      </c>
      <c r="B234" s="3" t="s">
        <v>22</v>
      </c>
      <c r="C234" s="12">
        <v>2011</v>
      </c>
      <c r="D234" s="12"/>
      <c r="E234" s="13">
        <v>1644</v>
      </c>
      <c r="F234" s="13">
        <v>1638</v>
      </c>
      <c r="G234" s="13">
        <v>3282</v>
      </c>
      <c r="H234" s="13">
        <v>0</v>
      </c>
      <c r="I234" s="13">
        <v>0</v>
      </c>
      <c r="J234" s="13">
        <v>0</v>
      </c>
      <c r="K234" s="15">
        <v>1644</v>
      </c>
      <c r="L234" s="15">
        <v>1638</v>
      </c>
      <c r="M234" s="15">
        <v>3282</v>
      </c>
      <c r="O234" s="13"/>
      <c r="P234" s="13"/>
    </row>
    <row r="235" spans="1:16" s="93" customFormat="1" ht="12.9" customHeight="1" x14ac:dyDescent="0.2">
      <c r="A235" s="11" t="str">
        <f t="shared" si="7"/>
        <v>ARMIDALE2012</v>
      </c>
      <c r="B235" s="3" t="s">
        <v>22</v>
      </c>
      <c r="C235" s="12">
        <v>2012</v>
      </c>
      <c r="D235" s="12"/>
      <c r="E235" s="13">
        <v>1678</v>
      </c>
      <c r="F235" s="13">
        <v>1671</v>
      </c>
      <c r="G235" s="13">
        <v>3349</v>
      </c>
      <c r="H235" s="13">
        <v>0</v>
      </c>
      <c r="I235" s="13">
        <v>0</v>
      </c>
      <c r="J235" s="13">
        <v>0</v>
      </c>
      <c r="K235" s="15">
        <v>1678</v>
      </c>
      <c r="L235" s="15">
        <v>1671</v>
      </c>
      <c r="M235" s="15">
        <v>3349</v>
      </c>
      <c r="O235" s="13"/>
      <c r="P235" s="13"/>
    </row>
    <row r="236" spans="1:16" s="93" customFormat="1" ht="12.9" customHeight="1" x14ac:dyDescent="0.2">
      <c r="A236" s="11" t="str">
        <f t="shared" si="7"/>
        <v>ARMIDALE2013</v>
      </c>
      <c r="B236" s="3" t="s">
        <v>22</v>
      </c>
      <c r="C236" s="12">
        <v>2013</v>
      </c>
      <c r="D236" s="12"/>
      <c r="E236" s="13">
        <v>1571</v>
      </c>
      <c r="F236" s="13">
        <v>1569</v>
      </c>
      <c r="G236" s="13">
        <v>3140</v>
      </c>
      <c r="H236" s="13">
        <v>0</v>
      </c>
      <c r="I236" s="13">
        <v>0</v>
      </c>
      <c r="J236" s="13">
        <v>0</v>
      </c>
      <c r="K236" s="15">
        <v>1571</v>
      </c>
      <c r="L236" s="15">
        <v>1569</v>
      </c>
      <c r="M236" s="15">
        <v>3140</v>
      </c>
      <c r="O236" s="13"/>
      <c r="P236" s="13"/>
    </row>
    <row r="237" spans="1:16" s="93" customFormat="1" ht="12.9" customHeight="1" x14ac:dyDescent="0.2">
      <c r="A237" s="11" t="str">
        <f t="shared" si="7"/>
        <v>ARMIDALE2014</v>
      </c>
      <c r="B237" s="95" t="s">
        <v>22</v>
      </c>
      <c r="C237" s="88">
        <v>2014</v>
      </c>
      <c r="D237" s="89"/>
      <c r="E237" s="15">
        <v>2270</v>
      </c>
      <c r="F237" s="15">
        <v>2272</v>
      </c>
      <c r="G237" s="15">
        <v>4542</v>
      </c>
      <c r="H237" s="90">
        <v>0</v>
      </c>
      <c r="I237" s="90">
        <v>0</v>
      </c>
      <c r="J237" s="15">
        <v>0</v>
      </c>
      <c r="K237" s="15">
        <v>2270</v>
      </c>
      <c r="L237" s="15">
        <v>2272</v>
      </c>
      <c r="M237" s="15">
        <v>4542</v>
      </c>
      <c r="O237" s="13"/>
      <c r="P237" s="13"/>
    </row>
    <row r="238" spans="1:16" s="93" customFormat="1" ht="12.9" customHeight="1" x14ac:dyDescent="0.2">
      <c r="A238" s="11" t="str">
        <f t="shared" si="7"/>
        <v>ARMIDALE2015</v>
      </c>
      <c r="B238" s="91" t="s">
        <v>22</v>
      </c>
      <c r="C238" s="16">
        <v>2015</v>
      </c>
      <c r="D238" s="89"/>
      <c r="E238" s="92">
        <v>2452</v>
      </c>
      <c r="F238" s="92">
        <v>2430</v>
      </c>
      <c r="G238" s="92">
        <v>4882</v>
      </c>
      <c r="H238" s="92">
        <v>0</v>
      </c>
      <c r="I238" s="92">
        <v>0</v>
      </c>
      <c r="J238" s="92">
        <v>0</v>
      </c>
      <c r="K238" s="15">
        <v>2452</v>
      </c>
      <c r="L238" s="15">
        <v>2430</v>
      </c>
      <c r="M238" s="15">
        <v>4882</v>
      </c>
      <c r="O238" s="13"/>
      <c r="P238" s="13"/>
    </row>
    <row r="239" spans="1:16" s="93" customFormat="1" ht="12.9" customHeight="1" x14ac:dyDescent="0.2">
      <c r="A239" s="11" t="str">
        <f t="shared" si="7"/>
        <v>ARMIDALE2016</v>
      </c>
      <c r="B239" s="91" t="s">
        <v>22</v>
      </c>
      <c r="C239" s="88">
        <v>2016</v>
      </c>
      <c r="D239" s="89"/>
      <c r="E239" s="15">
        <v>2332</v>
      </c>
      <c r="F239" s="15">
        <v>2321</v>
      </c>
      <c r="G239" s="15">
        <v>4653</v>
      </c>
      <c r="H239" s="90">
        <v>0</v>
      </c>
      <c r="I239" s="90">
        <v>0</v>
      </c>
      <c r="J239" s="15">
        <v>0</v>
      </c>
      <c r="K239" s="15">
        <v>2332</v>
      </c>
      <c r="L239" s="15">
        <v>2321</v>
      </c>
      <c r="M239" s="15">
        <v>4653</v>
      </c>
      <c r="O239" s="13"/>
      <c r="P239" s="13"/>
    </row>
    <row r="240" spans="1:16" s="93" customFormat="1" ht="12.9" customHeight="1" x14ac:dyDescent="0.2">
      <c r="A240" s="11" t="str">
        <f t="shared" si="7"/>
        <v>ARMIDALE2017</v>
      </c>
      <c r="B240" s="3" t="s">
        <v>22</v>
      </c>
      <c r="C240" s="12">
        <v>2017</v>
      </c>
      <c r="D240" s="12"/>
      <c r="E240" s="13">
        <v>2472</v>
      </c>
      <c r="F240" s="13">
        <v>2455</v>
      </c>
      <c r="G240" s="13">
        <v>4927</v>
      </c>
      <c r="H240" s="13">
        <v>0</v>
      </c>
      <c r="I240" s="13">
        <v>0</v>
      </c>
      <c r="J240" s="13">
        <v>0</v>
      </c>
      <c r="K240" s="15">
        <v>2472</v>
      </c>
      <c r="L240" s="15">
        <v>2455</v>
      </c>
      <c r="M240" s="15">
        <v>4927</v>
      </c>
      <c r="O240" s="13"/>
      <c r="P240" s="13"/>
    </row>
    <row r="241" spans="1:16" s="93" customFormat="1" ht="12.9" customHeight="1" x14ac:dyDescent="0.2">
      <c r="A241" s="11" t="str">
        <f t="shared" si="7"/>
        <v>ARMIDALE2018</v>
      </c>
      <c r="B241" s="3" t="s">
        <v>22</v>
      </c>
      <c r="C241" s="12">
        <v>2018</v>
      </c>
      <c r="D241" s="12"/>
      <c r="E241" s="13">
        <v>2475</v>
      </c>
      <c r="F241" s="13">
        <v>2462</v>
      </c>
      <c r="G241" s="13">
        <v>4937</v>
      </c>
      <c r="H241" s="13">
        <v>0</v>
      </c>
      <c r="I241" s="13">
        <v>0</v>
      </c>
      <c r="J241" s="13">
        <v>0</v>
      </c>
      <c r="K241" s="15">
        <v>2475</v>
      </c>
      <c r="L241" s="15">
        <v>2462</v>
      </c>
      <c r="M241" s="15">
        <v>4937</v>
      </c>
      <c r="O241" s="13"/>
      <c r="P241" s="13"/>
    </row>
    <row r="242" spans="1:16" s="93" customFormat="1" ht="12.9" customHeight="1" x14ac:dyDescent="0.2">
      <c r="A242" s="11" t="str">
        <f t="shared" si="7"/>
        <v>ARMIDALE2019</v>
      </c>
      <c r="B242" s="3" t="s">
        <v>22</v>
      </c>
      <c r="C242" s="12">
        <v>2019</v>
      </c>
      <c r="D242" s="12"/>
      <c r="E242" s="13">
        <v>2515</v>
      </c>
      <c r="F242" s="13">
        <v>2509</v>
      </c>
      <c r="G242" s="13">
        <v>5024</v>
      </c>
      <c r="H242" s="13">
        <v>0</v>
      </c>
      <c r="I242" s="13">
        <v>0</v>
      </c>
      <c r="J242" s="13">
        <v>0</v>
      </c>
      <c r="K242" s="15">
        <v>2515</v>
      </c>
      <c r="L242" s="15">
        <v>2509</v>
      </c>
      <c r="M242" s="15">
        <v>5024</v>
      </c>
      <c r="O242" s="13"/>
      <c r="P242" s="13"/>
    </row>
    <row r="243" spans="1:16" s="93" customFormat="1" ht="12.9" customHeight="1" x14ac:dyDescent="0.2">
      <c r="A243" s="11" t="str">
        <f t="shared" si="7"/>
        <v>ARMIDALE2020</v>
      </c>
      <c r="B243" s="95" t="s">
        <v>22</v>
      </c>
      <c r="C243" s="88">
        <v>2020</v>
      </c>
      <c r="D243" s="89"/>
      <c r="E243" s="15">
        <v>849</v>
      </c>
      <c r="F243" s="15">
        <v>835</v>
      </c>
      <c r="G243" s="15">
        <v>1684</v>
      </c>
      <c r="H243" s="90">
        <v>0</v>
      </c>
      <c r="I243" s="90">
        <v>0</v>
      </c>
      <c r="J243" s="15">
        <v>0</v>
      </c>
      <c r="K243" s="15">
        <v>849</v>
      </c>
      <c r="L243" s="15">
        <v>835</v>
      </c>
      <c r="M243" s="15">
        <v>1684</v>
      </c>
      <c r="O243" s="13"/>
      <c r="P243" s="13"/>
    </row>
    <row r="244" spans="1:16" s="93" customFormat="1" ht="12.9" customHeight="1" x14ac:dyDescent="0.2">
      <c r="A244" s="11" t="str">
        <f t="shared" si="7"/>
        <v>ARMIDALE2021</v>
      </c>
      <c r="B244" s="3" t="s">
        <v>22</v>
      </c>
      <c r="C244" s="12">
        <v>2021</v>
      </c>
      <c r="D244" s="12"/>
      <c r="E244" s="13">
        <v>1118</v>
      </c>
      <c r="F244" s="13">
        <v>1114</v>
      </c>
      <c r="G244" s="13">
        <v>2232</v>
      </c>
      <c r="H244" s="13">
        <v>0</v>
      </c>
      <c r="I244" s="13">
        <v>0</v>
      </c>
      <c r="J244" s="13">
        <v>0</v>
      </c>
      <c r="K244" s="15">
        <v>1118</v>
      </c>
      <c r="L244" s="15">
        <v>1114</v>
      </c>
      <c r="M244" s="15">
        <v>2232</v>
      </c>
      <c r="O244" s="13"/>
      <c r="P244" s="13"/>
    </row>
    <row r="245" spans="1:16" s="93" customFormat="1" ht="12.9" customHeight="1" x14ac:dyDescent="0.2">
      <c r="A245" s="11" t="str">
        <f t="shared" si="7"/>
        <v>ARMIDALE2022</v>
      </c>
      <c r="B245" s="93" t="s">
        <v>22</v>
      </c>
      <c r="C245" s="88">
        <v>2022</v>
      </c>
      <c r="D245" s="89"/>
      <c r="E245" s="15">
        <v>2047</v>
      </c>
      <c r="F245" s="15">
        <v>2048</v>
      </c>
      <c r="G245" s="15">
        <v>4095</v>
      </c>
      <c r="H245" s="15">
        <v>0</v>
      </c>
      <c r="I245" s="15">
        <v>0</v>
      </c>
      <c r="J245" s="15">
        <v>0</v>
      </c>
      <c r="K245" s="15">
        <v>2047</v>
      </c>
      <c r="L245" s="15">
        <v>2048</v>
      </c>
      <c r="M245" s="15">
        <v>4095</v>
      </c>
      <c r="O245" s="13"/>
      <c r="P245" s="13"/>
    </row>
    <row r="246" spans="1:16" s="93" customFormat="1" ht="12.9" customHeight="1" x14ac:dyDescent="0.2">
      <c r="A246" s="11" t="str">
        <f t="shared" si="7"/>
        <v>ARMIDALE2023</v>
      </c>
      <c r="B246" s="3" t="s">
        <v>22</v>
      </c>
      <c r="C246" s="12">
        <v>2023</v>
      </c>
      <c r="D246" s="12"/>
      <c r="E246" s="13">
        <v>1995</v>
      </c>
      <c r="F246" s="13">
        <v>1989</v>
      </c>
      <c r="G246" s="13">
        <v>3984</v>
      </c>
      <c r="H246" s="13">
        <v>0</v>
      </c>
      <c r="I246" s="13">
        <v>0</v>
      </c>
      <c r="J246" s="13">
        <v>0</v>
      </c>
      <c r="K246" s="15">
        <v>1995</v>
      </c>
      <c r="L246" s="15">
        <v>1989</v>
      </c>
      <c r="M246" s="15">
        <v>3984</v>
      </c>
      <c r="O246" s="13"/>
      <c r="P246" s="13"/>
    </row>
    <row r="247" spans="1:16" s="93" customFormat="1" ht="12.9" customHeight="1" x14ac:dyDescent="0.2">
      <c r="A247" s="11" t="str">
        <f t="shared" si="7"/>
        <v>ARMIDALE2024</v>
      </c>
      <c r="B247" s="95" t="s">
        <v>22</v>
      </c>
      <c r="C247" s="88">
        <v>2024</v>
      </c>
      <c r="D247" s="89"/>
      <c r="E247" s="15">
        <v>1383</v>
      </c>
      <c r="F247" s="15">
        <v>1373</v>
      </c>
      <c r="G247" s="15">
        <v>2756</v>
      </c>
      <c r="H247" s="90">
        <v>0</v>
      </c>
      <c r="I247" s="90">
        <v>0</v>
      </c>
      <c r="J247" s="15">
        <v>0</v>
      </c>
      <c r="K247" s="15">
        <v>1383</v>
      </c>
      <c r="L247" s="15">
        <v>1373</v>
      </c>
      <c r="M247" s="15">
        <v>2756</v>
      </c>
      <c r="O247" s="13"/>
      <c r="P247" s="13"/>
    </row>
    <row r="248" spans="1:16" s="93" customFormat="1" ht="12.9" customHeight="1" x14ac:dyDescent="0.2">
      <c r="A248" s="11" t="str">
        <f t="shared" si="7"/>
        <v>AURUKUN1985</v>
      </c>
      <c r="B248" s="95" t="s">
        <v>141</v>
      </c>
      <c r="C248" s="88">
        <v>1985</v>
      </c>
      <c r="D248" s="89"/>
      <c r="E248" s="15">
        <v>314</v>
      </c>
      <c r="F248" s="15">
        <v>312</v>
      </c>
      <c r="G248" s="15">
        <v>626</v>
      </c>
      <c r="H248" s="90">
        <v>0</v>
      </c>
      <c r="I248" s="90">
        <v>0</v>
      </c>
      <c r="J248" s="15">
        <v>0</v>
      </c>
      <c r="K248" s="15">
        <v>314</v>
      </c>
      <c r="L248" s="15">
        <v>312</v>
      </c>
      <c r="M248" s="15">
        <v>626</v>
      </c>
      <c r="O248" s="13"/>
      <c r="P248" s="13"/>
    </row>
    <row r="249" spans="1:16" s="93" customFormat="1" ht="12.9" customHeight="1" x14ac:dyDescent="0.2">
      <c r="A249" s="11" t="str">
        <f t="shared" si="7"/>
        <v>AURUKUN1986</v>
      </c>
      <c r="B249" s="3" t="s">
        <v>141</v>
      </c>
      <c r="C249" s="12">
        <v>1986</v>
      </c>
      <c r="D249" s="12"/>
      <c r="E249" s="13">
        <v>361</v>
      </c>
      <c r="F249" s="13">
        <v>361</v>
      </c>
      <c r="G249" s="13">
        <v>722</v>
      </c>
      <c r="H249" s="13">
        <v>0</v>
      </c>
      <c r="I249" s="13">
        <v>0</v>
      </c>
      <c r="J249" s="13">
        <v>0</v>
      </c>
      <c r="K249" s="15">
        <v>361</v>
      </c>
      <c r="L249" s="15">
        <v>361</v>
      </c>
      <c r="M249" s="15">
        <v>722</v>
      </c>
      <c r="O249" s="13"/>
      <c r="P249" s="13"/>
    </row>
    <row r="250" spans="1:16" s="93" customFormat="1" ht="12.9" customHeight="1" x14ac:dyDescent="0.2">
      <c r="A250" s="11" t="str">
        <f t="shared" si="7"/>
        <v>AURUKUN1987</v>
      </c>
      <c r="B250" s="95" t="s">
        <v>141</v>
      </c>
      <c r="C250" s="88">
        <v>1987</v>
      </c>
      <c r="D250" s="89"/>
      <c r="E250" s="15">
        <v>245</v>
      </c>
      <c r="F250" s="15">
        <v>243</v>
      </c>
      <c r="G250" s="15">
        <v>488</v>
      </c>
      <c r="H250" s="15">
        <v>0</v>
      </c>
      <c r="I250" s="15">
        <v>0</v>
      </c>
      <c r="J250" s="15">
        <v>0</v>
      </c>
      <c r="K250" s="15">
        <v>245</v>
      </c>
      <c r="L250" s="15">
        <v>243</v>
      </c>
      <c r="M250" s="15">
        <v>488</v>
      </c>
      <c r="O250" s="13"/>
      <c r="P250" s="13"/>
    </row>
    <row r="251" spans="1:16" s="93" customFormat="1" ht="12.9" customHeight="1" x14ac:dyDescent="0.2">
      <c r="A251" s="11" t="str">
        <f t="shared" si="7"/>
        <v>AURUKUN1990</v>
      </c>
      <c r="B251" s="95" t="s">
        <v>141</v>
      </c>
      <c r="C251" s="88">
        <v>1990</v>
      </c>
      <c r="D251" s="89"/>
      <c r="E251" s="15">
        <v>115</v>
      </c>
      <c r="F251" s="15">
        <v>116</v>
      </c>
      <c r="G251" s="15">
        <v>231</v>
      </c>
      <c r="H251" s="90">
        <v>0</v>
      </c>
      <c r="I251" s="90">
        <v>0</v>
      </c>
      <c r="J251" s="15">
        <v>0</v>
      </c>
      <c r="K251" s="15">
        <v>115</v>
      </c>
      <c r="L251" s="15">
        <v>116</v>
      </c>
      <c r="M251" s="15">
        <v>231</v>
      </c>
      <c r="O251" s="13"/>
      <c r="P251" s="13"/>
    </row>
    <row r="252" spans="1:16" s="93" customFormat="1" ht="12.9" customHeight="1" x14ac:dyDescent="0.2">
      <c r="A252" s="11" t="str">
        <f t="shared" si="7"/>
        <v>AURUKUN1991</v>
      </c>
      <c r="B252" s="95" t="s">
        <v>141</v>
      </c>
      <c r="C252" s="88">
        <v>1991</v>
      </c>
      <c r="D252" s="89"/>
      <c r="E252" s="15">
        <v>218</v>
      </c>
      <c r="F252" s="15">
        <v>218</v>
      </c>
      <c r="G252" s="15">
        <v>436</v>
      </c>
      <c r="H252" s="90">
        <v>0</v>
      </c>
      <c r="I252" s="90">
        <v>0</v>
      </c>
      <c r="J252" s="15">
        <v>0</v>
      </c>
      <c r="K252" s="15">
        <v>218</v>
      </c>
      <c r="L252" s="15">
        <v>218</v>
      </c>
      <c r="M252" s="15">
        <v>436</v>
      </c>
      <c r="O252" s="13"/>
      <c r="P252" s="13"/>
    </row>
    <row r="253" spans="1:16" s="93" customFormat="1" ht="12.9" customHeight="1" x14ac:dyDescent="0.2">
      <c r="A253" s="11" t="str">
        <f t="shared" si="7"/>
        <v>AURUKUN1992</v>
      </c>
      <c r="B253" s="3" t="s">
        <v>141</v>
      </c>
      <c r="C253" s="12">
        <v>1992</v>
      </c>
      <c r="D253" s="12"/>
      <c r="E253" s="13">
        <v>173</v>
      </c>
      <c r="F253" s="13">
        <v>174</v>
      </c>
      <c r="G253" s="13">
        <v>347</v>
      </c>
      <c r="H253" s="13">
        <v>0</v>
      </c>
      <c r="I253" s="13">
        <v>0</v>
      </c>
      <c r="J253" s="13">
        <v>0</v>
      </c>
      <c r="K253" s="15">
        <v>173</v>
      </c>
      <c r="L253" s="15">
        <v>174</v>
      </c>
      <c r="M253" s="15">
        <v>347</v>
      </c>
      <c r="O253" s="13"/>
      <c r="P253" s="13"/>
    </row>
    <row r="254" spans="1:16" s="93" customFormat="1" ht="12.9" customHeight="1" x14ac:dyDescent="0.2">
      <c r="A254" s="11" t="str">
        <f t="shared" si="7"/>
        <v>AURUKUN1993</v>
      </c>
      <c r="B254" s="3" t="s">
        <v>141</v>
      </c>
      <c r="C254" s="12">
        <v>1993</v>
      </c>
      <c r="D254" s="12"/>
      <c r="E254" s="13">
        <v>122</v>
      </c>
      <c r="F254" s="13">
        <v>122</v>
      </c>
      <c r="G254" s="13">
        <v>244</v>
      </c>
      <c r="H254" s="13">
        <v>0</v>
      </c>
      <c r="I254" s="13">
        <v>0</v>
      </c>
      <c r="J254" s="13">
        <v>0</v>
      </c>
      <c r="K254" s="15">
        <v>122</v>
      </c>
      <c r="L254" s="15">
        <v>122</v>
      </c>
      <c r="M254" s="15">
        <v>244</v>
      </c>
      <c r="O254" s="13"/>
      <c r="P254" s="13"/>
    </row>
    <row r="255" spans="1:16" s="93" customFormat="1" ht="12.9" customHeight="1" x14ac:dyDescent="0.2">
      <c r="A255" s="11" t="str">
        <f t="shared" si="7"/>
        <v>AURUKUN1996</v>
      </c>
      <c r="B255" s="95" t="s">
        <v>141</v>
      </c>
      <c r="C255" s="88">
        <v>1996</v>
      </c>
      <c r="D255" s="12"/>
      <c r="E255" s="15">
        <v>104</v>
      </c>
      <c r="F255" s="15">
        <v>104</v>
      </c>
      <c r="G255" s="15">
        <v>208</v>
      </c>
      <c r="H255" s="90">
        <v>0</v>
      </c>
      <c r="I255" s="90">
        <v>0</v>
      </c>
      <c r="J255" s="15">
        <v>0</v>
      </c>
      <c r="K255" s="15">
        <v>104</v>
      </c>
      <c r="L255" s="15">
        <v>104</v>
      </c>
      <c r="M255" s="15">
        <v>208</v>
      </c>
      <c r="O255" s="13"/>
      <c r="P255" s="13"/>
    </row>
    <row r="256" spans="1:16" s="93" customFormat="1" ht="12.9" customHeight="1" x14ac:dyDescent="0.2">
      <c r="A256" s="11" t="str">
        <f t="shared" si="7"/>
        <v>AURUKUN1997</v>
      </c>
      <c r="B256" s="3" t="s">
        <v>141</v>
      </c>
      <c r="C256" s="12">
        <v>1997</v>
      </c>
      <c r="D256" s="12"/>
      <c r="E256" s="13">
        <v>217</v>
      </c>
      <c r="F256" s="13">
        <v>216</v>
      </c>
      <c r="G256" s="13">
        <v>433</v>
      </c>
      <c r="H256" s="13">
        <v>0</v>
      </c>
      <c r="I256" s="13">
        <v>0</v>
      </c>
      <c r="J256" s="13">
        <v>0</v>
      </c>
      <c r="K256" s="15">
        <v>217</v>
      </c>
      <c r="L256" s="15">
        <v>216</v>
      </c>
      <c r="M256" s="15">
        <v>433</v>
      </c>
      <c r="O256" s="13"/>
      <c r="P256" s="13"/>
    </row>
    <row r="257" spans="1:16" s="93" customFormat="1" ht="12.9" customHeight="1" x14ac:dyDescent="0.2">
      <c r="A257" s="11" t="str">
        <f t="shared" si="7"/>
        <v>AURUKUN1998</v>
      </c>
      <c r="B257" s="3" t="s">
        <v>141</v>
      </c>
      <c r="C257" s="12">
        <v>1998</v>
      </c>
      <c r="D257" s="12"/>
      <c r="E257" s="13">
        <v>215</v>
      </c>
      <c r="F257" s="13">
        <v>215</v>
      </c>
      <c r="G257" s="13">
        <v>430</v>
      </c>
      <c r="H257" s="13">
        <v>0</v>
      </c>
      <c r="I257" s="13">
        <v>0</v>
      </c>
      <c r="J257" s="13">
        <v>0</v>
      </c>
      <c r="K257" s="15">
        <v>215</v>
      </c>
      <c r="L257" s="15">
        <v>215</v>
      </c>
      <c r="M257" s="15">
        <v>430</v>
      </c>
      <c r="O257" s="13"/>
      <c r="P257" s="13"/>
    </row>
    <row r="258" spans="1:16" s="93" customFormat="1" ht="12.9" customHeight="1" x14ac:dyDescent="0.2">
      <c r="A258" s="11" t="str">
        <f t="shared" si="7"/>
        <v>AURUKUN1999</v>
      </c>
      <c r="B258" s="3" t="s">
        <v>141</v>
      </c>
      <c r="C258" s="12">
        <v>1999</v>
      </c>
      <c r="D258" s="12"/>
      <c r="E258" s="13">
        <v>195</v>
      </c>
      <c r="F258" s="13">
        <v>195</v>
      </c>
      <c r="G258" s="13">
        <v>390</v>
      </c>
      <c r="H258" s="13">
        <v>0</v>
      </c>
      <c r="I258" s="13">
        <v>0</v>
      </c>
      <c r="J258" s="13">
        <v>0</v>
      </c>
      <c r="K258" s="15">
        <v>195</v>
      </c>
      <c r="L258" s="15">
        <v>195</v>
      </c>
      <c r="M258" s="15">
        <v>390</v>
      </c>
      <c r="O258" s="13"/>
      <c r="P258" s="13"/>
    </row>
    <row r="259" spans="1:16" s="93" customFormat="1" ht="12.9" customHeight="1" x14ac:dyDescent="0.2">
      <c r="A259" s="11" t="str">
        <f t="shared" si="7"/>
        <v>AURUKUN2000</v>
      </c>
      <c r="B259" s="3" t="s">
        <v>141</v>
      </c>
      <c r="C259" s="12">
        <v>2000</v>
      </c>
      <c r="D259" s="12"/>
      <c r="E259" s="13">
        <v>190</v>
      </c>
      <c r="F259" s="13">
        <v>190</v>
      </c>
      <c r="G259" s="13">
        <v>380</v>
      </c>
      <c r="H259" s="13">
        <v>0</v>
      </c>
      <c r="I259" s="13">
        <v>0</v>
      </c>
      <c r="J259" s="13">
        <v>0</v>
      </c>
      <c r="K259" s="15">
        <v>190</v>
      </c>
      <c r="L259" s="15">
        <v>190</v>
      </c>
      <c r="M259" s="15">
        <v>380</v>
      </c>
      <c r="O259" s="13"/>
      <c r="P259" s="13"/>
    </row>
    <row r="260" spans="1:16" s="93" customFormat="1" ht="12.9" customHeight="1" x14ac:dyDescent="0.2">
      <c r="A260" s="11" t="str">
        <f t="shared" si="7"/>
        <v>AURUKUN2001</v>
      </c>
      <c r="B260" s="3" t="s">
        <v>141</v>
      </c>
      <c r="C260" s="12">
        <v>2001</v>
      </c>
      <c r="D260" s="12"/>
      <c r="E260" s="13">
        <v>197</v>
      </c>
      <c r="F260" s="13">
        <v>197</v>
      </c>
      <c r="G260" s="13">
        <v>394</v>
      </c>
      <c r="H260" s="13">
        <v>0</v>
      </c>
      <c r="I260" s="13">
        <v>0</v>
      </c>
      <c r="J260" s="13">
        <v>0</v>
      </c>
      <c r="K260" s="15">
        <v>197</v>
      </c>
      <c r="L260" s="15">
        <v>197</v>
      </c>
      <c r="M260" s="15">
        <v>394</v>
      </c>
      <c r="O260" s="13"/>
      <c r="P260" s="13"/>
    </row>
    <row r="261" spans="1:16" s="93" customFormat="1" ht="12.9" customHeight="1" x14ac:dyDescent="0.2">
      <c r="A261" s="11" t="str">
        <f t="shared" si="7"/>
        <v>AURUKUN2002</v>
      </c>
      <c r="B261" s="95" t="s">
        <v>141</v>
      </c>
      <c r="C261" s="88">
        <v>2002</v>
      </c>
      <c r="D261" s="89"/>
      <c r="E261" s="15">
        <v>216</v>
      </c>
      <c r="F261" s="15">
        <v>216</v>
      </c>
      <c r="G261" s="15">
        <v>432</v>
      </c>
      <c r="H261" s="90">
        <v>0</v>
      </c>
      <c r="I261" s="90">
        <v>0</v>
      </c>
      <c r="J261" s="15">
        <v>0</v>
      </c>
      <c r="K261" s="15">
        <v>216</v>
      </c>
      <c r="L261" s="15">
        <v>216</v>
      </c>
      <c r="M261" s="15">
        <v>432</v>
      </c>
      <c r="O261" s="13"/>
      <c r="P261" s="13"/>
    </row>
    <row r="262" spans="1:16" s="93" customFormat="1" ht="12.9" customHeight="1" x14ac:dyDescent="0.2">
      <c r="A262" s="11" t="str">
        <f t="shared" si="7"/>
        <v>AURUKUN2003</v>
      </c>
      <c r="B262" s="91" t="s">
        <v>141</v>
      </c>
      <c r="C262" s="16">
        <v>2003</v>
      </c>
      <c r="D262" s="89"/>
      <c r="E262" s="92">
        <v>228</v>
      </c>
      <c r="F262" s="92">
        <v>228</v>
      </c>
      <c r="G262" s="92">
        <v>456</v>
      </c>
      <c r="H262" s="92">
        <v>0</v>
      </c>
      <c r="I262" s="92">
        <v>0</v>
      </c>
      <c r="J262" s="92">
        <v>0</v>
      </c>
      <c r="K262" s="15">
        <v>228</v>
      </c>
      <c r="L262" s="15">
        <v>228</v>
      </c>
      <c r="M262" s="15">
        <v>456</v>
      </c>
      <c r="O262" s="13"/>
      <c r="P262" s="13"/>
    </row>
    <row r="263" spans="1:16" s="93" customFormat="1" ht="12.9" customHeight="1" x14ac:dyDescent="0.2">
      <c r="A263" s="11" t="str">
        <f t="shared" si="7"/>
        <v>AURUKUN2004</v>
      </c>
      <c r="B263" s="3" t="s">
        <v>141</v>
      </c>
      <c r="C263" s="12">
        <v>2004</v>
      </c>
      <c r="D263" s="12"/>
      <c r="E263" s="13">
        <v>222</v>
      </c>
      <c r="F263" s="13">
        <v>222</v>
      </c>
      <c r="G263" s="13">
        <v>444</v>
      </c>
      <c r="H263" s="13">
        <v>0</v>
      </c>
      <c r="I263" s="13">
        <v>0</v>
      </c>
      <c r="J263" s="13">
        <v>0</v>
      </c>
      <c r="K263" s="15">
        <v>222</v>
      </c>
      <c r="L263" s="15">
        <v>222</v>
      </c>
      <c r="M263" s="15">
        <v>444</v>
      </c>
      <c r="O263" s="13"/>
      <c r="P263" s="13"/>
    </row>
    <row r="264" spans="1:16" s="93" customFormat="1" ht="12.9" customHeight="1" x14ac:dyDescent="0.2">
      <c r="A264" s="11" t="str">
        <f t="shared" si="7"/>
        <v>AURUKUN2005</v>
      </c>
      <c r="B264" s="3" t="s">
        <v>141</v>
      </c>
      <c r="C264" s="12">
        <v>2005</v>
      </c>
      <c r="D264" s="12"/>
      <c r="E264" s="13">
        <v>278</v>
      </c>
      <c r="F264" s="13">
        <v>278</v>
      </c>
      <c r="G264" s="13">
        <v>556</v>
      </c>
      <c r="H264" s="13">
        <v>0</v>
      </c>
      <c r="I264" s="13">
        <v>0</v>
      </c>
      <c r="J264" s="13">
        <v>0</v>
      </c>
      <c r="K264" s="15">
        <v>278</v>
      </c>
      <c r="L264" s="15">
        <v>278</v>
      </c>
      <c r="M264" s="15">
        <v>556</v>
      </c>
      <c r="O264" s="13"/>
      <c r="P264" s="13"/>
    </row>
    <row r="265" spans="1:16" s="93" customFormat="1" ht="12.9" customHeight="1" x14ac:dyDescent="0.2">
      <c r="A265" s="11" t="str">
        <f t="shared" si="7"/>
        <v>AURUKUN2006</v>
      </c>
      <c r="B265" s="3" t="s">
        <v>141</v>
      </c>
      <c r="C265" s="12">
        <v>2006</v>
      </c>
      <c r="D265" s="12"/>
      <c r="E265" s="13">
        <v>301</v>
      </c>
      <c r="F265" s="13">
        <v>301</v>
      </c>
      <c r="G265" s="13">
        <v>602</v>
      </c>
      <c r="H265" s="13">
        <v>0</v>
      </c>
      <c r="I265" s="13">
        <v>0</v>
      </c>
      <c r="J265" s="13">
        <v>0</v>
      </c>
      <c r="K265" s="15">
        <v>301</v>
      </c>
      <c r="L265" s="15">
        <v>301</v>
      </c>
      <c r="M265" s="15">
        <v>602</v>
      </c>
      <c r="O265" s="13"/>
      <c r="P265" s="13"/>
    </row>
    <row r="266" spans="1:16" s="93" customFormat="1" ht="12.9" customHeight="1" x14ac:dyDescent="0.2">
      <c r="A266" s="11" t="str">
        <f t="shared" si="7"/>
        <v>AURUKUN2007</v>
      </c>
      <c r="B266" s="95" t="s">
        <v>141</v>
      </c>
      <c r="C266" s="88">
        <v>2007</v>
      </c>
      <c r="D266" s="89"/>
      <c r="E266" s="15">
        <v>257</v>
      </c>
      <c r="F266" s="15">
        <v>257</v>
      </c>
      <c r="G266" s="15">
        <v>514</v>
      </c>
      <c r="H266" s="90">
        <v>0</v>
      </c>
      <c r="I266" s="90">
        <v>0</v>
      </c>
      <c r="J266" s="15">
        <v>0</v>
      </c>
      <c r="K266" s="15">
        <v>257</v>
      </c>
      <c r="L266" s="15">
        <v>257</v>
      </c>
      <c r="M266" s="15">
        <v>514</v>
      </c>
      <c r="O266" s="13"/>
      <c r="P266" s="13"/>
    </row>
    <row r="267" spans="1:16" s="93" customFormat="1" ht="12.9" customHeight="1" x14ac:dyDescent="0.2">
      <c r="A267" s="11" t="str">
        <f t="shared" si="7"/>
        <v>AURUKUN2008</v>
      </c>
      <c r="B267" s="3" t="s">
        <v>141</v>
      </c>
      <c r="C267" s="12">
        <v>2008</v>
      </c>
      <c r="D267" s="12"/>
      <c r="E267" s="13">
        <v>208</v>
      </c>
      <c r="F267" s="13">
        <v>208</v>
      </c>
      <c r="G267" s="13">
        <v>416</v>
      </c>
      <c r="H267" s="13">
        <v>0</v>
      </c>
      <c r="I267" s="13">
        <v>0</v>
      </c>
      <c r="J267" s="13">
        <v>0</v>
      </c>
      <c r="K267" s="15">
        <v>208</v>
      </c>
      <c r="L267" s="15">
        <v>208</v>
      </c>
      <c r="M267" s="15">
        <v>416</v>
      </c>
      <c r="O267" s="13"/>
      <c r="P267" s="13"/>
    </row>
    <row r="268" spans="1:16" s="93" customFormat="1" ht="12.9" customHeight="1" x14ac:dyDescent="0.2">
      <c r="A268" s="11" t="str">
        <f t="shared" si="7"/>
        <v>AURUKUN2009</v>
      </c>
      <c r="B268" s="93" t="s">
        <v>141</v>
      </c>
      <c r="C268" s="12">
        <v>2009</v>
      </c>
      <c r="D268" s="89"/>
      <c r="E268" s="94">
        <v>236</v>
      </c>
      <c r="F268" s="94">
        <v>232</v>
      </c>
      <c r="G268" s="94">
        <v>468</v>
      </c>
      <c r="H268" s="94">
        <v>0</v>
      </c>
      <c r="I268" s="94">
        <v>0</v>
      </c>
      <c r="J268" s="94">
        <v>0</v>
      </c>
      <c r="K268" s="15">
        <v>236</v>
      </c>
      <c r="L268" s="15">
        <v>232</v>
      </c>
      <c r="M268" s="15">
        <v>468</v>
      </c>
      <c r="O268" s="13"/>
      <c r="P268" s="13"/>
    </row>
    <row r="269" spans="1:16" s="93" customFormat="1" ht="12.9" customHeight="1" x14ac:dyDescent="0.2">
      <c r="A269" s="11" t="str">
        <f t="shared" si="7"/>
        <v>AURUKUN2010</v>
      </c>
      <c r="B269" s="3" t="s">
        <v>141</v>
      </c>
      <c r="C269" s="12">
        <v>2010</v>
      </c>
      <c r="D269" s="12"/>
      <c r="E269" s="13">
        <v>262</v>
      </c>
      <c r="F269" s="13">
        <v>262</v>
      </c>
      <c r="G269" s="13">
        <v>524</v>
      </c>
      <c r="H269" s="13">
        <v>0</v>
      </c>
      <c r="I269" s="13">
        <v>0</v>
      </c>
      <c r="J269" s="13">
        <v>0</v>
      </c>
      <c r="K269" s="15">
        <v>262</v>
      </c>
      <c r="L269" s="15">
        <v>262</v>
      </c>
      <c r="M269" s="15">
        <v>524</v>
      </c>
      <c r="O269" s="13"/>
      <c r="P269" s="13"/>
    </row>
    <row r="270" spans="1:16" s="93" customFormat="1" ht="12.9" customHeight="1" x14ac:dyDescent="0.2">
      <c r="A270" s="11" t="str">
        <f t="shared" si="7"/>
        <v>AURUKUN2011</v>
      </c>
      <c r="B270" s="3" t="s">
        <v>141</v>
      </c>
      <c r="C270" s="12">
        <v>2011</v>
      </c>
      <c r="D270" s="12"/>
      <c r="E270" s="13">
        <v>258</v>
      </c>
      <c r="F270" s="13">
        <v>256</v>
      </c>
      <c r="G270" s="13">
        <v>514</v>
      </c>
      <c r="H270" s="13">
        <v>0</v>
      </c>
      <c r="I270" s="13">
        <v>0</v>
      </c>
      <c r="J270" s="13">
        <v>0</v>
      </c>
      <c r="K270" s="15">
        <v>258</v>
      </c>
      <c r="L270" s="15">
        <v>256</v>
      </c>
      <c r="M270" s="15">
        <v>514</v>
      </c>
      <c r="O270" s="13"/>
      <c r="P270" s="13"/>
    </row>
    <row r="271" spans="1:16" s="93" customFormat="1" ht="12.9" customHeight="1" x14ac:dyDescent="0.2">
      <c r="A271" s="11" t="str">
        <f t="shared" si="7"/>
        <v>AURUKUN2012</v>
      </c>
      <c r="B271" s="3" t="s">
        <v>141</v>
      </c>
      <c r="C271" s="12">
        <v>2012</v>
      </c>
      <c r="D271" s="12"/>
      <c r="E271" s="13">
        <v>259</v>
      </c>
      <c r="F271" s="13">
        <v>259</v>
      </c>
      <c r="G271" s="13">
        <v>518</v>
      </c>
      <c r="H271" s="13">
        <v>0</v>
      </c>
      <c r="I271" s="13">
        <v>0</v>
      </c>
      <c r="J271" s="13">
        <v>0</v>
      </c>
      <c r="K271" s="15">
        <v>259</v>
      </c>
      <c r="L271" s="15">
        <v>259</v>
      </c>
      <c r="M271" s="15">
        <v>518</v>
      </c>
      <c r="O271" s="13"/>
      <c r="P271" s="13"/>
    </row>
    <row r="272" spans="1:16" s="93" customFormat="1" ht="12.9" customHeight="1" x14ac:dyDescent="0.2">
      <c r="A272" s="11" t="str">
        <f t="shared" si="7"/>
        <v>AURUKUN2013</v>
      </c>
      <c r="B272" s="3" t="s">
        <v>141</v>
      </c>
      <c r="C272" s="12">
        <v>2013</v>
      </c>
      <c r="D272" s="12"/>
      <c r="E272" s="13">
        <v>254</v>
      </c>
      <c r="F272" s="13">
        <v>255</v>
      </c>
      <c r="G272" s="13">
        <v>509</v>
      </c>
      <c r="H272" s="13">
        <v>0</v>
      </c>
      <c r="I272" s="13">
        <v>0</v>
      </c>
      <c r="J272" s="13">
        <v>0</v>
      </c>
      <c r="K272" s="15">
        <v>254</v>
      </c>
      <c r="L272" s="15">
        <v>255</v>
      </c>
      <c r="M272" s="15">
        <v>509</v>
      </c>
      <c r="O272" s="13"/>
      <c r="P272" s="13"/>
    </row>
    <row r="273" spans="1:16" s="93" customFormat="1" ht="12.9" customHeight="1" x14ac:dyDescent="0.2">
      <c r="A273" s="11" t="str">
        <f t="shared" si="7"/>
        <v>AURUKUN2014</v>
      </c>
      <c r="B273" s="95" t="s">
        <v>141</v>
      </c>
      <c r="C273" s="88">
        <v>2014</v>
      </c>
      <c r="D273" s="89"/>
      <c r="E273" s="15">
        <v>262</v>
      </c>
      <c r="F273" s="15">
        <v>262</v>
      </c>
      <c r="G273" s="15">
        <v>524</v>
      </c>
      <c r="H273" s="90">
        <v>0</v>
      </c>
      <c r="I273" s="90">
        <v>0</v>
      </c>
      <c r="J273" s="15">
        <v>0</v>
      </c>
      <c r="K273" s="15">
        <v>262</v>
      </c>
      <c r="L273" s="15">
        <v>262</v>
      </c>
      <c r="M273" s="15">
        <v>524</v>
      </c>
      <c r="O273" s="13"/>
      <c r="P273" s="13"/>
    </row>
    <row r="274" spans="1:16" s="93" customFormat="1" ht="12.9" customHeight="1" x14ac:dyDescent="0.2">
      <c r="A274" s="11" t="str">
        <f t="shared" si="7"/>
        <v>AURUKUN2015</v>
      </c>
      <c r="B274" s="3" t="s">
        <v>141</v>
      </c>
      <c r="C274" s="12">
        <v>2015</v>
      </c>
      <c r="D274" s="12"/>
      <c r="E274" s="13">
        <v>279</v>
      </c>
      <c r="F274" s="13">
        <v>279</v>
      </c>
      <c r="G274" s="13">
        <v>558</v>
      </c>
      <c r="H274" s="13">
        <v>0</v>
      </c>
      <c r="I274" s="13">
        <v>0</v>
      </c>
      <c r="J274" s="13">
        <v>0</v>
      </c>
      <c r="K274" s="15">
        <v>279</v>
      </c>
      <c r="L274" s="15">
        <v>279</v>
      </c>
      <c r="M274" s="15">
        <v>558</v>
      </c>
      <c r="O274" s="13"/>
      <c r="P274" s="13"/>
    </row>
    <row r="275" spans="1:16" s="93" customFormat="1" ht="12.9" customHeight="1" x14ac:dyDescent="0.2">
      <c r="A275" s="11" t="str">
        <f t="shared" si="7"/>
        <v>AURUKUN2016</v>
      </c>
      <c r="B275" s="3" t="s">
        <v>141</v>
      </c>
      <c r="C275" s="12">
        <v>2016</v>
      </c>
      <c r="D275" s="12"/>
      <c r="E275" s="13">
        <v>371</v>
      </c>
      <c r="F275" s="13">
        <v>371</v>
      </c>
      <c r="G275" s="13">
        <v>742</v>
      </c>
      <c r="H275" s="13">
        <v>0</v>
      </c>
      <c r="I275" s="13">
        <v>0</v>
      </c>
      <c r="J275" s="13">
        <v>0</v>
      </c>
      <c r="K275" s="15">
        <v>371</v>
      </c>
      <c r="L275" s="15">
        <v>371</v>
      </c>
      <c r="M275" s="15">
        <v>742</v>
      </c>
      <c r="O275" s="13"/>
      <c r="P275" s="13"/>
    </row>
    <row r="276" spans="1:16" s="93" customFormat="1" ht="12.9" customHeight="1" x14ac:dyDescent="0.2">
      <c r="A276" s="11" t="str">
        <f t="shared" si="7"/>
        <v>AURUKUN2017</v>
      </c>
      <c r="B276" s="3" t="s">
        <v>141</v>
      </c>
      <c r="C276" s="12">
        <v>2017</v>
      </c>
      <c r="D276" s="12"/>
      <c r="E276" s="13">
        <v>422</v>
      </c>
      <c r="F276" s="13">
        <v>421</v>
      </c>
      <c r="G276" s="13">
        <v>843</v>
      </c>
      <c r="H276" s="13">
        <v>0</v>
      </c>
      <c r="I276" s="13">
        <v>0</v>
      </c>
      <c r="J276" s="13">
        <v>0</v>
      </c>
      <c r="K276" s="15">
        <v>422</v>
      </c>
      <c r="L276" s="15">
        <v>421</v>
      </c>
      <c r="M276" s="15">
        <v>843</v>
      </c>
      <c r="O276" s="13"/>
      <c r="P276" s="13"/>
    </row>
    <row r="277" spans="1:16" s="93" customFormat="1" ht="12.9" customHeight="1" x14ac:dyDescent="0.2">
      <c r="A277" s="11" t="str">
        <f t="shared" si="7"/>
        <v>AURUKUN2018</v>
      </c>
      <c r="B277" s="3" t="s">
        <v>141</v>
      </c>
      <c r="C277" s="12">
        <v>2018</v>
      </c>
      <c r="D277" s="12"/>
      <c r="E277" s="13">
        <v>374</v>
      </c>
      <c r="F277" s="13">
        <v>374</v>
      </c>
      <c r="G277" s="13">
        <v>748</v>
      </c>
      <c r="H277" s="13">
        <v>0</v>
      </c>
      <c r="I277" s="13">
        <v>0</v>
      </c>
      <c r="J277" s="13">
        <v>0</v>
      </c>
      <c r="K277" s="15">
        <v>374</v>
      </c>
      <c r="L277" s="15">
        <v>374</v>
      </c>
      <c r="M277" s="15">
        <v>748</v>
      </c>
      <c r="O277" s="13"/>
      <c r="P277" s="13"/>
    </row>
    <row r="278" spans="1:16" s="93" customFormat="1" ht="12.9" customHeight="1" x14ac:dyDescent="0.2">
      <c r="A278" s="11" t="str">
        <f t="shared" si="7"/>
        <v>AURUKUN2019</v>
      </c>
      <c r="B278" s="3" t="s">
        <v>141</v>
      </c>
      <c r="C278" s="12">
        <v>2019</v>
      </c>
      <c r="D278" s="12"/>
      <c r="E278" s="13">
        <v>354</v>
      </c>
      <c r="F278" s="13">
        <v>354</v>
      </c>
      <c r="G278" s="13">
        <v>708</v>
      </c>
      <c r="H278" s="13">
        <v>0</v>
      </c>
      <c r="I278" s="13">
        <v>0</v>
      </c>
      <c r="J278" s="13">
        <v>0</v>
      </c>
      <c r="K278" s="15">
        <v>354</v>
      </c>
      <c r="L278" s="15">
        <v>354</v>
      </c>
      <c r="M278" s="15">
        <v>708</v>
      </c>
      <c r="O278" s="13"/>
      <c r="P278" s="13"/>
    </row>
    <row r="279" spans="1:16" s="93" customFormat="1" ht="12.9" customHeight="1" x14ac:dyDescent="0.2">
      <c r="A279" s="11" t="str">
        <f t="shared" si="7"/>
        <v>AURUKUN2020</v>
      </c>
      <c r="B279" s="3" t="s">
        <v>141</v>
      </c>
      <c r="C279" s="12">
        <v>2020</v>
      </c>
      <c r="D279" s="12"/>
      <c r="E279" s="13">
        <v>269</v>
      </c>
      <c r="F279" s="13">
        <v>271</v>
      </c>
      <c r="G279" s="13">
        <v>540</v>
      </c>
      <c r="H279" s="13">
        <v>0</v>
      </c>
      <c r="I279" s="13">
        <v>0</v>
      </c>
      <c r="J279" s="13">
        <v>0</v>
      </c>
      <c r="K279" s="15">
        <v>269</v>
      </c>
      <c r="L279" s="15">
        <v>271</v>
      </c>
      <c r="M279" s="15">
        <v>540</v>
      </c>
      <c r="O279" s="13"/>
      <c r="P279" s="13"/>
    </row>
    <row r="280" spans="1:16" s="93" customFormat="1" ht="12.9" customHeight="1" x14ac:dyDescent="0.2">
      <c r="A280" s="11" t="str">
        <f t="shared" si="7"/>
        <v>AURUKUN2021</v>
      </c>
      <c r="B280" s="3" t="s">
        <v>141</v>
      </c>
      <c r="C280" s="12">
        <v>2021</v>
      </c>
      <c r="D280" s="12"/>
      <c r="E280" s="13">
        <v>321</v>
      </c>
      <c r="F280" s="13">
        <v>321</v>
      </c>
      <c r="G280" s="13">
        <v>642</v>
      </c>
      <c r="H280" s="13">
        <v>0</v>
      </c>
      <c r="I280" s="13">
        <v>0</v>
      </c>
      <c r="J280" s="13">
        <v>0</v>
      </c>
      <c r="K280" s="15">
        <v>321</v>
      </c>
      <c r="L280" s="15">
        <v>321</v>
      </c>
      <c r="M280" s="15">
        <v>642</v>
      </c>
      <c r="O280" s="13"/>
      <c r="P280" s="13"/>
    </row>
    <row r="281" spans="1:16" s="93" customFormat="1" ht="12.9" customHeight="1" x14ac:dyDescent="0.2">
      <c r="A281" s="11" t="str">
        <f t="shared" si="7"/>
        <v>AURUKUN2022</v>
      </c>
      <c r="B281" s="93" t="s">
        <v>141</v>
      </c>
      <c r="C281" s="88">
        <v>2022</v>
      </c>
      <c r="D281" s="89"/>
      <c r="E281" s="15">
        <v>343</v>
      </c>
      <c r="F281" s="15">
        <v>342</v>
      </c>
      <c r="G281" s="15">
        <v>685</v>
      </c>
      <c r="H281" s="15">
        <v>0</v>
      </c>
      <c r="I281" s="15">
        <v>0</v>
      </c>
      <c r="J281" s="15">
        <v>0</v>
      </c>
      <c r="K281" s="15">
        <v>343</v>
      </c>
      <c r="L281" s="15">
        <v>342</v>
      </c>
      <c r="M281" s="15">
        <v>685</v>
      </c>
      <c r="O281" s="13"/>
      <c r="P281" s="13"/>
    </row>
    <row r="282" spans="1:16" s="93" customFormat="1" ht="12.9" customHeight="1" x14ac:dyDescent="0.2">
      <c r="A282" s="11" t="str">
        <f t="shared" si="7"/>
        <v>AURUKUN2023</v>
      </c>
      <c r="B282" s="3" t="s">
        <v>141</v>
      </c>
      <c r="C282" s="12">
        <v>2023</v>
      </c>
      <c r="D282" s="12"/>
      <c r="E282" s="13">
        <v>325</v>
      </c>
      <c r="F282" s="13">
        <v>326</v>
      </c>
      <c r="G282" s="13">
        <v>651</v>
      </c>
      <c r="H282" s="13">
        <v>0</v>
      </c>
      <c r="I282" s="13">
        <v>0</v>
      </c>
      <c r="J282" s="13">
        <v>0</v>
      </c>
      <c r="K282" s="15">
        <v>325</v>
      </c>
      <c r="L282" s="15">
        <v>326</v>
      </c>
      <c r="M282" s="15">
        <v>651</v>
      </c>
      <c r="O282" s="13"/>
      <c r="P282" s="13"/>
    </row>
    <row r="283" spans="1:16" s="93" customFormat="1" ht="12.9" customHeight="1" x14ac:dyDescent="0.2">
      <c r="A283" s="11" t="str">
        <f t="shared" si="7"/>
        <v>AURUKUN2024</v>
      </c>
      <c r="B283" s="3" t="s">
        <v>141</v>
      </c>
      <c r="C283" s="12">
        <v>2024</v>
      </c>
      <c r="D283" s="12"/>
      <c r="E283" s="13">
        <v>424</v>
      </c>
      <c r="F283" s="13">
        <v>424</v>
      </c>
      <c r="G283" s="13">
        <v>848</v>
      </c>
      <c r="H283" s="13">
        <v>0</v>
      </c>
      <c r="I283" s="13">
        <v>0</v>
      </c>
      <c r="J283" s="13">
        <v>0</v>
      </c>
      <c r="K283" s="15">
        <v>424</v>
      </c>
      <c r="L283" s="15">
        <v>424</v>
      </c>
      <c r="M283" s="15">
        <v>848</v>
      </c>
      <c r="O283" s="13"/>
      <c r="P283" s="13"/>
    </row>
    <row r="284" spans="1:16" s="93" customFormat="1" ht="12.9" customHeight="1" x14ac:dyDescent="0.2">
      <c r="A284" s="11" t="str">
        <f t="shared" si="7"/>
        <v>AYERS ROCK1985</v>
      </c>
      <c r="B284" s="3" t="s">
        <v>88</v>
      </c>
      <c r="C284" s="12">
        <v>1985</v>
      </c>
      <c r="D284" s="12"/>
      <c r="E284" s="13">
        <v>1095</v>
      </c>
      <c r="F284" s="13">
        <v>1091</v>
      </c>
      <c r="G284" s="13">
        <v>2186</v>
      </c>
      <c r="H284" s="13">
        <v>0</v>
      </c>
      <c r="I284" s="13">
        <v>0</v>
      </c>
      <c r="J284" s="13">
        <v>0</v>
      </c>
      <c r="K284" s="15">
        <v>1095</v>
      </c>
      <c r="L284" s="15">
        <v>1091</v>
      </c>
      <c r="M284" s="15">
        <v>2186</v>
      </c>
      <c r="O284" s="13"/>
      <c r="P284" s="13"/>
    </row>
    <row r="285" spans="1:16" s="93" customFormat="1" ht="12.9" customHeight="1" x14ac:dyDescent="0.2">
      <c r="A285" s="11" t="str">
        <f t="shared" si="7"/>
        <v>AYERS ROCK1986</v>
      </c>
      <c r="B285" s="93" t="s">
        <v>88</v>
      </c>
      <c r="C285" s="12">
        <v>1986</v>
      </c>
      <c r="D285" s="89"/>
      <c r="E285" s="94">
        <v>1300</v>
      </c>
      <c r="F285" s="94">
        <v>1301</v>
      </c>
      <c r="G285" s="94">
        <v>2601</v>
      </c>
      <c r="H285" s="94">
        <v>0</v>
      </c>
      <c r="I285" s="94">
        <v>0</v>
      </c>
      <c r="J285" s="94">
        <v>0</v>
      </c>
      <c r="K285" s="15">
        <v>1300</v>
      </c>
      <c r="L285" s="15">
        <v>1301</v>
      </c>
      <c r="M285" s="15">
        <v>2601</v>
      </c>
      <c r="O285" s="13"/>
      <c r="P285" s="13"/>
    </row>
    <row r="286" spans="1:16" s="93" customFormat="1" ht="12.9" customHeight="1" x14ac:dyDescent="0.2">
      <c r="A286" s="11" t="str">
        <f t="shared" si="7"/>
        <v>AYERS ROCK1987</v>
      </c>
      <c r="B286" s="95" t="s">
        <v>88</v>
      </c>
      <c r="C286" s="88">
        <v>1987</v>
      </c>
      <c r="D286" s="89"/>
      <c r="E286" s="15">
        <v>1620</v>
      </c>
      <c r="F286" s="15">
        <v>1618</v>
      </c>
      <c r="G286" s="15">
        <v>3238</v>
      </c>
      <c r="H286" s="90">
        <v>0</v>
      </c>
      <c r="I286" s="90">
        <v>0</v>
      </c>
      <c r="J286" s="15">
        <v>0</v>
      </c>
      <c r="K286" s="15">
        <v>1620</v>
      </c>
      <c r="L286" s="15">
        <v>1618</v>
      </c>
      <c r="M286" s="15">
        <v>3238</v>
      </c>
      <c r="O286" s="13"/>
      <c r="P286" s="13"/>
    </row>
    <row r="287" spans="1:16" s="93" customFormat="1" ht="12.9" customHeight="1" x14ac:dyDescent="0.2">
      <c r="A287" s="11" t="str">
        <f t="shared" si="7"/>
        <v>AYERS ROCK1988</v>
      </c>
      <c r="B287" s="3" t="s">
        <v>88</v>
      </c>
      <c r="C287" s="12">
        <v>1988</v>
      </c>
      <c r="D287" s="12"/>
      <c r="E287" s="13">
        <v>1540</v>
      </c>
      <c r="F287" s="13">
        <v>1557</v>
      </c>
      <c r="G287" s="13">
        <v>3097</v>
      </c>
      <c r="H287" s="13">
        <v>0</v>
      </c>
      <c r="I287" s="13">
        <v>0</v>
      </c>
      <c r="J287" s="13">
        <v>0</v>
      </c>
      <c r="K287" s="15">
        <v>1540</v>
      </c>
      <c r="L287" s="15">
        <v>1557</v>
      </c>
      <c r="M287" s="15">
        <v>3097</v>
      </c>
      <c r="O287" s="13"/>
      <c r="P287" s="13"/>
    </row>
    <row r="288" spans="1:16" s="93" customFormat="1" ht="12.9" customHeight="1" x14ac:dyDescent="0.2">
      <c r="A288" s="11" t="str">
        <f t="shared" si="7"/>
        <v>AYERS ROCK1989</v>
      </c>
      <c r="B288" s="95" t="s">
        <v>88</v>
      </c>
      <c r="C288" s="88">
        <v>1989</v>
      </c>
      <c r="D288" s="89"/>
      <c r="E288" s="15">
        <v>828</v>
      </c>
      <c r="F288" s="15">
        <v>834</v>
      </c>
      <c r="G288" s="15">
        <v>1662</v>
      </c>
      <c r="H288" s="90">
        <v>0</v>
      </c>
      <c r="I288" s="90">
        <v>0</v>
      </c>
      <c r="J288" s="15">
        <v>0</v>
      </c>
      <c r="K288" s="15">
        <v>828</v>
      </c>
      <c r="L288" s="15">
        <v>834</v>
      </c>
      <c r="M288" s="15">
        <v>1662</v>
      </c>
      <c r="O288" s="13"/>
      <c r="P288" s="13"/>
    </row>
    <row r="289" spans="1:16" s="93" customFormat="1" ht="12.9" customHeight="1" x14ac:dyDescent="0.2">
      <c r="A289" s="11" t="str">
        <f t="shared" si="7"/>
        <v>AYERS ROCK1990</v>
      </c>
      <c r="B289" s="95" t="s">
        <v>88</v>
      </c>
      <c r="C289" s="88">
        <v>1990</v>
      </c>
      <c r="D289" s="89"/>
      <c r="E289" s="15">
        <v>1289</v>
      </c>
      <c r="F289" s="15">
        <v>1293</v>
      </c>
      <c r="G289" s="15">
        <v>2582</v>
      </c>
      <c r="H289" s="90">
        <v>0</v>
      </c>
      <c r="I289" s="90">
        <v>0</v>
      </c>
      <c r="J289" s="15">
        <v>0</v>
      </c>
      <c r="K289" s="15">
        <v>1289</v>
      </c>
      <c r="L289" s="15">
        <v>1293</v>
      </c>
      <c r="M289" s="15">
        <v>2582</v>
      </c>
      <c r="O289" s="13"/>
      <c r="P289" s="13"/>
    </row>
    <row r="290" spans="1:16" s="93" customFormat="1" ht="12.9" customHeight="1" x14ac:dyDescent="0.2">
      <c r="A290" s="11" t="str">
        <f t="shared" si="7"/>
        <v>AYERS ROCK1991</v>
      </c>
      <c r="B290" s="95" t="s">
        <v>88</v>
      </c>
      <c r="C290" s="88">
        <v>1991</v>
      </c>
      <c r="D290" s="89"/>
      <c r="E290" s="15">
        <v>1236</v>
      </c>
      <c r="F290" s="15">
        <v>1244</v>
      </c>
      <c r="G290" s="15">
        <v>2480</v>
      </c>
      <c r="H290" s="90">
        <v>0</v>
      </c>
      <c r="I290" s="90">
        <v>0</v>
      </c>
      <c r="J290" s="15">
        <v>0</v>
      </c>
      <c r="K290" s="15">
        <v>1236</v>
      </c>
      <c r="L290" s="15">
        <v>1244</v>
      </c>
      <c r="M290" s="15">
        <v>2480</v>
      </c>
      <c r="O290" s="13"/>
      <c r="P290" s="13"/>
    </row>
    <row r="291" spans="1:16" s="93" customFormat="1" ht="12.9" customHeight="1" x14ac:dyDescent="0.2">
      <c r="A291" s="11" t="str">
        <f t="shared" si="7"/>
        <v>AYERS ROCK1992</v>
      </c>
      <c r="B291" s="3" t="s">
        <v>88</v>
      </c>
      <c r="C291" s="12">
        <v>1992</v>
      </c>
      <c r="D291" s="12"/>
      <c r="E291" s="13">
        <v>1361</v>
      </c>
      <c r="F291" s="13">
        <v>1358</v>
      </c>
      <c r="G291" s="13">
        <v>2719</v>
      </c>
      <c r="H291" s="13">
        <v>0</v>
      </c>
      <c r="I291" s="13">
        <v>0</v>
      </c>
      <c r="J291" s="13">
        <v>0</v>
      </c>
      <c r="K291" s="15">
        <v>1361</v>
      </c>
      <c r="L291" s="15">
        <v>1358</v>
      </c>
      <c r="M291" s="15">
        <v>2719</v>
      </c>
      <c r="O291" s="13"/>
      <c r="P291" s="13"/>
    </row>
    <row r="292" spans="1:16" s="93" customFormat="1" ht="12.9" customHeight="1" x14ac:dyDescent="0.2">
      <c r="A292" s="11" t="str">
        <f t="shared" si="7"/>
        <v>AYERS ROCK1993</v>
      </c>
      <c r="B292" s="95" t="s">
        <v>88</v>
      </c>
      <c r="C292" s="88">
        <v>1993</v>
      </c>
      <c r="D292" s="89"/>
      <c r="E292" s="15">
        <v>2096</v>
      </c>
      <c r="F292" s="15">
        <v>2118</v>
      </c>
      <c r="G292" s="15">
        <v>4214</v>
      </c>
      <c r="H292" s="90">
        <v>0</v>
      </c>
      <c r="I292" s="90">
        <v>0</v>
      </c>
      <c r="J292" s="15">
        <v>0</v>
      </c>
      <c r="K292" s="15">
        <v>2096</v>
      </c>
      <c r="L292" s="15">
        <v>2118</v>
      </c>
      <c r="M292" s="15">
        <v>4214</v>
      </c>
      <c r="O292" s="13"/>
      <c r="P292" s="13"/>
    </row>
    <row r="293" spans="1:16" s="93" customFormat="1" ht="12.9" customHeight="1" x14ac:dyDescent="0.2">
      <c r="A293" s="11" t="str">
        <f t="shared" si="7"/>
        <v>AYERS ROCK1994</v>
      </c>
      <c r="B293" s="3" t="s">
        <v>88</v>
      </c>
      <c r="C293" s="12">
        <v>1994</v>
      </c>
      <c r="D293" s="12"/>
      <c r="E293" s="13">
        <v>2714</v>
      </c>
      <c r="F293" s="13">
        <v>2714</v>
      </c>
      <c r="G293" s="13">
        <v>5428</v>
      </c>
      <c r="H293" s="13">
        <v>0</v>
      </c>
      <c r="I293" s="13">
        <v>0</v>
      </c>
      <c r="J293" s="13">
        <v>0</v>
      </c>
      <c r="K293" s="15">
        <v>2714</v>
      </c>
      <c r="L293" s="15">
        <v>2714</v>
      </c>
      <c r="M293" s="15">
        <v>5428</v>
      </c>
      <c r="O293" s="13"/>
      <c r="P293" s="13"/>
    </row>
    <row r="294" spans="1:16" s="93" customFormat="1" ht="12.9" customHeight="1" x14ac:dyDescent="0.2">
      <c r="A294" s="11" t="str">
        <f t="shared" si="7"/>
        <v>AYERS ROCK1995</v>
      </c>
      <c r="B294" s="3" t="s">
        <v>88</v>
      </c>
      <c r="C294" s="12">
        <v>1995</v>
      </c>
      <c r="D294" s="12"/>
      <c r="E294" s="13">
        <v>3131</v>
      </c>
      <c r="F294" s="13">
        <v>3127</v>
      </c>
      <c r="G294" s="13">
        <v>6258</v>
      </c>
      <c r="H294" s="13">
        <v>0</v>
      </c>
      <c r="I294" s="13">
        <v>0</v>
      </c>
      <c r="J294" s="13">
        <v>0</v>
      </c>
      <c r="K294" s="15">
        <v>3131</v>
      </c>
      <c r="L294" s="15">
        <v>3127</v>
      </c>
      <c r="M294" s="15">
        <v>6258</v>
      </c>
      <c r="O294" s="13"/>
      <c r="P294" s="13"/>
    </row>
    <row r="295" spans="1:16" s="93" customFormat="1" ht="12.9" customHeight="1" x14ac:dyDescent="0.2">
      <c r="A295" s="11" t="str">
        <f t="shared" si="7"/>
        <v>AYERS ROCK1996</v>
      </c>
      <c r="B295" s="95" t="s">
        <v>88</v>
      </c>
      <c r="C295" s="88">
        <v>1996</v>
      </c>
      <c r="D295" s="89"/>
      <c r="E295" s="15">
        <v>3835</v>
      </c>
      <c r="F295" s="15">
        <v>3835</v>
      </c>
      <c r="G295" s="15">
        <v>7670</v>
      </c>
      <c r="H295" s="90">
        <v>0</v>
      </c>
      <c r="I295" s="90">
        <v>0</v>
      </c>
      <c r="J295" s="15">
        <v>0</v>
      </c>
      <c r="K295" s="15">
        <v>3835</v>
      </c>
      <c r="L295" s="15">
        <v>3835</v>
      </c>
      <c r="M295" s="15">
        <v>7670</v>
      </c>
      <c r="O295" s="13"/>
      <c r="P295" s="13"/>
    </row>
    <row r="296" spans="1:16" s="93" customFormat="1" ht="12.9" customHeight="1" x14ac:dyDescent="0.2">
      <c r="A296" s="11" t="str">
        <f t="shared" si="7"/>
        <v>AYERS ROCK1997</v>
      </c>
      <c r="B296" s="95" t="s">
        <v>88</v>
      </c>
      <c r="C296" s="88">
        <v>1997</v>
      </c>
      <c r="D296" s="89"/>
      <c r="E296" s="15">
        <v>4148</v>
      </c>
      <c r="F296" s="15">
        <v>4143</v>
      </c>
      <c r="G296" s="15">
        <v>8291</v>
      </c>
      <c r="H296" s="90">
        <v>0</v>
      </c>
      <c r="I296" s="90">
        <v>0</v>
      </c>
      <c r="J296" s="15">
        <v>0</v>
      </c>
      <c r="K296" s="15">
        <v>4148</v>
      </c>
      <c r="L296" s="15">
        <v>4143</v>
      </c>
      <c r="M296" s="15">
        <v>8291</v>
      </c>
      <c r="O296" s="13"/>
      <c r="P296" s="13"/>
    </row>
    <row r="297" spans="1:16" s="93" customFormat="1" ht="12.9" customHeight="1" x14ac:dyDescent="0.2">
      <c r="A297" s="11" t="str">
        <f t="shared" si="7"/>
        <v>AYERS ROCK1998</v>
      </c>
      <c r="B297" s="95" t="s">
        <v>88</v>
      </c>
      <c r="C297" s="88">
        <v>1998</v>
      </c>
      <c r="D297" s="89"/>
      <c r="E297" s="15">
        <v>3718</v>
      </c>
      <c r="F297" s="15">
        <v>3716</v>
      </c>
      <c r="G297" s="15">
        <v>7434</v>
      </c>
      <c r="H297" s="90">
        <v>0</v>
      </c>
      <c r="I297" s="90">
        <v>0</v>
      </c>
      <c r="J297" s="15">
        <v>0</v>
      </c>
      <c r="K297" s="15">
        <v>3718</v>
      </c>
      <c r="L297" s="15">
        <v>3716</v>
      </c>
      <c r="M297" s="15">
        <v>7434</v>
      </c>
      <c r="O297" s="13"/>
      <c r="P297" s="13"/>
    </row>
    <row r="298" spans="1:16" s="93" customFormat="1" ht="12.9" customHeight="1" x14ac:dyDescent="0.2">
      <c r="A298" s="11" t="str">
        <f t="shared" ref="A298:A334" si="8">CONCATENATE(B298,C298)</f>
        <v>AYERS ROCK1999</v>
      </c>
      <c r="B298" s="3" t="s">
        <v>88</v>
      </c>
      <c r="C298" s="12">
        <v>1999</v>
      </c>
      <c r="D298" s="12"/>
      <c r="E298" s="13">
        <v>3910</v>
      </c>
      <c r="F298" s="13">
        <v>3909</v>
      </c>
      <c r="G298" s="13">
        <v>7819</v>
      </c>
      <c r="H298" s="13">
        <v>0</v>
      </c>
      <c r="I298" s="13">
        <v>0</v>
      </c>
      <c r="J298" s="13">
        <v>0</v>
      </c>
      <c r="K298" s="15">
        <v>3910</v>
      </c>
      <c r="L298" s="15">
        <v>3909</v>
      </c>
      <c r="M298" s="15">
        <v>7819</v>
      </c>
      <c r="O298" s="13"/>
      <c r="P298" s="13"/>
    </row>
    <row r="299" spans="1:16" s="93" customFormat="1" ht="12.9" customHeight="1" x14ac:dyDescent="0.2">
      <c r="A299" s="11" t="str">
        <f t="shared" si="8"/>
        <v>AYERS ROCK2000</v>
      </c>
      <c r="B299" s="95" t="s">
        <v>88</v>
      </c>
      <c r="C299" s="88">
        <v>2000</v>
      </c>
      <c r="D299" s="89"/>
      <c r="E299" s="15">
        <v>3790</v>
      </c>
      <c r="F299" s="15">
        <v>3794</v>
      </c>
      <c r="G299" s="15">
        <v>7584</v>
      </c>
      <c r="H299" s="90">
        <v>0</v>
      </c>
      <c r="I299" s="90">
        <v>0</v>
      </c>
      <c r="J299" s="15">
        <v>0</v>
      </c>
      <c r="K299" s="15">
        <v>3790</v>
      </c>
      <c r="L299" s="15">
        <v>3794</v>
      </c>
      <c r="M299" s="15">
        <v>7584</v>
      </c>
      <c r="O299" s="13"/>
      <c r="P299" s="13"/>
    </row>
    <row r="300" spans="1:16" s="93" customFormat="1" ht="12.9" customHeight="1" x14ac:dyDescent="0.2">
      <c r="A300" s="11" t="str">
        <f t="shared" si="8"/>
        <v>AYERS ROCK2001</v>
      </c>
      <c r="B300" s="3" t="s">
        <v>88</v>
      </c>
      <c r="C300" s="12">
        <v>2001</v>
      </c>
      <c r="D300" s="12"/>
      <c r="E300" s="13">
        <v>3194</v>
      </c>
      <c r="F300" s="13">
        <v>3178</v>
      </c>
      <c r="G300" s="13">
        <v>6372</v>
      </c>
      <c r="H300" s="13">
        <v>0</v>
      </c>
      <c r="I300" s="13">
        <v>0</v>
      </c>
      <c r="J300" s="13">
        <v>0</v>
      </c>
      <c r="K300" s="15">
        <v>3194</v>
      </c>
      <c r="L300" s="15">
        <v>3178</v>
      </c>
      <c r="M300" s="15">
        <v>6372</v>
      </c>
      <c r="O300" s="13"/>
      <c r="P300" s="13"/>
    </row>
    <row r="301" spans="1:16" s="93" customFormat="1" ht="12.9" customHeight="1" x14ac:dyDescent="0.2">
      <c r="A301" s="11" t="str">
        <f t="shared" si="8"/>
        <v>AYERS ROCK2002</v>
      </c>
      <c r="B301" s="95" t="s">
        <v>88</v>
      </c>
      <c r="C301" s="88">
        <v>2002</v>
      </c>
      <c r="D301" s="89"/>
      <c r="E301" s="15">
        <v>2158</v>
      </c>
      <c r="F301" s="15">
        <v>2157</v>
      </c>
      <c r="G301" s="15">
        <v>4315</v>
      </c>
      <c r="H301" s="90">
        <v>0</v>
      </c>
      <c r="I301" s="90">
        <v>0</v>
      </c>
      <c r="J301" s="15">
        <v>0</v>
      </c>
      <c r="K301" s="15">
        <v>2158</v>
      </c>
      <c r="L301" s="15">
        <v>2157</v>
      </c>
      <c r="M301" s="15">
        <v>4315</v>
      </c>
      <c r="O301" s="13"/>
      <c r="P301" s="13"/>
    </row>
    <row r="302" spans="1:16" s="93" customFormat="1" ht="12.9" customHeight="1" x14ac:dyDescent="0.2">
      <c r="A302" s="11" t="str">
        <f t="shared" si="8"/>
        <v>AYERS ROCK2003</v>
      </c>
      <c r="B302" s="91" t="s">
        <v>88</v>
      </c>
      <c r="C302" s="16">
        <v>2003</v>
      </c>
      <c r="D302" s="89"/>
      <c r="E302" s="92">
        <v>2024</v>
      </c>
      <c r="F302" s="92">
        <v>2020</v>
      </c>
      <c r="G302" s="92">
        <v>4044</v>
      </c>
      <c r="H302" s="92">
        <v>0</v>
      </c>
      <c r="I302" s="92">
        <v>0</v>
      </c>
      <c r="J302" s="92">
        <v>0</v>
      </c>
      <c r="K302" s="15">
        <v>2024</v>
      </c>
      <c r="L302" s="15">
        <v>2020</v>
      </c>
      <c r="M302" s="15">
        <v>4044</v>
      </c>
      <c r="O302" s="13"/>
      <c r="P302" s="13"/>
    </row>
    <row r="303" spans="1:16" s="93" customFormat="1" ht="12.9" customHeight="1" x14ac:dyDescent="0.2">
      <c r="A303" s="11" t="str">
        <f t="shared" si="8"/>
        <v>AYERS ROCK2004</v>
      </c>
      <c r="B303" s="95" t="s">
        <v>88</v>
      </c>
      <c r="C303" s="88">
        <v>2004</v>
      </c>
      <c r="D303" s="89"/>
      <c r="E303" s="15">
        <v>2151</v>
      </c>
      <c r="F303" s="15">
        <v>2146</v>
      </c>
      <c r="G303" s="15">
        <v>4297</v>
      </c>
      <c r="H303" s="90">
        <v>0</v>
      </c>
      <c r="I303" s="90">
        <v>0</v>
      </c>
      <c r="J303" s="15">
        <v>0</v>
      </c>
      <c r="K303" s="15">
        <v>2151</v>
      </c>
      <c r="L303" s="15">
        <v>2146</v>
      </c>
      <c r="M303" s="15">
        <v>4297</v>
      </c>
      <c r="O303" s="13"/>
      <c r="P303" s="13"/>
    </row>
    <row r="304" spans="1:16" s="93" customFormat="1" ht="12.9" customHeight="1" x14ac:dyDescent="0.2">
      <c r="A304" s="11" t="str">
        <f t="shared" si="8"/>
        <v>AYERS ROCK2005</v>
      </c>
      <c r="B304" s="93" t="s">
        <v>88</v>
      </c>
      <c r="C304" s="88">
        <v>2005</v>
      </c>
      <c r="D304" s="89"/>
      <c r="E304" s="15">
        <v>2173</v>
      </c>
      <c r="F304" s="15">
        <v>2172</v>
      </c>
      <c r="G304" s="15">
        <v>4345</v>
      </c>
      <c r="H304" s="15">
        <v>0</v>
      </c>
      <c r="I304" s="15">
        <v>0</v>
      </c>
      <c r="J304" s="15">
        <v>0</v>
      </c>
      <c r="K304" s="15">
        <v>2173</v>
      </c>
      <c r="L304" s="15">
        <v>2172</v>
      </c>
      <c r="M304" s="15">
        <v>4345</v>
      </c>
      <c r="O304" s="13"/>
      <c r="P304" s="13"/>
    </row>
    <row r="305" spans="1:16" s="93" customFormat="1" ht="12.9" customHeight="1" x14ac:dyDescent="0.2">
      <c r="A305" s="11" t="str">
        <f t="shared" si="8"/>
        <v>AYERS ROCK2006</v>
      </c>
      <c r="B305" s="95" t="s">
        <v>88</v>
      </c>
      <c r="C305" s="88">
        <v>2006</v>
      </c>
      <c r="D305" s="89"/>
      <c r="E305" s="15">
        <v>2282</v>
      </c>
      <c r="F305" s="15">
        <v>2285</v>
      </c>
      <c r="G305" s="15">
        <v>4567</v>
      </c>
      <c r="H305" s="90">
        <v>0</v>
      </c>
      <c r="I305" s="90">
        <v>0</v>
      </c>
      <c r="J305" s="15">
        <v>0</v>
      </c>
      <c r="K305" s="15">
        <v>2282</v>
      </c>
      <c r="L305" s="15">
        <v>2285</v>
      </c>
      <c r="M305" s="15">
        <v>4567</v>
      </c>
      <c r="O305" s="13"/>
      <c r="P305" s="13"/>
    </row>
    <row r="306" spans="1:16" s="93" customFormat="1" ht="12.9" customHeight="1" x14ac:dyDescent="0.2">
      <c r="A306" s="11" t="str">
        <f t="shared" si="8"/>
        <v>AYERS ROCK2007</v>
      </c>
      <c r="B306" s="3" t="s">
        <v>88</v>
      </c>
      <c r="C306" s="12">
        <v>2007</v>
      </c>
      <c r="D306" s="12"/>
      <c r="E306" s="13">
        <v>2152</v>
      </c>
      <c r="F306" s="13">
        <v>2153</v>
      </c>
      <c r="G306" s="13">
        <v>4305</v>
      </c>
      <c r="H306" s="13">
        <v>0</v>
      </c>
      <c r="I306" s="13">
        <v>0</v>
      </c>
      <c r="J306" s="13">
        <v>0</v>
      </c>
      <c r="K306" s="15">
        <v>2152</v>
      </c>
      <c r="L306" s="15">
        <v>2153</v>
      </c>
      <c r="M306" s="15">
        <v>4305</v>
      </c>
      <c r="O306" s="13"/>
      <c r="P306" s="13"/>
    </row>
    <row r="307" spans="1:16" s="93" customFormat="1" ht="12.9" customHeight="1" x14ac:dyDescent="0.2">
      <c r="A307" s="11" t="str">
        <f t="shared" si="8"/>
        <v>AYERS ROCK2008</v>
      </c>
      <c r="B307" s="95" t="s">
        <v>88</v>
      </c>
      <c r="C307" s="88">
        <v>2008</v>
      </c>
      <c r="D307" s="89"/>
      <c r="E307" s="15">
        <v>2097</v>
      </c>
      <c r="F307" s="15">
        <v>2097</v>
      </c>
      <c r="G307" s="15">
        <v>4194</v>
      </c>
      <c r="H307" s="90">
        <v>0</v>
      </c>
      <c r="I307" s="90">
        <v>0</v>
      </c>
      <c r="J307" s="15">
        <v>0</v>
      </c>
      <c r="K307" s="15">
        <v>2097</v>
      </c>
      <c r="L307" s="15">
        <v>2097</v>
      </c>
      <c r="M307" s="15">
        <v>4194</v>
      </c>
      <c r="O307" s="13"/>
      <c r="P307" s="13"/>
    </row>
    <row r="308" spans="1:16" s="93" customFormat="1" ht="12.9" customHeight="1" x14ac:dyDescent="0.2">
      <c r="A308" s="11" t="str">
        <f t="shared" si="8"/>
        <v>AYERS ROCK2009</v>
      </c>
      <c r="B308" s="3" t="s">
        <v>88</v>
      </c>
      <c r="C308" s="12">
        <v>2009</v>
      </c>
      <c r="D308" s="12"/>
      <c r="E308" s="13">
        <v>1803</v>
      </c>
      <c r="F308" s="13">
        <v>1807</v>
      </c>
      <c r="G308" s="13">
        <v>3610</v>
      </c>
      <c r="H308" s="13">
        <v>0</v>
      </c>
      <c r="I308" s="13">
        <v>0</v>
      </c>
      <c r="J308" s="13">
        <v>0</v>
      </c>
      <c r="K308" s="15">
        <v>1803</v>
      </c>
      <c r="L308" s="15">
        <v>1807</v>
      </c>
      <c r="M308" s="15">
        <v>3610</v>
      </c>
      <c r="O308" s="13"/>
      <c r="P308" s="13"/>
    </row>
    <row r="309" spans="1:16" s="93" customFormat="1" ht="12.9" customHeight="1" x14ac:dyDescent="0.2">
      <c r="A309" s="11" t="str">
        <f t="shared" si="8"/>
        <v>AYERS ROCK2010</v>
      </c>
      <c r="B309" s="3" t="s">
        <v>88</v>
      </c>
      <c r="C309" s="12">
        <v>2010</v>
      </c>
      <c r="D309" s="12"/>
      <c r="E309" s="13">
        <v>1853</v>
      </c>
      <c r="F309" s="13">
        <v>1855</v>
      </c>
      <c r="G309" s="13">
        <v>3708</v>
      </c>
      <c r="H309" s="13">
        <v>0</v>
      </c>
      <c r="I309" s="13">
        <v>0</v>
      </c>
      <c r="J309" s="13">
        <v>0</v>
      </c>
      <c r="K309" s="15">
        <v>1853</v>
      </c>
      <c r="L309" s="15">
        <v>1855</v>
      </c>
      <c r="M309" s="15">
        <v>3708</v>
      </c>
      <c r="O309" s="13"/>
      <c r="P309" s="13"/>
    </row>
    <row r="310" spans="1:16" s="93" customFormat="1" ht="12.9" customHeight="1" x14ac:dyDescent="0.2">
      <c r="A310" s="11" t="str">
        <f t="shared" si="8"/>
        <v>AYERS ROCK2011</v>
      </c>
      <c r="B310" s="3" t="s">
        <v>88</v>
      </c>
      <c r="C310" s="12">
        <v>2011</v>
      </c>
      <c r="D310" s="12"/>
      <c r="E310" s="13">
        <v>2018</v>
      </c>
      <c r="F310" s="13">
        <v>2018</v>
      </c>
      <c r="G310" s="13">
        <v>4036</v>
      </c>
      <c r="H310" s="13">
        <v>0</v>
      </c>
      <c r="I310" s="13">
        <v>0</v>
      </c>
      <c r="J310" s="13">
        <v>0</v>
      </c>
      <c r="K310" s="15">
        <v>2018</v>
      </c>
      <c r="L310" s="15">
        <v>2018</v>
      </c>
      <c r="M310" s="15">
        <v>4036</v>
      </c>
      <c r="O310" s="13"/>
      <c r="P310" s="13"/>
    </row>
    <row r="311" spans="1:16" s="93" customFormat="1" ht="12.9" customHeight="1" x14ac:dyDescent="0.2">
      <c r="A311" s="11" t="str">
        <f t="shared" si="8"/>
        <v>AYERS ROCK2012</v>
      </c>
      <c r="B311" s="93" t="s">
        <v>88</v>
      </c>
      <c r="C311" s="88">
        <v>2012</v>
      </c>
      <c r="D311" s="89"/>
      <c r="E311" s="15">
        <v>1845</v>
      </c>
      <c r="F311" s="15">
        <v>1842</v>
      </c>
      <c r="G311" s="15">
        <v>3687</v>
      </c>
      <c r="H311" s="15">
        <v>0</v>
      </c>
      <c r="I311" s="15">
        <v>0</v>
      </c>
      <c r="J311" s="15">
        <v>0</v>
      </c>
      <c r="K311" s="15">
        <v>1845</v>
      </c>
      <c r="L311" s="15">
        <v>1842</v>
      </c>
      <c r="M311" s="15">
        <v>3687</v>
      </c>
      <c r="O311" s="13"/>
      <c r="P311" s="13"/>
    </row>
    <row r="312" spans="1:16" s="93" customFormat="1" ht="12.9" customHeight="1" x14ac:dyDescent="0.2">
      <c r="A312" s="11" t="str">
        <f t="shared" si="8"/>
        <v>AYERS ROCK2013</v>
      </c>
      <c r="B312" s="3" t="s">
        <v>88</v>
      </c>
      <c r="C312" s="12">
        <v>2013</v>
      </c>
      <c r="D312" s="12"/>
      <c r="E312" s="13">
        <v>1369</v>
      </c>
      <c r="F312" s="13">
        <v>1368</v>
      </c>
      <c r="G312" s="13">
        <v>2737</v>
      </c>
      <c r="H312" s="13">
        <v>0</v>
      </c>
      <c r="I312" s="13">
        <v>0</v>
      </c>
      <c r="J312" s="13">
        <v>0</v>
      </c>
      <c r="K312" s="15">
        <v>1369</v>
      </c>
      <c r="L312" s="15">
        <v>1368</v>
      </c>
      <c r="M312" s="15">
        <v>2737</v>
      </c>
      <c r="O312" s="13"/>
      <c r="P312" s="13"/>
    </row>
    <row r="313" spans="1:16" s="93" customFormat="1" ht="12.9" customHeight="1" x14ac:dyDescent="0.2">
      <c r="A313" s="11" t="str">
        <f t="shared" si="8"/>
        <v>AYERS ROCK2014</v>
      </c>
      <c r="B313" s="3" t="s">
        <v>88</v>
      </c>
      <c r="C313" s="12">
        <v>2014</v>
      </c>
      <c r="D313" s="12"/>
      <c r="E313" s="13">
        <v>1483</v>
      </c>
      <c r="F313" s="13">
        <v>1483</v>
      </c>
      <c r="G313" s="13">
        <v>2966</v>
      </c>
      <c r="H313" s="13">
        <v>0</v>
      </c>
      <c r="I313" s="13">
        <v>0</v>
      </c>
      <c r="J313" s="13">
        <v>0</v>
      </c>
      <c r="K313" s="15">
        <v>1483</v>
      </c>
      <c r="L313" s="15">
        <v>1483</v>
      </c>
      <c r="M313" s="15">
        <v>2966</v>
      </c>
      <c r="O313" s="13"/>
      <c r="P313" s="13"/>
    </row>
    <row r="314" spans="1:16" s="93" customFormat="1" ht="12.9" customHeight="1" x14ac:dyDescent="0.2">
      <c r="A314" s="11" t="str">
        <f t="shared" si="8"/>
        <v>AYERS ROCK2015</v>
      </c>
      <c r="B314" s="3" t="s">
        <v>88</v>
      </c>
      <c r="C314" s="12">
        <v>2015</v>
      </c>
      <c r="D314" s="89"/>
      <c r="E314" s="13">
        <v>1633</v>
      </c>
      <c r="F314" s="13">
        <v>1630</v>
      </c>
      <c r="G314" s="13">
        <v>3263</v>
      </c>
      <c r="H314" s="13">
        <v>0</v>
      </c>
      <c r="I314" s="13">
        <v>0</v>
      </c>
      <c r="J314" s="13">
        <v>0</v>
      </c>
      <c r="K314" s="15">
        <v>1633</v>
      </c>
      <c r="L314" s="15">
        <v>1630</v>
      </c>
      <c r="M314" s="15">
        <v>3263</v>
      </c>
      <c r="O314" s="13"/>
      <c r="P314" s="13"/>
    </row>
    <row r="315" spans="1:16" s="93" customFormat="1" ht="12.9" customHeight="1" x14ac:dyDescent="0.2">
      <c r="A315" s="11" t="str">
        <f t="shared" si="8"/>
        <v>AYERS ROCK2016</v>
      </c>
      <c r="B315" s="93" t="s">
        <v>88</v>
      </c>
      <c r="C315" s="12">
        <v>2016</v>
      </c>
      <c r="D315" s="89"/>
      <c r="E315" s="94">
        <v>1653</v>
      </c>
      <c r="F315" s="94">
        <v>1651</v>
      </c>
      <c r="G315" s="94">
        <v>3304</v>
      </c>
      <c r="H315" s="94">
        <v>0</v>
      </c>
      <c r="I315" s="94">
        <v>0</v>
      </c>
      <c r="J315" s="94">
        <v>0</v>
      </c>
      <c r="K315" s="15">
        <v>1653</v>
      </c>
      <c r="L315" s="15">
        <v>1651</v>
      </c>
      <c r="M315" s="15">
        <v>3304</v>
      </c>
      <c r="O315" s="13"/>
      <c r="P315" s="13"/>
    </row>
    <row r="316" spans="1:16" s="93" customFormat="1" ht="12.9" customHeight="1" x14ac:dyDescent="0.2">
      <c r="A316" s="11" t="str">
        <f t="shared" si="8"/>
        <v>AYERS ROCK2017</v>
      </c>
      <c r="B316" s="3" t="s">
        <v>88</v>
      </c>
      <c r="C316" s="12">
        <v>2017</v>
      </c>
      <c r="D316" s="12"/>
      <c r="E316" s="13">
        <v>1662</v>
      </c>
      <c r="F316" s="13">
        <v>1659</v>
      </c>
      <c r="G316" s="13">
        <v>3321</v>
      </c>
      <c r="H316" s="13">
        <v>0</v>
      </c>
      <c r="I316" s="13">
        <v>0</v>
      </c>
      <c r="J316" s="13">
        <v>0</v>
      </c>
      <c r="K316" s="15">
        <v>1662</v>
      </c>
      <c r="L316" s="15">
        <v>1659</v>
      </c>
      <c r="M316" s="15">
        <v>3321</v>
      </c>
      <c r="O316" s="13"/>
      <c r="P316" s="13"/>
    </row>
    <row r="317" spans="1:16" s="93" customFormat="1" ht="12.9" customHeight="1" x14ac:dyDescent="0.2">
      <c r="A317" s="11" t="str">
        <f t="shared" si="8"/>
        <v>AYERS ROCK2018</v>
      </c>
      <c r="B317" s="3" t="s">
        <v>88</v>
      </c>
      <c r="C317" s="12">
        <v>2018</v>
      </c>
      <c r="D317" s="12"/>
      <c r="E317" s="13">
        <v>1793</v>
      </c>
      <c r="F317" s="13">
        <v>1788</v>
      </c>
      <c r="G317" s="13">
        <v>3581</v>
      </c>
      <c r="H317" s="13">
        <v>0</v>
      </c>
      <c r="I317" s="13">
        <v>0</v>
      </c>
      <c r="J317" s="13">
        <v>0</v>
      </c>
      <c r="K317" s="15">
        <v>1793</v>
      </c>
      <c r="L317" s="15">
        <v>1788</v>
      </c>
      <c r="M317" s="15">
        <v>3581</v>
      </c>
      <c r="O317" s="13"/>
      <c r="P317" s="13"/>
    </row>
    <row r="318" spans="1:16" s="93" customFormat="1" ht="12.9" customHeight="1" x14ac:dyDescent="0.2">
      <c r="A318" s="11" t="str">
        <f t="shared" si="8"/>
        <v>AYERS ROCK2019</v>
      </c>
      <c r="B318" s="3" t="s">
        <v>88</v>
      </c>
      <c r="C318" s="12">
        <v>2019</v>
      </c>
      <c r="D318" s="12"/>
      <c r="E318" s="13">
        <v>2053</v>
      </c>
      <c r="F318" s="13">
        <v>2047</v>
      </c>
      <c r="G318" s="13">
        <v>4100</v>
      </c>
      <c r="H318" s="13">
        <v>0</v>
      </c>
      <c r="I318" s="13">
        <v>0</v>
      </c>
      <c r="J318" s="13">
        <v>0</v>
      </c>
      <c r="K318" s="15">
        <v>2053</v>
      </c>
      <c r="L318" s="15">
        <v>2047</v>
      </c>
      <c r="M318" s="15">
        <v>4100</v>
      </c>
      <c r="O318" s="13"/>
      <c r="P318" s="13"/>
    </row>
    <row r="319" spans="1:16" s="93" customFormat="1" ht="12.9" customHeight="1" x14ac:dyDescent="0.2">
      <c r="A319" s="11" t="str">
        <f t="shared" si="8"/>
        <v>AYERS ROCK2020</v>
      </c>
      <c r="B319" s="3" t="s">
        <v>88</v>
      </c>
      <c r="C319" s="12">
        <v>2020</v>
      </c>
      <c r="D319" s="12"/>
      <c r="E319" s="13">
        <v>538</v>
      </c>
      <c r="F319" s="13">
        <v>540</v>
      </c>
      <c r="G319" s="13">
        <v>1078</v>
      </c>
      <c r="H319" s="13">
        <v>0</v>
      </c>
      <c r="I319" s="13">
        <v>0</v>
      </c>
      <c r="J319" s="13">
        <v>0</v>
      </c>
      <c r="K319" s="15">
        <v>538</v>
      </c>
      <c r="L319" s="15">
        <v>540</v>
      </c>
      <c r="M319" s="15">
        <v>1078</v>
      </c>
      <c r="O319" s="13"/>
      <c r="P319" s="13"/>
    </row>
    <row r="320" spans="1:16" s="93" customFormat="1" ht="12.9" customHeight="1" x14ac:dyDescent="0.2">
      <c r="A320" s="11" t="str">
        <f t="shared" si="8"/>
        <v>AYERS ROCK2021</v>
      </c>
      <c r="B320" s="91" t="s">
        <v>88</v>
      </c>
      <c r="C320" s="16">
        <v>2021</v>
      </c>
      <c r="D320" s="12"/>
      <c r="E320" s="92">
        <v>339</v>
      </c>
      <c r="F320" s="92">
        <v>361</v>
      </c>
      <c r="G320" s="92">
        <v>700</v>
      </c>
      <c r="H320" s="92">
        <v>0</v>
      </c>
      <c r="I320" s="92">
        <v>0</v>
      </c>
      <c r="J320" s="92">
        <v>0</v>
      </c>
      <c r="K320" s="15">
        <v>339</v>
      </c>
      <c r="L320" s="15">
        <v>361</v>
      </c>
      <c r="M320" s="15">
        <v>700</v>
      </c>
      <c r="O320" s="13"/>
      <c r="P320" s="13"/>
    </row>
    <row r="321" spans="1:16" s="93" customFormat="1" ht="12.9" customHeight="1" x14ac:dyDescent="0.2">
      <c r="A321" s="11" t="str">
        <f t="shared" si="8"/>
        <v>AYERS ROCK2022</v>
      </c>
      <c r="B321" s="3" t="s">
        <v>88</v>
      </c>
      <c r="C321" s="12">
        <v>2022</v>
      </c>
      <c r="D321" s="12"/>
      <c r="E321" s="13">
        <v>882</v>
      </c>
      <c r="F321" s="13">
        <v>881</v>
      </c>
      <c r="G321" s="13">
        <v>1763</v>
      </c>
      <c r="H321" s="13">
        <v>0</v>
      </c>
      <c r="I321" s="13">
        <v>0</v>
      </c>
      <c r="J321" s="13">
        <v>0</v>
      </c>
      <c r="K321" s="15">
        <v>882</v>
      </c>
      <c r="L321" s="15">
        <v>881</v>
      </c>
      <c r="M321" s="15">
        <v>1763</v>
      </c>
      <c r="O321" s="13"/>
      <c r="P321" s="13"/>
    </row>
    <row r="322" spans="1:16" s="93" customFormat="1" ht="12.9" customHeight="1" x14ac:dyDescent="0.2">
      <c r="A322" s="11" t="str">
        <f t="shared" si="8"/>
        <v>AYERS ROCK2023</v>
      </c>
      <c r="B322" s="93" t="s">
        <v>88</v>
      </c>
      <c r="C322" s="88">
        <v>2023</v>
      </c>
      <c r="D322" s="89"/>
      <c r="E322" s="15">
        <v>1023</v>
      </c>
      <c r="F322" s="15">
        <v>1019</v>
      </c>
      <c r="G322" s="15">
        <v>2042</v>
      </c>
      <c r="H322" s="15">
        <v>0</v>
      </c>
      <c r="I322" s="15">
        <v>0</v>
      </c>
      <c r="J322" s="15">
        <v>0</v>
      </c>
      <c r="K322" s="15">
        <v>1023</v>
      </c>
      <c r="L322" s="15">
        <v>1019</v>
      </c>
      <c r="M322" s="15">
        <v>2042</v>
      </c>
      <c r="O322" s="13"/>
      <c r="P322" s="13"/>
    </row>
    <row r="323" spans="1:16" s="93" customFormat="1" ht="12.9" customHeight="1" x14ac:dyDescent="0.2">
      <c r="A323" s="11" t="str">
        <f t="shared" si="8"/>
        <v>AYERS ROCK2024</v>
      </c>
      <c r="B323" s="3" t="s">
        <v>88</v>
      </c>
      <c r="C323" s="12">
        <v>2024</v>
      </c>
      <c r="D323" s="12"/>
      <c r="E323" s="13">
        <v>1356</v>
      </c>
      <c r="F323" s="13">
        <v>1355</v>
      </c>
      <c r="G323" s="13">
        <v>2711</v>
      </c>
      <c r="H323" s="13">
        <v>0</v>
      </c>
      <c r="I323" s="13">
        <v>0</v>
      </c>
      <c r="J323" s="13">
        <v>0</v>
      </c>
      <c r="K323" s="15">
        <v>1356</v>
      </c>
      <c r="L323" s="15">
        <v>1355</v>
      </c>
      <c r="M323" s="15">
        <v>2711</v>
      </c>
      <c r="O323" s="13"/>
      <c r="P323" s="13"/>
    </row>
    <row r="324" spans="1:16" s="93" customFormat="1" ht="12.9" customHeight="1" x14ac:dyDescent="0.2">
      <c r="A324" s="11" t="str">
        <f t="shared" si="8"/>
        <v>BADU ISLAND1987</v>
      </c>
      <c r="B324" s="93" t="s">
        <v>169</v>
      </c>
      <c r="C324" s="88">
        <v>1987</v>
      </c>
      <c r="D324" s="89"/>
      <c r="E324" s="15">
        <v>156</v>
      </c>
      <c r="F324" s="15">
        <v>156</v>
      </c>
      <c r="G324" s="15">
        <v>312</v>
      </c>
      <c r="H324" s="15">
        <v>0</v>
      </c>
      <c r="I324" s="15">
        <v>0</v>
      </c>
      <c r="J324" s="15">
        <v>0</v>
      </c>
      <c r="K324" s="15">
        <v>156</v>
      </c>
      <c r="L324" s="15">
        <v>156</v>
      </c>
      <c r="M324" s="15">
        <v>312</v>
      </c>
      <c r="O324" s="13"/>
      <c r="P324" s="13"/>
    </row>
    <row r="325" spans="1:16" s="93" customFormat="1" ht="12.9" customHeight="1" x14ac:dyDescent="0.2">
      <c r="A325" s="11" t="str">
        <f t="shared" si="8"/>
        <v>BADU ISLAND1988</v>
      </c>
      <c r="B325" s="95" t="s">
        <v>169</v>
      </c>
      <c r="C325" s="88">
        <v>1988</v>
      </c>
      <c r="D325" s="89"/>
      <c r="E325" s="15">
        <v>874</v>
      </c>
      <c r="F325" s="15">
        <v>874</v>
      </c>
      <c r="G325" s="15">
        <v>1748</v>
      </c>
      <c r="H325" s="90">
        <v>0</v>
      </c>
      <c r="I325" s="90">
        <v>0</v>
      </c>
      <c r="J325" s="15">
        <v>0</v>
      </c>
      <c r="K325" s="15">
        <v>874</v>
      </c>
      <c r="L325" s="15">
        <v>874</v>
      </c>
      <c r="M325" s="15">
        <v>1748</v>
      </c>
      <c r="O325" s="13"/>
      <c r="P325" s="13"/>
    </row>
    <row r="326" spans="1:16" s="93" customFormat="1" ht="12.9" customHeight="1" x14ac:dyDescent="0.2">
      <c r="A326" s="11" t="str">
        <f t="shared" si="8"/>
        <v>BADU ISLAND1989</v>
      </c>
      <c r="B326" s="95" t="s">
        <v>169</v>
      </c>
      <c r="C326" s="88">
        <v>1989</v>
      </c>
      <c r="D326" s="89"/>
      <c r="E326" s="15">
        <v>996</v>
      </c>
      <c r="F326" s="15">
        <v>996</v>
      </c>
      <c r="G326" s="15">
        <v>1992</v>
      </c>
      <c r="H326" s="90">
        <v>0</v>
      </c>
      <c r="I326" s="90">
        <v>0</v>
      </c>
      <c r="J326" s="15">
        <v>0</v>
      </c>
      <c r="K326" s="15">
        <v>996</v>
      </c>
      <c r="L326" s="15">
        <v>996</v>
      </c>
      <c r="M326" s="15">
        <v>1992</v>
      </c>
      <c r="O326" s="13"/>
      <c r="P326" s="13"/>
    </row>
    <row r="327" spans="1:16" s="93" customFormat="1" ht="12.9" customHeight="1" x14ac:dyDescent="0.2">
      <c r="A327" s="11" t="str">
        <f t="shared" si="8"/>
        <v>BADU ISLAND1990</v>
      </c>
      <c r="B327" s="3" t="s">
        <v>169</v>
      </c>
      <c r="C327" s="12">
        <v>1990</v>
      </c>
      <c r="D327" s="12"/>
      <c r="E327" s="13">
        <v>164</v>
      </c>
      <c r="F327" s="13">
        <v>159</v>
      </c>
      <c r="G327" s="13">
        <v>323</v>
      </c>
      <c r="H327" s="13">
        <v>0</v>
      </c>
      <c r="I327" s="13">
        <v>0</v>
      </c>
      <c r="J327" s="13">
        <v>0</v>
      </c>
      <c r="K327" s="15">
        <v>164</v>
      </c>
      <c r="L327" s="15">
        <v>159</v>
      </c>
      <c r="M327" s="15">
        <v>323</v>
      </c>
      <c r="O327" s="13"/>
      <c r="P327" s="13"/>
    </row>
    <row r="328" spans="1:16" s="93" customFormat="1" ht="12.9" customHeight="1" x14ac:dyDescent="0.2">
      <c r="A328" s="11" t="str">
        <f t="shared" si="8"/>
        <v>BADU ISLAND1991</v>
      </c>
      <c r="B328" s="3" t="s">
        <v>169</v>
      </c>
      <c r="C328" s="12">
        <v>1991</v>
      </c>
      <c r="D328" s="12"/>
      <c r="E328" s="13">
        <v>501</v>
      </c>
      <c r="F328" s="13">
        <v>482</v>
      </c>
      <c r="G328" s="13">
        <v>983</v>
      </c>
      <c r="H328" s="13">
        <v>0</v>
      </c>
      <c r="I328" s="13">
        <v>0</v>
      </c>
      <c r="J328" s="13">
        <v>0</v>
      </c>
      <c r="K328" s="15">
        <v>501</v>
      </c>
      <c r="L328" s="15">
        <v>482</v>
      </c>
      <c r="M328" s="15">
        <v>983</v>
      </c>
      <c r="O328" s="13"/>
      <c r="P328" s="13"/>
    </row>
    <row r="329" spans="1:16" s="93" customFormat="1" ht="12.9" customHeight="1" x14ac:dyDescent="0.2">
      <c r="A329" s="11" t="str">
        <f t="shared" si="8"/>
        <v>BADU ISLAND1992</v>
      </c>
      <c r="B329" s="3" t="s">
        <v>169</v>
      </c>
      <c r="C329" s="12">
        <v>1992</v>
      </c>
      <c r="D329" s="12"/>
      <c r="E329" s="13">
        <v>806</v>
      </c>
      <c r="F329" s="13">
        <v>794</v>
      </c>
      <c r="G329" s="13">
        <v>1600</v>
      </c>
      <c r="H329" s="13">
        <v>0</v>
      </c>
      <c r="I329" s="13">
        <v>0</v>
      </c>
      <c r="J329" s="13">
        <v>0</v>
      </c>
      <c r="K329" s="15">
        <v>806</v>
      </c>
      <c r="L329" s="15">
        <v>794</v>
      </c>
      <c r="M329" s="15">
        <v>1600</v>
      </c>
      <c r="O329" s="13"/>
      <c r="P329" s="13"/>
    </row>
    <row r="330" spans="1:16" s="93" customFormat="1" ht="12.9" customHeight="1" x14ac:dyDescent="0.2">
      <c r="A330" s="11" t="str">
        <f t="shared" si="8"/>
        <v>BADU ISLAND1993</v>
      </c>
      <c r="B330" s="95" t="s">
        <v>169</v>
      </c>
      <c r="C330" s="88">
        <v>1993</v>
      </c>
      <c r="D330" s="89"/>
      <c r="E330" s="15">
        <v>498</v>
      </c>
      <c r="F330" s="15">
        <v>498</v>
      </c>
      <c r="G330" s="15">
        <v>996</v>
      </c>
      <c r="H330" s="90">
        <v>0</v>
      </c>
      <c r="I330" s="90">
        <v>0</v>
      </c>
      <c r="J330" s="15">
        <v>0</v>
      </c>
      <c r="K330" s="15">
        <v>498</v>
      </c>
      <c r="L330" s="15">
        <v>498</v>
      </c>
      <c r="M330" s="15">
        <v>996</v>
      </c>
      <c r="O330" s="13"/>
      <c r="P330" s="13"/>
    </row>
    <row r="331" spans="1:16" s="93" customFormat="1" ht="12.9" customHeight="1" x14ac:dyDescent="0.2">
      <c r="A331" s="11" t="str">
        <f t="shared" si="8"/>
        <v>BADU ISLAND1994</v>
      </c>
      <c r="B331" s="93" t="s">
        <v>169</v>
      </c>
      <c r="C331" s="88">
        <v>1994</v>
      </c>
      <c r="D331" s="89"/>
      <c r="E331" s="15">
        <v>23</v>
      </c>
      <c r="F331" s="15">
        <v>23</v>
      </c>
      <c r="G331" s="15">
        <v>46</v>
      </c>
      <c r="H331" s="15">
        <v>0</v>
      </c>
      <c r="I331" s="15">
        <v>0</v>
      </c>
      <c r="J331" s="15">
        <v>0</v>
      </c>
      <c r="K331" s="15">
        <v>23</v>
      </c>
      <c r="L331" s="15">
        <v>23</v>
      </c>
      <c r="M331" s="15">
        <v>46</v>
      </c>
      <c r="O331" s="13"/>
      <c r="P331" s="13"/>
    </row>
    <row r="332" spans="1:16" s="93" customFormat="1" ht="12.9" customHeight="1" x14ac:dyDescent="0.2">
      <c r="A332" s="11" t="str">
        <f t="shared" si="8"/>
        <v>BADU ISLAND2009</v>
      </c>
      <c r="B332" s="93" t="s">
        <v>169</v>
      </c>
      <c r="C332" s="88">
        <v>2009</v>
      </c>
      <c r="D332" s="89"/>
      <c r="E332" s="15">
        <v>518</v>
      </c>
      <c r="F332" s="15">
        <v>520</v>
      </c>
      <c r="G332" s="15">
        <v>1038</v>
      </c>
      <c r="H332" s="15">
        <v>0</v>
      </c>
      <c r="I332" s="15">
        <v>0</v>
      </c>
      <c r="J332" s="15">
        <v>0</v>
      </c>
      <c r="K332" s="15">
        <v>518</v>
      </c>
      <c r="L332" s="15">
        <v>520</v>
      </c>
      <c r="M332" s="15">
        <v>1038</v>
      </c>
      <c r="O332" s="13"/>
      <c r="P332" s="13"/>
    </row>
    <row r="333" spans="1:16" s="93" customFormat="1" ht="12.9" customHeight="1" x14ac:dyDescent="0.2">
      <c r="A333" s="11" t="str">
        <f t="shared" si="8"/>
        <v>BADU ISLAND2010</v>
      </c>
      <c r="B333" s="3" t="s">
        <v>169</v>
      </c>
      <c r="C333" s="12">
        <v>2010</v>
      </c>
      <c r="D333" s="12"/>
      <c r="E333" s="13">
        <v>863</v>
      </c>
      <c r="F333" s="13">
        <v>867</v>
      </c>
      <c r="G333" s="13">
        <v>1730</v>
      </c>
      <c r="H333" s="13">
        <v>0</v>
      </c>
      <c r="I333" s="13">
        <v>0</v>
      </c>
      <c r="J333" s="13">
        <v>0</v>
      </c>
      <c r="K333" s="15">
        <v>863</v>
      </c>
      <c r="L333" s="15">
        <v>867</v>
      </c>
      <c r="M333" s="15">
        <v>1730</v>
      </c>
      <c r="O333" s="13"/>
      <c r="P333" s="13"/>
    </row>
    <row r="334" spans="1:16" s="93" customFormat="1" ht="12.9" customHeight="1" x14ac:dyDescent="0.2">
      <c r="A334" s="11" t="str">
        <f t="shared" si="8"/>
        <v>BADU ISLAND2011</v>
      </c>
      <c r="B334" s="3" t="s">
        <v>169</v>
      </c>
      <c r="C334" s="12">
        <v>2011</v>
      </c>
      <c r="D334" s="12"/>
      <c r="E334" s="13">
        <v>951</v>
      </c>
      <c r="F334" s="13">
        <v>944</v>
      </c>
      <c r="G334" s="13">
        <v>1895</v>
      </c>
      <c r="H334" s="13">
        <v>0</v>
      </c>
      <c r="I334" s="13">
        <v>0</v>
      </c>
      <c r="J334" s="13">
        <v>0</v>
      </c>
      <c r="K334" s="15">
        <v>951</v>
      </c>
      <c r="L334" s="15">
        <v>944</v>
      </c>
      <c r="M334" s="15">
        <v>1895</v>
      </c>
      <c r="O334" s="13"/>
      <c r="P334" s="13"/>
    </row>
    <row r="335" spans="1:16" s="93" customFormat="1" ht="12.9" customHeight="1" x14ac:dyDescent="0.2">
      <c r="A335" s="11" t="str">
        <f t="shared" ref="A335:A398" si="9">CONCATENATE(B335,C335)</f>
        <v>BADU ISLAND2012</v>
      </c>
      <c r="B335" s="95" t="s">
        <v>169</v>
      </c>
      <c r="C335" s="88">
        <v>2012</v>
      </c>
      <c r="D335" s="89"/>
      <c r="E335" s="15">
        <v>898</v>
      </c>
      <c r="F335" s="15">
        <v>899</v>
      </c>
      <c r="G335" s="15">
        <v>1797</v>
      </c>
      <c r="H335" s="90">
        <v>0</v>
      </c>
      <c r="I335" s="90">
        <v>0</v>
      </c>
      <c r="J335" s="15">
        <v>0</v>
      </c>
      <c r="K335" s="15">
        <v>898</v>
      </c>
      <c r="L335" s="15">
        <v>899</v>
      </c>
      <c r="M335" s="15">
        <v>1797</v>
      </c>
      <c r="O335" s="13"/>
      <c r="P335" s="13"/>
    </row>
    <row r="336" spans="1:16" s="93" customFormat="1" ht="12.9" customHeight="1" x14ac:dyDescent="0.2">
      <c r="A336" s="11" t="str">
        <f t="shared" si="9"/>
        <v>BADU ISLAND2013</v>
      </c>
      <c r="B336" s="3" t="s">
        <v>169</v>
      </c>
      <c r="C336" s="12">
        <v>2013</v>
      </c>
      <c r="D336" s="12"/>
      <c r="E336" s="13">
        <v>836</v>
      </c>
      <c r="F336" s="13">
        <v>848</v>
      </c>
      <c r="G336" s="13">
        <v>1684</v>
      </c>
      <c r="H336" s="13">
        <v>0</v>
      </c>
      <c r="I336" s="13">
        <v>0</v>
      </c>
      <c r="J336" s="13">
        <v>0</v>
      </c>
      <c r="K336" s="15">
        <v>836</v>
      </c>
      <c r="L336" s="15">
        <v>848</v>
      </c>
      <c r="M336" s="15">
        <v>1684</v>
      </c>
      <c r="O336" s="13"/>
      <c r="P336" s="13"/>
    </row>
    <row r="337" spans="1:16" s="93" customFormat="1" ht="12.9" customHeight="1" x14ac:dyDescent="0.2">
      <c r="A337" s="11" t="str">
        <f t="shared" si="9"/>
        <v>BADU ISLAND2014</v>
      </c>
      <c r="B337" s="95" t="s">
        <v>169</v>
      </c>
      <c r="C337" s="88">
        <v>2014</v>
      </c>
      <c r="D337" s="89"/>
      <c r="E337" s="15">
        <v>761</v>
      </c>
      <c r="F337" s="15">
        <v>760</v>
      </c>
      <c r="G337" s="15">
        <v>1521</v>
      </c>
      <c r="H337" s="90">
        <v>0</v>
      </c>
      <c r="I337" s="90">
        <v>0</v>
      </c>
      <c r="J337" s="15">
        <v>0</v>
      </c>
      <c r="K337" s="15">
        <v>761</v>
      </c>
      <c r="L337" s="15">
        <v>760</v>
      </c>
      <c r="M337" s="15">
        <v>1521</v>
      </c>
      <c r="O337" s="13"/>
      <c r="P337" s="13"/>
    </row>
    <row r="338" spans="1:16" s="93" customFormat="1" ht="12.9" customHeight="1" x14ac:dyDescent="0.2">
      <c r="A338" s="11" t="str">
        <f t="shared" si="9"/>
        <v>BADU ISLAND2015</v>
      </c>
      <c r="B338" s="3" t="s">
        <v>169</v>
      </c>
      <c r="C338" s="12">
        <v>2015</v>
      </c>
      <c r="D338" s="89"/>
      <c r="E338" s="13">
        <v>766</v>
      </c>
      <c r="F338" s="13">
        <v>766</v>
      </c>
      <c r="G338" s="13">
        <v>1532</v>
      </c>
      <c r="H338" s="13">
        <v>0</v>
      </c>
      <c r="I338" s="13">
        <v>0</v>
      </c>
      <c r="J338" s="13">
        <v>0</v>
      </c>
      <c r="K338" s="15">
        <v>766</v>
      </c>
      <c r="L338" s="15">
        <v>766</v>
      </c>
      <c r="M338" s="15">
        <v>1532</v>
      </c>
      <c r="O338" s="13"/>
      <c r="P338" s="13"/>
    </row>
    <row r="339" spans="1:16" s="93" customFormat="1" ht="12.9" customHeight="1" x14ac:dyDescent="0.2">
      <c r="A339" s="11" t="str">
        <f t="shared" si="9"/>
        <v>BADU ISLAND2016</v>
      </c>
      <c r="B339" s="3" t="s">
        <v>169</v>
      </c>
      <c r="C339" s="12">
        <v>2016</v>
      </c>
      <c r="D339" s="12"/>
      <c r="E339" s="13">
        <v>875</v>
      </c>
      <c r="F339" s="13">
        <v>875</v>
      </c>
      <c r="G339" s="13">
        <v>1750</v>
      </c>
      <c r="H339" s="13">
        <v>0</v>
      </c>
      <c r="I339" s="13">
        <v>0</v>
      </c>
      <c r="J339" s="13">
        <v>0</v>
      </c>
      <c r="K339" s="15">
        <v>875</v>
      </c>
      <c r="L339" s="15">
        <v>875</v>
      </c>
      <c r="M339" s="15">
        <v>1750</v>
      </c>
      <c r="O339" s="13"/>
      <c r="P339" s="13"/>
    </row>
    <row r="340" spans="1:16" s="93" customFormat="1" ht="12.9" customHeight="1" x14ac:dyDescent="0.2">
      <c r="A340" s="11" t="str">
        <f t="shared" si="9"/>
        <v>BADU ISLAND2017</v>
      </c>
      <c r="B340" s="95" t="s">
        <v>169</v>
      </c>
      <c r="C340" s="88">
        <v>2017</v>
      </c>
      <c r="D340" s="89"/>
      <c r="E340" s="15">
        <v>935</v>
      </c>
      <c r="F340" s="15">
        <v>936</v>
      </c>
      <c r="G340" s="15">
        <v>1871</v>
      </c>
      <c r="H340" s="90">
        <v>0</v>
      </c>
      <c r="I340" s="90">
        <v>0</v>
      </c>
      <c r="J340" s="15">
        <v>0</v>
      </c>
      <c r="K340" s="15">
        <v>935</v>
      </c>
      <c r="L340" s="15">
        <v>936</v>
      </c>
      <c r="M340" s="15">
        <v>1871</v>
      </c>
      <c r="O340" s="13"/>
      <c r="P340" s="13"/>
    </row>
    <row r="341" spans="1:16" s="93" customFormat="1" ht="12.9" customHeight="1" x14ac:dyDescent="0.2">
      <c r="A341" s="11" t="str">
        <f t="shared" si="9"/>
        <v>BADU ISLAND2018</v>
      </c>
      <c r="B341" s="95" t="s">
        <v>169</v>
      </c>
      <c r="C341" s="88">
        <v>2018</v>
      </c>
      <c r="D341" s="89"/>
      <c r="E341" s="15">
        <v>1002</v>
      </c>
      <c r="F341" s="15">
        <v>1004</v>
      </c>
      <c r="G341" s="15">
        <v>2006</v>
      </c>
      <c r="H341" s="90">
        <v>0</v>
      </c>
      <c r="I341" s="90">
        <v>0</v>
      </c>
      <c r="J341" s="15">
        <v>0</v>
      </c>
      <c r="K341" s="15">
        <v>1002</v>
      </c>
      <c r="L341" s="15">
        <v>1004</v>
      </c>
      <c r="M341" s="15">
        <v>2006</v>
      </c>
      <c r="O341" s="13"/>
      <c r="P341" s="13"/>
    </row>
    <row r="342" spans="1:16" s="93" customFormat="1" ht="12.9" customHeight="1" x14ac:dyDescent="0.2">
      <c r="A342" s="11" t="str">
        <f t="shared" si="9"/>
        <v>BADU ISLAND2019</v>
      </c>
      <c r="B342" s="95" t="s">
        <v>169</v>
      </c>
      <c r="C342" s="88">
        <v>2019</v>
      </c>
      <c r="D342" s="89"/>
      <c r="E342" s="15">
        <v>829</v>
      </c>
      <c r="F342" s="15">
        <v>829</v>
      </c>
      <c r="G342" s="15">
        <v>1658</v>
      </c>
      <c r="H342" s="90">
        <v>0</v>
      </c>
      <c r="I342" s="90">
        <v>0</v>
      </c>
      <c r="J342" s="15">
        <v>0</v>
      </c>
      <c r="K342" s="15">
        <v>829</v>
      </c>
      <c r="L342" s="15">
        <v>829</v>
      </c>
      <c r="M342" s="15">
        <v>1658</v>
      </c>
      <c r="O342" s="13"/>
      <c r="P342" s="13"/>
    </row>
    <row r="343" spans="1:16" s="93" customFormat="1" ht="12.9" customHeight="1" x14ac:dyDescent="0.2">
      <c r="A343" s="11" t="str">
        <f t="shared" si="9"/>
        <v>BADU ISLAND2020</v>
      </c>
      <c r="B343" s="95" t="s">
        <v>169</v>
      </c>
      <c r="C343" s="88">
        <v>2020</v>
      </c>
      <c r="D343" s="89"/>
      <c r="E343" s="15">
        <v>532</v>
      </c>
      <c r="F343" s="15">
        <v>533</v>
      </c>
      <c r="G343" s="15">
        <v>1065</v>
      </c>
      <c r="H343" s="90">
        <v>0</v>
      </c>
      <c r="I343" s="90">
        <v>0</v>
      </c>
      <c r="J343" s="15">
        <v>0</v>
      </c>
      <c r="K343" s="15">
        <v>532</v>
      </c>
      <c r="L343" s="15">
        <v>533</v>
      </c>
      <c r="M343" s="15">
        <v>1065</v>
      </c>
      <c r="O343" s="13"/>
      <c r="P343" s="13"/>
    </row>
    <row r="344" spans="1:16" s="93" customFormat="1" ht="12.9" customHeight="1" x14ac:dyDescent="0.2">
      <c r="A344" s="11" t="str">
        <f t="shared" si="9"/>
        <v>BADU ISLAND2021</v>
      </c>
      <c r="B344" s="95" t="s">
        <v>169</v>
      </c>
      <c r="C344" s="88">
        <v>2021</v>
      </c>
      <c r="D344" s="89"/>
      <c r="E344" s="15">
        <v>890</v>
      </c>
      <c r="F344" s="15">
        <v>888</v>
      </c>
      <c r="G344" s="15">
        <v>1778</v>
      </c>
      <c r="H344" s="90">
        <v>0</v>
      </c>
      <c r="I344" s="90">
        <v>0</v>
      </c>
      <c r="J344" s="15">
        <v>0</v>
      </c>
      <c r="K344" s="15">
        <v>890</v>
      </c>
      <c r="L344" s="15">
        <v>888</v>
      </c>
      <c r="M344" s="15">
        <v>1778</v>
      </c>
      <c r="O344" s="13"/>
      <c r="P344" s="13"/>
    </row>
    <row r="345" spans="1:16" s="93" customFormat="1" ht="12.9" customHeight="1" x14ac:dyDescent="0.2">
      <c r="A345" s="11" t="str">
        <f t="shared" si="9"/>
        <v>BADU ISLAND2022</v>
      </c>
      <c r="B345" s="95" t="s">
        <v>169</v>
      </c>
      <c r="C345" s="88">
        <v>2022</v>
      </c>
      <c r="D345" s="89"/>
      <c r="E345" s="15">
        <v>700</v>
      </c>
      <c r="F345" s="15">
        <v>698</v>
      </c>
      <c r="G345" s="15">
        <v>1398</v>
      </c>
      <c r="H345" s="90">
        <v>0</v>
      </c>
      <c r="I345" s="90">
        <v>0</v>
      </c>
      <c r="J345" s="15">
        <v>0</v>
      </c>
      <c r="K345" s="15">
        <v>700</v>
      </c>
      <c r="L345" s="15">
        <v>698</v>
      </c>
      <c r="M345" s="15">
        <v>1398</v>
      </c>
      <c r="O345" s="13"/>
      <c r="P345" s="13"/>
    </row>
    <row r="346" spans="1:16" s="93" customFormat="1" ht="12.9" customHeight="1" x14ac:dyDescent="0.2">
      <c r="A346" s="11" t="str">
        <f t="shared" si="9"/>
        <v>BADU ISLAND2023</v>
      </c>
      <c r="B346" s="93" t="s">
        <v>169</v>
      </c>
      <c r="C346" s="88">
        <v>2023</v>
      </c>
      <c r="D346" s="89"/>
      <c r="E346" s="15">
        <v>662</v>
      </c>
      <c r="F346" s="15">
        <v>659</v>
      </c>
      <c r="G346" s="15">
        <v>1321</v>
      </c>
      <c r="H346" s="15">
        <v>0</v>
      </c>
      <c r="I346" s="15">
        <v>0</v>
      </c>
      <c r="J346" s="15">
        <v>0</v>
      </c>
      <c r="K346" s="15">
        <v>662</v>
      </c>
      <c r="L346" s="15">
        <v>659</v>
      </c>
      <c r="M346" s="15">
        <v>1321</v>
      </c>
      <c r="O346" s="13"/>
      <c r="P346" s="13"/>
    </row>
    <row r="347" spans="1:16" s="93" customFormat="1" ht="12.9" customHeight="1" x14ac:dyDescent="0.2">
      <c r="A347" s="11" t="str">
        <f t="shared" si="9"/>
        <v>BADU ISLAND2024</v>
      </c>
      <c r="B347" s="95" t="s">
        <v>169</v>
      </c>
      <c r="C347" s="88">
        <v>2024</v>
      </c>
      <c r="D347" s="89"/>
      <c r="E347" s="15">
        <v>1005</v>
      </c>
      <c r="F347" s="15">
        <v>1103</v>
      </c>
      <c r="G347" s="15">
        <v>2108</v>
      </c>
      <c r="H347" s="90">
        <v>0</v>
      </c>
      <c r="I347" s="90">
        <v>0</v>
      </c>
      <c r="J347" s="15">
        <v>0</v>
      </c>
      <c r="K347" s="15">
        <v>1005</v>
      </c>
      <c r="L347" s="15">
        <v>1103</v>
      </c>
      <c r="M347" s="15">
        <v>2108</v>
      </c>
      <c r="O347" s="13"/>
      <c r="P347" s="13"/>
    </row>
    <row r="348" spans="1:16" s="93" customFormat="1" ht="12.9" customHeight="1" x14ac:dyDescent="0.2">
      <c r="A348" s="11" t="str">
        <f t="shared" si="9"/>
        <v>BALLINA1986</v>
      </c>
      <c r="B348" s="3" t="s">
        <v>21</v>
      </c>
      <c r="C348" s="12">
        <v>1986</v>
      </c>
      <c r="D348" s="12"/>
      <c r="E348" s="13">
        <v>12</v>
      </c>
      <c r="F348" s="13">
        <v>12</v>
      </c>
      <c r="G348" s="13">
        <v>24</v>
      </c>
      <c r="H348" s="13">
        <v>0</v>
      </c>
      <c r="I348" s="13">
        <v>0</v>
      </c>
      <c r="J348" s="13">
        <v>0</v>
      </c>
      <c r="K348" s="15">
        <v>12</v>
      </c>
      <c r="L348" s="15">
        <v>12</v>
      </c>
      <c r="M348" s="15">
        <v>24</v>
      </c>
      <c r="O348" s="13"/>
      <c r="P348" s="13"/>
    </row>
    <row r="349" spans="1:16" s="93" customFormat="1" ht="12.9" customHeight="1" x14ac:dyDescent="0.2">
      <c r="A349" s="11" t="str">
        <f t="shared" si="9"/>
        <v>BALLINA1987</v>
      </c>
      <c r="B349" s="95" t="s">
        <v>21</v>
      </c>
      <c r="C349" s="88">
        <v>1987</v>
      </c>
      <c r="D349" s="89"/>
      <c r="E349" s="15">
        <v>1032</v>
      </c>
      <c r="F349" s="15">
        <v>1032</v>
      </c>
      <c r="G349" s="15">
        <v>2064</v>
      </c>
      <c r="H349" s="90">
        <v>0</v>
      </c>
      <c r="I349" s="90">
        <v>0</v>
      </c>
      <c r="J349" s="15">
        <v>0</v>
      </c>
      <c r="K349" s="15">
        <v>1032</v>
      </c>
      <c r="L349" s="15">
        <v>1032</v>
      </c>
      <c r="M349" s="15">
        <v>2064</v>
      </c>
      <c r="O349" s="13"/>
      <c r="P349" s="13"/>
    </row>
    <row r="350" spans="1:16" s="93" customFormat="1" ht="12.9" customHeight="1" x14ac:dyDescent="0.2">
      <c r="A350" s="11" t="str">
        <f t="shared" si="9"/>
        <v>BALLINA1988</v>
      </c>
      <c r="B350" s="3" t="s">
        <v>21</v>
      </c>
      <c r="C350" s="12">
        <v>1988</v>
      </c>
      <c r="D350" s="12"/>
      <c r="E350" s="13">
        <v>2020</v>
      </c>
      <c r="F350" s="13">
        <v>2020</v>
      </c>
      <c r="G350" s="13">
        <v>4040</v>
      </c>
      <c r="H350" s="13">
        <v>0</v>
      </c>
      <c r="I350" s="13">
        <v>0</v>
      </c>
      <c r="J350" s="13">
        <v>0</v>
      </c>
      <c r="K350" s="15">
        <v>2020</v>
      </c>
      <c r="L350" s="15">
        <v>2020</v>
      </c>
      <c r="M350" s="15">
        <v>4040</v>
      </c>
      <c r="O350" s="13"/>
      <c r="P350" s="13"/>
    </row>
    <row r="351" spans="1:16" s="93" customFormat="1" ht="12.9" customHeight="1" x14ac:dyDescent="0.2">
      <c r="A351" s="11" t="str">
        <f t="shared" si="9"/>
        <v>BALLINA1989</v>
      </c>
      <c r="B351" s="3" t="s">
        <v>21</v>
      </c>
      <c r="C351" s="12">
        <v>1989</v>
      </c>
      <c r="D351" s="12"/>
      <c r="E351" s="13">
        <v>2666</v>
      </c>
      <c r="F351" s="13">
        <v>2665</v>
      </c>
      <c r="G351" s="13">
        <v>5331</v>
      </c>
      <c r="H351" s="13">
        <v>0</v>
      </c>
      <c r="I351" s="13">
        <v>0</v>
      </c>
      <c r="J351" s="13">
        <v>0</v>
      </c>
      <c r="K351" s="15">
        <v>2666</v>
      </c>
      <c r="L351" s="15">
        <v>2665</v>
      </c>
      <c r="M351" s="15">
        <v>5331</v>
      </c>
      <c r="O351" s="13"/>
      <c r="P351" s="13"/>
    </row>
    <row r="352" spans="1:16" s="93" customFormat="1" ht="12.9" customHeight="1" x14ac:dyDescent="0.2">
      <c r="A352" s="11" t="str">
        <f t="shared" si="9"/>
        <v>BALLINA1990</v>
      </c>
      <c r="B352" s="95" t="s">
        <v>21</v>
      </c>
      <c r="C352" s="88">
        <v>1990</v>
      </c>
      <c r="D352" s="89"/>
      <c r="E352" s="15">
        <v>2538</v>
      </c>
      <c r="F352" s="15">
        <v>2538</v>
      </c>
      <c r="G352" s="15">
        <v>5076</v>
      </c>
      <c r="H352" s="90">
        <v>0</v>
      </c>
      <c r="I352" s="90">
        <v>0</v>
      </c>
      <c r="J352" s="15">
        <v>0</v>
      </c>
      <c r="K352" s="15">
        <v>2538</v>
      </c>
      <c r="L352" s="15">
        <v>2538</v>
      </c>
      <c r="M352" s="15">
        <v>5076</v>
      </c>
      <c r="O352" s="13"/>
      <c r="P352" s="13"/>
    </row>
    <row r="353" spans="1:16" s="93" customFormat="1" ht="12.9" customHeight="1" x14ac:dyDescent="0.2">
      <c r="A353" s="11" t="str">
        <f t="shared" si="9"/>
        <v>BALLINA1991</v>
      </c>
      <c r="B353" s="3" t="s">
        <v>21</v>
      </c>
      <c r="C353" s="12">
        <v>1991</v>
      </c>
      <c r="D353" s="12"/>
      <c r="E353" s="13">
        <v>3667</v>
      </c>
      <c r="F353" s="13">
        <v>3627</v>
      </c>
      <c r="G353" s="13">
        <v>7294</v>
      </c>
      <c r="H353" s="13">
        <v>0</v>
      </c>
      <c r="I353" s="13">
        <v>0</v>
      </c>
      <c r="J353" s="13">
        <v>0</v>
      </c>
      <c r="K353" s="15">
        <v>3667</v>
      </c>
      <c r="L353" s="15">
        <v>3627</v>
      </c>
      <c r="M353" s="15">
        <v>7294</v>
      </c>
      <c r="O353" s="13"/>
      <c r="P353" s="13"/>
    </row>
    <row r="354" spans="1:16" s="93" customFormat="1" ht="12.9" customHeight="1" x14ac:dyDescent="0.2">
      <c r="A354" s="11" t="str">
        <f t="shared" si="9"/>
        <v>BALLINA1992</v>
      </c>
      <c r="B354" s="3" t="s">
        <v>21</v>
      </c>
      <c r="C354" s="12">
        <v>1992</v>
      </c>
      <c r="D354" s="12"/>
      <c r="E354" s="13">
        <v>1854</v>
      </c>
      <c r="F354" s="13">
        <v>1835</v>
      </c>
      <c r="G354" s="13">
        <v>3689</v>
      </c>
      <c r="H354" s="13">
        <v>0</v>
      </c>
      <c r="I354" s="13">
        <v>0</v>
      </c>
      <c r="J354" s="13">
        <v>0</v>
      </c>
      <c r="K354" s="15">
        <v>1854</v>
      </c>
      <c r="L354" s="15">
        <v>1835</v>
      </c>
      <c r="M354" s="15">
        <v>3689</v>
      </c>
      <c r="O354" s="13"/>
      <c r="P354" s="13"/>
    </row>
    <row r="355" spans="1:16" s="93" customFormat="1" ht="12.9" customHeight="1" x14ac:dyDescent="0.2">
      <c r="A355" s="11" t="str">
        <f t="shared" si="9"/>
        <v>BALLINA1993</v>
      </c>
      <c r="B355" s="3" t="s">
        <v>21</v>
      </c>
      <c r="C355" s="12">
        <v>1993</v>
      </c>
      <c r="D355" s="12"/>
      <c r="E355" s="13">
        <v>850</v>
      </c>
      <c r="F355" s="13">
        <v>846</v>
      </c>
      <c r="G355" s="13">
        <v>1696</v>
      </c>
      <c r="H355" s="13">
        <v>0</v>
      </c>
      <c r="I355" s="13">
        <v>0</v>
      </c>
      <c r="J355" s="13">
        <v>0</v>
      </c>
      <c r="K355" s="15">
        <v>850</v>
      </c>
      <c r="L355" s="15">
        <v>846</v>
      </c>
      <c r="M355" s="15">
        <v>1696</v>
      </c>
      <c r="O355" s="13"/>
      <c r="P355" s="13"/>
    </row>
    <row r="356" spans="1:16" s="93" customFormat="1" ht="12.9" customHeight="1" x14ac:dyDescent="0.2">
      <c r="A356" s="11" t="str">
        <f t="shared" si="9"/>
        <v>BALLINA1994</v>
      </c>
      <c r="B356" s="3" t="s">
        <v>21</v>
      </c>
      <c r="C356" s="12">
        <v>1994</v>
      </c>
      <c r="D356" s="12"/>
      <c r="E356" s="13">
        <v>900</v>
      </c>
      <c r="F356" s="13">
        <v>901</v>
      </c>
      <c r="G356" s="13">
        <v>1801</v>
      </c>
      <c r="H356" s="13">
        <v>0</v>
      </c>
      <c r="I356" s="13">
        <v>0</v>
      </c>
      <c r="J356" s="13">
        <v>0</v>
      </c>
      <c r="K356" s="15">
        <v>900</v>
      </c>
      <c r="L356" s="15">
        <v>901</v>
      </c>
      <c r="M356" s="15">
        <v>1801</v>
      </c>
      <c r="O356" s="13"/>
      <c r="P356" s="13"/>
    </row>
    <row r="357" spans="1:16" s="93" customFormat="1" ht="12.9" customHeight="1" x14ac:dyDescent="0.2">
      <c r="A357" s="11" t="str">
        <f t="shared" si="9"/>
        <v>BALLINA1995</v>
      </c>
      <c r="B357" s="3" t="s">
        <v>21</v>
      </c>
      <c r="C357" s="12">
        <v>1995</v>
      </c>
      <c r="D357" s="12"/>
      <c r="E357" s="13">
        <v>1199</v>
      </c>
      <c r="F357" s="13">
        <v>1197</v>
      </c>
      <c r="G357" s="13">
        <v>2396</v>
      </c>
      <c r="H357" s="13">
        <v>0</v>
      </c>
      <c r="I357" s="13">
        <v>0</v>
      </c>
      <c r="J357" s="13">
        <v>0</v>
      </c>
      <c r="K357" s="15">
        <v>1199</v>
      </c>
      <c r="L357" s="15">
        <v>1197</v>
      </c>
      <c r="M357" s="15">
        <v>2396</v>
      </c>
      <c r="O357" s="13"/>
      <c r="P357" s="13"/>
    </row>
    <row r="358" spans="1:16" s="93" customFormat="1" ht="12.9" customHeight="1" x14ac:dyDescent="0.2">
      <c r="A358" s="11" t="str">
        <f t="shared" si="9"/>
        <v>BALLINA1996</v>
      </c>
      <c r="B358" s="3" t="s">
        <v>21</v>
      </c>
      <c r="C358" s="12">
        <v>1996</v>
      </c>
      <c r="D358" s="12"/>
      <c r="E358" s="13">
        <v>1175</v>
      </c>
      <c r="F358" s="13">
        <v>1174</v>
      </c>
      <c r="G358" s="13">
        <v>2349</v>
      </c>
      <c r="H358" s="13">
        <v>0</v>
      </c>
      <c r="I358" s="13">
        <v>0</v>
      </c>
      <c r="J358" s="13">
        <v>0</v>
      </c>
      <c r="K358" s="15">
        <v>1175</v>
      </c>
      <c r="L358" s="15">
        <v>1174</v>
      </c>
      <c r="M358" s="15">
        <v>2349</v>
      </c>
      <c r="O358" s="13"/>
      <c r="P358" s="13"/>
    </row>
    <row r="359" spans="1:16" s="93" customFormat="1" ht="12.9" customHeight="1" x14ac:dyDescent="0.2">
      <c r="A359" s="11" t="str">
        <f t="shared" si="9"/>
        <v>BALLINA1997</v>
      </c>
      <c r="B359" s="3" t="s">
        <v>21</v>
      </c>
      <c r="C359" s="12">
        <v>1997</v>
      </c>
      <c r="D359" s="12"/>
      <c r="E359" s="13">
        <v>1302</v>
      </c>
      <c r="F359" s="13">
        <v>1300</v>
      </c>
      <c r="G359" s="13">
        <v>2602</v>
      </c>
      <c r="H359" s="13">
        <v>0</v>
      </c>
      <c r="I359" s="13">
        <v>0</v>
      </c>
      <c r="J359" s="13">
        <v>0</v>
      </c>
      <c r="K359" s="15">
        <v>1302</v>
      </c>
      <c r="L359" s="15">
        <v>1300</v>
      </c>
      <c r="M359" s="15">
        <v>2602</v>
      </c>
      <c r="O359" s="13"/>
      <c r="P359" s="13"/>
    </row>
    <row r="360" spans="1:16" s="93" customFormat="1" ht="12.9" customHeight="1" x14ac:dyDescent="0.2">
      <c r="A360" s="11" t="str">
        <f t="shared" si="9"/>
        <v>BALLINA1998</v>
      </c>
      <c r="B360" s="93" t="s">
        <v>21</v>
      </c>
      <c r="C360" s="88">
        <v>1998</v>
      </c>
      <c r="D360" s="89"/>
      <c r="E360" s="15">
        <v>1331</v>
      </c>
      <c r="F360" s="15">
        <v>1328</v>
      </c>
      <c r="G360" s="15">
        <v>2659</v>
      </c>
      <c r="H360" s="15">
        <v>0</v>
      </c>
      <c r="I360" s="15">
        <v>0</v>
      </c>
      <c r="J360" s="15">
        <v>0</v>
      </c>
      <c r="K360" s="15">
        <v>1331</v>
      </c>
      <c r="L360" s="15">
        <v>1328</v>
      </c>
      <c r="M360" s="15">
        <v>2659</v>
      </c>
      <c r="O360" s="13"/>
      <c r="P360" s="13"/>
    </row>
    <row r="361" spans="1:16" s="93" customFormat="1" ht="12.9" customHeight="1" x14ac:dyDescent="0.2">
      <c r="A361" s="11" t="str">
        <f t="shared" si="9"/>
        <v>BALLINA1999</v>
      </c>
      <c r="B361" s="91" t="s">
        <v>21</v>
      </c>
      <c r="C361" s="16">
        <v>1999</v>
      </c>
      <c r="D361" s="89"/>
      <c r="E361" s="92">
        <v>1643</v>
      </c>
      <c r="F361" s="92">
        <v>1643</v>
      </c>
      <c r="G361" s="92">
        <v>3286</v>
      </c>
      <c r="H361" s="92">
        <v>0</v>
      </c>
      <c r="I361" s="92">
        <v>0</v>
      </c>
      <c r="J361" s="92">
        <v>0</v>
      </c>
      <c r="K361" s="15">
        <v>1643</v>
      </c>
      <c r="L361" s="15">
        <v>1643</v>
      </c>
      <c r="M361" s="15">
        <v>3286</v>
      </c>
      <c r="O361" s="13"/>
      <c r="P361" s="13"/>
    </row>
    <row r="362" spans="1:16" s="93" customFormat="1" ht="12.9" customHeight="1" x14ac:dyDescent="0.2">
      <c r="A362" s="11" t="str">
        <f t="shared" si="9"/>
        <v>BALLINA2000</v>
      </c>
      <c r="B362" s="3" t="s">
        <v>21</v>
      </c>
      <c r="C362" s="12">
        <v>2000</v>
      </c>
      <c r="D362" s="12"/>
      <c r="E362" s="13">
        <v>2636</v>
      </c>
      <c r="F362" s="13">
        <v>2633</v>
      </c>
      <c r="G362" s="13">
        <v>5269</v>
      </c>
      <c r="H362" s="13">
        <v>0</v>
      </c>
      <c r="I362" s="13">
        <v>0</v>
      </c>
      <c r="J362" s="13">
        <v>0</v>
      </c>
      <c r="K362" s="15">
        <v>2636</v>
      </c>
      <c r="L362" s="15">
        <v>2633</v>
      </c>
      <c r="M362" s="15">
        <v>5269</v>
      </c>
      <c r="O362" s="13"/>
      <c r="P362" s="13"/>
    </row>
    <row r="363" spans="1:16" s="93" customFormat="1" ht="12.9" customHeight="1" x14ac:dyDescent="0.2">
      <c r="A363" s="11" t="str">
        <f t="shared" si="9"/>
        <v>BALLINA2001</v>
      </c>
      <c r="B363" s="3" t="s">
        <v>21</v>
      </c>
      <c r="C363" s="12">
        <v>2001</v>
      </c>
      <c r="D363" s="89"/>
      <c r="E363" s="13">
        <v>2577</v>
      </c>
      <c r="F363" s="13">
        <v>2581</v>
      </c>
      <c r="G363" s="13">
        <v>5158</v>
      </c>
      <c r="H363" s="13">
        <v>0</v>
      </c>
      <c r="I363" s="13">
        <v>0</v>
      </c>
      <c r="J363" s="13">
        <v>0</v>
      </c>
      <c r="K363" s="15">
        <v>2577</v>
      </c>
      <c r="L363" s="15">
        <v>2581</v>
      </c>
      <c r="M363" s="15">
        <v>5158</v>
      </c>
      <c r="O363" s="13"/>
      <c r="P363" s="13"/>
    </row>
    <row r="364" spans="1:16" s="93" customFormat="1" ht="12.9" customHeight="1" x14ac:dyDescent="0.2">
      <c r="A364" s="11" t="str">
        <f t="shared" si="9"/>
        <v>BALLINA2002</v>
      </c>
      <c r="B364" s="3" t="s">
        <v>21</v>
      </c>
      <c r="C364" s="12">
        <v>2002</v>
      </c>
      <c r="D364" s="12"/>
      <c r="E364" s="13">
        <v>3028</v>
      </c>
      <c r="F364" s="13">
        <v>3016</v>
      </c>
      <c r="G364" s="13">
        <v>6044</v>
      </c>
      <c r="H364" s="13">
        <v>0</v>
      </c>
      <c r="I364" s="13">
        <v>0</v>
      </c>
      <c r="J364" s="13">
        <v>0</v>
      </c>
      <c r="K364" s="15">
        <v>3028</v>
      </c>
      <c r="L364" s="15">
        <v>3016</v>
      </c>
      <c r="M364" s="15">
        <v>6044</v>
      </c>
      <c r="O364" s="13"/>
      <c r="P364" s="13"/>
    </row>
    <row r="365" spans="1:16" s="93" customFormat="1" ht="12.9" customHeight="1" x14ac:dyDescent="0.2">
      <c r="A365" s="11" t="str">
        <f t="shared" si="9"/>
        <v>BALLINA2003</v>
      </c>
      <c r="B365" s="95" t="s">
        <v>21</v>
      </c>
      <c r="C365" s="88">
        <v>2003</v>
      </c>
      <c r="D365" s="89"/>
      <c r="E365" s="15">
        <v>2769</v>
      </c>
      <c r="F365" s="15">
        <v>2814</v>
      </c>
      <c r="G365" s="15">
        <v>5583</v>
      </c>
      <c r="H365" s="90">
        <v>0</v>
      </c>
      <c r="I365" s="90">
        <v>0</v>
      </c>
      <c r="J365" s="15">
        <v>0</v>
      </c>
      <c r="K365" s="15">
        <v>2769</v>
      </c>
      <c r="L365" s="15">
        <v>2814</v>
      </c>
      <c r="M365" s="15">
        <v>5583</v>
      </c>
      <c r="O365" s="13"/>
      <c r="P365" s="13"/>
    </row>
    <row r="366" spans="1:16" s="93" customFormat="1" ht="12.9" customHeight="1" x14ac:dyDescent="0.2">
      <c r="A366" s="11" t="str">
        <f t="shared" si="9"/>
        <v>BALLINA2004</v>
      </c>
      <c r="B366" s="95" t="s">
        <v>21</v>
      </c>
      <c r="C366" s="88">
        <v>2004</v>
      </c>
      <c r="D366" s="89"/>
      <c r="E366" s="15">
        <v>2222</v>
      </c>
      <c r="F366" s="15">
        <v>2273</v>
      </c>
      <c r="G366" s="15">
        <v>4495</v>
      </c>
      <c r="H366" s="90">
        <v>0</v>
      </c>
      <c r="I366" s="90">
        <v>0</v>
      </c>
      <c r="J366" s="15">
        <v>0</v>
      </c>
      <c r="K366" s="15">
        <v>2222</v>
      </c>
      <c r="L366" s="15">
        <v>2273</v>
      </c>
      <c r="M366" s="15">
        <v>4495</v>
      </c>
      <c r="O366" s="13"/>
      <c r="P366" s="13"/>
    </row>
    <row r="367" spans="1:16" s="93" customFormat="1" ht="12.9" customHeight="1" x14ac:dyDescent="0.2">
      <c r="A367" s="11" t="str">
        <f t="shared" si="9"/>
        <v>BALLINA2005</v>
      </c>
      <c r="B367" s="3" t="s">
        <v>21</v>
      </c>
      <c r="C367" s="12">
        <v>2005</v>
      </c>
      <c r="D367" s="12"/>
      <c r="E367" s="13">
        <v>2285</v>
      </c>
      <c r="F367" s="13">
        <v>2289</v>
      </c>
      <c r="G367" s="13">
        <v>4574</v>
      </c>
      <c r="H367" s="13">
        <v>0</v>
      </c>
      <c r="I367" s="13">
        <v>0</v>
      </c>
      <c r="J367" s="13">
        <v>0</v>
      </c>
      <c r="K367" s="15">
        <v>2285</v>
      </c>
      <c r="L367" s="15">
        <v>2289</v>
      </c>
      <c r="M367" s="15">
        <v>4574</v>
      </c>
      <c r="O367" s="13"/>
      <c r="P367" s="13"/>
    </row>
    <row r="368" spans="1:16" s="93" customFormat="1" ht="12.9" customHeight="1" x14ac:dyDescent="0.2">
      <c r="A368" s="11" t="str">
        <f t="shared" si="9"/>
        <v>BALLINA2006</v>
      </c>
      <c r="B368" s="95" t="s">
        <v>21</v>
      </c>
      <c r="C368" s="88">
        <v>2006</v>
      </c>
      <c r="D368" s="89"/>
      <c r="E368" s="15">
        <v>2196</v>
      </c>
      <c r="F368" s="15">
        <v>2204</v>
      </c>
      <c r="G368" s="15">
        <v>4400</v>
      </c>
      <c r="H368" s="90">
        <v>0</v>
      </c>
      <c r="I368" s="90">
        <v>0</v>
      </c>
      <c r="J368" s="15">
        <v>0</v>
      </c>
      <c r="K368" s="15">
        <v>2196</v>
      </c>
      <c r="L368" s="15">
        <v>2204</v>
      </c>
      <c r="M368" s="15">
        <v>4400</v>
      </c>
      <c r="O368" s="13"/>
      <c r="P368" s="13"/>
    </row>
    <row r="369" spans="1:16" s="93" customFormat="1" ht="12.9" customHeight="1" x14ac:dyDescent="0.2">
      <c r="A369" s="11" t="str">
        <f t="shared" si="9"/>
        <v>BALLINA2007</v>
      </c>
      <c r="B369" s="93" t="s">
        <v>21</v>
      </c>
      <c r="C369" s="12">
        <v>2007</v>
      </c>
      <c r="D369" s="89"/>
      <c r="E369" s="94">
        <v>2160</v>
      </c>
      <c r="F369" s="94">
        <v>2164</v>
      </c>
      <c r="G369" s="94">
        <v>4324</v>
      </c>
      <c r="H369" s="94">
        <v>0</v>
      </c>
      <c r="I369" s="94">
        <v>0</v>
      </c>
      <c r="J369" s="94">
        <v>0</v>
      </c>
      <c r="K369" s="15">
        <v>2160</v>
      </c>
      <c r="L369" s="15">
        <v>2164</v>
      </c>
      <c r="M369" s="15">
        <v>4324</v>
      </c>
      <c r="O369" s="13"/>
      <c r="P369" s="13"/>
    </row>
    <row r="370" spans="1:16" s="93" customFormat="1" ht="12.9" customHeight="1" x14ac:dyDescent="0.2">
      <c r="A370" s="11" t="str">
        <f t="shared" si="9"/>
        <v>BALLINA2008</v>
      </c>
      <c r="B370" s="95" t="s">
        <v>21</v>
      </c>
      <c r="C370" s="88">
        <v>2008</v>
      </c>
      <c r="D370" s="89"/>
      <c r="E370" s="15">
        <v>2048</v>
      </c>
      <c r="F370" s="15">
        <v>2045</v>
      </c>
      <c r="G370" s="15">
        <v>4093</v>
      </c>
      <c r="H370" s="90">
        <v>0</v>
      </c>
      <c r="I370" s="90">
        <v>0</v>
      </c>
      <c r="J370" s="15">
        <v>0</v>
      </c>
      <c r="K370" s="15">
        <v>2048</v>
      </c>
      <c r="L370" s="15">
        <v>2045</v>
      </c>
      <c r="M370" s="15">
        <v>4093</v>
      </c>
      <c r="O370" s="13"/>
      <c r="P370" s="13"/>
    </row>
    <row r="371" spans="1:16" s="93" customFormat="1" ht="12.9" customHeight="1" x14ac:dyDescent="0.2">
      <c r="A371" s="11" t="str">
        <f t="shared" si="9"/>
        <v>BALLINA2009</v>
      </c>
      <c r="B371" s="93" t="s">
        <v>21</v>
      </c>
      <c r="C371" s="88">
        <v>2009</v>
      </c>
      <c r="D371" s="89"/>
      <c r="E371" s="15">
        <v>1953</v>
      </c>
      <c r="F371" s="15">
        <v>1959</v>
      </c>
      <c r="G371" s="15">
        <v>3912</v>
      </c>
      <c r="H371" s="15">
        <v>0</v>
      </c>
      <c r="I371" s="15">
        <v>0</v>
      </c>
      <c r="J371" s="15">
        <v>0</v>
      </c>
      <c r="K371" s="15">
        <v>1953</v>
      </c>
      <c r="L371" s="15">
        <v>1959</v>
      </c>
      <c r="M371" s="15">
        <v>3912</v>
      </c>
      <c r="O371" s="13"/>
      <c r="P371" s="13"/>
    </row>
    <row r="372" spans="1:16" s="93" customFormat="1" ht="12.9" customHeight="1" x14ac:dyDescent="0.2">
      <c r="A372" s="11" t="str">
        <f t="shared" si="9"/>
        <v>BALLINA2010</v>
      </c>
      <c r="B372" s="93" t="s">
        <v>21</v>
      </c>
      <c r="C372" s="88">
        <v>2010</v>
      </c>
      <c r="D372" s="89"/>
      <c r="E372" s="15">
        <v>1861</v>
      </c>
      <c r="F372" s="15">
        <v>1859</v>
      </c>
      <c r="G372" s="15">
        <v>3720</v>
      </c>
      <c r="H372" s="15">
        <v>0</v>
      </c>
      <c r="I372" s="15">
        <v>0</v>
      </c>
      <c r="J372" s="15">
        <v>0</v>
      </c>
      <c r="K372" s="15">
        <v>1861</v>
      </c>
      <c r="L372" s="15">
        <v>1859</v>
      </c>
      <c r="M372" s="15">
        <v>3720</v>
      </c>
      <c r="O372" s="13"/>
      <c r="P372" s="13"/>
    </row>
    <row r="373" spans="1:16" s="93" customFormat="1" ht="12.9" customHeight="1" x14ac:dyDescent="0.2">
      <c r="A373" s="11" t="str">
        <f t="shared" si="9"/>
        <v>BALLINA2011</v>
      </c>
      <c r="B373" s="3" t="s">
        <v>21</v>
      </c>
      <c r="C373" s="12">
        <v>2011</v>
      </c>
      <c r="D373" s="12"/>
      <c r="E373" s="13">
        <v>1886</v>
      </c>
      <c r="F373" s="13">
        <v>1874</v>
      </c>
      <c r="G373" s="13">
        <v>3760</v>
      </c>
      <c r="H373" s="13">
        <v>0</v>
      </c>
      <c r="I373" s="13">
        <v>0</v>
      </c>
      <c r="J373" s="13">
        <v>0</v>
      </c>
      <c r="K373" s="15">
        <v>1886</v>
      </c>
      <c r="L373" s="15">
        <v>1874</v>
      </c>
      <c r="M373" s="15">
        <v>3760</v>
      </c>
      <c r="O373" s="13"/>
      <c r="P373" s="13"/>
    </row>
    <row r="374" spans="1:16" s="93" customFormat="1" ht="12.9" customHeight="1" x14ac:dyDescent="0.2">
      <c r="A374" s="11" t="str">
        <f t="shared" si="9"/>
        <v>BALLINA2012</v>
      </c>
      <c r="B374" s="3" t="s">
        <v>21</v>
      </c>
      <c r="C374" s="12">
        <v>2012</v>
      </c>
      <c r="D374" s="12"/>
      <c r="E374" s="13">
        <v>2141</v>
      </c>
      <c r="F374" s="13">
        <v>2097</v>
      </c>
      <c r="G374" s="13">
        <v>4238</v>
      </c>
      <c r="H374" s="13">
        <v>0</v>
      </c>
      <c r="I374" s="13">
        <v>0</v>
      </c>
      <c r="J374" s="13">
        <v>0</v>
      </c>
      <c r="K374" s="15">
        <v>2141</v>
      </c>
      <c r="L374" s="15">
        <v>2097</v>
      </c>
      <c r="M374" s="15">
        <v>4238</v>
      </c>
      <c r="O374" s="13"/>
      <c r="P374" s="13"/>
    </row>
    <row r="375" spans="1:16" s="93" customFormat="1" ht="12.9" customHeight="1" x14ac:dyDescent="0.2">
      <c r="A375" s="11" t="str">
        <f t="shared" si="9"/>
        <v>BALLINA2013</v>
      </c>
      <c r="B375" s="95" t="s">
        <v>21</v>
      </c>
      <c r="C375" s="88">
        <v>2013</v>
      </c>
      <c r="D375" s="89"/>
      <c r="E375" s="15">
        <v>2290</v>
      </c>
      <c r="F375" s="15">
        <v>2245</v>
      </c>
      <c r="G375" s="15">
        <v>4535</v>
      </c>
      <c r="H375" s="90">
        <v>0</v>
      </c>
      <c r="I375" s="90">
        <v>0</v>
      </c>
      <c r="J375" s="15">
        <v>0</v>
      </c>
      <c r="K375" s="15">
        <v>2290</v>
      </c>
      <c r="L375" s="15">
        <v>2245</v>
      </c>
      <c r="M375" s="15">
        <v>4535</v>
      </c>
      <c r="O375" s="13"/>
      <c r="P375" s="13"/>
    </row>
    <row r="376" spans="1:16" s="93" customFormat="1" ht="12.9" customHeight="1" x14ac:dyDescent="0.2">
      <c r="A376" s="11" t="str">
        <f t="shared" si="9"/>
        <v>BALLINA2014</v>
      </c>
      <c r="B376" s="3" t="s">
        <v>21</v>
      </c>
      <c r="C376" s="12">
        <v>2014</v>
      </c>
      <c r="D376" s="12"/>
      <c r="E376" s="13">
        <v>2193</v>
      </c>
      <c r="F376" s="13">
        <v>2185</v>
      </c>
      <c r="G376" s="13">
        <v>4378</v>
      </c>
      <c r="H376" s="13">
        <v>0</v>
      </c>
      <c r="I376" s="13">
        <v>0</v>
      </c>
      <c r="J376" s="13">
        <v>0</v>
      </c>
      <c r="K376" s="15">
        <v>2193</v>
      </c>
      <c r="L376" s="15">
        <v>2185</v>
      </c>
      <c r="M376" s="15">
        <v>4378</v>
      </c>
      <c r="O376" s="13"/>
      <c r="P376" s="13"/>
    </row>
    <row r="377" spans="1:16" s="93" customFormat="1" ht="12.9" customHeight="1" x14ac:dyDescent="0.2">
      <c r="A377" s="11" t="str">
        <f t="shared" si="9"/>
        <v>BALLINA2015</v>
      </c>
      <c r="B377" s="95" t="s">
        <v>21</v>
      </c>
      <c r="C377" s="88">
        <v>2015</v>
      </c>
      <c r="D377" s="89"/>
      <c r="E377" s="15">
        <v>2124</v>
      </c>
      <c r="F377" s="15">
        <v>2119</v>
      </c>
      <c r="G377" s="15">
        <v>4243</v>
      </c>
      <c r="H377" s="90">
        <v>0</v>
      </c>
      <c r="I377" s="90">
        <v>0</v>
      </c>
      <c r="J377" s="15">
        <v>0</v>
      </c>
      <c r="K377" s="15">
        <v>2124</v>
      </c>
      <c r="L377" s="15">
        <v>2119</v>
      </c>
      <c r="M377" s="15">
        <v>4243</v>
      </c>
      <c r="O377" s="13"/>
      <c r="P377" s="13"/>
    </row>
    <row r="378" spans="1:16" s="93" customFormat="1" ht="12.9" customHeight="1" x14ac:dyDescent="0.2">
      <c r="A378" s="11" t="str">
        <f t="shared" si="9"/>
        <v>BALLINA2016</v>
      </c>
      <c r="B378" s="93" t="s">
        <v>21</v>
      </c>
      <c r="C378" s="88">
        <v>2016</v>
      </c>
      <c r="D378" s="89"/>
      <c r="E378" s="15">
        <v>2249</v>
      </c>
      <c r="F378" s="15">
        <v>2246</v>
      </c>
      <c r="G378" s="15">
        <v>4495</v>
      </c>
      <c r="H378" s="15">
        <v>0</v>
      </c>
      <c r="I378" s="15">
        <v>0</v>
      </c>
      <c r="J378" s="15">
        <v>0</v>
      </c>
      <c r="K378" s="15">
        <v>2249</v>
      </c>
      <c r="L378" s="15">
        <v>2246</v>
      </c>
      <c r="M378" s="15">
        <v>4495</v>
      </c>
      <c r="O378" s="13"/>
      <c r="P378" s="13"/>
    </row>
    <row r="379" spans="1:16" s="93" customFormat="1" ht="12.9" customHeight="1" x14ac:dyDescent="0.2">
      <c r="A379" s="11" t="str">
        <f t="shared" si="9"/>
        <v>BALLINA2017</v>
      </c>
      <c r="B379" s="93" t="s">
        <v>21</v>
      </c>
      <c r="C379" s="88">
        <v>2017</v>
      </c>
      <c r="D379" s="89"/>
      <c r="E379" s="15">
        <v>2306</v>
      </c>
      <c r="F379" s="15">
        <v>2299</v>
      </c>
      <c r="G379" s="15">
        <v>4605</v>
      </c>
      <c r="H379" s="15">
        <v>0</v>
      </c>
      <c r="I379" s="15">
        <v>0</v>
      </c>
      <c r="J379" s="15">
        <v>0</v>
      </c>
      <c r="K379" s="15">
        <v>2306</v>
      </c>
      <c r="L379" s="15">
        <v>2299</v>
      </c>
      <c r="M379" s="15">
        <v>4605</v>
      </c>
      <c r="O379" s="13"/>
      <c r="P379" s="13"/>
    </row>
    <row r="380" spans="1:16" s="93" customFormat="1" ht="12.9" customHeight="1" x14ac:dyDescent="0.2">
      <c r="A380" s="11" t="str">
        <f t="shared" si="9"/>
        <v>BALLINA2018</v>
      </c>
      <c r="B380" s="3" t="s">
        <v>21</v>
      </c>
      <c r="C380" s="12">
        <v>2018</v>
      </c>
      <c r="D380" s="12"/>
      <c r="E380" s="13">
        <v>2298</v>
      </c>
      <c r="F380" s="13">
        <v>2288</v>
      </c>
      <c r="G380" s="13">
        <v>4586</v>
      </c>
      <c r="H380" s="13">
        <v>0</v>
      </c>
      <c r="I380" s="13">
        <v>0</v>
      </c>
      <c r="J380" s="13">
        <v>0</v>
      </c>
      <c r="K380" s="15">
        <v>2298</v>
      </c>
      <c r="L380" s="15">
        <v>2288</v>
      </c>
      <c r="M380" s="15">
        <v>4586</v>
      </c>
      <c r="O380" s="13"/>
      <c r="P380" s="13"/>
    </row>
    <row r="381" spans="1:16" s="93" customFormat="1" ht="12.9" customHeight="1" x14ac:dyDescent="0.2">
      <c r="A381" s="11" t="str">
        <f t="shared" si="9"/>
        <v>BALLINA2019</v>
      </c>
      <c r="B381" s="3" t="s">
        <v>21</v>
      </c>
      <c r="C381" s="12">
        <v>2019</v>
      </c>
      <c r="D381" s="12"/>
      <c r="E381" s="13">
        <v>2250</v>
      </c>
      <c r="F381" s="13">
        <v>2237</v>
      </c>
      <c r="G381" s="13">
        <v>4487</v>
      </c>
      <c r="H381" s="13">
        <v>0</v>
      </c>
      <c r="I381" s="13">
        <v>0</v>
      </c>
      <c r="J381" s="13">
        <v>0</v>
      </c>
      <c r="K381" s="15">
        <v>2250</v>
      </c>
      <c r="L381" s="15">
        <v>2237</v>
      </c>
      <c r="M381" s="15">
        <v>4487</v>
      </c>
      <c r="O381" s="13"/>
      <c r="P381" s="13"/>
    </row>
    <row r="382" spans="1:16" s="93" customFormat="1" ht="12.9" customHeight="1" x14ac:dyDescent="0.2">
      <c r="A382" s="11" t="str">
        <f t="shared" si="9"/>
        <v>BALLINA2020</v>
      </c>
      <c r="B382" s="95" t="s">
        <v>21</v>
      </c>
      <c r="C382" s="88">
        <v>2020</v>
      </c>
      <c r="D382" s="89"/>
      <c r="E382" s="15">
        <v>2029</v>
      </c>
      <c r="F382" s="15">
        <v>2020</v>
      </c>
      <c r="G382" s="15">
        <v>4049</v>
      </c>
      <c r="H382" s="90">
        <v>0</v>
      </c>
      <c r="I382" s="90">
        <v>0</v>
      </c>
      <c r="J382" s="15">
        <v>0</v>
      </c>
      <c r="K382" s="15">
        <v>2029</v>
      </c>
      <c r="L382" s="15">
        <v>2020</v>
      </c>
      <c r="M382" s="15">
        <v>4049</v>
      </c>
      <c r="O382" s="13"/>
      <c r="P382" s="13"/>
    </row>
    <row r="383" spans="1:16" s="93" customFormat="1" ht="12.9" customHeight="1" x14ac:dyDescent="0.2">
      <c r="A383" s="11" t="str">
        <f t="shared" si="9"/>
        <v>BALLINA2021</v>
      </c>
      <c r="B383" s="93" t="s">
        <v>21</v>
      </c>
      <c r="C383" s="88">
        <v>2021</v>
      </c>
      <c r="D383" s="89"/>
      <c r="E383" s="15">
        <v>3019</v>
      </c>
      <c r="F383" s="15">
        <v>3011</v>
      </c>
      <c r="G383" s="15">
        <v>6030</v>
      </c>
      <c r="H383" s="15">
        <v>0</v>
      </c>
      <c r="I383" s="15">
        <v>0</v>
      </c>
      <c r="J383" s="15">
        <v>0</v>
      </c>
      <c r="K383" s="15">
        <v>3019</v>
      </c>
      <c r="L383" s="15">
        <v>3011</v>
      </c>
      <c r="M383" s="15">
        <v>6030</v>
      </c>
      <c r="O383" s="13"/>
      <c r="P383" s="13"/>
    </row>
    <row r="384" spans="1:16" s="93" customFormat="1" ht="12.9" customHeight="1" x14ac:dyDescent="0.2">
      <c r="A384" s="11" t="str">
        <f t="shared" si="9"/>
        <v>BALLINA2022</v>
      </c>
      <c r="B384" s="3" t="s">
        <v>21</v>
      </c>
      <c r="C384" s="12">
        <v>2022</v>
      </c>
      <c r="D384" s="12"/>
      <c r="E384" s="13">
        <v>3421</v>
      </c>
      <c r="F384" s="13">
        <v>3410</v>
      </c>
      <c r="G384" s="13">
        <v>6831</v>
      </c>
      <c r="H384" s="13">
        <v>0</v>
      </c>
      <c r="I384" s="13">
        <v>0</v>
      </c>
      <c r="J384" s="13">
        <v>0</v>
      </c>
      <c r="K384" s="15">
        <v>3421</v>
      </c>
      <c r="L384" s="15">
        <v>3410</v>
      </c>
      <c r="M384" s="15">
        <v>6831</v>
      </c>
      <c r="O384" s="13"/>
      <c r="P384" s="13"/>
    </row>
    <row r="385" spans="1:16" s="93" customFormat="1" ht="12.9" customHeight="1" x14ac:dyDescent="0.2">
      <c r="A385" s="11" t="str">
        <f t="shared" si="9"/>
        <v>BALLINA2023</v>
      </c>
      <c r="B385" s="3" t="s">
        <v>21</v>
      </c>
      <c r="C385" s="12">
        <v>2023</v>
      </c>
      <c r="D385" s="12"/>
      <c r="E385" s="13">
        <v>2897</v>
      </c>
      <c r="F385" s="13">
        <v>2884</v>
      </c>
      <c r="G385" s="13">
        <v>5781</v>
      </c>
      <c r="H385" s="13">
        <v>0</v>
      </c>
      <c r="I385" s="13">
        <v>0</v>
      </c>
      <c r="J385" s="13">
        <v>0</v>
      </c>
      <c r="K385" s="15">
        <v>2897</v>
      </c>
      <c r="L385" s="15">
        <v>2884</v>
      </c>
      <c r="M385" s="15">
        <v>5781</v>
      </c>
      <c r="O385" s="13"/>
      <c r="P385" s="13"/>
    </row>
    <row r="386" spans="1:16" s="93" customFormat="1" ht="12.9" customHeight="1" x14ac:dyDescent="0.2">
      <c r="A386" s="11" t="str">
        <f t="shared" si="9"/>
        <v>BALLINA2024</v>
      </c>
      <c r="B386" s="93" t="s">
        <v>21</v>
      </c>
      <c r="C386" s="88">
        <v>2024</v>
      </c>
      <c r="D386" s="89"/>
      <c r="E386" s="15">
        <v>2441</v>
      </c>
      <c r="F386" s="15">
        <v>2433</v>
      </c>
      <c r="G386" s="15">
        <v>4874</v>
      </c>
      <c r="H386" s="15">
        <v>0</v>
      </c>
      <c r="I386" s="15">
        <v>0</v>
      </c>
      <c r="J386" s="15">
        <v>0</v>
      </c>
      <c r="K386" s="15">
        <v>2441</v>
      </c>
      <c r="L386" s="15">
        <v>2433</v>
      </c>
      <c r="M386" s="15">
        <v>4874</v>
      </c>
      <c r="O386" s="13"/>
      <c r="P386" s="13"/>
    </row>
    <row r="387" spans="1:16" s="93" customFormat="1" ht="12.9" customHeight="1" x14ac:dyDescent="0.2">
      <c r="A387" s="11" t="str">
        <f t="shared" si="9"/>
        <v>BARCALDINE1985</v>
      </c>
      <c r="B387" s="3" t="s">
        <v>161</v>
      </c>
      <c r="C387" s="12">
        <v>1985</v>
      </c>
      <c r="D387" s="12"/>
      <c r="E387" s="13">
        <v>43</v>
      </c>
      <c r="F387" s="13">
        <v>43</v>
      </c>
      <c r="G387" s="13">
        <v>86</v>
      </c>
      <c r="H387" s="13">
        <v>0</v>
      </c>
      <c r="I387" s="13">
        <v>0</v>
      </c>
      <c r="J387" s="13">
        <v>0</v>
      </c>
      <c r="K387" s="15">
        <v>43</v>
      </c>
      <c r="L387" s="15">
        <v>43</v>
      </c>
      <c r="M387" s="15">
        <v>86</v>
      </c>
      <c r="O387" s="13"/>
      <c r="P387" s="13"/>
    </row>
    <row r="388" spans="1:16" s="93" customFormat="1" ht="12.9" customHeight="1" x14ac:dyDescent="0.2">
      <c r="A388" s="11" t="str">
        <f t="shared" si="9"/>
        <v>BARCALDINE1986</v>
      </c>
      <c r="B388" s="93" t="s">
        <v>161</v>
      </c>
      <c r="C388" s="88">
        <v>1986</v>
      </c>
      <c r="D388" s="89"/>
      <c r="E388" s="15">
        <v>19</v>
      </c>
      <c r="F388" s="15">
        <v>19</v>
      </c>
      <c r="G388" s="15">
        <v>38</v>
      </c>
      <c r="H388" s="15">
        <v>0</v>
      </c>
      <c r="I388" s="15">
        <v>0</v>
      </c>
      <c r="J388" s="15">
        <v>0</v>
      </c>
      <c r="K388" s="15">
        <v>19</v>
      </c>
      <c r="L388" s="15">
        <v>19</v>
      </c>
      <c r="M388" s="15">
        <v>38</v>
      </c>
      <c r="O388" s="13"/>
      <c r="P388" s="13"/>
    </row>
    <row r="389" spans="1:16" s="93" customFormat="1" ht="12.9" customHeight="1" x14ac:dyDescent="0.2">
      <c r="A389" s="11" t="str">
        <f t="shared" si="9"/>
        <v>BARCALDINE1987</v>
      </c>
      <c r="B389" s="95" t="s">
        <v>161</v>
      </c>
      <c r="C389" s="88">
        <v>1987</v>
      </c>
      <c r="D389" s="89"/>
      <c r="E389" s="15">
        <v>42</v>
      </c>
      <c r="F389" s="15">
        <v>42</v>
      </c>
      <c r="G389" s="15">
        <v>84</v>
      </c>
      <c r="H389" s="90">
        <v>0</v>
      </c>
      <c r="I389" s="90">
        <v>0</v>
      </c>
      <c r="J389" s="15">
        <v>0</v>
      </c>
      <c r="K389" s="15">
        <v>42</v>
      </c>
      <c r="L389" s="15">
        <v>42</v>
      </c>
      <c r="M389" s="15">
        <v>84</v>
      </c>
      <c r="O389" s="13"/>
      <c r="P389" s="13"/>
    </row>
    <row r="390" spans="1:16" s="93" customFormat="1" ht="12.9" customHeight="1" x14ac:dyDescent="0.2">
      <c r="A390" s="11" t="str">
        <f t="shared" si="9"/>
        <v>BARCALDINE1991</v>
      </c>
      <c r="B390" s="95" t="s">
        <v>161</v>
      </c>
      <c r="C390" s="88">
        <v>1991</v>
      </c>
      <c r="D390" s="89"/>
      <c r="E390" s="15">
        <v>83</v>
      </c>
      <c r="F390" s="15">
        <v>77</v>
      </c>
      <c r="G390" s="15">
        <v>160</v>
      </c>
      <c r="H390" s="90">
        <v>0</v>
      </c>
      <c r="I390" s="90">
        <v>0</v>
      </c>
      <c r="J390" s="15">
        <v>0</v>
      </c>
      <c r="K390" s="15">
        <v>83</v>
      </c>
      <c r="L390" s="15">
        <v>77</v>
      </c>
      <c r="M390" s="15">
        <v>160</v>
      </c>
      <c r="O390" s="13"/>
      <c r="P390" s="13"/>
    </row>
    <row r="391" spans="1:16" s="93" customFormat="1" ht="12.9" customHeight="1" x14ac:dyDescent="0.2">
      <c r="A391" s="11" t="str">
        <f t="shared" si="9"/>
        <v>BARCALDINE1992</v>
      </c>
      <c r="B391" s="93" t="s">
        <v>161</v>
      </c>
      <c r="C391" s="88">
        <v>1992</v>
      </c>
      <c r="D391" s="89"/>
      <c r="E391" s="15">
        <v>104</v>
      </c>
      <c r="F391" s="15">
        <v>104</v>
      </c>
      <c r="G391" s="15">
        <v>208</v>
      </c>
      <c r="H391" s="15">
        <v>0</v>
      </c>
      <c r="I391" s="15">
        <v>0</v>
      </c>
      <c r="J391" s="15">
        <v>0</v>
      </c>
      <c r="K391" s="15">
        <v>104</v>
      </c>
      <c r="L391" s="15">
        <v>104</v>
      </c>
      <c r="M391" s="15">
        <v>208</v>
      </c>
      <c r="O391" s="13"/>
      <c r="P391" s="13"/>
    </row>
    <row r="392" spans="1:16" s="93" customFormat="1" ht="12.9" customHeight="1" x14ac:dyDescent="0.2">
      <c r="A392" s="11" t="str">
        <f t="shared" si="9"/>
        <v>BARCALDINE1993</v>
      </c>
      <c r="B392" s="95" t="s">
        <v>161</v>
      </c>
      <c r="C392" s="88">
        <v>1993</v>
      </c>
      <c r="D392" s="89"/>
      <c r="E392" s="15">
        <v>184</v>
      </c>
      <c r="F392" s="15">
        <v>184</v>
      </c>
      <c r="G392" s="15">
        <v>368</v>
      </c>
      <c r="H392" s="90">
        <v>0</v>
      </c>
      <c r="I392" s="90">
        <v>0</v>
      </c>
      <c r="J392" s="15">
        <v>0</v>
      </c>
      <c r="K392" s="15">
        <v>184</v>
      </c>
      <c r="L392" s="15">
        <v>184</v>
      </c>
      <c r="M392" s="15">
        <v>368</v>
      </c>
      <c r="O392" s="13"/>
      <c r="P392" s="13"/>
    </row>
    <row r="393" spans="1:16" s="93" customFormat="1" ht="12.9" customHeight="1" x14ac:dyDescent="0.2">
      <c r="A393" s="11" t="str">
        <f t="shared" si="9"/>
        <v>BARCALDINE1994</v>
      </c>
      <c r="B393" s="3" t="s">
        <v>161</v>
      </c>
      <c r="C393" s="12">
        <v>1994</v>
      </c>
      <c r="D393" s="12"/>
      <c r="E393" s="13">
        <v>154</v>
      </c>
      <c r="F393" s="13">
        <v>154</v>
      </c>
      <c r="G393" s="13">
        <v>308</v>
      </c>
      <c r="H393" s="13">
        <v>0</v>
      </c>
      <c r="I393" s="13">
        <v>0</v>
      </c>
      <c r="J393" s="13">
        <v>0</v>
      </c>
      <c r="K393" s="15">
        <v>154</v>
      </c>
      <c r="L393" s="15">
        <v>154</v>
      </c>
      <c r="M393" s="15">
        <v>308</v>
      </c>
      <c r="O393" s="13"/>
      <c r="P393" s="13"/>
    </row>
    <row r="394" spans="1:16" s="93" customFormat="1" ht="12.9" customHeight="1" x14ac:dyDescent="0.2">
      <c r="A394" s="11" t="str">
        <f t="shared" si="9"/>
        <v>BARCALDINE1995</v>
      </c>
      <c r="B394" s="3" t="s">
        <v>161</v>
      </c>
      <c r="C394" s="12">
        <v>1995</v>
      </c>
      <c r="D394" s="12"/>
      <c r="E394" s="13">
        <v>154</v>
      </c>
      <c r="F394" s="13">
        <v>154</v>
      </c>
      <c r="G394" s="13">
        <v>308</v>
      </c>
      <c r="H394" s="13">
        <v>0</v>
      </c>
      <c r="I394" s="13">
        <v>0</v>
      </c>
      <c r="J394" s="13">
        <v>0</v>
      </c>
      <c r="K394" s="15">
        <v>154</v>
      </c>
      <c r="L394" s="15">
        <v>154</v>
      </c>
      <c r="M394" s="15">
        <v>308</v>
      </c>
      <c r="O394" s="13"/>
      <c r="P394" s="13"/>
    </row>
    <row r="395" spans="1:16" s="93" customFormat="1" ht="12.9" customHeight="1" x14ac:dyDescent="0.2">
      <c r="A395" s="11" t="str">
        <f t="shared" si="9"/>
        <v>BARCALDINE1996</v>
      </c>
      <c r="B395" s="3" t="s">
        <v>161</v>
      </c>
      <c r="C395" s="12">
        <v>1996</v>
      </c>
      <c r="D395" s="12"/>
      <c r="E395" s="13">
        <v>154</v>
      </c>
      <c r="F395" s="13">
        <v>154</v>
      </c>
      <c r="G395" s="13">
        <v>308</v>
      </c>
      <c r="H395" s="13">
        <v>0</v>
      </c>
      <c r="I395" s="13">
        <v>0</v>
      </c>
      <c r="J395" s="13">
        <v>0</v>
      </c>
      <c r="K395" s="15">
        <v>154</v>
      </c>
      <c r="L395" s="15">
        <v>154</v>
      </c>
      <c r="M395" s="15">
        <v>308</v>
      </c>
      <c r="O395" s="13"/>
      <c r="P395" s="13"/>
    </row>
    <row r="396" spans="1:16" s="93" customFormat="1" ht="12.9" customHeight="1" x14ac:dyDescent="0.2">
      <c r="A396" s="11" t="str">
        <f t="shared" si="9"/>
        <v>BARCALDINE1997</v>
      </c>
      <c r="B396" s="3" t="s">
        <v>161</v>
      </c>
      <c r="C396" s="12">
        <v>1997</v>
      </c>
      <c r="D396" s="12"/>
      <c r="E396" s="13">
        <v>155</v>
      </c>
      <c r="F396" s="13">
        <v>155</v>
      </c>
      <c r="G396" s="13">
        <v>310</v>
      </c>
      <c r="H396" s="13">
        <v>0</v>
      </c>
      <c r="I396" s="13">
        <v>0</v>
      </c>
      <c r="J396" s="13">
        <v>0</v>
      </c>
      <c r="K396" s="15">
        <v>155</v>
      </c>
      <c r="L396" s="15">
        <v>155</v>
      </c>
      <c r="M396" s="15">
        <v>310</v>
      </c>
      <c r="O396" s="13"/>
      <c r="P396" s="13"/>
    </row>
    <row r="397" spans="1:16" s="93" customFormat="1" ht="12.9" customHeight="1" x14ac:dyDescent="0.2">
      <c r="A397" s="11" t="str">
        <f t="shared" si="9"/>
        <v>BARCALDINE1998</v>
      </c>
      <c r="B397" s="3" t="s">
        <v>161</v>
      </c>
      <c r="C397" s="12">
        <v>1998</v>
      </c>
      <c r="D397" s="12"/>
      <c r="E397" s="13">
        <v>154</v>
      </c>
      <c r="F397" s="13">
        <v>155</v>
      </c>
      <c r="G397" s="13">
        <v>309</v>
      </c>
      <c r="H397" s="13">
        <v>0</v>
      </c>
      <c r="I397" s="13">
        <v>0</v>
      </c>
      <c r="J397" s="13">
        <v>0</v>
      </c>
      <c r="K397" s="15">
        <v>154</v>
      </c>
      <c r="L397" s="15">
        <v>155</v>
      </c>
      <c r="M397" s="15">
        <v>309</v>
      </c>
      <c r="O397" s="13"/>
      <c r="P397" s="13"/>
    </row>
    <row r="398" spans="1:16" s="93" customFormat="1" ht="12.9" customHeight="1" x14ac:dyDescent="0.2">
      <c r="A398" s="11" t="str">
        <f t="shared" si="9"/>
        <v>BARCALDINE1999</v>
      </c>
      <c r="B398" s="3" t="s">
        <v>161</v>
      </c>
      <c r="C398" s="12">
        <v>1999</v>
      </c>
      <c r="D398" s="12"/>
      <c r="E398" s="13">
        <v>154</v>
      </c>
      <c r="F398" s="13">
        <v>154</v>
      </c>
      <c r="G398" s="13">
        <v>308</v>
      </c>
      <c r="H398" s="13">
        <v>0</v>
      </c>
      <c r="I398" s="13">
        <v>0</v>
      </c>
      <c r="J398" s="13">
        <v>0</v>
      </c>
      <c r="K398" s="15">
        <v>154</v>
      </c>
      <c r="L398" s="15">
        <v>154</v>
      </c>
      <c r="M398" s="15">
        <v>308</v>
      </c>
      <c r="O398" s="13"/>
      <c r="P398" s="13"/>
    </row>
    <row r="399" spans="1:16" s="93" customFormat="1" ht="12.9" customHeight="1" x14ac:dyDescent="0.2">
      <c r="A399" s="11" t="str">
        <f t="shared" ref="A399:A450" si="10">CONCATENATE(B399,C399)</f>
        <v>BARCALDINE2000</v>
      </c>
      <c r="B399" s="3" t="s">
        <v>161</v>
      </c>
      <c r="C399" s="12">
        <v>2000</v>
      </c>
      <c r="D399" s="12"/>
      <c r="E399" s="13">
        <v>143</v>
      </c>
      <c r="F399" s="13">
        <v>150</v>
      </c>
      <c r="G399" s="13">
        <v>293</v>
      </c>
      <c r="H399" s="13">
        <v>0</v>
      </c>
      <c r="I399" s="13">
        <v>0</v>
      </c>
      <c r="J399" s="13">
        <v>0</v>
      </c>
      <c r="K399" s="15">
        <v>143</v>
      </c>
      <c r="L399" s="15">
        <v>150</v>
      </c>
      <c r="M399" s="15">
        <v>293</v>
      </c>
      <c r="O399" s="13"/>
      <c r="P399" s="13"/>
    </row>
    <row r="400" spans="1:16" s="93" customFormat="1" ht="12.9" customHeight="1" x14ac:dyDescent="0.2">
      <c r="A400" s="11" t="str">
        <f t="shared" si="10"/>
        <v>BARCALDINE2001</v>
      </c>
      <c r="B400" s="3" t="s">
        <v>161</v>
      </c>
      <c r="C400" s="12">
        <v>2001</v>
      </c>
      <c r="D400" s="12"/>
      <c r="E400" s="13">
        <v>158</v>
      </c>
      <c r="F400" s="13">
        <v>157</v>
      </c>
      <c r="G400" s="13">
        <v>315</v>
      </c>
      <c r="H400" s="13">
        <v>0</v>
      </c>
      <c r="I400" s="13">
        <v>0</v>
      </c>
      <c r="J400" s="13">
        <v>0</v>
      </c>
      <c r="K400" s="15">
        <v>158</v>
      </c>
      <c r="L400" s="15">
        <v>157</v>
      </c>
      <c r="M400" s="15">
        <v>315</v>
      </c>
      <c r="O400" s="13"/>
      <c r="P400" s="13"/>
    </row>
    <row r="401" spans="1:16" s="93" customFormat="1" ht="12.9" customHeight="1" x14ac:dyDescent="0.2">
      <c r="A401" s="11" t="str">
        <f t="shared" si="10"/>
        <v>BARCALDINE2002</v>
      </c>
      <c r="B401" s="3" t="s">
        <v>161</v>
      </c>
      <c r="C401" s="12">
        <v>2002</v>
      </c>
      <c r="D401" s="12"/>
      <c r="E401" s="13">
        <v>157</v>
      </c>
      <c r="F401" s="13">
        <v>157</v>
      </c>
      <c r="G401" s="13">
        <v>314</v>
      </c>
      <c r="H401" s="13">
        <v>0</v>
      </c>
      <c r="I401" s="13">
        <v>0</v>
      </c>
      <c r="J401" s="13">
        <v>0</v>
      </c>
      <c r="K401" s="15">
        <v>157</v>
      </c>
      <c r="L401" s="15">
        <v>157</v>
      </c>
      <c r="M401" s="15">
        <v>314</v>
      </c>
      <c r="O401" s="13"/>
      <c r="P401" s="13"/>
    </row>
    <row r="402" spans="1:16" s="93" customFormat="1" ht="12.9" customHeight="1" x14ac:dyDescent="0.2">
      <c r="A402" s="11" t="str">
        <f t="shared" si="10"/>
        <v>BARCALDINE2003</v>
      </c>
      <c r="B402" s="93" t="s">
        <v>161</v>
      </c>
      <c r="C402" s="88">
        <v>2003</v>
      </c>
      <c r="D402" s="89"/>
      <c r="E402" s="15">
        <v>158</v>
      </c>
      <c r="F402" s="15">
        <v>158</v>
      </c>
      <c r="G402" s="15">
        <v>316</v>
      </c>
      <c r="H402" s="15">
        <v>0</v>
      </c>
      <c r="I402" s="15">
        <v>0</v>
      </c>
      <c r="J402" s="15">
        <v>0</v>
      </c>
      <c r="K402" s="15">
        <v>158</v>
      </c>
      <c r="L402" s="15">
        <v>158</v>
      </c>
      <c r="M402" s="15">
        <v>316</v>
      </c>
      <c r="O402" s="13"/>
      <c r="P402" s="13"/>
    </row>
    <row r="403" spans="1:16" s="93" customFormat="1" ht="12.9" customHeight="1" x14ac:dyDescent="0.2">
      <c r="A403" s="11" t="str">
        <f t="shared" si="10"/>
        <v>BARCALDINE2004</v>
      </c>
      <c r="B403" s="3" t="s">
        <v>161</v>
      </c>
      <c r="C403" s="12">
        <v>2004</v>
      </c>
      <c r="D403" s="12"/>
      <c r="E403" s="13">
        <v>155</v>
      </c>
      <c r="F403" s="13">
        <v>155</v>
      </c>
      <c r="G403" s="13">
        <v>310</v>
      </c>
      <c r="H403" s="13">
        <v>0</v>
      </c>
      <c r="I403" s="13">
        <v>0</v>
      </c>
      <c r="J403" s="13">
        <v>0</v>
      </c>
      <c r="K403" s="15">
        <v>155</v>
      </c>
      <c r="L403" s="15">
        <v>155</v>
      </c>
      <c r="M403" s="15">
        <v>310</v>
      </c>
      <c r="O403" s="13"/>
      <c r="P403" s="13"/>
    </row>
    <row r="404" spans="1:16" s="93" customFormat="1" ht="12.9" customHeight="1" x14ac:dyDescent="0.2">
      <c r="A404" s="11" t="str">
        <f t="shared" si="10"/>
        <v>BARCALDINE2005</v>
      </c>
      <c r="B404" s="93" t="s">
        <v>161</v>
      </c>
      <c r="C404" s="88">
        <v>2005</v>
      </c>
      <c r="D404" s="89"/>
      <c r="E404" s="15">
        <v>156</v>
      </c>
      <c r="F404" s="15">
        <v>156</v>
      </c>
      <c r="G404" s="15">
        <v>312</v>
      </c>
      <c r="H404" s="15">
        <v>0</v>
      </c>
      <c r="I404" s="15">
        <v>0</v>
      </c>
      <c r="J404" s="15">
        <v>0</v>
      </c>
      <c r="K404" s="15">
        <v>156</v>
      </c>
      <c r="L404" s="15">
        <v>156</v>
      </c>
      <c r="M404" s="15">
        <v>312</v>
      </c>
      <c r="O404" s="13"/>
      <c r="P404" s="13"/>
    </row>
    <row r="405" spans="1:16" s="93" customFormat="1" ht="12.9" customHeight="1" x14ac:dyDescent="0.2">
      <c r="A405" s="11" t="str">
        <f t="shared" si="10"/>
        <v>BARCALDINE2006</v>
      </c>
      <c r="B405" s="95" t="s">
        <v>161</v>
      </c>
      <c r="C405" s="88">
        <v>2006</v>
      </c>
      <c r="D405" s="89"/>
      <c r="E405" s="15">
        <v>196</v>
      </c>
      <c r="F405" s="15">
        <v>196</v>
      </c>
      <c r="G405" s="15">
        <v>392</v>
      </c>
      <c r="H405" s="90">
        <v>0</v>
      </c>
      <c r="I405" s="90">
        <v>0</v>
      </c>
      <c r="J405" s="15">
        <v>0</v>
      </c>
      <c r="K405" s="15">
        <v>196</v>
      </c>
      <c r="L405" s="15">
        <v>196</v>
      </c>
      <c r="M405" s="15">
        <v>392</v>
      </c>
      <c r="O405" s="13"/>
      <c r="P405" s="13"/>
    </row>
    <row r="406" spans="1:16" s="93" customFormat="1" ht="12.9" customHeight="1" x14ac:dyDescent="0.2">
      <c r="A406" s="11" t="str">
        <f t="shared" si="10"/>
        <v>BARCALDINE2007</v>
      </c>
      <c r="B406" s="93" t="s">
        <v>161</v>
      </c>
      <c r="C406" s="88">
        <v>2007</v>
      </c>
      <c r="D406" s="89"/>
      <c r="E406" s="15">
        <v>156</v>
      </c>
      <c r="F406" s="15">
        <v>156</v>
      </c>
      <c r="G406" s="15">
        <v>312</v>
      </c>
      <c r="H406" s="15">
        <v>0</v>
      </c>
      <c r="I406" s="15">
        <v>0</v>
      </c>
      <c r="J406" s="15">
        <v>0</v>
      </c>
      <c r="K406" s="15">
        <v>156</v>
      </c>
      <c r="L406" s="15">
        <v>156</v>
      </c>
      <c r="M406" s="15">
        <v>312</v>
      </c>
      <c r="O406" s="13"/>
      <c r="P406" s="13"/>
    </row>
    <row r="407" spans="1:16" s="93" customFormat="1" ht="12.9" customHeight="1" x14ac:dyDescent="0.2">
      <c r="A407" s="11" t="str">
        <f t="shared" si="10"/>
        <v>BARCALDINE2008</v>
      </c>
      <c r="B407" s="93" t="s">
        <v>161</v>
      </c>
      <c r="C407" s="12">
        <v>2008</v>
      </c>
      <c r="D407" s="12"/>
      <c r="E407" s="94">
        <v>96</v>
      </c>
      <c r="F407" s="94">
        <v>96</v>
      </c>
      <c r="G407" s="94">
        <v>192</v>
      </c>
      <c r="H407" s="94">
        <v>0</v>
      </c>
      <c r="I407" s="94">
        <v>0</v>
      </c>
      <c r="J407" s="94">
        <v>0</v>
      </c>
      <c r="K407" s="15">
        <v>96</v>
      </c>
      <c r="L407" s="15">
        <v>96</v>
      </c>
      <c r="M407" s="15">
        <v>192</v>
      </c>
      <c r="O407" s="13"/>
      <c r="P407" s="13"/>
    </row>
    <row r="408" spans="1:16" s="93" customFormat="1" ht="12.9" customHeight="1" x14ac:dyDescent="0.2">
      <c r="A408" s="11" t="str">
        <f t="shared" si="10"/>
        <v>BARCALDINE2009</v>
      </c>
      <c r="B408" s="3" t="s">
        <v>161</v>
      </c>
      <c r="C408" s="12">
        <v>2009</v>
      </c>
      <c r="D408" s="89"/>
      <c r="E408" s="13">
        <v>145</v>
      </c>
      <c r="F408" s="13">
        <v>145</v>
      </c>
      <c r="G408" s="13">
        <v>290</v>
      </c>
      <c r="H408" s="13">
        <v>0</v>
      </c>
      <c r="I408" s="13">
        <v>0</v>
      </c>
      <c r="J408" s="13">
        <v>0</v>
      </c>
      <c r="K408" s="15">
        <v>145</v>
      </c>
      <c r="L408" s="15">
        <v>145</v>
      </c>
      <c r="M408" s="15">
        <v>290</v>
      </c>
      <c r="O408" s="13"/>
      <c r="P408" s="13"/>
    </row>
    <row r="409" spans="1:16" s="93" customFormat="1" ht="12.9" customHeight="1" x14ac:dyDescent="0.2">
      <c r="A409" s="11" t="str">
        <f t="shared" si="10"/>
        <v>BARCALDINE2010</v>
      </c>
      <c r="B409" s="3" t="s">
        <v>161</v>
      </c>
      <c r="C409" s="12">
        <v>2010</v>
      </c>
      <c r="D409" s="12"/>
      <c r="E409" s="13">
        <v>104</v>
      </c>
      <c r="F409" s="13">
        <v>104</v>
      </c>
      <c r="G409" s="13">
        <v>208</v>
      </c>
      <c r="H409" s="13">
        <v>0</v>
      </c>
      <c r="I409" s="13">
        <v>0</v>
      </c>
      <c r="J409" s="13">
        <v>0</v>
      </c>
      <c r="K409" s="15">
        <v>104</v>
      </c>
      <c r="L409" s="15">
        <v>104</v>
      </c>
      <c r="M409" s="15">
        <v>208</v>
      </c>
      <c r="O409" s="13"/>
      <c r="P409" s="13"/>
    </row>
    <row r="410" spans="1:16" s="93" customFormat="1" ht="12.9" customHeight="1" x14ac:dyDescent="0.2">
      <c r="A410" s="11" t="str">
        <f t="shared" si="10"/>
        <v>BARCALDINE2011</v>
      </c>
      <c r="B410" s="3" t="s">
        <v>161</v>
      </c>
      <c r="C410" s="12">
        <v>2011</v>
      </c>
      <c r="D410" s="12"/>
      <c r="E410" s="13">
        <v>153</v>
      </c>
      <c r="F410" s="13">
        <v>180</v>
      </c>
      <c r="G410" s="13">
        <v>333</v>
      </c>
      <c r="H410" s="13">
        <v>0</v>
      </c>
      <c r="I410" s="13">
        <v>0</v>
      </c>
      <c r="J410" s="13">
        <v>0</v>
      </c>
      <c r="K410" s="15">
        <v>153</v>
      </c>
      <c r="L410" s="15">
        <v>180</v>
      </c>
      <c r="M410" s="15">
        <v>333</v>
      </c>
      <c r="O410" s="13"/>
      <c r="P410" s="13"/>
    </row>
    <row r="411" spans="1:16" s="93" customFormat="1" ht="12.9" customHeight="1" x14ac:dyDescent="0.2">
      <c r="A411" s="11" t="str">
        <f t="shared" si="10"/>
        <v>BARCALDINE2012</v>
      </c>
      <c r="B411" s="93" t="s">
        <v>161</v>
      </c>
      <c r="C411" s="88">
        <v>2012</v>
      </c>
      <c r="D411" s="89"/>
      <c r="E411" s="15">
        <v>158</v>
      </c>
      <c r="F411" s="15">
        <v>312</v>
      </c>
      <c r="G411" s="15">
        <v>470</v>
      </c>
      <c r="H411" s="15">
        <v>0</v>
      </c>
      <c r="I411" s="15">
        <v>0</v>
      </c>
      <c r="J411" s="15">
        <v>0</v>
      </c>
      <c r="K411" s="15">
        <v>158</v>
      </c>
      <c r="L411" s="15">
        <v>312</v>
      </c>
      <c r="M411" s="15">
        <v>470</v>
      </c>
      <c r="O411" s="13"/>
      <c r="P411" s="13"/>
    </row>
    <row r="412" spans="1:16" s="93" customFormat="1" ht="12.9" customHeight="1" x14ac:dyDescent="0.2">
      <c r="A412" s="11" t="str">
        <f t="shared" si="10"/>
        <v>BARCALDINE2013</v>
      </c>
      <c r="B412" s="95" t="s">
        <v>161</v>
      </c>
      <c r="C412" s="88">
        <v>2013</v>
      </c>
      <c r="D412" s="89"/>
      <c r="E412" s="15">
        <v>161</v>
      </c>
      <c r="F412" s="15">
        <v>313</v>
      </c>
      <c r="G412" s="15">
        <v>474</v>
      </c>
      <c r="H412" s="90">
        <v>0</v>
      </c>
      <c r="I412" s="90">
        <v>0</v>
      </c>
      <c r="J412" s="15">
        <v>0</v>
      </c>
      <c r="K412" s="15">
        <v>161</v>
      </c>
      <c r="L412" s="15">
        <v>313</v>
      </c>
      <c r="M412" s="15">
        <v>474</v>
      </c>
      <c r="O412" s="13"/>
      <c r="P412" s="13"/>
    </row>
    <row r="413" spans="1:16" s="93" customFormat="1" ht="12.9" customHeight="1" x14ac:dyDescent="0.2">
      <c r="A413" s="11" t="str">
        <f t="shared" si="10"/>
        <v>BARCALDINE2014</v>
      </c>
      <c r="B413" s="91" t="s">
        <v>161</v>
      </c>
      <c r="C413" s="16">
        <v>2014</v>
      </c>
      <c r="D413" s="89"/>
      <c r="E413" s="92">
        <v>158</v>
      </c>
      <c r="F413" s="92">
        <v>312</v>
      </c>
      <c r="G413" s="92">
        <v>470</v>
      </c>
      <c r="H413" s="92">
        <v>0</v>
      </c>
      <c r="I413" s="92">
        <v>0</v>
      </c>
      <c r="J413" s="92">
        <v>0</v>
      </c>
      <c r="K413" s="15">
        <v>158</v>
      </c>
      <c r="L413" s="15">
        <v>312</v>
      </c>
      <c r="M413" s="15">
        <v>470</v>
      </c>
      <c r="O413" s="13"/>
      <c r="P413" s="13"/>
    </row>
    <row r="414" spans="1:16" s="93" customFormat="1" ht="12.9" customHeight="1" x14ac:dyDescent="0.2">
      <c r="A414" s="11" t="str">
        <f t="shared" si="10"/>
        <v>BARCALDINE2015</v>
      </c>
      <c r="B414" s="95" t="s">
        <v>161</v>
      </c>
      <c r="C414" s="88">
        <v>2015</v>
      </c>
      <c r="D414" s="89"/>
      <c r="E414" s="15">
        <v>157</v>
      </c>
      <c r="F414" s="15">
        <v>313</v>
      </c>
      <c r="G414" s="15">
        <v>470</v>
      </c>
      <c r="H414" s="90">
        <v>0</v>
      </c>
      <c r="I414" s="90">
        <v>0</v>
      </c>
      <c r="J414" s="15">
        <v>0</v>
      </c>
      <c r="K414" s="15">
        <v>157</v>
      </c>
      <c r="L414" s="15">
        <v>313</v>
      </c>
      <c r="M414" s="15">
        <v>470</v>
      </c>
      <c r="O414" s="13"/>
      <c r="P414" s="13"/>
    </row>
    <row r="415" spans="1:16" s="93" customFormat="1" ht="12.9" customHeight="1" x14ac:dyDescent="0.2">
      <c r="A415" s="11" t="str">
        <f t="shared" si="10"/>
        <v>BARCALDINE2016</v>
      </c>
      <c r="B415" s="3" t="s">
        <v>161</v>
      </c>
      <c r="C415" s="12">
        <v>2016</v>
      </c>
      <c r="D415" s="12"/>
      <c r="E415" s="13">
        <v>140</v>
      </c>
      <c r="F415" s="13">
        <v>277</v>
      </c>
      <c r="G415" s="13">
        <v>417</v>
      </c>
      <c r="H415" s="13">
        <v>0</v>
      </c>
      <c r="I415" s="13">
        <v>0</v>
      </c>
      <c r="J415" s="13">
        <v>0</v>
      </c>
      <c r="K415" s="15">
        <v>140</v>
      </c>
      <c r="L415" s="15">
        <v>277</v>
      </c>
      <c r="M415" s="15">
        <v>417</v>
      </c>
      <c r="O415" s="13"/>
      <c r="P415" s="13"/>
    </row>
    <row r="416" spans="1:16" s="93" customFormat="1" ht="12.9" customHeight="1" x14ac:dyDescent="0.2">
      <c r="A416" s="11" t="str">
        <f t="shared" si="10"/>
        <v>BARCALDINE2017</v>
      </c>
      <c r="B416" s="3" t="s">
        <v>161</v>
      </c>
      <c r="C416" s="12">
        <v>2017</v>
      </c>
      <c r="D416" s="12"/>
      <c r="E416" s="13">
        <v>157</v>
      </c>
      <c r="F416" s="13">
        <v>204</v>
      </c>
      <c r="G416" s="13">
        <v>361</v>
      </c>
      <c r="H416" s="13">
        <v>0</v>
      </c>
      <c r="I416" s="13">
        <v>0</v>
      </c>
      <c r="J416" s="13">
        <v>0</v>
      </c>
      <c r="K416" s="15">
        <v>157</v>
      </c>
      <c r="L416" s="15">
        <v>204</v>
      </c>
      <c r="M416" s="15">
        <v>361</v>
      </c>
      <c r="O416" s="13"/>
      <c r="P416" s="13"/>
    </row>
    <row r="417" spans="1:16" s="93" customFormat="1" ht="12.9" customHeight="1" x14ac:dyDescent="0.2">
      <c r="A417" s="11" t="str">
        <f t="shared" si="10"/>
        <v>BARCALDINE2018</v>
      </c>
      <c r="B417" s="3" t="s">
        <v>161</v>
      </c>
      <c r="C417" s="12">
        <v>2018</v>
      </c>
      <c r="D417" s="12"/>
      <c r="E417" s="13">
        <v>155</v>
      </c>
      <c r="F417" s="13">
        <v>207</v>
      </c>
      <c r="G417" s="13">
        <v>362</v>
      </c>
      <c r="H417" s="13">
        <v>0</v>
      </c>
      <c r="I417" s="13">
        <v>0</v>
      </c>
      <c r="J417" s="13">
        <v>0</v>
      </c>
      <c r="K417" s="15">
        <v>155</v>
      </c>
      <c r="L417" s="15">
        <v>207</v>
      </c>
      <c r="M417" s="15">
        <v>362</v>
      </c>
      <c r="O417" s="13"/>
      <c r="P417" s="13"/>
    </row>
    <row r="418" spans="1:16" s="93" customFormat="1" ht="12.9" customHeight="1" x14ac:dyDescent="0.2">
      <c r="A418" s="11" t="str">
        <f t="shared" si="10"/>
        <v>BARCALDINE2019</v>
      </c>
      <c r="B418" s="95" t="s">
        <v>161</v>
      </c>
      <c r="C418" s="88">
        <v>2019</v>
      </c>
      <c r="D418" s="89"/>
      <c r="E418" s="15">
        <v>156</v>
      </c>
      <c r="F418" s="15">
        <v>216</v>
      </c>
      <c r="G418" s="15">
        <v>372</v>
      </c>
      <c r="H418" s="90">
        <v>0</v>
      </c>
      <c r="I418" s="90">
        <v>0</v>
      </c>
      <c r="J418" s="15">
        <v>0</v>
      </c>
      <c r="K418" s="15">
        <v>156</v>
      </c>
      <c r="L418" s="15">
        <v>216</v>
      </c>
      <c r="M418" s="15">
        <v>372</v>
      </c>
      <c r="O418" s="13"/>
      <c r="P418" s="13"/>
    </row>
    <row r="419" spans="1:16" s="93" customFormat="1" ht="12.9" customHeight="1" x14ac:dyDescent="0.2">
      <c r="A419" s="11" t="str">
        <f t="shared" si="10"/>
        <v>BARCALDINE2020</v>
      </c>
      <c r="B419" s="3" t="s">
        <v>161</v>
      </c>
      <c r="C419" s="12">
        <v>2020</v>
      </c>
      <c r="D419" s="12"/>
      <c r="E419" s="13">
        <v>104</v>
      </c>
      <c r="F419" s="13">
        <v>113</v>
      </c>
      <c r="G419" s="13">
        <v>217</v>
      </c>
      <c r="H419" s="13">
        <v>0</v>
      </c>
      <c r="I419" s="13">
        <v>0</v>
      </c>
      <c r="J419" s="13">
        <v>0</v>
      </c>
      <c r="K419" s="15">
        <v>104</v>
      </c>
      <c r="L419" s="15">
        <v>113</v>
      </c>
      <c r="M419" s="15">
        <v>217</v>
      </c>
      <c r="O419" s="13"/>
      <c r="P419" s="13"/>
    </row>
    <row r="420" spans="1:16" s="93" customFormat="1" ht="12.9" customHeight="1" x14ac:dyDescent="0.2">
      <c r="A420" s="11" t="str">
        <f t="shared" si="10"/>
        <v>BARCALDINE2021</v>
      </c>
      <c r="B420" s="95" t="s">
        <v>161</v>
      </c>
      <c r="C420" s="88">
        <v>2021</v>
      </c>
      <c r="D420" s="89"/>
      <c r="E420" s="15">
        <v>104</v>
      </c>
      <c r="F420" s="15">
        <v>104</v>
      </c>
      <c r="G420" s="15">
        <v>208</v>
      </c>
      <c r="H420" s="90">
        <v>0</v>
      </c>
      <c r="I420" s="90">
        <v>0</v>
      </c>
      <c r="J420" s="15">
        <v>0</v>
      </c>
      <c r="K420" s="15">
        <v>104</v>
      </c>
      <c r="L420" s="15">
        <v>104</v>
      </c>
      <c r="M420" s="15">
        <v>208</v>
      </c>
      <c r="O420" s="13"/>
      <c r="P420" s="13"/>
    </row>
    <row r="421" spans="1:16" s="93" customFormat="1" ht="12.9" customHeight="1" x14ac:dyDescent="0.2">
      <c r="A421" s="11" t="str">
        <f t="shared" si="10"/>
        <v>BARCALDINE2022</v>
      </c>
      <c r="B421" s="95" t="s">
        <v>161</v>
      </c>
      <c r="C421" s="88">
        <v>2022</v>
      </c>
      <c r="D421" s="89"/>
      <c r="E421" s="15">
        <v>156</v>
      </c>
      <c r="F421" s="15">
        <v>155</v>
      </c>
      <c r="G421" s="15">
        <v>311</v>
      </c>
      <c r="H421" s="90">
        <v>0</v>
      </c>
      <c r="I421" s="90">
        <v>0</v>
      </c>
      <c r="J421" s="15">
        <v>0</v>
      </c>
      <c r="K421" s="15">
        <v>156</v>
      </c>
      <c r="L421" s="15">
        <v>155</v>
      </c>
      <c r="M421" s="15">
        <v>311</v>
      </c>
      <c r="O421" s="13"/>
      <c r="P421" s="13"/>
    </row>
    <row r="422" spans="1:16" s="93" customFormat="1" ht="12.9" customHeight="1" x14ac:dyDescent="0.2">
      <c r="A422" s="11" t="str">
        <f t="shared" si="10"/>
        <v>BARCALDINE2023</v>
      </c>
      <c r="B422" s="95" t="s">
        <v>161</v>
      </c>
      <c r="C422" s="88">
        <v>2023</v>
      </c>
      <c r="D422" s="89"/>
      <c r="E422" s="15">
        <v>156</v>
      </c>
      <c r="F422" s="15">
        <v>155</v>
      </c>
      <c r="G422" s="15">
        <v>311</v>
      </c>
      <c r="H422" s="90">
        <v>0</v>
      </c>
      <c r="I422" s="90">
        <v>0</v>
      </c>
      <c r="J422" s="15">
        <v>0</v>
      </c>
      <c r="K422" s="15">
        <v>156</v>
      </c>
      <c r="L422" s="15">
        <v>155</v>
      </c>
      <c r="M422" s="15">
        <v>311</v>
      </c>
      <c r="O422" s="13"/>
      <c r="P422" s="13"/>
    </row>
    <row r="423" spans="1:16" s="93" customFormat="1" ht="12.9" customHeight="1" x14ac:dyDescent="0.2">
      <c r="A423" s="11" t="str">
        <f t="shared" si="10"/>
        <v>BARCALDINE2024</v>
      </c>
      <c r="B423" s="3" t="s">
        <v>161</v>
      </c>
      <c r="C423" s="12">
        <v>2024</v>
      </c>
      <c r="D423" s="12"/>
      <c r="E423" s="13">
        <v>156</v>
      </c>
      <c r="F423" s="13">
        <v>155</v>
      </c>
      <c r="G423" s="13">
        <v>311</v>
      </c>
      <c r="H423" s="13">
        <v>0</v>
      </c>
      <c r="I423" s="13">
        <v>0</v>
      </c>
      <c r="J423" s="13">
        <v>0</v>
      </c>
      <c r="K423" s="15">
        <v>156</v>
      </c>
      <c r="L423" s="15">
        <v>155</v>
      </c>
      <c r="M423" s="15">
        <v>311</v>
      </c>
      <c r="O423" s="13"/>
      <c r="P423" s="13"/>
    </row>
    <row r="424" spans="1:16" s="93" customFormat="1" ht="12.9" customHeight="1" x14ac:dyDescent="0.2">
      <c r="A424" s="11" t="str">
        <f t="shared" si="10"/>
        <v>BATHURST ISLAND1985</v>
      </c>
      <c r="B424" s="95" t="s">
        <v>93</v>
      </c>
      <c r="C424" s="88">
        <v>1985</v>
      </c>
      <c r="D424" s="89"/>
      <c r="E424" s="15">
        <v>1303</v>
      </c>
      <c r="F424" s="15">
        <v>1295</v>
      </c>
      <c r="G424" s="15">
        <v>2598</v>
      </c>
      <c r="H424" s="90">
        <v>0</v>
      </c>
      <c r="I424" s="90">
        <v>0</v>
      </c>
      <c r="J424" s="15">
        <v>0</v>
      </c>
      <c r="K424" s="15">
        <v>1303</v>
      </c>
      <c r="L424" s="15">
        <v>1295</v>
      </c>
      <c r="M424" s="15">
        <v>2598</v>
      </c>
      <c r="O424" s="13"/>
      <c r="P424" s="13"/>
    </row>
    <row r="425" spans="1:16" s="93" customFormat="1" ht="12.9" customHeight="1" x14ac:dyDescent="0.2">
      <c r="A425" s="11" t="str">
        <f t="shared" si="10"/>
        <v>BATHURST ISLAND1986</v>
      </c>
      <c r="B425" s="3" t="s">
        <v>93</v>
      </c>
      <c r="C425" s="12">
        <v>1986</v>
      </c>
      <c r="D425" s="12"/>
      <c r="E425" s="13">
        <v>1413</v>
      </c>
      <c r="F425" s="13">
        <v>1360</v>
      </c>
      <c r="G425" s="13">
        <v>2773</v>
      </c>
      <c r="H425" s="13">
        <v>0</v>
      </c>
      <c r="I425" s="13">
        <v>0</v>
      </c>
      <c r="J425" s="13">
        <v>0</v>
      </c>
      <c r="K425" s="15">
        <v>1413</v>
      </c>
      <c r="L425" s="15">
        <v>1360</v>
      </c>
      <c r="M425" s="15">
        <v>2773</v>
      </c>
      <c r="O425" s="13"/>
      <c r="P425" s="13"/>
    </row>
    <row r="426" spans="1:16" s="93" customFormat="1" ht="12.9" customHeight="1" x14ac:dyDescent="0.2">
      <c r="A426" s="11" t="str">
        <f t="shared" si="10"/>
        <v>BATHURST ISLAND1987</v>
      </c>
      <c r="B426" s="95" t="s">
        <v>93</v>
      </c>
      <c r="C426" s="88">
        <v>1987</v>
      </c>
      <c r="D426" s="89"/>
      <c r="E426" s="15">
        <v>1453</v>
      </c>
      <c r="F426" s="15">
        <v>1444</v>
      </c>
      <c r="G426" s="15">
        <v>2897</v>
      </c>
      <c r="H426" s="90">
        <v>0</v>
      </c>
      <c r="I426" s="90">
        <v>0</v>
      </c>
      <c r="J426" s="15">
        <v>0</v>
      </c>
      <c r="K426" s="15">
        <v>1453</v>
      </c>
      <c r="L426" s="15">
        <v>1444</v>
      </c>
      <c r="M426" s="15">
        <v>2897</v>
      </c>
      <c r="O426" s="13"/>
      <c r="P426" s="13"/>
    </row>
    <row r="427" spans="1:16" s="93" customFormat="1" ht="12.9" customHeight="1" x14ac:dyDescent="0.2">
      <c r="A427" s="11" t="str">
        <f t="shared" si="10"/>
        <v>BATHURST ISLAND1988</v>
      </c>
      <c r="B427" s="93" t="s">
        <v>93</v>
      </c>
      <c r="C427" s="12">
        <v>1988</v>
      </c>
      <c r="D427" s="89"/>
      <c r="E427" s="94">
        <v>1485</v>
      </c>
      <c r="F427" s="94">
        <v>1469</v>
      </c>
      <c r="G427" s="94">
        <v>2954</v>
      </c>
      <c r="H427" s="94">
        <v>0</v>
      </c>
      <c r="I427" s="94">
        <v>0</v>
      </c>
      <c r="J427" s="94">
        <v>0</v>
      </c>
      <c r="K427" s="15">
        <v>1485</v>
      </c>
      <c r="L427" s="15">
        <v>1469</v>
      </c>
      <c r="M427" s="15">
        <v>2954</v>
      </c>
      <c r="O427" s="13"/>
      <c r="P427" s="13"/>
    </row>
    <row r="428" spans="1:16" s="93" customFormat="1" ht="12.9" customHeight="1" x14ac:dyDescent="0.2">
      <c r="A428" s="11" t="str">
        <f t="shared" si="10"/>
        <v>BATHURST ISLAND1989</v>
      </c>
      <c r="B428" s="95" t="s">
        <v>93</v>
      </c>
      <c r="C428" s="88">
        <v>1989</v>
      </c>
      <c r="D428" s="89"/>
      <c r="E428" s="15">
        <v>368</v>
      </c>
      <c r="F428" s="15">
        <v>369</v>
      </c>
      <c r="G428" s="15">
        <v>737</v>
      </c>
      <c r="H428" s="90">
        <v>0</v>
      </c>
      <c r="I428" s="90">
        <v>0</v>
      </c>
      <c r="J428" s="15">
        <v>0</v>
      </c>
      <c r="K428" s="15">
        <v>368</v>
      </c>
      <c r="L428" s="15">
        <v>369</v>
      </c>
      <c r="M428" s="15">
        <v>737</v>
      </c>
      <c r="O428" s="13"/>
      <c r="P428" s="13"/>
    </row>
    <row r="429" spans="1:16" s="93" customFormat="1" ht="12.9" customHeight="1" x14ac:dyDescent="0.2">
      <c r="A429" s="11" t="str">
        <f t="shared" si="10"/>
        <v>BATHURST ISLAND1991</v>
      </c>
      <c r="B429" s="3" t="s">
        <v>93</v>
      </c>
      <c r="C429" s="12">
        <v>1991</v>
      </c>
      <c r="D429" s="12"/>
      <c r="E429" s="13">
        <v>198</v>
      </c>
      <c r="F429" s="13">
        <v>198</v>
      </c>
      <c r="G429" s="13">
        <v>396</v>
      </c>
      <c r="H429" s="13">
        <v>0</v>
      </c>
      <c r="I429" s="13">
        <v>0</v>
      </c>
      <c r="J429" s="13">
        <v>0</v>
      </c>
      <c r="K429" s="15">
        <v>198</v>
      </c>
      <c r="L429" s="15">
        <v>198</v>
      </c>
      <c r="M429" s="15">
        <v>396</v>
      </c>
      <c r="O429" s="13"/>
      <c r="P429" s="13"/>
    </row>
    <row r="430" spans="1:16" s="93" customFormat="1" ht="12.9" customHeight="1" x14ac:dyDescent="0.2">
      <c r="A430" s="11" t="str">
        <f t="shared" si="10"/>
        <v>BATHURST ISLAND1992</v>
      </c>
      <c r="B430" s="3" t="s">
        <v>93</v>
      </c>
      <c r="C430" s="12">
        <v>1992</v>
      </c>
      <c r="D430" s="12"/>
      <c r="E430" s="13">
        <v>1709</v>
      </c>
      <c r="F430" s="13">
        <v>1711</v>
      </c>
      <c r="G430" s="13">
        <v>3420</v>
      </c>
      <c r="H430" s="13">
        <v>0</v>
      </c>
      <c r="I430" s="13">
        <v>0</v>
      </c>
      <c r="J430" s="13">
        <v>0</v>
      </c>
      <c r="K430" s="15">
        <v>1709</v>
      </c>
      <c r="L430" s="15">
        <v>1711</v>
      </c>
      <c r="M430" s="15">
        <v>3420</v>
      </c>
      <c r="O430" s="13"/>
      <c r="P430" s="13"/>
    </row>
    <row r="431" spans="1:16" s="93" customFormat="1" ht="12.9" customHeight="1" x14ac:dyDescent="0.2">
      <c r="A431" s="11" t="str">
        <f t="shared" si="10"/>
        <v>BATHURST ISLAND1993</v>
      </c>
      <c r="B431" s="3" t="s">
        <v>93</v>
      </c>
      <c r="C431" s="12">
        <v>1993</v>
      </c>
      <c r="D431" s="12"/>
      <c r="E431" s="13">
        <v>1669</v>
      </c>
      <c r="F431" s="13">
        <v>1669</v>
      </c>
      <c r="G431" s="13">
        <v>3338</v>
      </c>
      <c r="H431" s="13">
        <v>0</v>
      </c>
      <c r="I431" s="13">
        <v>0</v>
      </c>
      <c r="J431" s="13">
        <v>0</v>
      </c>
      <c r="K431" s="15">
        <v>1669</v>
      </c>
      <c r="L431" s="15">
        <v>1669</v>
      </c>
      <c r="M431" s="15">
        <v>3338</v>
      </c>
      <c r="O431" s="13"/>
      <c r="P431" s="13"/>
    </row>
    <row r="432" spans="1:16" s="93" customFormat="1" ht="12.9" customHeight="1" x14ac:dyDescent="0.2">
      <c r="A432" s="11" t="str">
        <f t="shared" si="10"/>
        <v>BATHURST ISLAND1994</v>
      </c>
      <c r="B432" s="3" t="s">
        <v>93</v>
      </c>
      <c r="C432" s="12">
        <v>1994</v>
      </c>
      <c r="D432" s="12"/>
      <c r="E432" s="13">
        <v>1498</v>
      </c>
      <c r="F432" s="13">
        <v>1495</v>
      </c>
      <c r="G432" s="13">
        <v>2993</v>
      </c>
      <c r="H432" s="13">
        <v>0</v>
      </c>
      <c r="I432" s="13">
        <v>0</v>
      </c>
      <c r="J432" s="13">
        <v>0</v>
      </c>
      <c r="K432" s="15">
        <v>1498</v>
      </c>
      <c r="L432" s="15">
        <v>1495</v>
      </c>
      <c r="M432" s="15">
        <v>2993</v>
      </c>
      <c r="O432" s="13"/>
      <c r="P432" s="13"/>
    </row>
    <row r="433" spans="1:16" s="93" customFormat="1" ht="12.9" customHeight="1" x14ac:dyDescent="0.2">
      <c r="A433" s="11" t="str">
        <f t="shared" si="10"/>
        <v>BATHURST ISLAND1995</v>
      </c>
      <c r="B433" s="3" t="s">
        <v>93</v>
      </c>
      <c r="C433" s="12">
        <v>1995</v>
      </c>
      <c r="D433" s="12"/>
      <c r="E433" s="13">
        <v>1522</v>
      </c>
      <c r="F433" s="13">
        <v>1522</v>
      </c>
      <c r="G433" s="13">
        <v>3044</v>
      </c>
      <c r="H433" s="13">
        <v>0</v>
      </c>
      <c r="I433" s="13">
        <v>0</v>
      </c>
      <c r="J433" s="13">
        <v>0</v>
      </c>
      <c r="K433" s="15">
        <v>1522</v>
      </c>
      <c r="L433" s="15">
        <v>1522</v>
      </c>
      <c r="M433" s="15">
        <v>3044</v>
      </c>
      <c r="O433" s="13"/>
      <c r="P433" s="13"/>
    </row>
    <row r="434" spans="1:16" s="93" customFormat="1" ht="12.9" customHeight="1" x14ac:dyDescent="0.2">
      <c r="A434" s="11" t="str">
        <f t="shared" si="10"/>
        <v>BATHURST ISLAND1996</v>
      </c>
      <c r="B434" s="3" t="s">
        <v>93</v>
      </c>
      <c r="C434" s="12">
        <v>1996</v>
      </c>
      <c r="D434" s="12"/>
      <c r="E434" s="13">
        <v>1570</v>
      </c>
      <c r="F434" s="13">
        <v>1570</v>
      </c>
      <c r="G434" s="13">
        <v>3140</v>
      </c>
      <c r="H434" s="13">
        <v>0</v>
      </c>
      <c r="I434" s="13">
        <v>0</v>
      </c>
      <c r="J434" s="13">
        <v>0</v>
      </c>
      <c r="K434" s="15">
        <v>1570</v>
      </c>
      <c r="L434" s="15">
        <v>1570</v>
      </c>
      <c r="M434" s="15">
        <v>3140</v>
      </c>
      <c r="O434" s="13"/>
      <c r="P434" s="13"/>
    </row>
    <row r="435" spans="1:16" s="93" customFormat="1" ht="12.9" customHeight="1" x14ac:dyDescent="0.2">
      <c r="A435" s="11" t="str">
        <f t="shared" si="10"/>
        <v>BATHURST ISLAND1997</v>
      </c>
      <c r="B435" s="3" t="s">
        <v>93</v>
      </c>
      <c r="C435" s="12">
        <v>1997</v>
      </c>
      <c r="D435" s="12"/>
      <c r="E435" s="13">
        <v>1565</v>
      </c>
      <c r="F435" s="13">
        <v>1565</v>
      </c>
      <c r="G435" s="13">
        <v>3130</v>
      </c>
      <c r="H435" s="13">
        <v>0</v>
      </c>
      <c r="I435" s="13">
        <v>0</v>
      </c>
      <c r="J435" s="13">
        <v>0</v>
      </c>
      <c r="K435" s="15">
        <v>1565</v>
      </c>
      <c r="L435" s="15">
        <v>1565</v>
      </c>
      <c r="M435" s="15">
        <v>3130</v>
      </c>
      <c r="O435" s="13"/>
      <c r="P435" s="13"/>
    </row>
    <row r="436" spans="1:16" s="93" customFormat="1" ht="12.9" customHeight="1" x14ac:dyDescent="0.2">
      <c r="A436" s="11" t="str">
        <f t="shared" si="10"/>
        <v>BATHURST ISLAND1998</v>
      </c>
      <c r="B436" s="3" t="s">
        <v>93</v>
      </c>
      <c r="C436" s="12">
        <v>1998</v>
      </c>
      <c r="D436" s="12"/>
      <c r="E436" s="13">
        <v>1200</v>
      </c>
      <c r="F436" s="13">
        <v>1200</v>
      </c>
      <c r="G436" s="13">
        <v>2400</v>
      </c>
      <c r="H436" s="13">
        <v>0</v>
      </c>
      <c r="I436" s="13">
        <v>0</v>
      </c>
      <c r="J436" s="13">
        <v>0</v>
      </c>
      <c r="K436" s="15">
        <v>1200</v>
      </c>
      <c r="L436" s="15">
        <v>1200</v>
      </c>
      <c r="M436" s="15">
        <v>2400</v>
      </c>
      <c r="O436" s="13"/>
      <c r="P436" s="13"/>
    </row>
    <row r="437" spans="1:16" s="93" customFormat="1" ht="12.9" customHeight="1" x14ac:dyDescent="0.2">
      <c r="A437" s="11" t="str">
        <f t="shared" si="10"/>
        <v>BATHURST ISLAND1999</v>
      </c>
      <c r="B437" s="95" t="s">
        <v>93</v>
      </c>
      <c r="C437" s="88">
        <v>1999</v>
      </c>
      <c r="D437" s="89"/>
      <c r="E437" s="15">
        <v>1154</v>
      </c>
      <c r="F437" s="15">
        <v>1154</v>
      </c>
      <c r="G437" s="15">
        <v>2308</v>
      </c>
      <c r="H437" s="90">
        <v>0</v>
      </c>
      <c r="I437" s="90">
        <v>0</v>
      </c>
      <c r="J437" s="15">
        <v>0</v>
      </c>
      <c r="K437" s="15">
        <v>1154</v>
      </c>
      <c r="L437" s="15">
        <v>1154</v>
      </c>
      <c r="M437" s="15">
        <v>2308</v>
      </c>
      <c r="O437" s="13"/>
      <c r="P437" s="13"/>
    </row>
    <row r="438" spans="1:16" s="93" customFormat="1" ht="12.9" customHeight="1" x14ac:dyDescent="0.2">
      <c r="A438" s="11" t="str">
        <f t="shared" si="10"/>
        <v>BATHURST ISLAND2000</v>
      </c>
      <c r="B438" s="3" t="s">
        <v>93</v>
      </c>
      <c r="C438" s="12">
        <v>2000</v>
      </c>
      <c r="D438" s="12"/>
      <c r="E438" s="13">
        <v>675</v>
      </c>
      <c r="F438" s="13">
        <v>676</v>
      </c>
      <c r="G438" s="13">
        <v>1351</v>
      </c>
      <c r="H438" s="13">
        <v>0</v>
      </c>
      <c r="I438" s="13">
        <v>0</v>
      </c>
      <c r="J438" s="13">
        <v>0</v>
      </c>
      <c r="K438" s="15">
        <v>675</v>
      </c>
      <c r="L438" s="15">
        <v>676</v>
      </c>
      <c r="M438" s="15">
        <v>1351</v>
      </c>
      <c r="O438" s="13"/>
      <c r="P438" s="13"/>
    </row>
    <row r="439" spans="1:16" s="93" customFormat="1" ht="12.9" customHeight="1" x14ac:dyDescent="0.2">
      <c r="A439" s="11" t="str">
        <f t="shared" si="10"/>
        <v>BATHURST ISLAND2001</v>
      </c>
      <c r="B439" s="3" t="s">
        <v>93</v>
      </c>
      <c r="C439" s="12">
        <v>2001</v>
      </c>
      <c r="D439" s="12"/>
      <c r="E439" s="13">
        <v>314</v>
      </c>
      <c r="F439" s="13">
        <v>312</v>
      </c>
      <c r="G439" s="13">
        <v>626</v>
      </c>
      <c r="H439" s="13">
        <v>0</v>
      </c>
      <c r="I439" s="13">
        <v>0</v>
      </c>
      <c r="J439" s="13">
        <v>0</v>
      </c>
      <c r="K439" s="15">
        <v>314</v>
      </c>
      <c r="L439" s="15">
        <v>312</v>
      </c>
      <c r="M439" s="15">
        <v>626</v>
      </c>
      <c r="O439" s="13"/>
      <c r="P439" s="13"/>
    </row>
    <row r="440" spans="1:16" s="93" customFormat="1" ht="12.9" customHeight="1" x14ac:dyDescent="0.2">
      <c r="A440" s="11" t="str">
        <f t="shared" si="10"/>
        <v>BATHURST ISLAND2002</v>
      </c>
      <c r="B440" s="93" t="s">
        <v>93</v>
      </c>
      <c r="C440" s="88">
        <v>2002</v>
      </c>
      <c r="D440" s="89"/>
      <c r="E440" s="15">
        <v>1089</v>
      </c>
      <c r="F440" s="15">
        <v>1090</v>
      </c>
      <c r="G440" s="15">
        <v>2179</v>
      </c>
      <c r="H440" s="15">
        <v>0</v>
      </c>
      <c r="I440" s="15">
        <v>0</v>
      </c>
      <c r="J440" s="15">
        <v>0</v>
      </c>
      <c r="K440" s="15">
        <v>1089</v>
      </c>
      <c r="L440" s="15">
        <v>1090</v>
      </c>
      <c r="M440" s="15">
        <v>2179</v>
      </c>
      <c r="O440" s="13"/>
      <c r="P440" s="13"/>
    </row>
    <row r="441" spans="1:16" s="93" customFormat="1" ht="12.9" customHeight="1" x14ac:dyDescent="0.2">
      <c r="A441" s="11" t="str">
        <f t="shared" si="10"/>
        <v>BATHURST ISLAND2003</v>
      </c>
      <c r="B441" s="95" t="s">
        <v>93</v>
      </c>
      <c r="C441" s="88">
        <v>2003</v>
      </c>
      <c r="D441" s="89"/>
      <c r="E441" s="15">
        <v>1056</v>
      </c>
      <c r="F441" s="15">
        <v>1056</v>
      </c>
      <c r="G441" s="15">
        <v>2112</v>
      </c>
      <c r="H441" s="90">
        <v>0</v>
      </c>
      <c r="I441" s="90">
        <v>0</v>
      </c>
      <c r="J441" s="15">
        <v>0</v>
      </c>
      <c r="K441" s="15">
        <v>1056</v>
      </c>
      <c r="L441" s="15">
        <v>1056</v>
      </c>
      <c r="M441" s="15">
        <v>2112</v>
      </c>
      <c r="O441" s="13"/>
      <c r="P441" s="13"/>
    </row>
    <row r="442" spans="1:16" s="93" customFormat="1" ht="12.9" customHeight="1" x14ac:dyDescent="0.2">
      <c r="A442" s="11" t="str">
        <f t="shared" si="10"/>
        <v>BATHURST ISLAND2004</v>
      </c>
      <c r="B442" s="95" t="s">
        <v>93</v>
      </c>
      <c r="C442" s="88">
        <v>2004</v>
      </c>
      <c r="D442" s="89"/>
      <c r="E442" s="15">
        <v>8</v>
      </c>
      <c r="F442" s="15">
        <v>8</v>
      </c>
      <c r="G442" s="15">
        <v>16</v>
      </c>
      <c r="H442" s="90">
        <v>0</v>
      </c>
      <c r="I442" s="90">
        <v>0</v>
      </c>
      <c r="J442" s="15">
        <v>0</v>
      </c>
      <c r="K442" s="15">
        <v>8</v>
      </c>
      <c r="L442" s="15">
        <v>8</v>
      </c>
      <c r="M442" s="15">
        <v>16</v>
      </c>
      <c r="O442" s="13"/>
      <c r="P442" s="13"/>
    </row>
    <row r="443" spans="1:16" s="93" customFormat="1" ht="12.9" customHeight="1" x14ac:dyDescent="0.2">
      <c r="A443" s="11" t="str">
        <f t="shared" si="10"/>
        <v>BATHURST ISLAND2008</v>
      </c>
      <c r="B443" s="3" t="s">
        <v>93</v>
      </c>
      <c r="C443" s="12">
        <v>2008</v>
      </c>
      <c r="D443" s="12"/>
      <c r="E443" s="13">
        <v>199</v>
      </c>
      <c r="F443" s="13">
        <v>199</v>
      </c>
      <c r="G443" s="13">
        <v>398</v>
      </c>
      <c r="H443" s="13">
        <v>0</v>
      </c>
      <c r="I443" s="13">
        <v>0</v>
      </c>
      <c r="J443" s="13">
        <v>0</v>
      </c>
      <c r="K443" s="15">
        <v>199</v>
      </c>
      <c r="L443" s="15">
        <v>199</v>
      </c>
      <c r="M443" s="15">
        <v>398</v>
      </c>
      <c r="O443" s="13"/>
      <c r="P443" s="13"/>
    </row>
    <row r="444" spans="1:16" s="93" customFormat="1" ht="12.9" customHeight="1" x14ac:dyDescent="0.2">
      <c r="A444" s="11" t="str">
        <f t="shared" si="10"/>
        <v>BATHURST ISLAND2009</v>
      </c>
      <c r="B444" s="3" t="s">
        <v>93</v>
      </c>
      <c r="C444" s="12">
        <v>2009</v>
      </c>
      <c r="D444" s="12"/>
      <c r="E444" s="13">
        <v>1405</v>
      </c>
      <c r="F444" s="13">
        <v>1402</v>
      </c>
      <c r="G444" s="13">
        <v>2807</v>
      </c>
      <c r="H444" s="13">
        <v>0</v>
      </c>
      <c r="I444" s="13">
        <v>0</v>
      </c>
      <c r="J444" s="13">
        <v>0</v>
      </c>
      <c r="K444" s="15">
        <v>1405</v>
      </c>
      <c r="L444" s="15">
        <v>1402</v>
      </c>
      <c r="M444" s="15">
        <v>2807</v>
      </c>
      <c r="O444" s="13"/>
      <c r="P444" s="13"/>
    </row>
    <row r="445" spans="1:16" s="93" customFormat="1" ht="12.9" customHeight="1" x14ac:dyDescent="0.2">
      <c r="A445" s="11" t="str">
        <f t="shared" si="10"/>
        <v>BATHURST ISLAND2010</v>
      </c>
      <c r="B445" s="95" t="s">
        <v>93</v>
      </c>
      <c r="C445" s="88">
        <v>2010</v>
      </c>
      <c r="D445" s="89"/>
      <c r="E445" s="15">
        <v>1242</v>
      </c>
      <c r="F445" s="15">
        <v>1243</v>
      </c>
      <c r="G445" s="15">
        <v>2485</v>
      </c>
      <c r="H445" s="90">
        <v>0</v>
      </c>
      <c r="I445" s="90">
        <v>0</v>
      </c>
      <c r="J445" s="15">
        <v>0</v>
      </c>
      <c r="K445" s="15">
        <v>1242</v>
      </c>
      <c r="L445" s="15">
        <v>1243</v>
      </c>
      <c r="M445" s="15">
        <v>2485</v>
      </c>
      <c r="O445" s="13"/>
      <c r="P445" s="13"/>
    </row>
    <row r="446" spans="1:16" s="93" customFormat="1" ht="12.9" customHeight="1" x14ac:dyDescent="0.2">
      <c r="A446" s="11" t="str">
        <f t="shared" si="10"/>
        <v>BATHURST ISLAND2011</v>
      </c>
      <c r="B446" s="3" t="s">
        <v>93</v>
      </c>
      <c r="C446" s="12">
        <v>2011</v>
      </c>
      <c r="D446" s="12"/>
      <c r="E446" s="13">
        <v>1280</v>
      </c>
      <c r="F446" s="13">
        <v>1248</v>
      </c>
      <c r="G446" s="13">
        <v>2528</v>
      </c>
      <c r="H446" s="13">
        <v>0</v>
      </c>
      <c r="I446" s="13">
        <v>0</v>
      </c>
      <c r="J446" s="13">
        <v>0</v>
      </c>
      <c r="K446" s="15">
        <v>1280</v>
      </c>
      <c r="L446" s="15">
        <v>1248</v>
      </c>
      <c r="M446" s="15">
        <v>2528</v>
      </c>
      <c r="O446" s="13"/>
      <c r="P446" s="13"/>
    </row>
    <row r="447" spans="1:16" s="93" customFormat="1" ht="12.9" customHeight="1" x14ac:dyDescent="0.2">
      <c r="A447" s="11" t="str">
        <f t="shared" si="10"/>
        <v>BATHURST ISLAND2012</v>
      </c>
      <c r="B447" s="3" t="s">
        <v>93</v>
      </c>
      <c r="C447" s="12">
        <v>2012</v>
      </c>
      <c r="D447" s="12"/>
      <c r="E447" s="13">
        <v>1192</v>
      </c>
      <c r="F447" s="13">
        <v>1184</v>
      </c>
      <c r="G447" s="13">
        <v>2376</v>
      </c>
      <c r="H447" s="13">
        <v>0</v>
      </c>
      <c r="I447" s="13">
        <v>0</v>
      </c>
      <c r="J447" s="13">
        <v>0</v>
      </c>
      <c r="K447" s="15">
        <v>1192</v>
      </c>
      <c r="L447" s="15">
        <v>1184</v>
      </c>
      <c r="M447" s="15">
        <v>2376</v>
      </c>
      <c r="O447" s="13"/>
      <c r="P447" s="13"/>
    </row>
    <row r="448" spans="1:16" s="93" customFormat="1" ht="12.9" customHeight="1" x14ac:dyDescent="0.2">
      <c r="A448" s="11" t="str">
        <f t="shared" si="10"/>
        <v>BATHURST ISLAND2013</v>
      </c>
      <c r="B448" s="95" t="s">
        <v>93</v>
      </c>
      <c r="C448" s="88">
        <v>2013</v>
      </c>
      <c r="D448" s="89"/>
      <c r="E448" s="15">
        <v>1142</v>
      </c>
      <c r="F448" s="15">
        <v>1134</v>
      </c>
      <c r="G448" s="15">
        <v>2276</v>
      </c>
      <c r="H448" s="90">
        <v>0</v>
      </c>
      <c r="I448" s="90">
        <v>0</v>
      </c>
      <c r="J448" s="15">
        <v>0</v>
      </c>
      <c r="K448" s="15">
        <v>1142</v>
      </c>
      <c r="L448" s="15">
        <v>1134</v>
      </c>
      <c r="M448" s="15">
        <v>2276</v>
      </c>
      <c r="O448" s="13"/>
      <c r="P448" s="13"/>
    </row>
    <row r="449" spans="1:16" s="93" customFormat="1" ht="12.9" customHeight="1" x14ac:dyDescent="0.2">
      <c r="A449" s="11" t="str">
        <f t="shared" si="10"/>
        <v>BATHURST ISLAND2014</v>
      </c>
      <c r="B449" s="95" t="s">
        <v>93</v>
      </c>
      <c r="C449" s="88">
        <v>2014</v>
      </c>
      <c r="D449" s="89"/>
      <c r="E449" s="15">
        <v>1179</v>
      </c>
      <c r="F449" s="15">
        <v>1182</v>
      </c>
      <c r="G449" s="15">
        <v>2361</v>
      </c>
      <c r="H449" s="90">
        <v>0</v>
      </c>
      <c r="I449" s="90">
        <v>0</v>
      </c>
      <c r="J449" s="15">
        <v>0</v>
      </c>
      <c r="K449" s="15">
        <v>1179</v>
      </c>
      <c r="L449" s="15">
        <v>1182</v>
      </c>
      <c r="M449" s="15">
        <v>2361</v>
      </c>
      <c r="O449" s="13"/>
      <c r="P449" s="13"/>
    </row>
    <row r="450" spans="1:16" s="93" customFormat="1" ht="12.9" customHeight="1" x14ac:dyDescent="0.2">
      <c r="A450" s="11" t="str">
        <f t="shared" si="10"/>
        <v>BATHURST ISLAND2015</v>
      </c>
      <c r="B450" s="3" t="s">
        <v>93</v>
      </c>
      <c r="C450" s="12">
        <v>2015</v>
      </c>
      <c r="D450" s="12"/>
      <c r="E450" s="13">
        <v>1121</v>
      </c>
      <c r="F450" s="13">
        <v>1122</v>
      </c>
      <c r="G450" s="13">
        <v>2243</v>
      </c>
      <c r="H450" s="13">
        <v>0</v>
      </c>
      <c r="I450" s="13">
        <v>0</v>
      </c>
      <c r="J450" s="13">
        <v>0</v>
      </c>
      <c r="K450" s="15">
        <v>1121</v>
      </c>
      <c r="L450" s="15">
        <v>1122</v>
      </c>
      <c r="M450" s="15">
        <v>2243</v>
      </c>
      <c r="O450" s="13"/>
      <c r="P450" s="13"/>
    </row>
    <row r="451" spans="1:16" s="93" customFormat="1" ht="12.9" customHeight="1" x14ac:dyDescent="0.2">
      <c r="A451" s="11" t="str">
        <f t="shared" ref="A451:A503" si="11">CONCATENATE(B451,C451)</f>
        <v>BATHURST ISLAND2016</v>
      </c>
      <c r="B451" s="95" t="s">
        <v>93</v>
      </c>
      <c r="C451" s="88">
        <v>2016</v>
      </c>
      <c r="D451" s="89"/>
      <c r="E451" s="15">
        <v>1361</v>
      </c>
      <c r="F451" s="15">
        <v>1362</v>
      </c>
      <c r="G451" s="15">
        <v>2723</v>
      </c>
      <c r="H451" s="90">
        <v>0</v>
      </c>
      <c r="I451" s="90">
        <v>0</v>
      </c>
      <c r="J451" s="15">
        <v>0</v>
      </c>
      <c r="K451" s="15">
        <v>1361</v>
      </c>
      <c r="L451" s="15">
        <v>1362</v>
      </c>
      <c r="M451" s="15">
        <v>2723</v>
      </c>
      <c r="O451" s="13"/>
      <c r="P451" s="13"/>
    </row>
    <row r="452" spans="1:16" s="93" customFormat="1" ht="12.9" customHeight="1" x14ac:dyDescent="0.2">
      <c r="A452" s="11" t="str">
        <f t="shared" si="11"/>
        <v>BATHURST ISLAND2017</v>
      </c>
      <c r="B452" s="93" t="s">
        <v>93</v>
      </c>
      <c r="C452" s="88">
        <v>2017</v>
      </c>
      <c r="D452" s="89"/>
      <c r="E452" s="15">
        <v>1392</v>
      </c>
      <c r="F452" s="15">
        <v>1392</v>
      </c>
      <c r="G452" s="15">
        <v>2784</v>
      </c>
      <c r="H452" s="15">
        <v>0</v>
      </c>
      <c r="I452" s="15">
        <v>0</v>
      </c>
      <c r="J452" s="15">
        <v>0</v>
      </c>
      <c r="K452" s="15">
        <v>1392</v>
      </c>
      <c r="L452" s="15">
        <v>1392</v>
      </c>
      <c r="M452" s="15">
        <v>2784</v>
      </c>
      <c r="O452" s="13"/>
      <c r="P452" s="13"/>
    </row>
    <row r="453" spans="1:16" s="93" customFormat="1" ht="12.9" customHeight="1" x14ac:dyDescent="0.2">
      <c r="A453" s="11" t="str">
        <f t="shared" si="11"/>
        <v>BATHURST ISLAND2018</v>
      </c>
      <c r="B453" s="95" t="s">
        <v>93</v>
      </c>
      <c r="C453" s="88">
        <v>2018</v>
      </c>
      <c r="D453" s="89"/>
      <c r="E453" s="15">
        <v>1340</v>
      </c>
      <c r="F453" s="15">
        <v>1336</v>
      </c>
      <c r="G453" s="15">
        <v>2676</v>
      </c>
      <c r="H453" s="90">
        <v>0</v>
      </c>
      <c r="I453" s="90">
        <v>0</v>
      </c>
      <c r="J453" s="15">
        <v>0</v>
      </c>
      <c r="K453" s="15">
        <v>1340</v>
      </c>
      <c r="L453" s="15">
        <v>1336</v>
      </c>
      <c r="M453" s="15">
        <v>2676</v>
      </c>
      <c r="O453" s="13"/>
      <c r="P453" s="13"/>
    </row>
    <row r="454" spans="1:16" s="93" customFormat="1" ht="12.9" customHeight="1" x14ac:dyDescent="0.2">
      <c r="A454" s="11" t="str">
        <f t="shared" si="11"/>
        <v>BATHURST ISLAND2019</v>
      </c>
      <c r="B454" s="3" t="s">
        <v>93</v>
      </c>
      <c r="C454" s="12">
        <v>2019</v>
      </c>
      <c r="D454" s="12"/>
      <c r="E454" s="13">
        <v>1266</v>
      </c>
      <c r="F454" s="13">
        <v>1266</v>
      </c>
      <c r="G454" s="13">
        <v>2532</v>
      </c>
      <c r="H454" s="13">
        <v>0</v>
      </c>
      <c r="I454" s="13">
        <v>0</v>
      </c>
      <c r="J454" s="13">
        <v>0</v>
      </c>
      <c r="K454" s="15">
        <v>1266</v>
      </c>
      <c r="L454" s="15">
        <v>1266</v>
      </c>
      <c r="M454" s="15">
        <v>2532</v>
      </c>
      <c r="O454" s="13"/>
      <c r="P454" s="13"/>
    </row>
    <row r="455" spans="1:16" s="93" customFormat="1" ht="12.9" customHeight="1" x14ac:dyDescent="0.2">
      <c r="A455" s="11" t="str">
        <f t="shared" si="11"/>
        <v>BATHURST ISLAND2020</v>
      </c>
      <c r="B455" s="93" t="s">
        <v>93</v>
      </c>
      <c r="C455" s="12">
        <v>2020</v>
      </c>
      <c r="D455" s="89"/>
      <c r="E455" s="94">
        <v>1147</v>
      </c>
      <c r="F455" s="94">
        <v>1152</v>
      </c>
      <c r="G455" s="94">
        <v>2299</v>
      </c>
      <c r="H455" s="94">
        <v>0</v>
      </c>
      <c r="I455" s="94">
        <v>0</v>
      </c>
      <c r="J455" s="94">
        <v>0</v>
      </c>
      <c r="K455" s="15">
        <v>1147</v>
      </c>
      <c r="L455" s="15">
        <v>1152</v>
      </c>
      <c r="M455" s="15">
        <v>2299</v>
      </c>
      <c r="O455" s="13"/>
      <c r="P455" s="13"/>
    </row>
    <row r="456" spans="1:16" s="93" customFormat="1" ht="12.9" customHeight="1" x14ac:dyDescent="0.2">
      <c r="A456" s="11" t="str">
        <f t="shared" si="11"/>
        <v>BATHURST ISLAND2021</v>
      </c>
      <c r="B456" s="3" t="s">
        <v>93</v>
      </c>
      <c r="C456" s="12">
        <v>2021</v>
      </c>
      <c r="D456" s="12"/>
      <c r="E456" s="13">
        <v>1310</v>
      </c>
      <c r="F456" s="13">
        <v>1309</v>
      </c>
      <c r="G456" s="13">
        <v>2619</v>
      </c>
      <c r="H456" s="13">
        <v>0</v>
      </c>
      <c r="I456" s="13">
        <v>0</v>
      </c>
      <c r="J456" s="13">
        <v>0</v>
      </c>
      <c r="K456" s="15">
        <v>1310</v>
      </c>
      <c r="L456" s="15">
        <v>1309</v>
      </c>
      <c r="M456" s="15">
        <v>2619</v>
      </c>
      <c r="O456" s="13"/>
      <c r="P456" s="13"/>
    </row>
    <row r="457" spans="1:16" s="93" customFormat="1" ht="12.9" customHeight="1" x14ac:dyDescent="0.2">
      <c r="A457" s="11" t="str">
        <f t="shared" si="11"/>
        <v>BATHURST ISLAND2022</v>
      </c>
      <c r="B457" s="3" t="s">
        <v>93</v>
      </c>
      <c r="C457" s="12">
        <v>2022</v>
      </c>
      <c r="D457" s="12"/>
      <c r="E457" s="13">
        <v>1137</v>
      </c>
      <c r="F457" s="13">
        <v>1130</v>
      </c>
      <c r="G457" s="13">
        <v>2267</v>
      </c>
      <c r="H457" s="13">
        <v>0</v>
      </c>
      <c r="I457" s="13">
        <v>0</v>
      </c>
      <c r="J457" s="13">
        <v>0</v>
      </c>
      <c r="K457" s="15">
        <v>1137</v>
      </c>
      <c r="L457" s="15">
        <v>1130</v>
      </c>
      <c r="M457" s="15">
        <v>2267</v>
      </c>
      <c r="O457" s="13"/>
      <c r="P457" s="13"/>
    </row>
    <row r="458" spans="1:16" s="93" customFormat="1" ht="12.9" customHeight="1" x14ac:dyDescent="0.2">
      <c r="A458" s="11" t="str">
        <f t="shared" si="11"/>
        <v>BATHURST ISLAND2023</v>
      </c>
      <c r="B458" s="3" t="s">
        <v>93</v>
      </c>
      <c r="C458" s="12">
        <v>2023</v>
      </c>
      <c r="D458" s="12"/>
      <c r="E458" s="13">
        <v>1227</v>
      </c>
      <c r="F458" s="13">
        <v>1227</v>
      </c>
      <c r="G458" s="13">
        <v>2454</v>
      </c>
      <c r="H458" s="13">
        <v>0</v>
      </c>
      <c r="I458" s="13">
        <v>0</v>
      </c>
      <c r="J458" s="13">
        <v>0</v>
      </c>
      <c r="K458" s="15">
        <v>1227</v>
      </c>
      <c r="L458" s="15">
        <v>1227</v>
      </c>
      <c r="M458" s="15">
        <v>2454</v>
      </c>
      <c r="O458" s="13"/>
      <c r="P458" s="13"/>
    </row>
    <row r="459" spans="1:16" s="93" customFormat="1" ht="12.9" customHeight="1" x14ac:dyDescent="0.2">
      <c r="A459" s="11" t="str">
        <f t="shared" si="11"/>
        <v>BATHURST ISLAND2024</v>
      </c>
      <c r="B459" s="3" t="s">
        <v>93</v>
      </c>
      <c r="C459" s="12">
        <v>2024</v>
      </c>
      <c r="D459" s="12"/>
      <c r="E459" s="13">
        <v>1272</v>
      </c>
      <c r="F459" s="13">
        <v>1270</v>
      </c>
      <c r="G459" s="13">
        <v>2542</v>
      </c>
      <c r="H459" s="13">
        <v>0</v>
      </c>
      <c r="I459" s="13">
        <v>0</v>
      </c>
      <c r="J459" s="13">
        <v>0</v>
      </c>
      <c r="K459" s="15">
        <v>1272</v>
      </c>
      <c r="L459" s="15">
        <v>1270</v>
      </c>
      <c r="M459" s="15">
        <v>2542</v>
      </c>
      <c r="O459" s="13"/>
      <c r="P459" s="13"/>
    </row>
    <row r="460" spans="1:16" s="93" customFormat="1" ht="12.9" customHeight="1" x14ac:dyDescent="0.2">
      <c r="A460" s="11" t="str">
        <f t="shared" si="11"/>
        <v>BENDIGO2019</v>
      </c>
      <c r="B460" s="95" t="s">
        <v>155</v>
      </c>
      <c r="C460" s="88">
        <v>2019</v>
      </c>
      <c r="D460" s="89"/>
      <c r="E460" s="15">
        <v>258</v>
      </c>
      <c r="F460" s="15">
        <v>255</v>
      </c>
      <c r="G460" s="15">
        <v>513</v>
      </c>
      <c r="H460" s="90">
        <v>0</v>
      </c>
      <c r="I460" s="90">
        <v>0</v>
      </c>
      <c r="J460" s="15">
        <v>0</v>
      </c>
      <c r="K460" s="15">
        <v>258</v>
      </c>
      <c r="L460" s="15">
        <v>255</v>
      </c>
      <c r="M460" s="15">
        <v>513</v>
      </c>
      <c r="O460" s="13"/>
      <c r="P460" s="13"/>
    </row>
    <row r="461" spans="1:16" s="93" customFormat="1" ht="12.9" customHeight="1" x14ac:dyDescent="0.2">
      <c r="A461" s="11" t="str">
        <f t="shared" si="11"/>
        <v>BENDIGO2020</v>
      </c>
      <c r="B461" s="3" t="s">
        <v>155</v>
      </c>
      <c r="C461" s="12">
        <v>2020</v>
      </c>
      <c r="D461" s="12"/>
      <c r="E461" s="13">
        <v>104</v>
      </c>
      <c r="F461" s="13">
        <v>103</v>
      </c>
      <c r="G461" s="13">
        <v>207</v>
      </c>
      <c r="H461" s="13">
        <v>0</v>
      </c>
      <c r="I461" s="13">
        <v>0</v>
      </c>
      <c r="J461" s="13">
        <v>0</v>
      </c>
      <c r="K461" s="15">
        <v>104</v>
      </c>
      <c r="L461" s="15">
        <v>103</v>
      </c>
      <c r="M461" s="15">
        <v>207</v>
      </c>
      <c r="O461" s="13"/>
      <c r="P461" s="13"/>
    </row>
    <row r="462" spans="1:16" s="93" customFormat="1" ht="12.9" customHeight="1" x14ac:dyDescent="0.2">
      <c r="A462" s="11" t="str">
        <f t="shared" si="11"/>
        <v>BENDIGO2021</v>
      </c>
      <c r="B462" s="3" t="s">
        <v>155</v>
      </c>
      <c r="C462" s="12">
        <v>2021</v>
      </c>
      <c r="D462" s="12"/>
      <c r="E462" s="13">
        <v>207</v>
      </c>
      <c r="F462" s="13">
        <v>207</v>
      </c>
      <c r="G462" s="13">
        <v>414</v>
      </c>
      <c r="H462" s="13">
        <v>0</v>
      </c>
      <c r="I462" s="13">
        <v>0</v>
      </c>
      <c r="J462" s="13">
        <v>0</v>
      </c>
      <c r="K462" s="15">
        <v>207</v>
      </c>
      <c r="L462" s="15">
        <v>207</v>
      </c>
      <c r="M462" s="15">
        <v>414</v>
      </c>
      <c r="O462" s="13"/>
      <c r="P462" s="13"/>
    </row>
    <row r="463" spans="1:16" s="93" customFormat="1" ht="12.9" customHeight="1" x14ac:dyDescent="0.2">
      <c r="A463" s="11" t="str">
        <f t="shared" si="11"/>
        <v>BENDIGO2022</v>
      </c>
      <c r="B463" s="3" t="s">
        <v>155</v>
      </c>
      <c r="C463" s="12">
        <v>2022</v>
      </c>
      <c r="D463" s="12"/>
      <c r="E463" s="13">
        <v>418</v>
      </c>
      <c r="F463" s="13">
        <v>415</v>
      </c>
      <c r="G463" s="13">
        <v>833</v>
      </c>
      <c r="H463" s="13">
        <v>0</v>
      </c>
      <c r="I463" s="13">
        <v>0</v>
      </c>
      <c r="J463" s="13">
        <v>0</v>
      </c>
      <c r="K463" s="15">
        <v>418</v>
      </c>
      <c r="L463" s="15">
        <v>415</v>
      </c>
      <c r="M463" s="15">
        <v>833</v>
      </c>
      <c r="O463" s="13"/>
      <c r="P463" s="13"/>
    </row>
    <row r="464" spans="1:16" s="93" customFormat="1" ht="12.9" customHeight="1" x14ac:dyDescent="0.2">
      <c r="A464" s="11" t="str">
        <f t="shared" si="11"/>
        <v>BENDIGO2023</v>
      </c>
      <c r="B464" s="95" t="s">
        <v>155</v>
      </c>
      <c r="C464" s="88">
        <v>2023</v>
      </c>
      <c r="D464" s="89"/>
      <c r="E464" s="15">
        <v>362</v>
      </c>
      <c r="F464" s="15">
        <v>358</v>
      </c>
      <c r="G464" s="15">
        <v>720</v>
      </c>
      <c r="H464" s="90">
        <v>0</v>
      </c>
      <c r="I464" s="90">
        <v>0</v>
      </c>
      <c r="J464" s="15">
        <v>0</v>
      </c>
      <c r="K464" s="15">
        <v>362</v>
      </c>
      <c r="L464" s="15">
        <v>358</v>
      </c>
      <c r="M464" s="15">
        <v>720</v>
      </c>
      <c r="O464" s="13"/>
      <c r="P464" s="13"/>
    </row>
    <row r="465" spans="1:16" s="93" customFormat="1" ht="12.9" customHeight="1" x14ac:dyDescent="0.2">
      <c r="A465" s="11" t="str">
        <f t="shared" si="11"/>
        <v>BENDIGO2024</v>
      </c>
      <c r="B465" s="91" t="s">
        <v>155</v>
      </c>
      <c r="C465" s="12">
        <v>2024</v>
      </c>
      <c r="D465" s="12"/>
      <c r="E465" s="13">
        <v>330</v>
      </c>
      <c r="F465" s="13">
        <v>329</v>
      </c>
      <c r="G465" s="13">
        <v>659</v>
      </c>
      <c r="H465" s="13">
        <v>0</v>
      </c>
      <c r="I465" s="13">
        <v>0</v>
      </c>
      <c r="J465" s="13">
        <v>0</v>
      </c>
      <c r="K465" s="15">
        <v>330</v>
      </c>
      <c r="L465" s="15">
        <v>329</v>
      </c>
      <c r="M465" s="15">
        <v>659</v>
      </c>
      <c r="O465" s="13"/>
      <c r="P465" s="13"/>
    </row>
    <row r="466" spans="1:16" s="93" customFormat="1" ht="12.9" customHeight="1" x14ac:dyDescent="0.2">
      <c r="A466" s="11" t="str">
        <f t="shared" si="11"/>
        <v>BLACKALL1985</v>
      </c>
      <c r="B466" s="3" t="s">
        <v>160</v>
      </c>
      <c r="C466" s="12">
        <v>1985</v>
      </c>
      <c r="D466" s="12"/>
      <c r="E466" s="13">
        <v>410</v>
      </c>
      <c r="F466" s="13">
        <v>409</v>
      </c>
      <c r="G466" s="13">
        <v>819</v>
      </c>
      <c r="H466" s="13">
        <v>0</v>
      </c>
      <c r="I466" s="13">
        <v>0</v>
      </c>
      <c r="J466" s="13">
        <v>0</v>
      </c>
      <c r="K466" s="15">
        <v>410</v>
      </c>
      <c r="L466" s="15">
        <v>409</v>
      </c>
      <c r="M466" s="15">
        <v>819</v>
      </c>
      <c r="O466" s="13"/>
      <c r="P466" s="13"/>
    </row>
    <row r="467" spans="1:16" s="93" customFormat="1" ht="12.9" customHeight="1" x14ac:dyDescent="0.2">
      <c r="A467" s="11" t="str">
        <f t="shared" si="11"/>
        <v>BLACKALL1986</v>
      </c>
      <c r="B467" s="95" t="s">
        <v>160</v>
      </c>
      <c r="C467" s="88">
        <v>1986</v>
      </c>
      <c r="D467" s="89"/>
      <c r="E467" s="15">
        <v>403</v>
      </c>
      <c r="F467" s="15">
        <v>403</v>
      </c>
      <c r="G467" s="15">
        <v>806</v>
      </c>
      <c r="H467" s="90">
        <v>0</v>
      </c>
      <c r="I467" s="90">
        <v>0</v>
      </c>
      <c r="J467" s="15">
        <v>0</v>
      </c>
      <c r="K467" s="15">
        <v>403</v>
      </c>
      <c r="L467" s="15">
        <v>403</v>
      </c>
      <c r="M467" s="15">
        <v>806</v>
      </c>
      <c r="O467" s="13"/>
      <c r="P467" s="13"/>
    </row>
    <row r="468" spans="1:16" s="93" customFormat="1" ht="12.9" customHeight="1" x14ac:dyDescent="0.2">
      <c r="A468" s="11" t="str">
        <f t="shared" si="11"/>
        <v>BLACKALL1987</v>
      </c>
      <c r="B468" s="3" t="s">
        <v>160</v>
      </c>
      <c r="C468" s="12">
        <v>1987</v>
      </c>
      <c r="D468" s="12"/>
      <c r="E468" s="13">
        <v>173</v>
      </c>
      <c r="F468" s="13">
        <v>173</v>
      </c>
      <c r="G468" s="13">
        <v>346</v>
      </c>
      <c r="H468" s="13">
        <v>0</v>
      </c>
      <c r="I468" s="13">
        <v>0</v>
      </c>
      <c r="J468" s="13">
        <v>0</v>
      </c>
      <c r="K468" s="15">
        <v>173</v>
      </c>
      <c r="L468" s="15">
        <v>173</v>
      </c>
      <c r="M468" s="15">
        <v>346</v>
      </c>
      <c r="O468" s="13"/>
      <c r="P468" s="13"/>
    </row>
    <row r="469" spans="1:16" s="93" customFormat="1" ht="12.9" customHeight="1" x14ac:dyDescent="0.2">
      <c r="A469" s="11" t="str">
        <f t="shared" si="11"/>
        <v>BLACKALL1991</v>
      </c>
      <c r="B469" s="3" t="s">
        <v>160</v>
      </c>
      <c r="C469" s="12">
        <v>1991</v>
      </c>
      <c r="D469" s="12"/>
      <c r="E469" s="13">
        <v>213</v>
      </c>
      <c r="F469" s="13">
        <v>216</v>
      </c>
      <c r="G469" s="13">
        <v>429</v>
      </c>
      <c r="H469" s="13">
        <v>0</v>
      </c>
      <c r="I469" s="13">
        <v>0</v>
      </c>
      <c r="J469" s="13">
        <v>0</v>
      </c>
      <c r="K469" s="15">
        <v>213</v>
      </c>
      <c r="L469" s="15">
        <v>216</v>
      </c>
      <c r="M469" s="15">
        <v>429</v>
      </c>
      <c r="O469" s="13"/>
      <c r="P469" s="13"/>
    </row>
    <row r="470" spans="1:16" s="93" customFormat="1" ht="12.9" customHeight="1" x14ac:dyDescent="0.2">
      <c r="A470" s="11" t="str">
        <f t="shared" si="11"/>
        <v>BLACKALL1992</v>
      </c>
      <c r="B470" s="95" t="s">
        <v>160</v>
      </c>
      <c r="C470" s="88">
        <v>1992</v>
      </c>
      <c r="D470" s="89"/>
      <c r="E470" s="15">
        <v>169</v>
      </c>
      <c r="F470" s="15">
        <v>169</v>
      </c>
      <c r="G470" s="15">
        <v>338</v>
      </c>
      <c r="H470" s="90">
        <v>0</v>
      </c>
      <c r="I470" s="90">
        <v>0</v>
      </c>
      <c r="J470" s="15">
        <v>0</v>
      </c>
      <c r="K470" s="15">
        <v>169</v>
      </c>
      <c r="L470" s="15">
        <v>169</v>
      </c>
      <c r="M470" s="15">
        <v>338</v>
      </c>
      <c r="O470" s="13"/>
      <c r="P470" s="13"/>
    </row>
    <row r="471" spans="1:16" s="93" customFormat="1" ht="12.9" customHeight="1" x14ac:dyDescent="0.2">
      <c r="A471" s="11" t="str">
        <f t="shared" si="11"/>
        <v>BLACKALL1993</v>
      </c>
      <c r="B471" s="3" t="s">
        <v>160</v>
      </c>
      <c r="C471" s="12">
        <v>1993</v>
      </c>
      <c r="D471" s="12"/>
      <c r="E471" s="13">
        <v>168</v>
      </c>
      <c r="F471" s="13">
        <v>168</v>
      </c>
      <c r="G471" s="13">
        <v>336</v>
      </c>
      <c r="H471" s="13">
        <v>0</v>
      </c>
      <c r="I471" s="13">
        <v>0</v>
      </c>
      <c r="J471" s="13">
        <v>0</v>
      </c>
      <c r="K471" s="15">
        <v>168</v>
      </c>
      <c r="L471" s="15">
        <v>168</v>
      </c>
      <c r="M471" s="15">
        <v>336</v>
      </c>
      <c r="O471" s="13"/>
      <c r="P471" s="13"/>
    </row>
    <row r="472" spans="1:16" s="93" customFormat="1" ht="12.9" customHeight="1" x14ac:dyDescent="0.2">
      <c r="A472" s="11" t="str">
        <f t="shared" si="11"/>
        <v>BLACKALL1994</v>
      </c>
      <c r="B472" s="3" t="s">
        <v>160</v>
      </c>
      <c r="C472" s="12">
        <v>1994</v>
      </c>
      <c r="D472" s="12"/>
      <c r="E472" s="13">
        <v>156</v>
      </c>
      <c r="F472" s="13">
        <v>156</v>
      </c>
      <c r="G472" s="13">
        <v>312</v>
      </c>
      <c r="H472" s="13">
        <v>0</v>
      </c>
      <c r="I472" s="13">
        <v>0</v>
      </c>
      <c r="J472" s="13">
        <v>0</v>
      </c>
      <c r="K472" s="15">
        <v>156</v>
      </c>
      <c r="L472" s="15">
        <v>156</v>
      </c>
      <c r="M472" s="15">
        <v>312</v>
      </c>
      <c r="O472" s="13"/>
      <c r="P472" s="13"/>
    </row>
    <row r="473" spans="1:16" s="93" customFormat="1" ht="12.9" customHeight="1" x14ac:dyDescent="0.2">
      <c r="A473" s="11" t="str">
        <f t="shared" si="11"/>
        <v>BLACKALL1995</v>
      </c>
      <c r="B473" s="3" t="s">
        <v>160</v>
      </c>
      <c r="C473" s="12">
        <v>1995</v>
      </c>
      <c r="D473" s="12"/>
      <c r="E473" s="13">
        <v>158</v>
      </c>
      <c r="F473" s="13">
        <v>158</v>
      </c>
      <c r="G473" s="13">
        <v>316</v>
      </c>
      <c r="H473" s="13">
        <v>0</v>
      </c>
      <c r="I473" s="13">
        <v>0</v>
      </c>
      <c r="J473" s="13">
        <v>0</v>
      </c>
      <c r="K473" s="15">
        <v>158</v>
      </c>
      <c r="L473" s="15">
        <v>158</v>
      </c>
      <c r="M473" s="15">
        <v>316</v>
      </c>
      <c r="O473" s="13"/>
      <c r="P473" s="13"/>
    </row>
    <row r="474" spans="1:16" s="93" customFormat="1" ht="12.9" customHeight="1" x14ac:dyDescent="0.2">
      <c r="A474" s="11" t="str">
        <f t="shared" si="11"/>
        <v>BLACKALL1996</v>
      </c>
      <c r="B474" s="3" t="s">
        <v>160</v>
      </c>
      <c r="C474" s="12">
        <v>1996</v>
      </c>
      <c r="D474" s="12"/>
      <c r="E474" s="13">
        <v>158</v>
      </c>
      <c r="F474" s="13">
        <v>158</v>
      </c>
      <c r="G474" s="13">
        <v>316</v>
      </c>
      <c r="H474" s="13">
        <v>0</v>
      </c>
      <c r="I474" s="13">
        <v>0</v>
      </c>
      <c r="J474" s="13">
        <v>0</v>
      </c>
      <c r="K474" s="15">
        <v>158</v>
      </c>
      <c r="L474" s="15">
        <v>158</v>
      </c>
      <c r="M474" s="15">
        <v>316</v>
      </c>
      <c r="O474" s="13"/>
      <c r="P474" s="13"/>
    </row>
    <row r="475" spans="1:16" s="93" customFormat="1" ht="12.9" customHeight="1" x14ac:dyDescent="0.2">
      <c r="A475" s="11" t="str">
        <f t="shared" si="11"/>
        <v>BLACKALL1997</v>
      </c>
      <c r="B475" s="3" t="s">
        <v>160</v>
      </c>
      <c r="C475" s="12">
        <v>1997</v>
      </c>
      <c r="D475" s="12"/>
      <c r="E475" s="13">
        <v>157</v>
      </c>
      <c r="F475" s="13">
        <v>157</v>
      </c>
      <c r="G475" s="13">
        <v>314</v>
      </c>
      <c r="H475" s="13">
        <v>0</v>
      </c>
      <c r="I475" s="13">
        <v>0</v>
      </c>
      <c r="J475" s="13">
        <v>0</v>
      </c>
      <c r="K475" s="15">
        <v>157</v>
      </c>
      <c r="L475" s="15">
        <v>157</v>
      </c>
      <c r="M475" s="15">
        <v>314</v>
      </c>
      <c r="O475" s="13"/>
      <c r="P475" s="13"/>
    </row>
    <row r="476" spans="1:16" s="93" customFormat="1" ht="12.9" customHeight="1" x14ac:dyDescent="0.2">
      <c r="A476" s="11" t="str">
        <f t="shared" si="11"/>
        <v>BLACKALL1998</v>
      </c>
      <c r="B476" s="95" t="s">
        <v>160</v>
      </c>
      <c r="C476" s="88">
        <v>1998</v>
      </c>
      <c r="D476" s="89"/>
      <c r="E476" s="15">
        <v>156</v>
      </c>
      <c r="F476" s="15">
        <v>156</v>
      </c>
      <c r="G476" s="15">
        <v>312</v>
      </c>
      <c r="H476" s="90">
        <v>0</v>
      </c>
      <c r="I476" s="90">
        <v>0</v>
      </c>
      <c r="J476" s="15">
        <v>0</v>
      </c>
      <c r="K476" s="15">
        <v>156</v>
      </c>
      <c r="L476" s="15">
        <v>156</v>
      </c>
      <c r="M476" s="15">
        <v>312</v>
      </c>
      <c r="O476" s="13"/>
      <c r="P476" s="13"/>
    </row>
    <row r="477" spans="1:16" s="93" customFormat="1" ht="12.9" customHeight="1" x14ac:dyDescent="0.2">
      <c r="A477" s="11" t="str">
        <f t="shared" si="11"/>
        <v>BLACKALL1999</v>
      </c>
      <c r="B477" s="95" t="s">
        <v>160</v>
      </c>
      <c r="C477" s="88">
        <v>1999</v>
      </c>
      <c r="D477" s="89"/>
      <c r="E477" s="15">
        <v>157</v>
      </c>
      <c r="F477" s="15">
        <v>156</v>
      </c>
      <c r="G477" s="15">
        <v>313</v>
      </c>
      <c r="H477" s="90">
        <v>0</v>
      </c>
      <c r="I477" s="90">
        <v>0</v>
      </c>
      <c r="J477" s="15">
        <v>0</v>
      </c>
      <c r="K477" s="15">
        <v>157</v>
      </c>
      <c r="L477" s="15">
        <v>156</v>
      </c>
      <c r="M477" s="15">
        <v>313</v>
      </c>
      <c r="O477" s="13"/>
      <c r="P477" s="13"/>
    </row>
    <row r="478" spans="1:16" s="93" customFormat="1" ht="12.9" customHeight="1" x14ac:dyDescent="0.2">
      <c r="A478" s="11" t="str">
        <f t="shared" si="11"/>
        <v>BLACKALL2000</v>
      </c>
      <c r="B478" s="95" t="s">
        <v>160</v>
      </c>
      <c r="C478" s="88">
        <v>2000</v>
      </c>
      <c r="D478" s="89"/>
      <c r="E478" s="15">
        <v>153</v>
      </c>
      <c r="F478" s="15">
        <v>154</v>
      </c>
      <c r="G478" s="15">
        <v>307</v>
      </c>
      <c r="H478" s="90">
        <v>0</v>
      </c>
      <c r="I478" s="90">
        <v>0</v>
      </c>
      <c r="J478" s="15">
        <v>0</v>
      </c>
      <c r="K478" s="15">
        <v>153</v>
      </c>
      <c r="L478" s="15">
        <v>154</v>
      </c>
      <c r="M478" s="15">
        <v>307</v>
      </c>
      <c r="O478" s="13"/>
      <c r="P478" s="13"/>
    </row>
    <row r="479" spans="1:16" s="93" customFormat="1" ht="12.9" customHeight="1" x14ac:dyDescent="0.2">
      <c r="A479" s="11" t="str">
        <f t="shared" si="11"/>
        <v>BLACKALL2001</v>
      </c>
      <c r="B479" s="93" t="s">
        <v>160</v>
      </c>
      <c r="C479" s="88">
        <v>2001</v>
      </c>
      <c r="D479" s="89"/>
      <c r="E479" s="90">
        <v>160</v>
      </c>
      <c r="F479" s="90">
        <v>161</v>
      </c>
      <c r="G479" s="15">
        <v>321</v>
      </c>
      <c r="H479" s="90">
        <v>0</v>
      </c>
      <c r="I479" s="90">
        <v>0</v>
      </c>
      <c r="J479" s="15">
        <v>0</v>
      </c>
      <c r="K479" s="15">
        <v>160</v>
      </c>
      <c r="L479" s="15">
        <v>161</v>
      </c>
      <c r="M479" s="15">
        <v>321</v>
      </c>
      <c r="O479" s="13"/>
      <c r="P479" s="13"/>
    </row>
    <row r="480" spans="1:16" s="93" customFormat="1" ht="12.9" customHeight="1" x14ac:dyDescent="0.2">
      <c r="A480" s="11" t="str">
        <f t="shared" si="11"/>
        <v>BLACKALL2002</v>
      </c>
      <c r="B480" s="95" t="s">
        <v>160</v>
      </c>
      <c r="C480" s="88">
        <v>2002</v>
      </c>
      <c r="D480" s="89"/>
      <c r="E480" s="15">
        <v>158</v>
      </c>
      <c r="F480" s="15">
        <v>157</v>
      </c>
      <c r="G480" s="15">
        <v>315</v>
      </c>
      <c r="H480" s="90">
        <v>0</v>
      </c>
      <c r="I480" s="90">
        <v>0</v>
      </c>
      <c r="J480" s="15">
        <v>0</v>
      </c>
      <c r="K480" s="15">
        <v>158</v>
      </c>
      <c r="L480" s="15">
        <v>157</v>
      </c>
      <c r="M480" s="15">
        <v>315</v>
      </c>
      <c r="O480" s="13"/>
      <c r="P480" s="13"/>
    </row>
    <row r="481" spans="1:16" s="93" customFormat="1" ht="12.9" customHeight="1" x14ac:dyDescent="0.2">
      <c r="A481" s="11" t="str">
        <f t="shared" si="11"/>
        <v>BLACKALL2003</v>
      </c>
      <c r="B481" s="91" t="s">
        <v>160</v>
      </c>
      <c r="C481" s="16">
        <v>2003</v>
      </c>
      <c r="D481" s="89"/>
      <c r="E481" s="92">
        <v>155</v>
      </c>
      <c r="F481" s="92">
        <v>156</v>
      </c>
      <c r="G481" s="92">
        <v>311</v>
      </c>
      <c r="H481" s="92">
        <v>0</v>
      </c>
      <c r="I481" s="92">
        <v>0</v>
      </c>
      <c r="J481" s="92">
        <v>0</v>
      </c>
      <c r="K481" s="15">
        <v>155</v>
      </c>
      <c r="L481" s="15">
        <v>156</v>
      </c>
      <c r="M481" s="15">
        <v>311</v>
      </c>
      <c r="O481" s="13"/>
      <c r="P481" s="13"/>
    </row>
    <row r="482" spans="1:16" s="93" customFormat="1" ht="12.9" customHeight="1" x14ac:dyDescent="0.2">
      <c r="A482" s="11" t="str">
        <f t="shared" si="11"/>
        <v>BLACKALL2004</v>
      </c>
      <c r="B482" s="3" t="s">
        <v>160</v>
      </c>
      <c r="C482" s="12">
        <v>2004</v>
      </c>
      <c r="D482" s="12"/>
      <c r="E482" s="13">
        <v>157</v>
      </c>
      <c r="F482" s="13">
        <v>157</v>
      </c>
      <c r="G482" s="13">
        <v>314</v>
      </c>
      <c r="H482" s="13">
        <v>0</v>
      </c>
      <c r="I482" s="13">
        <v>0</v>
      </c>
      <c r="J482" s="13">
        <v>0</v>
      </c>
      <c r="K482" s="15">
        <v>157</v>
      </c>
      <c r="L482" s="15">
        <v>157</v>
      </c>
      <c r="M482" s="15">
        <v>314</v>
      </c>
      <c r="O482" s="13"/>
      <c r="P482" s="13"/>
    </row>
    <row r="483" spans="1:16" s="93" customFormat="1" ht="12.9" customHeight="1" x14ac:dyDescent="0.2">
      <c r="A483" s="11" t="str">
        <f t="shared" si="11"/>
        <v>BLACKALL2005</v>
      </c>
      <c r="B483" s="95" t="s">
        <v>160</v>
      </c>
      <c r="C483" s="88">
        <v>2005</v>
      </c>
      <c r="D483" s="89"/>
      <c r="E483" s="15">
        <v>158</v>
      </c>
      <c r="F483" s="15">
        <v>158</v>
      </c>
      <c r="G483" s="15">
        <v>316</v>
      </c>
      <c r="H483" s="90">
        <v>0</v>
      </c>
      <c r="I483" s="90">
        <v>0</v>
      </c>
      <c r="J483" s="15">
        <v>0</v>
      </c>
      <c r="K483" s="15">
        <v>158</v>
      </c>
      <c r="L483" s="15">
        <v>158</v>
      </c>
      <c r="M483" s="15">
        <v>316</v>
      </c>
      <c r="O483" s="13"/>
      <c r="P483" s="13"/>
    </row>
    <row r="484" spans="1:16" s="93" customFormat="1" ht="12.9" customHeight="1" x14ac:dyDescent="0.2">
      <c r="A484" s="11" t="str">
        <f t="shared" si="11"/>
        <v>BLACKALL2006</v>
      </c>
      <c r="B484" s="93" t="s">
        <v>160</v>
      </c>
      <c r="C484" s="12">
        <v>2006</v>
      </c>
      <c r="D484" s="89"/>
      <c r="E484" s="94">
        <v>115</v>
      </c>
      <c r="F484" s="94">
        <v>115</v>
      </c>
      <c r="G484" s="94">
        <v>230</v>
      </c>
      <c r="H484" s="94">
        <v>0</v>
      </c>
      <c r="I484" s="94">
        <v>0</v>
      </c>
      <c r="J484" s="94">
        <v>0</v>
      </c>
      <c r="K484" s="15">
        <v>115</v>
      </c>
      <c r="L484" s="15">
        <v>115</v>
      </c>
      <c r="M484" s="15">
        <v>230</v>
      </c>
      <c r="O484" s="13"/>
      <c r="P484" s="13"/>
    </row>
    <row r="485" spans="1:16" s="93" customFormat="1" ht="12.9" customHeight="1" x14ac:dyDescent="0.2">
      <c r="A485" s="11" t="str">
        <f t="shared" si="11"/>
        <v>BLACKALL2007</v>
      </c>
      <c r="B485" s="95" t="s">
        <v>160</v>
      </c>
      <c r="C485" s="88">
        <v>2007</v>
      </c>
      <c r="D485" s="89"/>
      <c r="E485" s="15">
        <v>156</v>
      </c>
      <c r="F485" s="15">
        <v>156</v>
      </c>
      <c r="G485" s="15">
        <v>312</v>
      </c>
      <c r="H485" s="90">
        <v>0</v>
      </c>
      <c r="I485" s="90">
        <v>0</v>
      </c>
      <c r="J485" s="15">
        <v>0</v>
      </c>
      <c r="K485" s="15">
        <v>156</v>
      </c>
      <c r="L485" s="15">
        <v>156</v>
      </c>
      <c r="M485" s="15">
        <v>312</v>
      </c>
      <c r="O485" s="13"/>
      <c r="P485" s="13"/>
    </row>
    <row r="486" spans="1:16" s="93" customFormat="1" ht="12.9" customHeight="1" x14ac:dyDescent="0.2">
      <c r="A486" s="11" t="str">
        <f t="shared" si="11"/>
        <v>BLACKALL2008</v>
      </c>
      <c r="B486" s="93" t="s">
        <v>160</v>
      </c>
      <c r="C486" s="12">
        <v>2008</v>
      </c>
      <c r="D486" s="89"/>
      <c r="E486" s="94">
        <v>178</v>
      </c>
      <c r="F486" s="94">
        <v>177</v>
      </c>
      <c r="G486" s="94">
        <v>355</v>
      </c>
      <c r="H486" s="94">
        <v>0</v>
      </c>
      <c r="I486" s="94">
        <v>0</v>
      </c>
      <c r="J486" s="94">
        <v>0</v>
      </c>
      <c r="K486" s="15">
        <v>178</v>
      </c>
      <c r="L486" s="15">
        <v>177</v>
      </c>
      <c r="M486" s="15">
        <v>355</v>
      </c>
      <c r="O486" s="13"/>
      <c r="P486" s="13"/>
    </row>
    <row r="487" spans="1:16" s="93" customFormat="1" ht="12.9" customHeight="1" x14ac:dyDescent="0.2">
      <c r="A487" s="11" t="str">
        <f t="shared" si="11"/>
        <v>BLACKALL2009</v>
      </c>
      <c r="B487" s="3" t="s">
        <v>160</v>
      </c>
      <c r="C487" s="12">
        <v>2009</v>
      </c>
      <c r="D487" s="12"/>
      <c r="E487" s="13">
        <v>144</v>
      </c>
      <c r="F487" s="13">
        <v>144</v>
      </c>
      <c r="G487" s="13">
        <v>288</v>
      </c>
      <c r="H487" s="13">
        <v>0</v>
      </c>
      <c r="I487" s="13">
        <v>0</v>
      </c>
      <c r="J487" s="13">
        <v>0</v>
      </c>
      <c r="K487" s="15">
        <v>144</v>
      </c>
      <c r="L487" s="15">
        <v>144</v>
      </c>
      <c r="M487" s="15">
        <v>288</v>
      </c>
      <c r="O487" s="13"/>
      <c r="P487" s="13"/>
    </row>
    <row r="488" spans="1:16" s="93" customFormat="1" ht="12.9" customHeight="1" x14ac:dyDescent="0.2">
      <c r="A488" s="11" t="str">
        <f t="shared" si="11"/>
        <v>BLACKALL2010</v>
      </c>
      <c r="B488" s="93" t="s">
        <v>160</v>
      </c>
      <c r="C488" s="12">
        <v>2010</v>
      </c>
      <c r="D488" s="12"/>
      <c r="E488" s="94">
        <v>104</v>
      </c>
      <c r="F488" s="94">
        <v>104</v>
      </c>
      <c r="G488" s="94">
        <v>208</v>
      </c>
      <c r="H488" s="101">
        <v>0</v>
      </c>
      <c r="I488" s="101">
        <v>0</v>
      </c>
      <c r="J488" s="94">
        <v>0</v>
      </c>
      <c r="K488" s="15">
        <v>104</v>
      </c>
      <c r="L488" s="15">
        <v>104</v>
      </c>
      <c r="M488" s="15">
        <v>208</v>
      </c>
      <c r="O488" s="13"/>
      <c r="P488" s="13"/>
    </row>
    <row r="489" spans="1:16" s="93" customFormat="1" ht="12.9" customHeight="1" x14ac:dyDescent="0.2">
      <c r="A489" s="11" t="str">
        <f t="shared" si="11"/>
        <v>BLACKALL2011</v>
      </c>
      <c r="B489" s="3" t="s">
        <v>160</v>
      </c>
      <c r="C489" s="12">
        <v>2011</v>
      </c>
      <c r="D489" s="12"/>
      <c r="E489" s="13">
        <v>152</v>
      </c>
      <c r="F489" s="13">
        <v>170</v>
      </c>
      <c r="G489" s="13">
        <v>322</v>
      </c>
      <c r="H489" s="13">
        <v>0</v>
      </c>
      <c r="I489" s="13">
        <v>0</v>
      </c>
      <c r="J489" s="13">
        <v>0</v>
      </c>
      <c r="K489" s="15">
        <v>152</v>
      </c>
      <c r="L489" s="15">
        <v>170</v>
      </c>
      <c r="M489" s="15">
        <v>322</v>
      </c>
      <c r="O489" s="13"/>
      <c r="P489" s="13"/>
    </row>
    <row r="490" spans="1:16" s="93" customFormat="1" ht="12.9" customHeight="1" x14ac:dyDescent="0.2">
      <c r="A490" s="11" t="str">
        <f t="shared" si="11"/>
        <v>BLACKALL2012</v>
      </c>
      <c r="B490" s="3" t="s">
        <v>160</v>
      </c>
      <c r="C490" s="12">
        <v>2012</v>
      </c>
      <c r="D490" s="12"/>
      <c r="E490" s="13">
        <v>160</v>
      </c>
      <c r="F490" s="13">
        <v>310</v>
      </c>
      <c r="G490" s="13">
        <v>470</v>
      </c>
      <c r="H490" s="13">
        <v>0</v>
      </c>
      <c r="I490" s="13">
        <v>0</v>
      </c>
      <c r="J490" s="13">
        <v>0</v>
      </c>
      <c r="K490" s="15">
        <v>160</v>
      </c>
      <c r="L490" s="15">
        <v>310</v>
      </c>
      <c r="M490" s="15">
        <v>470</v>
      </c>
      <c r="O490" s="13"/>
      <c r="P490" s="13"/>
    </row>
    <row r="491" spans="1:16" s="93" customFormat="1" ht="12.9" customHeight="1" x14ac:dyDescent="0.2">
      <c r="A491" s="11" t="str">
        <f t="shared" si="11"/>
        <v>BLACKALL2013</v>
      </c>
      <c r="B491" s="3" t="s">
        <v>160</v>
      </c>
      <c r="C491" s="12">
        <v>2013</v>
      </c>
      <c r="D491" s="12"/>
      <c r="E491" s="13">
        <v>157</v>
      </c>
      <c r="F491" s="13">
        <v>310</v>
      </c>
      <c r="G491" s="13">
        <v>467</v>
      </c>
      <c r="H491" s="13">
        <v>0</v>
      </c>
      <c r="I491" s="13">
        <v>0</v>
      </c>
      <c r="J491" s="13">
        <v>0</v>
      </c>
      <c r="K491" s="15">
        <v>157</v>
      </c>
      <c r="L491" s="15">
        <v>310</v>
      </c>
      <c r="M491" s="15">
        <v>467</v>
      </c>
      <c r="O491" s="13"/>
      <c r="P491" s="13"/>
    </row>
    <row r="492" spans="1:16" s="93" customFormat="1" ht="12.9" customHeight="1" x14ac:dyDescent="0.2">
      <c r="A492" s="11" t="str">
        <f t="shared" si="11"/>
        <v>BLACKALL2014</v>
      </c>
      <c r="B492" s="95" t="s">
        <v>160</v>
      </c>
      <c r="C492" s="88">
        <v>2014</v>
      </c>
      <c r="D492" s="89"/>
      <c r="E492" s="15">
        <v>157</v>
      </c>
      <c r="F492" s="15">
        <v>312</v>
      </c>
      <c r="G492" s="15">
        <v>469</v>
      </c>
      <c r="H492" s="90">
        <v>0</v>
      </c>
      <c r="I492" s="90">
        <v>0</v>
      </c>
      <c r="J492" s="15">
        <v>0</v>
      </c>
      <c r="K492" s="15">
        <v>157</v>
      </c>
      <c r="L492" s="15">
        <v>312</v>
      </c>
      <c r="M492" s="15">
        <v>469</v>
      </c>
      <c r="O492" s="13"/>
      <c r="P492" s="13"/>
    </row>
    <row r="493" spans="1:16" s="93" customFormat="1" ht="12.9" customHeight="1" x14ac:dyDescent="0.2">
      <c r="A493" s="11" t="str">
        <f t="shared" si="11"/>
        <v>BLACKALL2015</v>
      </c>
      <c r="B493" s="3" t="s">
        <v>160</v>
      </c>
      <c r="C493" s="12">
        <v>2015</v>
      </c>
      <c r="D493" s="12"/>
      <c r="E493" s="13">
        <v>155</v>
      </c>
      <c r="F493" s="13">
        <v>310</v>
      </c>
      <c r="G493" s="13">
        <v>465</v>
      </c>
      <c r="H493" s="13">
        <v>0</v>
      </c>
      <c r="I493" s="13">
        <v>0</v>
      </c>
      <c r="J493" s="13">
        <v>0</v>
      </c>
      <c r="K493" s="15">
        <v>155</v>
      </c>
      <c r="L493" s="15">
        <v>310</v>
      </c>
      <c r="M493" s="15">
        <v>465</v>
      </c>
      <c r="O493" s="13"/>
      <c r="P493" s="13"/>
    </row>
    <row r="494" spans="1:16" s="93" customFormat="1" ht="12.9" customHeight="1" x14ac:dyDescent="0.2">
      <c r="A494" s="11" t="str">
        <f t="shared" si="11"/>
        <v>BLACKALL2016</v>
      </c>
      <c r="B494" s="93" t="s">
        <v>160</v>
      </c>
      <c r="C494" s="88">
        <v>2016</v>
      </c>
      <c r="D494" s="12"/>
      <c r="E494" s="15">
        <v>156</v>
      </c>
      <c r="F494" s="15">
        <v>311</v>
      </c>
      <c r="G494" s="15">
        <v>467</v>
      </c>
      <c r="H494" s="15">
        <v>0</v>
      </c>
      <c r="I494" s="15">
        <v>0</v>
      </c>
      <c r="J494" s="15">
        <v>0</v>
      </c>
      <c r="K494" s="15">
        <v>156</v>
      </c>
      <c r="L494" s="15">
        <v>311</v>
      </c>
      <c r="M494" s="15">
        <v>467</v>
      </c>
      <c r="O494" s="13"/>
      <c r="P494" s="13"/>
    </row>
    <row r="495" spans="1:16" s="93" customFormat="1" ht="12.9" customHeight="1" x14ac:dyDescent="0.2">
      <c r="A495" s="11" t="str">
        <f t="shared" si="11"/>
        <v>BLACKALL2017</v>
      </c>
      <c r="B495" s="3" t="s">
        <v>160</v>
      </c>
      <c r="C495" s="12">
        <v>2017</v>
      </c>
      <c r="D495" s="12"/>
      <c r="E495" s="13">
        <v>155</v>
      </c>
      <c r="F495" s="13">
        <v>210</v>
      </c>
      <c r="G495" s="13">
        <v>365</v>
      </c>
      <c r="H495" s="13">
        <v>0</v>
      </c>
      <c r="I495" s="13">
        <v>0</v>
      </c>
      <c r="J495" s="13">
        <v>0</v>
      </c>
      <c r="K495" s="15">
        <v>155</v>
      </c>
      <c r="L495" s="15">
        <v>210</v>
      </c>
      <c r="M495" s="15">
        <v>365</v>
      </c>
      <c r="O495" s="13"/>
      <c r="P495" s="13"/>
    </row>
    <row r="496" spans="1:16" s="93" customFormat="1" ht="12.9" customHeight="1" x14ac:dyDescent="0.2">
      <c r="A496" s="11" t="str">
        <f t="shared" si="11"/>
        <v>BLACKALL2018</v>
      </c>
      <c r="B496" s="91" t="s">
        <v>160</v>
      </c>
      <c r="C496" s="16">
        <v>2018</v>
      </c>
      <c r="D496" s="89"/>
      <c r="E496" s="92">
        <v>156</v>
      </c>
      <c r="F496" s="92">
        <v>288</v>
      </c>
      <c r="G496" s="92">
        <v>444</v>
      </c>
      <c r="H496" s="92">
        <v>0</v>
      </c>
      <c r="I496" s="92">
        <v>0</v>
      </c>
      <c r="J496" s="92">
        <v>0</v>
      </c>
      <c r="K496" s="15">
        <v>156</v>
      </c>
      <c r="L496" s="15">
        <v>288</v>
      </c>
      <c r="M496" s="15">
        <v>444</v>
      </c>
      <c r="O496" s="13"/>
      <c r="P496" s="13"/>
    </row>
    <row r="497" spans="1:16" s="93" customFormat="1" ht="12.9" customHeight="1" x14ac:dyDescent="0.2">
      <c r="A497" s="11" t="str">
        <f t="shared" si="11"/>
        <v>BLACKALL2019</v>
      </c>
      <c r="B497" s="95" t="s">
        <v>160</v>
      </c>
      <c r="C497" s="88">
        <v>2019</v>
      </c>
      <c r="D497" s="89"/>
      <c r="E497" s="15">
        <v>154</v>
      </c>
      <c r="F497" s="15">
        <v>300</v>
      </c>
      <c r="G497" s="15">
        <v>454</v>
      </c>
      <c r="H497" s="90">
        <v>0</v>
      </c>
      <c r="I497" s="90">
        <v>0</v>
      </c>
      <c r="J497" s="15">
        <v>0</v>
      </c>
      <c r="K497" s="15">
        <v>154</v>
      </c>
      <c r="L497" s="15">
        <v>300</v>
      </c>
      <c r="M497" s="15">
        <v>454</v>
      </c>
      <c r="O497" s="13"/>
      <c r="P497" s="13"/>
    </row>
    <row r="498" spans="1:16" s="93" customFormat="1" ht="12.9" customHeight="1" x14ac:dyDescent="0.2">
      <c r="A498" s="11" t="str">
        <f t="shared" si="11"/>
        <v>BLACKALL2020</v>
      </c>
      <c r="B498" s="95" t="s">
        <v>160</v>
      </c>
      <c r="C498" s="88">
        <v>2020</v>
      </c>
      <c r="D498" s="89"/>
      <c r="E498" s="15">
        <v>103</v>
      </c>
      <c r="F498" s="15">
        <v>128</v>
      </c>
      <c r="G498" s="15">
        <v>231</v>
      </c>
      <c r="H498" s="90">
        <v>0</v>
      </c>
      <c r="I498" s="90">
        <v>0</v>
      </c>
      <c r="J498" s="15">
        <v>0</v>
      </c>
      <c r="K498" s="15">
        <v>103</v>
      </c>
      <c r="L498" s="15">
        <v>128</v>
      </c>
      <c r="M498" s="15">
        <v>231</v>
      </c>
      <c r="O498" s="13"/>
      <c r="P498" s="13"/>
    </row>
    <row r="499" spans="1:16" s="93" customFormat="1" ht="12.9" customHeight="1" x14ac:dyDescent="0.2">
      <c r="A499" s="11" t="str">
        <f t="shared" si="11"/>
        <v>BLACKALL2021</v>
      </c>
      <c r="B499" s="93" t="s">
        <v>160</v>
      </c>
      <c r="C499" s="88">
        <v>2021</v>
      </c>
      <c r="D499" s="89"/>
      <c r="E499" s="15">
        <v>108</v>
      </c>
      <c r="F499" s="15">
        <v>108</v>
      </c>
      <c r="G499" s="15">
        <v>216</v>
      </c>
      <c r="H499" s="15">
        <v>0</v>
      </c>
      <c r="I499" s="15">
        <v>0</v>
      </c>
      <c r="J499" s="15">
        <v>0</v>
      </c>
      <c r="K499" s="15">
        <v>108</v>
      </c>
      <c r="L499" s="15">
        <v>108</v>
      </c>
      <c r="M499" s="15">
        <v>216</v>
      </c>
      <c r="O499" s="13"/>
      <c r="P499" s="13"/>
    </row>
    <row r="500" spans="1:16" s="93" customFormat="1" ht="12.9" customHeight="1" x14ac:dyDescent="0.2">
      <c r="A500" s="11" t="str">
        <f t="shared" si="11"/>
        <v>BLACKALL2022</v>
      </c>
      <c r="B500" s="95" t="s">
        <v>160</v>
      </c>
      <c r="C500" s="88">
        <v>2022</v>
      </c>
      <c r="D500" s="89"/>
      <c r="E500" s="15">
        <v>158</v>
      </c>
      <c r="F500" s="15">
        <v>158</v>
      </c>
      <c r="G500" s="15">
        <v>316</v>
      </c>
      <c r="H500" s="90">
        <v>0</v>
      </c>
      <c r="I500" s="90">
        <v>0</v>
      </c>
      <c r="J500" s="15">
        <v>0</v>
      </c>
      <c r="K500" s="15">
        <v>158</v>
      </c>
      <c r="L500" s="15">
        <v>158</v>
      </c>
      <c r="M500" s="15">
        <v>316</v>
      </c>
      <c r="O500" s="13"/>
      <c r="P500" s="13"/>
    </row>
    <row r="501" spans="1:16" s="93" customFormat="1" ht="12.9" customHeight="1" x14ac:dyDescent="0.2">
      <c r="A501" s="11" t="str">
        <f t="shared" si="11"/>
        <v>BLACKALL2023</v>
      </c>
      <c r="B501" s="3" t="s">
        <v>160</v>
      </c>
      <c r="C501" s="12">
        <v>2023</v>
      </c>
      <c r="D501" s="12"/>
      <c r="E501" s="13">
        <v>156</v>
      </c>
      <c r="F501" s="13">
        <v>156</v>
      </c>
      <c r="G501" s="13">
        <v>312</v>
      </c>
      <c r="H501" s="13">
        <v>0</v>
      </c>
      <c r="I501" s="13">
        <v>0</v>
      </c>
      <c r="J501" s="13">
        <v>0</v>
      </c>
      <c r="K501" s="15">
        <v>156</v>
      </c>
      <c r="L501" s="15">
        <v>156</v>
      </c>
      <c r="M501" s="15">
        <v>312</v>
      </c>
      <c r="O501" s="13"/>
      <c r="P501" s="13"/>
    </row>
    <row r="502" spans="1:16" s="93" customFormat="1" ht="12.9" customHeight="1" x14ac:dyDescent="0.2">
      <c r="A502" s="11" t="str">
        <f t="shared" si="11"/>
        <v>BLACKALL2024</v>
      </c>
      <c r="B502" s="3" t="s">
        <v>160</v>
      </c>
      <c r="C502" s="12">
        <v>2024</v>
      </c>
      <c r="D502" s="12"/>
      <c r="E502" s="13">
        <v>154</v>
      </c>
      <c r="F502" s="13">
        <v>154</v>
      </c>
      <c r="G502" s="13">
        <v>308</v>
      </c>
      <c r="H502" s="13">
        <v>0</v>
      </c>
      <c r="I502" s="13">
        <v>0</v>
      </c>
      <c r="J502" s="13">
        <v>0</v>
      </c>
      <c r="K502" s="15">
        <v>154</v>
      </c>
      <c r="L502" s="15">
        <v>154</v>
      </c>
      <c r="M502" s="15">
        <v>308</v>
      </c>
      <c r="O502" s="13"/>
      <c r="P502" s="13"/>
    </row>
    <row r="503" spans="1:16" s="93" customFormat="1" ht="12.9" customHeight="1" x14ac:dyDescent="0.2">
      <c r="A503" s="11" t="str">
        <f t="shared" si="11"/>
        <v>BRISBANE1985</v>
      </c>
      <c r="B503" s="93" t="s">
        <v>20</v>
      </c>
      <c r="C503" s="12">
        <v>1985</v>
      </c>
      <c r="D503" s="89"/>
      <c r="E503" s="94">
        <v>23887</v>
      </c>
      <c r="F503" s="94">
        <v>23946</v>
      </c>
      <c r="G503" s="94">
        <v>47833</v>
      </c>
      <c r="H503" s="94">
        <v>2190</v>
      </c>
      <c r="I503" s="94">
        <v>2190</v>
      </c>
      <c r="J503" s="94">
        <v>4380</v>
      </c>
      <c r="K503" s="15">
        <v>26077</v>
      </c>
      <c r="L503" s="15">
        <v>26136</v>
      </c>
      <c r="M503" s="15">
        <v>52213</v>
      </c>
      <c r="O503" s="13"/>
      <c r="P503" s="13"/>
    </row>
    <row r="504" spans="1:16" s="93" customFormat="1" ht="12.9" customHeight="1" x14ac:dyDescent="0.2">
      <c r="A504" s="11" t="str">
        <f t="shared" ref="A504:A544" si="12">CONCATENATE(B504,C504)</f>
        <v>BRISBANE1986</v>
      </c>
      <c r="B504" s="3" t="s">
        <v>20</v>
      </c>
      <c r="C504" s="12">
        <v>1986</v>
      </c>
      <c r="D504" s="89"/>
      <c r="E504" s="13">
        <v>23870</v>
      </c>
      <c r="F504" s="13">
        <v>23847</v>
      </c>
      <c r="G504" s="13">
        <v>47717</v>
      </c>
      <c r="H504" s="13">
        <v>2834</v>
      </c>
      <c r="I504" s="13">
        <v>2798</v>
      </c>
      <c r="J504" s="13">
        <v>5632</v>
      </c>
      <c r="K504" s="15">
        <v>26704</v>
      </c>
      <c r="L504" s="15">
        <v>26645</v>
      </c>
      <c r="M504" s="15">
        <v>53349</v>
      </c>
      <c r="O504" s="13"/>
      <c r="P504" s="13"/>
    </row>
    <row r="505" spans="1:16" s="93" customFormat="1" ht="12.9" customHeight="1" x14ac:dyDescent="0.2">
      <c r="A505" s="11" t="str">
        <f t="shared" si="12"/>
        <v>BRISBANE1987</v>
      </c>
      <c r="B505" s="95" t="s">
        <v>20</v>
      </c>
      <c r="C505" s="88">
        <v>1987</v>
      </c>
      <c r="D505" s="89"/>
      <c r="E505" s="15">
        <v>26876</v>
      </c>
      <c r="F505" s="15">
        <v>26871</v>
      </c>
      <c r="G505" s="15">
        <v>53747</v>
      </c>
      <c r="H505" s="90">
        <v>3244</v>
      </c>
      <c r="I505" s="90">
        <v>3261</v>
      </c>
      <c r="J505" s="15">
        <v>6505</v>
      </c>
      <c r="K505" s="15">
        <v>30120</v>
      </c>
      <c r="L505" s="15">
        <v>30132</v>
      </c>
      <c r="M505" s="15">
        <v>60252</v>
      </c>
      <c r="O505" s="13"/>
      <c r="P505" s="13"/>
    </row>
    <row r="506" spans="1:16" s="93" customFormat="1" ht="12.9" customHeight="1" x14ac:dyDescent="0.2">
      <c r="A506" s="11" t="str">
        <f t="shared" si="12"/>
        <v>BRISBANE1988</v>
      </c>
      <c r="B506" s="95" t="s">
        <v>20</v>
      </c>
      <c r="C506" s="88">
        <v>1988</v>
      </c>
      <c r="D506" s="89"/>
      <c r="E506" s="15">
        <v>30682</v>
      </c>
      <c r="F506" s="15">
        <v>30503</v>
      </c>
      <c r="G506" s="15">
        <v>61185</v>
      </c>
      <c r="H506" s="90">
        <v>4257</v>
      </c>
      <c r="I506" s="90">
        <v>4253</v>
      </c>
      <c r="J506" s="15">
        <v>8510</v>
      </c>
      <c r="K506" s="15">
        <v>34939</v>
      </c>
      <c r="L506" s="15">
        <v>34756</v>
      </c>
      <c r="M506" s="15">
        <v>69695</v>
      </c>
      <c r="O506" s="13"/>
      <c r="P506" s="13"/>
    </row>
    <row r="507" spans="1:16" s="93" customFormat="1" ht="12.9" customHeight="1" x14ac:dyDescent="0.2">
      <c r="A507" s="11" t="str">
        <f t="shared" si="12"/>
        <v>BRISBANE1989</v>
      </c>
      <c r="B507" s="3" t="s">
        <v>20</v>
      </c>
      <c r="C507" s="12">
        <v>1989</v>
      </c>
      <c r="D507" s="12"/>
      <c r="E507" s="13">
        <v>25201</v>
      </c>
      <c r="F507" s="13">
        <v>24942</v>
      </c>
      <c r="G507" s="13">
        <v>50143</v>
      </c>
      <c r="H507" s="13">
        <v>4572</v>
      </c>
      <c r="I507" s="13">
        <v>4598</v>
      </c>
      <c r="J507" s="13">
        <v>9170</v>
      </c>
      <c r="K507" s="15">
        <v>29773</v>
      </c>
      <c r="L507" s="15">
        <v>29540</v>
      </c>
      <c r="M507" s="15">
        <v>59313</v>
      </c>
      <c r="O507" s="13"/>
      <c r="P507" s="13"/>
    </row>
    <row r="508" spans="1:16" s="93" customFormat="1" ht="12.9" customHeight="1" x14ac:dyDescent="0.2">
      <c r="A508" s="11" t="str">
        <f t="shared" si="12"/>
        <v>BRISBANE1990</v>
      </c>
      <c r="B508" s="3" t="s">
        <v>20</v>
      </c>
      <c r="C508" s="12">
        <v>1990</v>
      </c>
      <c r="D508" s="12"/>
      <c r="E508" s="13">
        <v>28849</v>
      </c>
      <c r="F508" s="13">
        <v>29397</v>
      </c>
      <c r="G508" s="13">
        <v>58246</v>
      </c>
      <c r="H508" s="13">
        <v>5290</v>
      </c>
      <c r="I508" s="13">
        <v>5281</v>
      </c>
      <c r="J508" s="13">
        <v>10571</v>
      </c>
      <c r="K508" s="15">
        <v>34139</v>
      </c>
      <c r="L508" s="15">
        <v>34678</v>
      </c>
      <c r="M508" s="15">
        <v>68817</v>
      </c>
      <c r="O508" s="13"/>
      <c r="P508" s="13"/>
    </row>
    <row r="509" spans="1:16" s="93" customFormat="1" ht="12.9" customHeight="1" x14ac:dyDescent="0.2">
      <c r="A509" s="11" t="str">
        <f t="shared" si="12"/>
        <v>BRISBANE1991</v>
      </c>
      <c r="B509" s="3" t="s">
        <v>20</v>
      </c>
      <c r="C509" s="12">
        <v>1991</v>
      </c>
      <c r="D509" s="12"/>
      <c r="E509" s="13">
        <v>38458</v>
      </c>
      <c r="F509" s="13">
        <v>38280</v>
      </c>
      <c r="G509" s="13">
        <v>76738</v>
      </c>
      <c r="H509" s="13">
        <v>5811</v>
      </c>
      <c r="I509" s="13">
        <v>5793</v>
      </c>
      <c r="J509" s="13">
        <v>11604</v>
      </c>
      <c r="K509" s="15">
        <v>44269</v>
      </c>
      <c r="L509" s="15">
        <v>44073</v>
      </c>
      <c r="M509" s="15">
        <v>88342</v>
      </c>
      <c r="O509" s="13"/>
      <c r="P509" s="13"/>
    </row>
    <row r="510" spans="1:16" s="93" customFormat="1" ht="12.9" customHeight="1" x14ac:dyDescent="0.2">
      <c r="A510" s="11" t="str">
        <f t="shared" si="12"/>
        <v>BRISBANE1992</v>
      </c>
      <c r="B510" s="3" t="s">
        <v>20</v>
      </c>
      <c r="C510" s="12">
        <v>1992</v>
      </c>
      <c r="D510" s="12"/>
      <c r="E510" s="13">
        <v>42887</v>
      </c>
      <c r="F510" s="13">
        <v>42745</v>
      </c>
      <c r="G510" s="13">
        <v>85632</v>
      </c>
      <c r="H510" s="13">
        <v>6040</v>
      </c>
      <c r="I510" s="13">
        <v>6038</v>
      </c>
      <c r="J510" s="13">
        <v>12078</v>
      </c>
      <c r="K510" s="15">
        <v>48927</v>
      </c>
      <c r="L510" s="15">
        <v>48783</v>
      </c>
      <c r="M510" s="15">
        <v>97710</v>
      </c>
      <c r="O510" s="13"/>
      <c r="P510" s="13"/>
    </row>
    <row r="511" spans="1:16" s="93" customFormat="1" ht="12.9" customHeight="1" x14ac:dyDescent="0.2">
      <c r="A511" s="11" t="str">
        <f t="shared" si="12"/>
        <v>BRISBANE1993</v>
      </c>
      <c r="B511" s="3" t="s">
        <v>20</v>
      </c>
      <c r="C511" s="12">
        <v>1993</v>
      </c>
      <c r="D511" s="12"/>
      <c r="E511" s="13">
        <v>44070</v>
      </c>
      <c r="F511" s="13">
        <v>44168</v>
      </c>
      <c r="G511" s="13">
        <v>88238</v>
      </c>
      <c r="H511" s="13">
        <v>6727</v>
      </c>
      <c r="I511" s="13">
        <v>6716</v>
      </c>
      <c r="J511" s="13">
        <v>13443</v>
      </c>
      <c r="K511" s="15">
        <v>50797</v>
      </c>
      <c r="L511" s="15">
        <v>50884</v>
      </c>
      <c r="M511" s="15">
        <v>101681</v>
      </c>
      <c r="O511" s="13"/>
      <c r="P511" s="13"/>
    </row>
    <row r="512" spans="1:16" s="93" customFormat="1" ht="12.9" customHeight="1" x14ac:dyDescent="0.2">
      <c r="A512" s="11" t="str">
        <f t="shared" si="12"/>
        <v>BRISBANE1994</v>
      </c>
      <c r="B512" s="91" t="s">
        <v>20</v>
      </c>
      <c r="C512" s="16">
        <v>1994</v>
      </c>
      <c r="D512" s="89"/>
      <c r="E512" s="92">
        <v>48200</v>
      </c>
      <c r="F512" s="92">
        <v>48403</v>
      </c>
      <c r="G512" s="92">
        <v>96603</v>
      </c>
      <c r="H512" s="92">
        <v>7344</v>
      </c>
      <c r="I512" s="92">
        <v>7132</v>
      </c>
      <c r="J512" s="92">
        <v>14476</v>
      </c>
      <c r="K512" s="15">
        <v>55544</v>
      </c>
      <c r="L512" s="15">
        <v>55535</v>
      </c>
      <c r="M512" s="15">
        <v>111079</v>
      </c>
      <c r="O512" s="13"/>
      <c r="P512" s="13"/>
    </row>
    <row r="513" spans="1:16" s="93" customFormat="1" ht="12.9" customHeight="1" x14ac:dyDescent="0.2">
      <c r="A513" s="11" t="str">
        <f t="shared" si="12"/>
        <v>BRISBANE1995</v>
      </c>
      <c r="B513" s="3" t="s">
        <v>20</v>
      </c>
      <c r="C513" s="12">
        <v>1995</v>
      </c>
      <c r="D513" s="12"/>
      <c r="E513" s="13">
        <v>52019</v>
      </c>
      <c r="F513" s="13">
        <v>52251</v>
      </c>
      <c r="G513" s="13">
        <v>104270</v>
      </c>
      <c r="H513" s="13">
        <v>8574</v>
      </c>
      <c r="I513" s="13">
        <v>8291</v>
      </c>
      <c r="J513" s="13">
        <v>16865</v>
      </c>
      <c r="K513" s="15">
        <v>60593</v>
      </c>
      <c r="L513" s="15">
        <v>60542</v>
      </c>
      <c r="M513" s="15">
        <v>121135</v>
      </c>
      <c r="O513" s="13"/>
      <c r="P513" s="13"/>
    </row>
    <row r="514" spans="1:16" s="93" customFormat="1" ht="12.9" customHeight="1" x14ac:dyDescent="0.2">
      <c r="A514" s="11" t="str">
        <f t="shared" si="12"/>
        <v>BRISBANE1996</v>
      </c>
      <c r="B514" s="93" t="s">
        <v>20</v>
      </c>
      <c r="C514" s="88">
        <v>1996</v>
      </c>
      <c r="D514" s="89"/>
      <c r="E514" s="15">
        <v>54941</v>
      </c>
      <c r="F514" s="15">
        <v>55210</v>
      </c>
      <c r="G514" s="15">
        <v>110151</v>
      </c>
      <c r="H514" s="15">
        <v>9206</v>
      </c>
      <c r="I514" s="15">
        <v>8871</v>
      </c>
      <c r="J514" s="15">
        <v>18077</v>
      </c>
      <c r="K514" s="15">
        <v>64147</v>
      </c>
      <c r="L514" s="15">
        <v>64081</v>
      </c>
      <c r="M514" s="15">
        <v>128228</v>
      </c>
      <c r="O514" s="13"/>
      <c r="P514" s="13"/>
    </row>
    <row r="515" spans="1:16" s="93" customFormat="1" ht="12.9" customHeight="1" x14ac:dyDescent="0.2">
      <c r="A515" s="11" t="str">
        <f t="shared" si="12"/>
        <v>BRISBANE1997</v>
      </c>
      <c r="B515" s="3" t="s">
        <v>20</v>
      </c>
      <c r="C515" s="12">
        <v>1997</v>
      </c>
      <c r="D515" s="12"/>
      <c r="E515" s="13">
        <v>52986</v>
      </c>
      <c r="F515" s="13">
        <v>53152</v>
      </c>
      <c r="G515" s="13">
        <v>106138</v>
      </c>
      <c r="H515" s="13">
        <v>9577</v>
      </c>
      <c r="I515" s="13">
        <v>9311</v>
      </c>
      <c r="J515" s="13">
        <v>18888</v>
      </c>
      <c r="K515" s="15">
        <v>62563</v>
      </c>
      <c r="L515" s="15">
        <v>62463</v>
      </c>
      <c r="M515" s="15">
        <v>125026</v>
      </c>
      <c r="O515" s="13"/>
      <c r="P515" s="13"/>
    </row>
    <row r="516" spans="1:16" s="93" customFormat="1" ht="12.9" customHeight="1" x14ac:dyDescent="0.2">
      <c r="A516" s="11" t="str">
        <f t="shared" si="12"/>
        <v>BRISBANE1998</v>
      </c>
      <c r="B516" s="3" t="s">
        <v>20</v>
      </c>
      <c r="C516" s="12">
        <v>1998</v>
      </c>
      <c r="D516" s="12"/>
      <c r="E516" s="13">
        <v>53752</v>
      </c>
      <c r="F516" s="13">
        <v>53941</v>
      </c>
      <c r="G516" s="13">
        <v>107693</v>
      </c>
      <c r="H516" s="13">
        <v>9338</v>
      </c>
      <c r="I516" s="13">
        <v>9082</v>
      </c>
      <c r="J516" s="13">
        <v>18420</v>
      </c>
      <c r="K516" s="15">
        <v>63090</v>
      </c>
      <c r="L516" s="15">
        <v>63023</v>
      </c>
      <c r="M516" s="15">
        <v>126113</v>
      </c>
      <c r="O516" s="13"/>
      <c r="P516" s="13"/>
    </row>
    <row r="517" spans="1:16" s="93" customFormat="1" ht="12.9" customHeight="1" x14ac:dyDescent="0.2">
      <c r="A517" s="11" t="str">
        <f t="shared" si="12"/>
        <v>BRISBANE1999</v>
      </c>
      <c r="B517" s="3" t="s">
        <v>20</v>
      </c>
      <c r="C517" s="12">
        <v>1999</v>
      </c>
      <c r="D517" s="12"/>
      <c r="E517" s="13">
        <v>56887</v>
      </c>
      <c r="F517" s="13">
        <v>57120</v>
      </c>
      <c r="G517" s="13">
        <v>114007</v>
      </c>
      <c r="H517" s="13">
        <v>8787</v>
      </c>
      <c r="I517" s="13">
        <v>8523</v>
      </c>
      <c r="J517" s="13">
        <v>17310</v>
      </c>
      <c r="K517" s="15">
        <v>65674</v>
      </c>
      <c r="L517" s="15">
        <v>65643</v>
      </c>
      <c r="M517" s="15">
        <v>131317</v>
      </c>
      <c r="O517" s="13"/>
      <c r="P517" s="13"/>
    </row>
    <row r="518" spans="1:16" s="93" customFormat="1" ht="12.9" customHeight="1" x14ac:dyDescent="0.2">
      <c r="A518" s="11" t="str">
        <f t="shared" si="12"/>
        <v>BRISBANE2000</v>
      </c>
      <c r="B518" s="93" t="s">
        <v>20</v>
      </c>
      <c r="C518" s="88">
        <v>2000</v>
      </c>
      <c r="D518" s="89"/>
      <c r="E518" s="15">
        <v>61200</v>
      </c>
      <c r="F518" s="15">
        <v>61322</v>
      </c>
      <c r="G518" s="15">
        <v>122522</v>
      </c>
      <c r="H518" s="15">
        <v>8912</v>
      </c>
      <c r="I518" s="15">
        <v>8680</v>
      </c>
      <c r="J518" s="15">
        <v>17592</v>
      </c>
      <c r="K518" s="15">
        <v>70112</v>
      </c>
      <c r="L518" s="15">
        <v>70002</v>
      </c>
      <c r="M518" s="15">
        <v>140114</v>
      </c>
      <c r="O518" s="13"/>
      <c r="P518" s="13"/>
    </row>
    <row r="519" spans="1:16" s="93" customFormat="1" ht="12.9" customHeight="1" x14ac:dyDescent="0.2">
      <c r="A519" s="11" t="str">
        <f t="shared" si="12"/>
        <v>BRISBANE2001</v>
      </c>
      <c r="B519" s="3" t="s">
        <v>20</v>
      </c>
      <c r="C519" s="12">
        <v>2001</v>
      </c>
      <c r="D519" s="12"/>
      <c r="E519" s="13">
        <v>63074</v>
      </c>
      <c r="F519" s="13">
        <v>63139</v>
      </c>
      <c r="G519" s="13">
        <v>126213</v>
      </c>
      <c r="H519" s="13">
        <v>8762</v>
      </c>
      <c r="I519" s="13">
        <v>8687</v>
      </c>
      <c r="J519" s="13">
        <v>17449</v>
      </c>
      <c r="K519" s="15">
        <v>71836</v>
      </c>
      <c r="L519" s="15">
        <v>71826</v>
      </c>
      <c r="M519" s="15">
        <v>143662</v>
      </c>
      <c r="O519" s="13"/>
      <c r="P519" s="13"/>
    </row>
    <row r="520" spans="1:16" s="93" customFormat="1" ht="12.9" customHeight="1" x14ac:dyDescent="0.2">
      <c r="A520" s="11" t="str">
        <f t="shared" si="12"/>
        <v>BRISBANE2002</v>
      </c>
      <c r="B520" s="93" t="s">
        <v>20</v>
      </c>
      <c r="C520" s="12">
        <v>2002</v>
      </c>
      <c r="D520" s="89"/>
      <c r="E520" s="94">
        <v>51201</v>
      </c>
      <c r="F520" s="94">
        <v>51233</v>
      </c>
      <c r="G520" s="94">
        <v>102434</v>
      </c>
      <c r="H520" s="94">
        <v>8698</v>
      </c>
      <c r="I520" s="94">
        <v>8702</v>
      </c>
      <c r="J520" s="94">
        <v>17400</v>
      </c>
      <c r="K520" s="15">
        <v>59899</v>
      </c>
      <c r="L520" s="15">
        <v>59935</v>
      </c>
      <c r="M520" s="15">
        <v>119834</v>
      </c>
      <c r="O520" s="13"/>
      <c r="P520" s="13"/>
    </row>
    <row r="521" spans="1:16" s="93" customFormat="1" ht="12.9" customHeight="1" x14ac:dyDescent="0.2">
      <c r="A521" s="11" t="str">
        <f t="shared" si="12"/>
        <v>BRISBANE2003</v>
      </c>
      <c r="B521" s="95" t="s">
        <v>20</v>
      </c>
      <c r="C521" s="88">
        <v>2003</v>
      </c>
      <c r="D521" s="89"/>
      <c r="E521" s="15">
        <v>49600</v>
      </c>
      <c r="F521" s="15">
        <v>49634</v>
      </c>
      <c r="G521" s="15">
        <v>99234</v>
      </c>
      <c r="H521" s="90">
        <v>8350</v>
      </c>
      <c r="I521" s="90">
        <v>8350</v>
      </c>
      <c r="J521" s="15">
        <v>16700</v>
      </c>
      <c r="K521" s="15">
        <v>57950</v>
      </c>
      <c r="L521" s="15">
        <v>57984</v>
      </c>
      <c r="M521" s="15">
        <v>115934</v>
      </c>
      <c r="O521" s="13"/>
      <c r="P521" s="13"/>
    </row>
    <row r="522" spans="1:16" s="93" customFormat="1" ht="12.9" customHeight="1" x14ac:dyDescent="0.2">
      <c r="A522" s="11" t="str">
        <f t="shared" si="12"/>
        <v>BRISBANE2004</v>
      </c>
      <c r="B522" s="3" t="s">
        <v>20</v>
      </c>
      <c r="C522" s="12">
        <v>2004</v>
      </c>
      <c r="D522" s="12"/>
      <c r="E522" s="13">
        <v>56477</v>
      </c>
      <c r="F522" s="13">
        <v>56578</v>
      </c>
      <c r="G522" s="13">
        <v>113055</v>
      </c>
      <c r="H522" s="13">
        <v>10513</v>
      </c>
      <c r="I522" s="13">
        <v>10525</v>
      </c>
      <c r="J522" s="13">
        <v>21038</v>
      </c>
      <c r="K522" s="15">
        <v>66990</v>
      </c>
      <c r="L522" s="15">
        <v>67103</v>
      </c>
      <c r="M522" s="15">
        <v>134093</v>
      </c>
      <c r="O522" s="13"/>
      <c r="P522" s="13"/>
    </row>
    <row r="523" spans="1:16" s="93" customFormat="1" ht="12.9" customHeight="1" x14ac:dyDescent="0.2">
      <c r="A523" s="11" t="str">
        <f t="shared" si="12"/>
        <v>BRISBANE2005</v>
      </c>
      <c r="B523" s="3" t="s">
        <v>20</v>
      </c>
      <c r="C523" s="12">
        <v>2005</v>
      </c>
      <c r="D523" s="12"/>
      <c r="E523" s="13">
        <v>59586</v>
      </c>
      <c r="F523" s="13">
        <v>59653</v>
      </c>
      <c r="G523" s="13">
        <v>119239</v>
      </c>
      <c r="H523" s="13">
        <v>11297</v>
      </c>
      <c r="I523" s="13">
        <v>11300</v>
      </c>
      <c r="J523" s="13">
        <v>22597</v>
      </c>
      <c r="K523" s="15">
        <v>70883</v>
      </c>
      <c r="L523" s="15">
        <v>70953</v>
      </c>
      <c r="M523" s="15">
        <v>141836</v>
      </c>
      <c r="O523" s="13"/>
      <c r="P523" s="13"/>
    </row>
    <row r="524" spans="1:16" s="93" customFormat="1" ht="12.9" customHeight="1" x14ac:dyDescent="0.2">
      <c r="A524" s="11" t="str">
        <f t="shared" si="12"/>
        <v>BRISBANE2006</v>
      </c>
      <c r="B524" s="93" t="s">
        <v>20</v>
      </c>
      <c r="C524" s="88">
        <v>2006</v>
      </c>
      <c r="D524" s="89"/>
      <c r="E524" s="15">
        <v>60027</v>
      </c>
      <c r="F524" s="15">
        <v>59990</v>
      </c>
      <c r="G524" s="15">
        <v>120017</v>
      </c>
      <c r="H524" s="15">
        <v>11488</v>
      </c>
      <c r="I524" s="15">
        <v>11477</v>
      </c>
      <c r="J524" s="15">
        <v>22965</v>
      </c>
      <c r="K524" s="15">
        <v>71515</v>
      </c>
      <c r="L524" s="15">
        <v>71467</v>
      </c>
      <c r="M524" s="15">
        <v>142982</v>
      </c>
      <c r="O524" s="13"/>
      <c r="P524" s="13"/>
    </row>
    <row r="525" spans="1:16" s="93" customFormat="1" ht="12.9" customHeight="1" x14ac:dyDescent="0.2">
      <c r="A525" s="11" t="str">
        <f t="shared" si="12"/>
        <v>BRISBANE2007</v>
      </c>
      <c r="B525" s="3" t="s">
        <v>20</v>
      </c>
      <c r="C525" s="12">
        <v>2007</v>
      </c>
      <c r="D525" s="12"/>
      <c r="E525" s="13">
        <v>61489</v>
      </c>
      <c r="F525" s="13">
        <v>61498</v>
      </c>
      <c r="G525" s="13">
        <v>122987</v>
      </c>
      <c r="H525" s="13">
        <v>11928</v>
      </c>
      <c r="I525" s="13">
        <v>11917</v>
      </c>
      <c r="J525" s="13">
        <v>23845</v>
      </c>
      <c r="K525" s="15">
        <v>73417</v>
      </c>
      <c r="L525" s="15">
        <v>73415</v>
      </c>
      <c r="M525" s="15">
        <v>146832</v>
      </c>
      <c r="O525" s="13"/>
      <c r="P525" s="13"/>
    </row>
    <row r="526" spans="1:16" s="93" customFormat="1" ht="12.9" customHeight="1" x14ac:dyDescent="0.2">
      <c r="A526" s="11" t="str">
        <f t="shared" si="12"/>
        <v>BRISBANE2008</v>
      </c>
      <c r="B526" s="3" t="s">
        <v>20</v>
      </c>
      <c r="C526" s="12">
        <v>2008</v>
      </c>
      <c r="D526" s="12"/>
      <c r="E526" s="13">
        <v>65257</v>
      </c>
      <c r="F526" s="13">
        <v>65234</v>
      </c>
      <c r="G526" s="13">
        <v>130491</v>
      </c>
      <c r="H526" s="13">
        <v>12969</v>
      </c>
      <c r="I526" s="13">
        <v>12965</v>
      </c>
      <c r="J526" s="13">
        <v>25934</v>
      </c>
      <c r="K526" s="15">
        <v>78226</v>
      </c>
      <c r="L526" s="15">
        <v>78199</v>
      </c>
      <c r="M526" s="15">
        <v>156425</v>
      </c>
      <c r="O526" s="13"/>
      <c r="P526" s="13"/>
    </row>
    <row r="527" spans="1:16" s="93" customFormat="1" ht="12.9" customHeight="1" x14ac:dyDescent="0.2">
      <c r="A527" s="11" t="str">
        <f t="shared" si="12"/>
        <v>BRISBANE2009</v>
      </c>
      <c r="B527" s="95" t="s">
        <v>20</v>
      </c>
      <c r="C527" s="88">
        <v>2009</v>
      </c>
      <c r="D527" s="89"/>
      <c r="E527" s="15">
        <v>64277</v>
      </c>
      <c r="F527" s="15">
        <v>64199</v>
      </c>
      <c r="G527" s="15">
        <v>128476</v>
      </c>
      <c r="H527" s="90">
        <v>13230</v>
      </c>
      <c r="I527" s="90">
        <v>13211</v>
      </c>
      <c r="J527" s="15">
        <v>26441</v>
      </c>
      <c r="K527" s="15">
        <v>77507</v>
      </c>
      <c r="L527" s="15">
        <v>77410</v>
      </c>
      <c r="M527" s="15">
        <v>154917</v>
      </c>
      <c r="O527" s="13"/>
      <c r="P527" s="13"/>
    </row>
    <row r="528" spans="1:16" s="93" customFormat="1" ht="12.9" customHeight="1" x14ac:dyDescent="0.2">
      <c r="A528" s="11" t="str">
        <f t="shared" si="12"/>
        <v>BRISBANE2010</v>
      </c>
      <c r="B528" s="91" t="s">
        <v>20</v>
      </c>
      <c r="C528" s="16">
        <v>2010</v>
      </c>
      <c r="D528" s="89"/>
      <c r="E528" s="92">
        <v>68894</v>
      </c>
      <c r="F528" s="92">
        <v>69001</v>
      </c>
      <c r="G528" s="92">
        <v>137895</v>
      </c>
      <c r="H528" s="92">
        <v>13491</v>
      </c>
      <c r="I528" s="92">
        <v>13510</v>
      </c>
      <c r="J528" s="92">
        <v>27001</v>
      </c>
      <c r="K528" s="15">
        <v>82385</v>
      </c>
      <c r="L528" s="15">
        <v>82511</v>
      </c>
      <c r="M528" s="15">
        <v>164896</v>
      </c>
      <c r="O528" s="13"/>
      <c r="P528" s="13"/>
    </row>
    <row r="529" spans="1:16" s="93" customFormat="1" ht="12.9" customHeight="1" x14ac:dyDescent="0.2">
      <c r="A529" s="11" t="str">
        <f t="shared" si="12"/>
        <v>BRISBANE2011</v>
      </c>
      <c r="B529" s="3" t="s">
        <v>20</v>
      </c>
      <c r="C529" s="12">
        <v>2011</v>
      </c>
      <c r="D529" s="89"/>
      <c r="E529" s="13">
        <v>72381</v>
      </c>
      <c r="F529" s="13">
        <v>72238</v>
      </c>
      <c r="G529" s="13">
        <v>144619</v>
      </c>
      <c r="H529" s="13">
        <v>13709</v>
      </c>
      <c r="I529" s="13">
        <v>13700</v>
      </c>
      <c r="J529" s="13">
        <v>27409</v>
      </c>
      <c r="K529" s="15">
        <v>86090</v>
      </c>
      <c r="L529" s="15">
        <v>85938</v>
      </c>
      <c r="M529" s="15">
        <v>172028</v>
      </c>
      <c r="O529" s="13"/>
      <c r="P529" s="13"/>
    </row>
    <row r="530" spans="1:16" s="93" customFormat="1" ht="12.9" customHeight="1" x14ac:dyDescent="0.2">
      <c r="A530" s="11" t="str">
        <f t="shared" si="12"/>
        <v>BRISBANE2012</v>
      </c>
      <c r="B530" s="93" t="s">
        <v>20</v>
      </c>
      <c r="C530" s="88">
        <v>2012</v>
      </c>
      <c r="D530" s="89"/>
      <c r="E530" s="15">
        <v>78727</v>
      </c>
      <c r="F530" s="15">
        <v>78941</v>
      </c>
      <c r="G530" s="15">
        <v>157668</v>
      </c>
      <c r="H530" s="15">
        <v>13272</v>
      </c>
      <c r="I530" s="15">
        <v>13346</v>
      </c>
      <c r="J530" s="15">
        <v>26618</v>
      </c>
      <c r="K530" s="15">
        <v>91999</v>
      </c>
      <c r="L530" s="15">
        <v>92287</v>
      </c>
      <c r="M530" s="15">
        <v>184286</v>
      </c>
      <c r="O530" s="13"/>
      <c r="P530" s="13"/>
    </row>
    <row r="531" spans="1:16" s="93" customFormat="1" ht="12.9" customHeight="1" x14ac:dyDescent="0.2">
      <c r="A531" s="11" t="str">
        <f t="shared" si="12"/>
        <v>BRISBANE2013</v>
      </c>
      <c r="B531" s="3" t="s">
        <v>20</v>
      </c>
      <c r="C531" s="12">
        <v>2013</v>
      </c>
      <c r="D531" s="12"/>
      <c r="E531" s="13">
        <v>82078</v>
      </c>
      <c r="F531" s="13">
        <v>82159</v>
      </c>
      <c r="G531" s="13">
        <v>164237</v>
      </c>
      <c r="H531" s="13">
        <v>13936</v>
      </c>
      <c r="I531" s="13">
        <v>14150</v>
      </c>
      <c r="J531" s="13">
        <v>28086</v>
      </c>
      <c r="K531" s="15">
        <v>96014</v>
      </c>
      <c r="L531" s="15">
        <v>96309</v>
      </c>
      <c r="M531" s="15">
        <v>192323</v>
      </c>
      <c r="O531" s="13"/>
      <c r="P531" s="13"/>
    </row>
    <row r="532" spans="1:16" s="93" customFormat="1" ht="12.9" customHeight="1" x14ac:dyDescent="0.2">
      <c r="A532" s="11" t="str">
        <f t="shared" si="12"/>
        <v>BRISBANE2014</v>
      </c>
      <c r="B532" s="3" t="s">
        <v>20</v>
      </c>
      <c r="C532" s="12">
        <v>2014</v>
      </c>
      <c r="D532" s="12"/>
      <c r="E532" s="13">
        <v>82551</v>
      </c>
      <c r="F532" s="13">
        <v>82828</v>
      </c>
      <c r="G532" s="13">
        <v>165379</v>
      </c>
      <c r="H532" s="13">
        <v>14520</v>
      </c>
      <c r="I532" s="13">
        <v>14592</v>
      </c>
      <c r="J532" s="13">
        <v>29112</v>
      </c>
      <c r="K532" s="15">
        <v>97071</v>
      </c>
      <c r="L532" s="15">
        <v>97420</v>
      </c>
      <c r="M532" s="15">
        <v>194491</v>
      </c>
      <c r="O532" s="13"/>
      <c r="P532" s="13"/>
    </row>
    <row r="533" spans="1:16" s="93" customFormat="1" ht="12.9" customHeight="1" x14ac:dyDescent="0.2">
      <c r="A533" s="11" t="str">
        <f t="shared" si="12"/>
        <v>BRISBANE2015</v>
      </c>
      <c r="B533" s="3" t="s">
        <v>20</v>
      </c>
      <c r="C533" s="12">
        <v>2015</v>
      </c>
      <c r="D533" s="12"/>
      <c r="E533" s="13">
        <v>82477</v>
      </c>
      <c r="F533" s="13">
        <v>82799</v>
      </c>
      <c r="G533" s="13">
        <v>165276</v>
      </c>
      <c r="H533" s="13">
        <v>14566</v>
      </c>
      <c r="I533" s="13">
        <v>14567</v>
      </c>
      <c r="J533" s="13">
        <v>29133</v>
      </c>
      <c r="K533" s="15">
        <v>97043</v>
      </c>
      <c r="L533" s="15">
        <v>97366</v>
      </c>
      <c r="M533" s="15">
        <v>194409</v>
      </c>
      <c r="O533" s="13"/>
      <c r="P533" s="13"/>
    </row>
    <row r="534" spans="1:16" s="93" customFormat="1" ht="12.9" customHeight="1" x14ac:dyDescent="0.2">
      <c r="A534" s="11" t="str">
        <f t="shared" si="12"/>
        <v>BRISBANE2016</v>
      </c>
      <c r="B534" s="3" t="s">
        <v>20</v>
      </c>
      <c r="C534" s="12">
        <v>2016</v>
      </c>
      <c r="D534" s="12"/>
      <c r="E534" s="13">
        <v>80580</v>
      </c>
      <c r="F534" s="13">
        <v>80905</v>
      </c>
      <c r="G534" s="13">
        <v>161485</v>
      </c>
      <c r="H534" s="13">
        <v>15136</v>
      </c>
      <c r="I534" s="13">
        <v>15168</v>
      </c>
      <c r="J534" s="13">
        <v>30304</v>
      </c>
      <c r="K534" s="15">
        <v>95716</v>
      </c>
      <c r="L534" s="15">
        <v>96073</v>
      </c>
      <c r="M534" s="15">
        <v>191789</v>
      </c>
      <c r="O534" s="13"/>
      <c r="P534" s="13"/>
    </row>
    <row r="535" spans="1:16" s="93" customFormat="1" ht="12.9" customHeight="1" x14ac:dyDescent="0.2">
      <c r="A535" s="11" t="str">
        <f t="shared" si="12"/>
        <v>BRISBANE2017</v>
      </c>
      <c r="B535" s="3" t="s">
        <v>20</v>
      </c>
      <c r="C535" s="12">
        <v>2017</v>
      </c>
      <c r="D535" s="12"/>
      <c r="E535" s="13">
        <v>79315</v>
      </c>
      <c r="F535" s="13">
        <v>79779</v>
      </c>
      <c r="G535" s="13">
        <v>159094</v>
      </c>
      <c r="H535" s="13">
        <v>16189</v>
      </c>
      <c r="I535" s="13">
        <v>16209</v>
      </c>
      <c r="J535" s="13">
        <v>32398</v>
      </c>
      <c r="K535" s="15">
        <v>95504</v>
      </c>
      <c r="L535" s="15">
        <v>95988</v>
      </c>
      <c r="M535" s="15">
        <v>191492</v>
      </c>
      <c r="O535" s="13"/>
      <c r="P535" s="13"/>
    </row>
    <row r="536" spans="1:16" s="93" customFormat="1" ht="12.9" customHeight="1" x14ac:dyDescent="0.2">
      <c r="A536" s="11" t="str">
        <f t="shared" si="12"/>
        <v>BRISBANE2018</v>
      </c>
      <c r="B536" s="91" t="s">
        <v>20</v>
      </c>
      <c r="C536" s="16">
        <v>2018</v>
      </c>
      <c r="D536" s="89"/>
      <c r="E536" s="92">
        <v>77622</v>
      </c>
      <c r="F536" s="92">
        <v>78078</v>
      </c>
      <c r="G536" s="92">
        <v>155700</v>
      </c>
      <c r="H536" s="92">
        <v>17226</v>
      </c>
      <c r="I536" s="92">
        <v>17243</v>
      </c>
      <c r="J536" s="92">
        <v>34469</v>
      </c>
      <c r="K536" s="15">
        <v>94848</v>
      </c>
      <c r="L536" s="15">
        <v>95321</v>
      </c>
      <c r="M536" s="15">
        <v>190169</v>
      </c>
      <c r="O536" s="13"/>
      <c r="P536" s="13"/>
    </row>
    <row r="537" spans="1:16" s="93" customFormat="1" ht="12.9" customHeight="1" x14ac:dyDescent="0.2">
      <c r="A537" s="11" t="str">
        <f t="shared" si="12"/>
        <v>BRISBANE2019</v>
      </c>
      <c r="B537" s="3" t="s">
        <v>20</v>
      </c>
      <c r="C537" s="12">
        <v>2019</v>
      </c>
      <c r="D537" s="12"/>
      <c r="E537" s="13">
        <v>79752</v>
      </c>
      <c r="F537" s="13">
        <v>80182</v>
      </c>
      <c r="G537" s="13">
        <v>159934</v>
      </c>
      <c r="H537" s="13">
        <v>17588</v>
      </c>
      <c r="I537" s="13">
        <v>17648</v>
      </c>
      <c r="J537" s="13">
        <v>35236</v>
      </c>
      <c r="K537" s="15">
        <v>97340</v>
      </c>
      <c r="L537" s="15">
        <v>97830</v>
      </c>
      <c r="M537" s="15">
        <v>195170</v>
      </c>
      <c r="O537" s="13"/>
      <c r="P537" s="13"/>
    </row>
    <row r="538" spans="1:16" s="93" customFormat="1" ht="12.9" customHeight="1" x14ac:dyDescent="0.2">
      <c r="A538" s="11" t="str">
        <f t="shared" si="12"/>
        <v>BRISBANE2020</v>
      </c>
      <c r="B538" s="3" t="s">
        <v>20</v>
      </c>
      <c r="C538" s="12">
        <v>2020</v>
      </c>
      <c r="D538" s="12"/>
      <c r="E538" s="13">
        <v>36803</v>
      </c>
      <c r="F538" s="13">
        <v>37164</v>
      </c>
      <c r="G538" s="13">
        <v>73967</v>
      </c>
      <c r="H538" s="13">
        <v>5434</v>
      </c>
      <c r="I538" s="13">
        <v>5453</v>
      </c>
      <c r="J538" s="13">
        <v>10887</v>
      </c>
      <c r="K538" s="15">
        <v>42237</v>
      </c>
      <c r="L538" s="15">
        <v>42617</v>
      </c>
      <c r="M538" s="15">
        <v>84854</v>
      </c>
      <c r="O538" s="13"/>
      <c r="P538" s="13"/>
    </row>
    <row r="539" spans="1:16" s="93" customFormat="1" ht="12.9" customHeight="1" x14ac:dyDescent="0.2">
      <c r="A539" s="11" t="str">
        <f t="shared" si="12"/>
        <v>BRISBANE2021</v>
      </c>
      <c r="B539" s="3" t="s">
        <v>20</v>
      </c>
      <c r="C539" s="12">
        <v>2021</v>
      </c>
      <c r="D539" s="12"/>
      <c r="E539" s="13">
        <v>46618</v>
      </c>
      <c r="F539" s="13">
        <v>46972</v>
      </c>
      <c r="G539" s="13">
        <v>93590</v>
      </c>
      <c r="H539" s="13">
        <v>3329</v>
      </c>
      <c r="I539" s="13">
        <v>3290</v>
      </c>
      <c r="J539" s="13">
        <v>6619</v>
      </c>
      <c r="K539" s="15">
        <v>49947</v>
      </c>
      <c r="L539" s="15">
        <v>50262</v>
      </c>
      <c r="M539" s="15">
        <v>100209</v>
      </c>
      <c r="O539" s="13"/>
      <c r="P539" s="13"/>
    </row>
    <row r="540" spans="1:16" s="93" customFormat="1" ht="12.9" customHeight="1" x14ac:dyDescent="0.2">
      <c r="A540" s="11" t="str">
        <f t="shared" si="12"/>
        <v>BRISBANE2022</v>
      </c>
      <c r="B540" s="3" t="s">
        <v>20</v>
      </c>
      <c r="C540" s="12">
        <v>2022</v>
      </c>
      <c r="D540" s="12"/>
      <c r="E540" s="13">
        <v>68497</v>
      </c>
      <c r="F540" s="13">
        <v>68701</v>
      </c>
      <c r="G540" s="13">
        <v>137198</v>
      </c>
      <c r="H540" s="13">
        <v>7089</v>
      </c>
      <c r="I540" s="13">
        <v>7099</v>
      </c>
      <c r="J540" s="13">
        <v>14188</v>
      </c>
      <c r="K540" s="15">
        <v>75586</v>
      </c>
      <c r="L540" s="15">
        <v>75800</v>
      </c>
      <c r="M540" s="15">
        <v>151386</v>
      </c>
      <c r="O540" s="13"/>
      <c r="P540" s="13"/>
    </row>
    <row r="541" spans="1:16" s="93" customFormat="1" ht="12.9" customHeight="1" x14ac:dyDescent="0.2">
      <c r="A541" s="11" t="str">
        <f t="shared" si="12"/>
        <v>BRISBANE2023</v>
      </c>
      <c r="B541" s="95" t="s">
        <v>20</v>
      </c>
      <c r="C541" s="88">
        <v>2023</v>
      </c>
      <c r="D541" s="89"/>
      <c r="E541" s="15">
        <v>79075</v>
      </c>
      <c r="F541" s="15">
        <v>79180</v>
      </c>
      <c r="G541" s="15">
        <v>158255</v>
      </c>
      <c r="H541" s="90">
        <v>12365</v>
      </c>
      <c r="I541" s="90">
        <v>12460</v>
      </c>
      <c r="J541" s="15">
        <v>24825</v>
      </c>
      <c r="K541" s="15">
        <v>91440</v>
      </c>
      <c r="L541" s="15">
        <v>91640</v>
      </c>
      <c r="M541" s="15">
        <v>183080</v>
      </c>
      <c r="O541" s="13"/>
      <c r="P541" s="13"/>
    </row>
    <row r="542" spans="1:16" s="93" customFormat="1" ht="12.9" customHeight="1" x14ac:dyDescent="0.2">
      <c r="A542" s="11" t="str">
        <f t="shared" si="12"/>
        <v>BRISBANE2024</v>
      </c>
      <c r="B542" s="3" t="s">
        <v>20</v>
      </c>
      <c r="C542" s="12">
        <v>2024</v>
      </c>
      <c r="D542" s="12"/>
      <c r="E542" s="13">
        <v>79551</v>
      </c>
      <c r="F542" s="13">
        <v>79730</v>
      </c>
      <c r="G542" s="13">
        <v>159281</v>
      </c>
      <c r="H542" s="13">
        <v>15527</v>
      </c>
      <c r="I542" s="13">
        <v>15552</v>
      </c>
      <c r="J542" s="13">
        <v>31079</v>
      </c>
      <c r="K542" s="15">
        <v>95078</v>
      </c>
      <c r="L542" s="15">
        <v>95282</v>
      </c>
      <c r="M542" s="15">
        <v>190360</v>
      </c>
      <c r="O542" s="13"/>
      <c r="P542" s="13"/>
    </row>
    <row r="543" spans="1:16" s="93" customFormat="1" ht="12.9" customHeight="1" x14ac:dyDescent="0.2">
      <c r="A543" s="11" t="str">
        <f t="shared" si="12"/>
        <v>BROKEN HILL1985</v>
      </c>
      <c r="B543" s="93" t="s">
        <v>19</v>
      </c>
      <c r="C543" s="88">
        <v>1985</v>
      </c>
      <c r="D543" s="89"/>
      <c r="E543" s="15">
        <v>1010</v>
      </c>
      <c r="F543" s="15">
        <v>1021</v>
      </c>
      <c r="G543" s="15">
        <v>2031</v>
      </c>
      <c r="H543" s="15">
        <v>0</v>
      </c>
      <c r="I543" s="15">
        <v>0</v>
      </c>
      <c r="J543" s="15">
        <v>0</v>
      </c>
      <c r="K543" s="15">
        <v>1010</v>
      </c>
      <c r="L543" s="15">
        <v>1021</v>
      </c>
      <c r="M543" s="15">
        <v>2031</v>
      </c>
      <c r="O543" s="13"/>
      <c r="P543" s="13"/>
    </row>
    <row r="544" spans="1:16" s="93" customFormat="1" ht="12.9" customHeight="1" x14ac:dyDescent="0.2">
      <c r="A544" s="11" t="str">
        <f t="shared" si="12"/>
        <v>BROKEN HILL1986</v>
      </c>
      <c r="B544" s="3" t="s">
        <v>19</v>
      </c>
      <c r="C544" s="12">
        <v>1986</v>
      </c>
      <c r="D544" s="12"/>
      <c r="E544" s="13">
        <v>1320</v>
      </c>
      <c r="F544" s="13">
        <v>1323</v>
      </c>
      <c r="G544" s="13">
        <v>2643</v>
      </c>
      <c r="H544" s="13">
        <v>0</v>
      </c>
      <c r="I544" s="13">
        <v>0</v>
      </c>
      <c r="J544" s="13">
        <v>0</v>
      </c>
      <c r="K544" s="15">
        <v>1320</v>
      </c>
      <c r="L544" s="15">
        <v>1323</v>
      </c>
      <c r="M544" s="15">
        <v>2643</v>
      </c>
      <c r="O544" s="13"/>
      <c r="P544" s="13"/>
    </row>
    <row r="545" spans="1:16" s="93" customFormat="1" ht="12.9" customHeight="1" x14ac:dyDescent="0.2">
      <c r="A545" s="11" t="str">
        <f t="shared" ref="A545:A588" si="13">CONCATENATE(B545,C545)</f>
        <v>BROKEN HILL1987</v>
      </c>
      <c r="B545" s="95" t="s">
        <v>19</v>
      </c>
      <c r="C545" s="88">
        <v>1987</v>
      </c>
      <c r="D545" s="89"/>
      <c r="E545" s="15">
        <v>1254</v>
      </c>
      <c r="F545" s="15">
        <v>1285</v>
      </c>
      <c r="G545" s="15">
        <v>2539</v>
      </c>
      <c r="H545" s="90">
        <v>0</v>
      </c>
      <c r="I545" s="90">
        <v>0</v>
      </c>
      <c r="J545" s="15">
        <v>0</v>
      </c>
      <c r="K545" s="15">
        <v>1254</v>
      </c>
      <c r="L545" s="15">
        <v>1285</v>
      </c>
      <c r="M545" s="15">
        <v>2539</v>
      </c>
      <c r="O545" s="13"/>
      <c r="P545" s="13"/>
    </row>
    <row r="546" spans="1:16" s="93" customFormat="1" ht="12.9" customHeight="1" x14ac:dyDescent="0.2">
      <c r="A546" s="11" t="str">
        <f t="shared" si="13"/>
        <v>BROKEN HILL1988</v>
      </c>
      <c r="B546" s="3" t="s">
        <v>19</v>
      </c>
      <c r="C546" s="12">
        <v>1988</v>
      </c>
      <c r="D546" s="12"/>
      <c r="E546" s="13">
        <v>1406</v>
      </c>
      <c r="F546" s="13">
        <v>1335</v>
      </c>
      <c r="G546" s="13">
        <v>2741</v>
      </c>
      <c r="H546" s="13">
        <v>0</v>
      </c>
      <c r="I546" s="13">
        <v>0</v>
      </c>
      <c r="J546" s="13">
        <v>0</v>
      </c>
      <c r="K546" s="15">
        <v>1406</v>
      </c>
      <c r="L546" s="15">
        <v>1335</v>
      </c>
      <c r="M546" s="15">
        <v>2741</v>
      </c>
      <c r="O546" s="13"/>
      <c r="P546" s="13"/>
    </row>
    <row r="547" spans="1:16" s="93" customFormat="1" ht="12.9" customHeight="1" x14ac:dyDescent="0.2">
      <c r="A547" s="11" t="str">
        <f t="shared" si="13"/>
        <v>BROKEN HILL1989</v>
      </c>
      <c r="B547" s="3" t="s">
        <v>19</v>
      </c>
      <c r="C547" s="12">
        <v>1989</v>
      </c>
      <c r="D547" s="12"/>
      <c r="E547" s="13">
        <v>1326</v>
      </c>
      <c r="F547" s="13">
        <v>1238</v>
      </c>
      <c r="G547" s="13">
        <v>2564</v>
      </c>
      <c r="H547" s="13">
        <v>0</v>
      </c>
      <c r="I547" s="13">
        <v>0</v>
      </c>
      <c r="J547" s="13">
        <v>0</v>
      </c>
      <c r="K547" s="15">
        <v>1326</v>
      </c>
      <c r="L547" s="15">
        <v>1238</v>
      </c>
      <c r="M547" s="15">
        <v>2564</v>
      </c>
      <c r="O547" s="13"/>
      <c r="P547" s="13"/>
    </row>
    <row r="548" spans="1:16" s="93" customFormat="1" ht="12.9" customHeight="1" x14ac:dyDescent="0.2">
      <c r="A548" s="11" t="str">
        <f t="shared" si="13"/>
        <v>BROKEN HILL1990</v>
      </c>
      <c r="B548" s="3" t="s">
        <v>19</v>
      </c>
      <c r="C548" s="12">
        <v>1990</v>
      </c>
      <c r="D548" s="12"/>
      <c r="E548" s="13">
        <v>1530</v>
      </c>
      <c r="F548" s="13">
        <v>1325</v>
      </c>
      <c r="G548" s="13">
        <v>2855</v>
      </c>
      <c r="H548" s="13">
        <v>0</v>
      </c>
      <c r="I548" s="13">
        <v>0</v>
      </c>
      <c r="J548" s="13">
        <v>0</v>
      </c>
      <c r="K548" s="15">
        <v>1530</v>
      </c>
      <c r="L548" s="15">
        <v>1325</v>
      </c>
      <c r="M548" s="15">
        <v>2855</v>
      </c>
      <c r="O548" s="13"/>
      <c r="P548" s="13"/>
    </row>
    <row r="549" spans="1:16" s="93" customFormat="1" ht="12.9" customHeight="1" x14ac:dyDescent="0.2">
      <c r="A549" s="11" t="str">
        <f t="shared" si="13"/>
        <v>BROKEN HILL1991</v>
      </c>
      <c r="B549" s="3" t="s">
        <v>19</v>
      </c>
      <c r="C549" s="12">
        <v>1991</v>
      </c>
      <c r="D549" s="12"/>
      <c r="E549" s="13">
        <v>1549</v>
      </c>
      <c r="F549" s="13">
        <v>1335</v>
      </c>
      <c r="G549" s="13">
        <v>2884</v>
      </c>
      <c r="H549" s="13">
        <v>0</v>
      </c>
      <c r="I549" s="13">
        <v>0</v>
      </c>
      <c r="J549" s="13">
        <v>0</v>
      </c>
      <c r="K549" s="15">
        <v>1549</v>
      </c>
      <c r="L549" s="15">
        <v>1335</v>
      </c>
      <c r="M549" s="15">
        <v>2884</v>
      </c>
      <c r="O549" s="13"/>
      <c r="P549" s="13"/>
    </row>
    <row r="550" spans="1:16" s="93" customFormat="1" ht="12.9" customHeight="1" x14ac:dyDescent="0.2">
      <c r="A550" s="11" t="str">
        <f t="shared" si="13"/>
        <v>BROKEN HILL1992</v>
      </c>
      <c r="B550" s="3" t="s">
        <v>19</v>
      </c>
      <c r="C550" s="12">
        <v>1992</v>
      </c>
      <c r="D550" s="12"/>
      <c r="E550" s="13">
        <v>1360</v>
      </c>
      <c r="F550" s="13">
        <v>1336</v>
      </c>
      <c r="G550" s="13">
        <v>2696</v>
      </c>
      <c r="H550" s="13">
        <v>0</v>
      </c>
      <c r="I550" s="13">
        <v>0</v>
      </c>
      <c r="J550" s="13">
        <v>0</v>
      </c>
      <c r="K550" s="15">
        <v>1360</v>
      </c>
      <c r="L550" s="15">
        <v>1336</v>
      </c>
      <c r="M550" s="15">
        <v>2696</v>
      </c>
      <c r="O550" s="13"/>
      <c r="P550" s="13"/>
    </row>
    <row r="551" spans="1:16" s="93" customFormat="1" ht="12.9" customHeight="1" x14ac:dyDescent="0.2">
      <c r="A551" s="11" t="str">
        <f t="shared" si="13"/>
        <v>BROKEN HILL1993</v>
      </c>
      <c r="B551" s="3" t="s">
        <v>19</v>
      </c>
      <c r="C551" s="12">
        <v>1993</v>
      </c>
      <c r="D551" s="12"/>
      <c r="E551" s="13">
        <v>1338</v>
      </c>
      <c r="F551" s="13">
        <v>1366</v>
      </c>
      <c r="G551" s="13">
        <v>2704</v>
      </c>
      <c r="H551" s="13">
        <v>0</v>
      </c>
      <c r="I551" s="13">
        <v>0</v>
      </c>
      <c r="J551" s="13">
        <v>0</v>
      </c>
      <c r="K551" s="15">
        <v>1338</v>
      </c>
      <c r="L551" s="15">
        <v>1366</v>
      </c>
      <c r="M551" s="15">
        <v>2704</v>
      </c>
      <c r="O551" s="13"/>
      <c r="P551" s="13"/>
    </row>
    <row r="552" spans="1:16" s="93" customFormat="1" ht="12.9" customHeight="1" x14ac:dyDescent="0.2">
      <c r="A552" s="11" t="str">
        <f t="shared" si="13"/>
        <v>BROKEN HILL1994</v>
      </c>
      <c r="B552" s="91" t="s">
        <v>19</v>
      </c>
      <c r="C552" s="16">
        <v>1994</v>
      </c>
      <c r="D552" s="12"/>
      <c r="E552" s="92">
        <v>1318</v>
      </c>
      <c r="F552" s="92">
        <v>1384</v>
      </c>
      <c r="G552" s="92">
        <v>2702</v>
      </c>
      <c r="H552" s="92">
        <v>0</v>
      </c>
      <c r="I552" s="92">
        <v>0</v>
      </c>
      <c r="J552" s="92">
        <v>0</v>
      </c>
      <c r="K552" s="15">
        <v>1318</v>
      </c>
      <c r="L552" s="15">
        <v>1384</v>
      </c>
      <c r="M552" s="15">
        <v>2702</v>
      </c>
      <c r="O552" s="13"/>
      <c r="P552" s="13"/>
    </row>
    <row r="553" spans="1:16" s="93" customFormat="1" ht="12.9" customHeight="1" x14ac:dyDescent="0.2">
      <c r="A553" s="11" t="str">
        <f t="shared" si="13"/>
        <v>BROKEN HILL1995</v>
      </c>
      <c r="B553" s="95" t="s">
        <v>19</v>
      </c>
      <c r="C553" s="88">
        <v>1995</v>
      </c>
      <c r="D553" s="89"/>
      <c r="E553" s="15">
        <v>1313</v>
      </c>
      <c r="F553" s="15">
        <v>1333</v>
      </c>
      <c r="G553" s="15">
        <v>2646</v>
      </c>
      <c r="H553" s="90">
        <v>0</v>
      </c>
      <c r="I553" s="90">
        <v>0</v>
      </c>
      <c r="J553" s="15">
        <v>0</v>
      </c>
      <c r="K553" s="15">
        <v>1313</v>
      </c>
      <c r="L553" s="15">
        <v>1333</v>
      </c>
      <c r="M553" s="15">
        <v>2646</v>
      </c>
      <c r="O553" s="13"/>
      <c r="P553" s="13"/>
    </row>
    <row r="554" spans="1:16" s="93" customFormat="1" ht="12.9" customHeight="1" x14ac:dyDescent="0.2">
      <c r="A554" s="11" t="str">
        <f t="shared" si="13"/>
        <v>BROKEN HILL1996</v>
      </c>
      <c r="B554" s="3" t="s">
        <v>19</v>
      </c>
      <c r="C554" s="12">
        <v>1996</v>
      </c>
      <c r="D554" s="12"/>
      <c r="E554" s="13">
        <v>1295</v>
      </c>
      <c r="F554" s="13">
        <v>1297</v>
      </c>
      <c r="G554" s="13">
        <v>2592</v>
      </c>
      <c r="H554" s="13">
        <v>0</v>
      </c>
      <c r="I554" s="13">
        <v>0</v>
      </c>
      <c r="J554" s="13">
        <v>0</v>
      </c>
      <c r="K554" s="15">
        <v>1295</v>
      </c>
      <c r="L554" s="15">
        <v>1297</v>
      </c>
      <c r="M554" s="15">
        <v>2592</v>
      </c>
      <c r="O554" s="13"/>
      <c r="P554" s="13"/>
    </row>
    <row r="555" spans="1:16" s="93" customFormat="1" ht="12.9" customHeight="1" x14ac:dyDescent="0.2">
      <c r="A555" s="11" t="str">
        <f t="shared" si="13"/>
        <v>BROKEN HILL1997</v>
      </c>
      <c r="B555" s="95" t="s">
        <v>19</v>
      </c>
      <c r="C555" s="88">
        <v>1997</v>
      </c>
      <c r="D555" s="89"/>
      <c r="E555" s="15">
        <v>1330</v>
      </c>
      <c r="F555" s="15">
        <v>1326</v>
      </c>
      <c r="G555" s="15">
        <v>2656</v>
      </c>
      <c r="H555" s="90">
        <v>0</v>
      </c>
      <c r="I555" s="90">
        <v>0</v>
      </c>
      <c r="J555" s="15">
        <v>0</v>
      </c>
      <c r="K555" s="15">
        <v>1330</v>
      </c>
      <c r="L555" s="15">
        <v>1326</v>
      </c>
      <c r="M555" s="15">
        <v>2656</v>
      </c>
      <c r="O555" s="13"/>
      <c r="P555" s="13"/>
    </row>
    <row r="556" spans="1:16" s="93" customFormat="1" ht="12.9" customHeight="1" x14ac:dyDescent="0.2">
      <c r="A556" s="11" t="str">
        <f t="shared" si="13"/>
        <v>BROKEN HILL1998</v>
      </c>
      <c r="B556" s="91" t="s">
        <v>19</v>
      </c>
      <c r="C556" s="16">
        <v>1998</v>
      </c>
      <c r="D556" s="89"/>
      <c r="E556" s="92">
        <v>1366</v>
      </c>
      <c r="F556" s="92">
        <v>1369</v>
      </c>
      <c r="G556" s="92">
        <v>2735</v>
      </c>
      <c r="H556" s="92">
        <v>0</v>
      </c>
      <c r="I556" s="92">
        <v>0</v>
      </c>
      <c r="J556" s="92">
        <v>0</v>
      </c>
      <c r="K556" s="15">
        <v>1366</v>
      </c>
      <c r="L556" s="15">
        <v>1369</v>
      </c>
      <c r="M556" s="15">
        <v>2735</v>
      </c>
      <c r="O556" s="13"/>
      <c r="P556" s="13"/>
    </row>
    <row r="557" spans="1:16" s="93" customFormat="1" ht="12.9" customHeight="1" x14ac:dyDescent="0.2">
      <c r="A557" s="11" t="str">
        <f t="shared" si="13"/>
        <v>BROKEN HILL1999</v>
      </c>
      <c r="B557" s="3" t="s">
        <v>19</v>
      </c>
      <c r="C557" s="12">
        <v>1999</v>
      </c>
      <c r="D557" s="12"/>
      <c r="E557" s="13">
        <v>1576</v>
      </c>
      <c r="F557" s="13">
        <v>1542</v>
      </c>
      <c r="G557" s="13">
        <v>3118</v>
      </c>
      <c r="H557" s="13">
        <v>0</v>
      </c>
      <c r="I557" s="13">
        <v>0</v>
      </c>
      <c r="J557" s="13">
        <v>0</v>
      </c>
      <c r="K557" s="15">
        <v>1576</v>
      </c>
      <c r="L557" s="15">
        <v>1542</v>
      </c>
      <c r="M557" s="15">
        <v>3118</v>
      </c>
      <c r="O557" s="13"/>
      <c r="P557" s="13"/>
    </row>
    <row r="558" spans="1:16" s="93" customFormat="1" ht="12.9" customHeight="1" x14ac:dyDescent="0.2">
      <c r="A558" s="11" t="str">
        <f t="shared" si="13"/>
        <v>BROKEN HILL2000</v>
      </c>
      <c r="B558" s="95" t="s">
        <v>19</v>
      </c>
      <c r="C558" s="88">
        <v>2000</v>
      </c>
      <c r="D558" s="89"/>
      <c r="E558" s="15">
        <v>1524</v>
      </c>
      <c r="F558" s="15">
        <v>1479</v>
      </c>
      <c r="G558" s="15">
        <v>3003</v>
      </c>
      <c r="H558" s="90">
        <v>0</v>
      </c>
      <c r="I558" s="90">
        <v>0</v>
      </c>
      <c r="J558" s="15">
        <v>0</v>
      </c>
      <c r="K558" s="15">
        <v>1524</v>
      </c>
      <c r="L558" s="15">
        <v>1479</v>
      </c>
      <c r="M558" s="15">
        <v>3003</v>
      </c>
      <c r="O558" s="13"/>
      <c r="P558" s="13"/>
    </row>
    <row r="559" spans="1:16" s="93" customFormat="1" ht="12.9" customHeight="1" x14ac:dyDescent="0.2">
      <c r="A559" s="11" t="str">
        <f t="shared" si="13"/>
        <v>BROKEN HILL2001</v>
      </c>
      <c r="B559" s="3" t="s">
        <v>19</v>
      </c>
      <c r="C559" s="12">
        <v>2001</v>
      </c>
      <c r="D559" s="12"/>
      <c r="E559" s="13">
        <v>1134</v>
      </c>
      <c r="F559" s="13">
        <v>1138</v>
      </c>
      <c r="G559" s="13">
        <v>2272</v>
      </c>
      <c r="H559" s="13">
        <v>0</v>
      </c>
      <c r="I559" s="13">
        <v>0</v>
      </c>
      <c r="J559" s="13">
        <v>0</v>
      </c>
      <c r="K559" s="15">
        <v>1134</v>
      </c>
      <c r="L559" s="15">
        <v>1138</v>
      </c>
      <c r="M559" s="15">
        <v>2272</v>
      </c>
      <c r="O559" s="13"/>
      <c r="P559" s="13"/>
    </row>
    <row r="560" spans="1:16" s="93" customFormat="1" ht="12.9" customHeight="1" x14ac:dyDescent="0.2">
      <c r="A560" s="11" t="str">
        <f t="shared" si="13"/>
        <v>BROKEN HILL2002</v>
      </c>
      <c r="B560" s="91" t="s">
        <v>19</v>
      </c>
      <c r="C560" s="16">
        <v>2002</v>
      </c>
      <c r="D560" s="89"/>
      <c r="E560" s="92">
        <v>1030</v>
      </c>
      <c r="F560" s="92">
        <v>1026</v>
      </c>
      <c r="G560" s="92">
        <v>2056</v>
      </c>
      <c r="H560" s="92">
        <v>0</v>
      </c>
      <c r="I560" s="92">
        <v>0</v>
      </c>
      <c r="J560" s="92">
        <v>0</v>
      </c>
      <c r="K560" s="15">
        <v>1030</v>
      </c>
      <c r="L560" s="15">
        <v>1026</v>
      </c>
      <c r="M560" s="15">
        <v>2056</v>
      </c>
      <c r="O560" s="13"/>
      <c r="P560" s="13"/>
    </row>
    <row r="561" spans="1:16" s="93" customFormat="1" ht="12.9" customHeight="1" x14ac:dyDescent="0.2">
      <c r="A561" s="11" t="str">
        <f t="shared" si="13"/>
        <v>BROKEN HILL2003</v>
      </c>
      <c r="B561" s="3" t="s">
        <v>19</v>
      </c>
      <c r="C561" s="12">
        <v>2003</v>
      </c>
      <c r="D561" s="12"/>
      <c r="E561" s="13">
        <v>1139</v>
      </c>
      <c r="F561" s="13">
        <v>1141</v>
      </c>
      <c r="G561" s="13">
        <v>2280</v>
      </c>
      <c r="H561" s="13">
        <v>0</v>
      </c>
      <c r="I561" s="13">
        <v>0</v>
      </c>
      <c r="J561" s="13">
        <v>0</v>
      </c>
      <c r="K561" s="15">
        <v>1139</v>
      </c>
      <c r="L561" s="15">
        <v>1141</v>
      </c>
      <c r="M561" s="15">
        <v>2280</v>
      </c>
      <c r="O561" s="13"/>
      <c r="P561" s="13"/>
    </row>
    <row r="562" spans="1:16" s="93" customFormat="1" ht="12.9" customHeight="1" x14ac:dyDescent="0.2">
      <c r="A562" s="11" t="str">
        <f t="shared" si="13"/>
        <v>BROKEN HILL2004</v>
      </c>
      <c r="B562" s="3" t="s">
        <v>19</v>
      </c>
      <c r="C562" s="12">
        <v>2004</v>
      </c>
      <c r="D562" s="12"/>
      <c r="E562" s="13">
        <v>1172</v>
      </c>
      <c r="F562" s="13">
        <v>1171</v>
      </c>
      <c r="G562" s="13">
        <v>2343</v>
      </c>
      <c r="H562" s="13">
        <v>0</v>
      </c>
      <c r="I562" s="13">
        <v>0</v>
      </c>
      <c r="J562" s="13">
        <v>0</v>
      </c>
      <c r="K562" s="15">
        <v>1172</v>
      </c>
      <c r="L562" s="15">
        <v>1171</v>
      </c>
      <c r="M562" s="15">
        <v>2343</v>
      </c>
      <c r="O562" s="13"/>
      <c r="P562" s="13"/>
    </row>
    <row r="563" spans="1:16" s="93" customFormat="1" ht="12.9" customHeight="1" x14ac:dyDescent="0.2">
      <c r="A563" s="11" t="str">
        <f t="shared" si="13"/>
        <v>BROKEN HILL2005</v>
      </c>
      <c r="B563" s="95" t="s">
        <v>19</v>
      </c>
      <c r="C563" s="88">
        <v>2005</v>
      </c>
      <c r="D563" s="89"/>
      <c r="E563" s="15">
        <v>1211</v>
      </c>
      <c r="F563" s="15">
        <v>1210</v>
      </c>
      <c r="G563" s="15">
        <v>2421</v>
      </c>
      <c r="H563" s="90">
        <v>0</v>
      </c>
      <c r="I563" s="90">
        <v>0</v>
      </c>
      <c r="J563" s="15">
        <v>0</v>
      </c>
      <c r="K563" s="15">
        <v>1211</v>
      </c>
      <c r="L563" s="15">
        <v>1210</v>
      </c>
      <c r="M563" s="15">
        <v>2421</v>
      </c>
      <c r="O563" s="13"/>
      <c r="P563" s="13"/>
    </row>
    <row r="564" spans="1:16" s="93" customFormat="1" ht="12.9" customHeight="1" x14ac:dyDescent="0.2">
      <c r="A564" s="11" t="str">
        <f t="shared" si="13"/>
        <v>BROKEN HILL2006</v>
      </c>
      <c r="B564" s="3" t="s">
        <v>19</v>
      </c>
      <c r="C564" s="12">
        <v>2006</v>
      </c>
      <c r="D564" s="12"/>
      <c r="E564" s="13">
        <v>1205</v>
      </c>
      <c r="F564" s="13">
        <v>1204</v>
      </c>
      <c r="G564" s="13">
        <v>2409</v>
      </c>
      <c r="H564" s="13">
        <v>0</v>
      </c>
      <c r="I564" s="13">
        <v>0</v>
      </c>
      <c r="J564" s="13">
        <v>0</v>
      </c>
      <c r="K564" s="15">
        <v>1205</v>
      </c>
      <c r="L564" s="15">
        <v>1204</v>
      </c>
      <c r="M564" s="15">
        <v>2409</v>
      </c>
      <c r="O564" s="13"/>
      <c r="P564" s="13"/>
    </row>
    <row r="565" spans="1:16" s="93" customFormat="1" ht="12.9" customHeight="1" x14ac:dyDescent="0.2">
      <c r="A565" s="11" t="str">
        <f t="shared" si="13"/>
        <v>BROKEN HILL2007</v>
      </c>
      <c r="B565" s="95" t="s">
        <v>19</v>
      </c>
      <c r="C565" s="88">
        <v>2007</v>
      </c>
      <c r="D565" s="89"/>
      <c r="E565" s="15">
        <v>1344</v>
      </c>
      <c r="F565" s="15">
        <v>1343</v>
      </c>
      <c r="G565" s="15">
        <v>2687</v>
      </c>
      <c r="H565" s="90">
        <v>0</v>
      </c>
      <c r="I565" s="90">
        <v>0</v>
      </c>
      <c r="J565" s="15">
        <v>0</v>
      </c>
      <c r="K565" s="15">
        <v>1344</v>
      </c>
      <c r="L565" s="15">
        <v>1343</v>
      </c>
      <c r="M565" s="15">
        <v>2687</v>
      </c>
      <c r="O565" s="13"/>
      <c r="P565" s="13"/>
    </row>
    <row r="566" spans="1:16" s="93" customFormat="1" ht="12.9" customHeight="1" x14ac:dyDescent="0.2">
      <c r="A566" s="11" t="str">
        <f t="shared" si="13"/>
        <v>BROKEN HILL2008</v>
      </c>
      <c r="B566" s="95" t="s">
        <v>19</v>
      </c>
      <c r="C566" s="88">
        <v>2008</v>
      </c>
      <c r="D566" s="89"/>
      <c r="E566" s="15">
        <v>1417</v>
      </c>
      <c r="F566" s="15">
        <v>1417</v>
      </c>
      <c r="G566" s="15">
        <v>2834</v>
      </c>
      <c r="H566" s="90">
        <v>0</v>
      </c>
      <c r="I566" s="90">
        <v>0</v>
      </c>
      <c r="J566" s="15">
        <v>0</v>
      </c>
      <c r="K566" s="15">
        <v>1417</v>
      </c>
      <c r="L566" s="15">
        <v>1417</v>
      </c>
      <c r="M566" s="15">
        <v>2834</v>
      </c>
      <c r="O566" s="13"/>
      <c r="P566" s="13"/>
    </row>
    <row r="567" spans="1:16" s="93" customFormat="1" ht="12.9" customHeight="1" x14ac:dyDescent="0.2">
      <c r="A567" s="11" t="str">
        <f t="shared" si="13"/>
        <v>BROKEN HILL2009</v>
      </c>
      <c r="B567" s="3" t="s">
        <v>19</v>
      </c>
      <c r="C567" s="12">
        <v>2009</v>
      </c>
      <c r="D567" s="12"/>
      <c r="E567" s="13">
        <v>1341</v>
      </c>
      <c r="F567" s="13">
        <v>1340</v>
      </c>
      <c r="G567" s="13">
        <v>2681</v>
      </c>
      <c r="H567" s="13">
        <v>0</v>
      </c>
      <c r="I567" s="13">
        <v>0</v>
      </c>
      <c r="J567" s="13">
        <v>0</v>
      </c>
      <c r="K567" s="15">
        <v>1341</v>
      </c>
      <c r="L567" s="15">
        <v>1340</v>
      </c>
      <c r="M567" s="15">
        <v>2681</v>
      </c>
      <c r="O567" s="13"/>
      <c r="P567" s="13"/>
    </row>
    <row r="568" spans="1:16" s="93" customFormat="1" ht="12.9" customHeight="1" x14ac:dyDescent="0.2">
      <c r="A568" s="11" t="str">
        <f t="shared" si="13"/>
        <v>BROKEN HILL2010</v>
      </c>
      <c r="B568" s="95" t="s">
        <v>19</v>
      </c>
      <c r="C568" s="88">
        <v>2010</v>
      </c>
      <c r="D568" s="89"/>
      <c r="E568" s="15">
        <v>1404</v>
      </c>
      <c r="F568" s="15">
        <v>1405</v>
      </c>
      <c r="G568" s="15">
        <v>2809</v>
      </c>
      <c r="H568" s="90">
        <v>0</v>
      </c>
      <c r="I568" s="90">
        <v>0</v>
      </c>
      <c r="J568" s="15">
        <v>0</v>
      </c>
      <c r="K568" s="15">
        <v>1404</v>
      </c>
      <c r="L568" s="15">
        <v>1405</v>
      </c>
      <c r="M568" s="15">
        <v>2809</v>
      </c>
      <c r="O568" s="13"/>
      <c r="P568" s="13"/>
    </row>
    <row r="569" spans="1:16" s="93" customFormat="1" ht="12.9" customHeight="1" x14ac:dyDescent="0.2">
      <c r="A569" s="11" t="str">
        <f t="shared" si="13"/>
        <v>BROKEN HILL2011</v>
      </c>
      <c r="B569" s="3" t="s">
        <v>19</v>
      </c>
      <c r="C569" s="12">
        <v>2011</v>
      </c>
      <c r="D569" s="12"/>
      <c r="E569" s="13">
        <v>1398</v>
      </c>
      <c r="F569" s="13">
        <v>1397</v>
      </c>
      <c r="G569" s="13">
        <v>2795</v>
      </c>
      <c r="H569" s="13">
        <v>0</v>
      </c>
      <c r="I569" s="13">
        <v>0</v>
      </c>
      <c r="J569" s="13">
        <v>0</v>
      </c>
      <c r="K569" s="15">
        <v>1398</v>
      </c>
      <c r="L569" s="15">
        <v>1397</v>
      </c>
      <c r="M569" s="15">
        <v>2795</v>
      </c>
      <c r="O569" s="13"/>
      <c r="P569" s="13"/>
    </row>
    <row r="570" spans="1:16" s="93" customFormat="1" ht="12.9" customHeight="1" x14ac:dyDescent="0.2">
      <c r="A570" s="11" t="str">
        <f t="shared" si="13"/>
        <v>BROKEN HILL2012</v>
      </c>
      <c r="B570" s="95" t="s">
        <v>19</v>
      </c>
      <c r="C570" s="88">
        <v>2012</v>
      </c>
      <c r="D570" s="89"/>
      <c r="E570" s="15">
        <v>1625</v>
      </c>
      <c r="F570" s="15">
        <v>1625</v>
      </c>
      <c r="G570" s="15">
        <v>3250</v>
      </c>
      <c r="H570" s="90">
        <v>0</v>
      </c>
      <c r="I570" s="90">
        <v>0</v>
      </c>
      <c r="J570" s="15">
        <v>0</v>
      </c>
      <c r="K570" s="15">
        <v>1625</v>
      </c>
      <c r="L570" s="15">
        <v>1625</v>
      </c>
      <c r="M570" s="15">
        <v>3250</v>
      </c>
      <c r="O570" s="13"/>
      <c r="P570" s="13"/>
    </row>
    <row r="571" spans="1:16" s="93" customFormat="1" ht="12.9" customHeight="1" x14ac:dyDescent="0.2">
      <c r="A571" s="11" t="str">
        <f t="shared" si="13"/>
        <v>BROKEN HILL2013</v>
      </c>
      <c r="B571" s="95" t="s">
        <v>19</v>
      </c>
      <c r="C571" s="88">
        <v>2013</v>
      </c>
      <c r="D571" s="89"/>
      <c r="E571" s="15">
        <v>1839</v>
      </c>
      <c r="F571" s="15">
        <v>1834</v>
      </c>
      <c r="G571" s="15">
        <v>3673</v>
      </c>
      <c r="H571" s="90">
        <v>0</v>
      </c>
      <c r="I571" s="90">
        <v>0</v>
      </c>
      <c r="J571" s="15">
        <v>0</v>
      </c>
      <c r="K571" s="15">
        <v>1839</v>
      </c>
      <c r="L571" s="15">
        <v>1834</v>
      </c>
      <c r="M571" s="15">
        <v>3673</v>
      </c>
      <c r="O571" s="13"/>
      <c r="P571" s="13"/>
    </row>
    <row r="572" spans="1:16" s="93" customFormat="1" ht="12.9" customHeight="1" x14ac:dyDescent="0.2">
      <c r="A572" s="11" t="str">
        <f t="shared" si="13"/>
        <v>BROKEN HILL2014</v>
      </c>
      <c r="B572" s="3" t="s">
        <v>19</v>
      </c>
      <c r="C572" s="12">
        <v>2014</v>
      </c>
      <c r="D572" s="12"/>
      <c r="E572" s="13">
        <v>1819</v>
      </c>
      <c r="F572" s="13">
        <v>1832</v>
      </c>
      <c r="G572" s="13">
        <v>3651</v>
      </c>
      <c r="H572" s="13">
        <v>0</v>
      </c>
      <c r="I572" s="13">
        <v>0</v>
      </c>
      <c r="J572" s="13">
        <v>0</v>
      </c>
      <c r="K572" s="15">
        <v>1819</v>
      </c>
      <c r="L572" s="15">
        <v>1832</v>
      </c>
      <c r="M572" s="15">
        <v>3651</v>
      </c>
      <c r="O572" s="13"/>
      <c r="P572" s="13"/>
    </row>
    <row r="573" spans="1:16" s="93" customFormat="1" ht="12.9" customHeight="1" x14ac:dyDescent="0.2">
      <c r="A573" s="11" t="str">
        <f t="shared" si="13"/>
        <v>BROKEN HILL2015</v>
      </c>
      <c r="B573" s="3" t="s">
        <v>19</v>
      </c>
      <c r="C573" s="12">
        <v>2015</v>
      </c>
      <c r="D573" s="12"/>
      <c r="E573" s="13">
        <v>1783</v>
      </c>
      <c r="F573" s="13">
        <v>1802</v>
      </c>
      <c r="G573" s="13">
        <v>3585</v>
      </c>
      <c r="H573" s="13">
        <v>0</v>
      </c>
      <c r="I573" s="13">
        <v>0</v>
      </c>
      <c r="J573" s="13">
        <v>0</v>
      </c>
      <c r="K573" s="15">
        <v>1783</v>
      </c>
      <c r="L573" s="15">
        <v>1802</v>
      </c>
      <c r="M573" s="15">
        <v>3585</v>
      </c>
      <c r="O573" s="13"/>
      <c r="P573" s="13"/>
    </row>
    <row r="574" spans="1:16" s="93" customFormat="1" ht="12.9" customHeight="1" x14ac:dyDescent="0.2">
      <c r="A574" s="11" t="str">
        <f t="shared" si="13"/>
        <v>BROKEN HILL2016</v>
      </c>
      <c r="B574" s="3" t="s">
        <v>19</v>
      </c>
      <c r="C574" s="12">
        <v>2016</v>
      </c>
      <c r="D574" s="12"/>
      <c r="E574" s="13">
        <v>1770</v>
      </c>
      <c r="F574" s="13">
        <v>1768</v>
      </c>
      <c r="G574" s="13">
        <v>3538</v>
      </c>
      <c r="H574" s="13">
        <v>0</v>
      </c>
      <c r="I574" s="13">
        <v>0</v>
      </c>
      <c r="J574" s="13">
        <v>0</v>
      </c>
      <c r="K574" s="15">
        <v>1770</v>
      </c>
      <c r="L574" s="15">
        <v>1768</v>
      </c>
      <c r="M574" s="15">
        <v>3538</v>
      </c>
      <c r="O574" s="13"/>
      <c r="P574" s="13"/>
    </row>
    <row r="575" spans="1:16" s="93" customFormat="1" ht="12.9" customHeight="1" x14ac:dyDescent="0.2">
      <c r="A575" s="11" t="str">
        <f t="shared" si="13"/>
        <v>BROKEN HILL2017</v>
      </c>
      <c r="B575" s="93" t="s">
        <v>19</v>
      </c>
      <c r="C575" s="88">
        <v>2017</v>
      </c>
      <c r="D575" s="89"/>
      <c r="E575" s="15">
        <v>1773</v>
      </c>
      <c r="F575" s="15">
        <v>1761</v>
      </c>
      <c r="G575" s="15">
        <v>3534</v>
      </c>
      <c r="H575" s="15">
        <v>0</v>
      </c>
      <c r="I575" s="15">
        <v>0</v>
      </c>
      <c r="J575" s="15">
        <v>0</v>
      </c>
      <c r="K575" s="15">
        <v>1773</v>
      </c>
      <c r="L575" s="15">
        <v>1761</v>
      </c>
      <c r="M575" s="15">
        <v>3534</v>
      </c>
      <c r="O575" s="13"/>
      <c r="P575" s="13"/>
    </row>
    <row r="576" spans="1:16" s="93" customFormat="1" ht="12.9" customHeight="1" x14ac:dyDescent="0.2">
      <c r="A576" s="11" t="str">
        <f t="shared" si="13"/>
        <v>BROKEN HILL2018</v>
      </c>
      <c r="B576" s="95" t="s">
        <v>19</v>
      </c>
      <c r="C576" s="88">
        <v>2018</v>
      </c>
      <c r="D576" s="89"/>
      <c r="E576" s="15">
        <v>1719</v>
      </c>
      <c r="F576" s="15">
        <v>1699</v>
      </c>
      <c r="G576" s="15">
        <v>3418</v>
      </c>
      <c r="H576" s="90">
        <v>0</v>
      </c>
      <c r="I576" s="90">
        <v>0</v>
      </c>
      <c r="J576" s="15">
        <v>0</v>
      </c>
      <c r="K576" s="15">
        <v>1719</v>
      </c>
      <c r="L576" s="15">
        <v>1699</v>
      </c>
      <c r="M576" s="15">
        <v>3418</v>
      </c>
      <c r="O576" s="13"/>
      <c r="P576" s="13"/>
    </row>
    <row r="577" spans="1:16" s="93" customFormat="1" ht="12.9" customHeight="1" x14ac:dyDescent="0.2">
      <c r="A577" s="11" t="str">
        <f t="shared" si="13"/>
        <v>BROKEN HILL2019</v>
      </c>
      <c r="B577" s="3" t="s">
        <v>19</v>
      </c>
      <c r="C577" s="12">
        <v>2019</v>
      </c>
      <c r="D577" s="12"/>
      <c r="E577" s="13">
        <v>1752</v>
      </c>
      <c r="F577" s="13">
        <v>1749</v>
      </c>
      <c r="G577" s="13">
        <v>3501</v>
      </c>
      <c r="H577" s="13">
        <v>0</v>
      </c>
      <c r="I577" s="13">
        <v>0</v>
      </c>
      <c r="J577" s="13">
        <v>0</v>
      </c>
      <c r="K577" s="15">
        <v>1752</v>
      </c>
      <c r="L577" s="15">
        <v>1749</v>
      </c>
      <c r="M577" s="15">
        <v>3501</v>
      </c>
      <c r="O577" s="13"/>
      <c r="P577" s="13"/>
    </row>
    <row r="578" spans="1:16" s="93" customFormat="1" ht="12.9" customHeight="1" x14ac:dyDescent="0.2">
      <c r="A578" s="11" t="str">
        <f t="shared" si="13"/>
        <v>BROKEN HILL2020</v>
      </c>
      <c r="B578" s="3" t="s">
        <v>19</v>
      </c>
      <c r="C578" s="12">
        <v>2020</v>
      </c>
      <c r="D578" s="12"/>
      <c r="E578" s="13">
        <v>631</v>
      </c>
      <c r="F578" s="13">
        <v>627</v>
      </c>
      <c r="G578" s="13">
        <v>1258</v>
      </c>
      <c r="H578" s="13">
        <v>0</v>
      </c>
      <c r="I578" s="13">
        <v>0</v>
      </c>
      <c r="J578" s="13">
        <v>0</v>
      </c>
      <c r="K578" s="15">
        <v>631</v>
      </c>
      <c r="L578" s="15">
        <v>627</v>
      </c>
      <c r="M578" s="15">
        <v>1258</v>
      </c>
      <c r="O578" s="13"/>
      <c r="P578" s="13"/>
    </row>
    <row r="579" spans="1:16" s="93" customFormat="1" ht="12.9" customHeight="1" x14ac:dyDescent="0.2">
      <c r="A579" s="11" t="str">
        <f t="shared" si="13"/>
        <v>BROKEN HILL2021</v>
      </c>
      <c r="B579" s="3" t="s">
        <v>19</v>
      </c>
      <c r="C579" s="12">
        <v>2021</v>
      </c>
      <c r="D579" s="12"/>
      <c r="E579" s="13">
        <v>626</v>
      </c>
      <c r="F579" s="13">
        <v>623</v>
      </c>
      <c r="G579" s="13">
        <v>1249</v>
      </c>
      <c r="H579" s="13">
        <v>0</v>
      </c>
      <c r="I579" s="13">
        <v>0</v>
      </c>
      <c r="J579" s="13">
        <v>0</v>
      </c>
      <c r="K579" s="15">
        <v>626</v>
      </c>
      <c r="L579" s="15">
        <v>623</v>
      </c>
      <c r="M579" s="15">
        <v>1249</v>
      </c>
      <c r="O579" s="13"/>
      <c r="P579" s="13"/>
    </row>
    <row r="580" spans="1:16" s="93" customFormat="1" ht="12.9" customHeight="1" x14ac:dyDescent="0.2">
      <c r="A580" s="11" t="str">
        <f t="shared" si="13"/>
        <v>BROKEN HILL2022</v>
      </c>
      <c r="B580" s="3" t="s">
        <v>19</v>
      </c>
      <c r="C580" s="12">
        <v>2022</v>
      </c>
      <c r="D580" s="12"/>
      <c r="E580" s="13">
        <v>1281</v>
      </c>
      <c r="F580" s="13">
        <v>1280</v>
      </c>
      <c r="G580" s="13">
        <v>2561</v>
      </c>
      <c r="H580" s="13">
        <v>0</v>
      </c>
      <c r="I580" s="13">
        <v>0</v>
      </c>
      <c r="J580" s="13">
        <v>0</v>
      </c>
      <c r="K580" s="15">
        <v>1281</v>
      </c>
      <c r="L580" s="15">
        <v>1280</v>
      </c>
      <c r="M580" s="15">
        <v>2561</v>
      </c>
      <c r="O580" s="13"/>
      <c r="P580" s="13"/>
    </row>
    <row r="581" spans="1:16" s="93" customFormat="1" ht="12.9" customHeight="1" x14ac:dyDescent="0.2">
      <c r="A581" s="11" t="str">
        <f t="shared" si="13"/>
        <v>BROKEN HILL2023</v>
      </c>
      <c r="B581" s="95" t="s">
        <v>19</v>
      </c>
      <c r="C581" s="88">
        <v>2023</v>
      </c>
      <c r="D581" s="89"/>
      <c r="E581" s="15">
        <v>1361</v>
      </c>
      <c r="F581" s="15">
        <v>1360</v>
      </c>
      <c r="G581" s="15">
        <v>2721</v>
      </c>
      <c r="H581" s="90">
        <v>0</v>
      </c>
      <c r="I581" s="90">
        <v>0</v>
      </c>
      <c r="J581" s="15">
        <v>0</v>
      </c>
      <c r="K581" s="15">
        <v>1361</v>
      </c>
      <c r="L581" s="15">
        <v>1360</v>
      </c>
      <c r="M581" s="15">
        <v>2721</v>
      </c>
      <c r="O581" s="13"/>
      <c r="P581" s="13"/>
    </row>
    <row r="582" spans="1:16" s="93" customFormat="1" ht="12.9" customHeight="1" x14ac:dyDescent="0.2">
      <c r="A582" s="11" t="str">
        <f t="shared" si="13"/>
        <v>BROKEN HILL2024</v>
      </c>
      <c r="B582" s="93" t="s">
        <v>19</v>
      </c>
      <c r="C582" s="88">
        <v>2024</v>
      </c>
      <c r="D582" s="89"/>
      <c r="E582" s="15">
        <v>1297</v>
      </c>
      <c r="F582" s="15">
        <v>1296</v>
      </c>
      <c r="G582" s="15">
        <v>2593</v>
      </c>
      <c r="H582" s="15">
        <v>0</v>
      </c>
      <c r="I582" s="15">
        <v>0</v>
      </c>
      <c r="J582" s="15">
        <v>0</v>
      </c>
      <c r="K582" s="15">
        <v>1297</v>
      </c>
      <c r="L582" s="15">
        <v>1296</v>
      </c>
      <c r="M582" s="15">
        <v>2593</v>
      </c>
      <c r="O582" s="13"/>
      <c r="P582" s="13"/>
    </row>
    <row r="583" spans="1:16" s="93" customFormat="1" ht="12.9" customHeight="1" x14ac:dyDescent="0.2">
      <c r="A583" s="11" t="str">
        <f t="shared" si="13"/>
        <v>BROOME1985</v>
      </c>
      <c r="B583" s="93" t="s">
        <v>18</v>
      </c>
      <c r="C583" s="88">
        <v>1985</v>
      </c>
      <c r="D583" s="12"/>
      <c r="E583" s="15">
        <v>933</v>
      </c>
      <c r="F583" s="15">
        <v>935</v>
      </c>
      <c r="G583" s="15">
        <v>1868</v>
      </c>
      <c r="H583" s="15">
        <v>0</v>
      </c>
      <c r="I583" s="15">
        <v>0</v>
      </c>
      <c r="J583" s="15">
        <v>0</v>
      </c>
      <c r="K583" s="15">
        <v>933</v>
      </c>
      <c r="L583" s="15">
        <v>935</v>
      </c>
      <c r="M583" s="15">
        <v>1868</v>
      </c>
      <c r="O583" s="13"/>
      <c r="P583" s="13"/>
    </row>
    <row r="584" spans="1:16" s="93" customFormat="1" ht="12.9" customHeight="1" x14ac:dyDescent="0.2">
      <c r="A584" s="11" t="str">
        <f t="shared" si="13"/>
        <v>BROOME1986</v>
      </c>
      <c r="B584" s="3" t="s">
        <v>18</v>
      </c>
      <c r="C584" s="12">
        <v>1986</v>
      </c>
      <c r="D584" s="12"/>
      <c r="E584" s="13">
        <v>923</v>
      </c>
      <c r="F584" s="13">
        <v>938</v>
      </c>
      <c r="G584" s="13">
        <v>1861</v>
      </c>
      <c r="H584" s="13">
        <v>0</v>
      </c>
      <c r="I584" s="13">
        <v>0</v>
      </c>
      <c r="J584" s="13">
        <v>0</v>
      </c>
      <c r="K584" s="15">
        <v>923</v>
      </c>
      <c r="L584" s="15">
        <v>938</v>
      </c>
      <c r="M584" s="15">
        <v>1861</v>
      </c>
      <c r="O584" s="13"/>
      <c r="P584" s="13"/>
    </row>
    <row r="585" spans="1:16" s="93" customFormat="1" ht="12.9" customHeight="1" x14ac:dyDescent="0.2">
      <c r="A585" s="11" t="str">
        <f t="shared" si="13"/>
        <v>BROOME1987</v>
      </c>
      <c r="B585" s="3" t="s">
        <v>18</v>
      </c>
      <c r="C585" s="12">
        <v>1987</v>
      </c>
      <c r="D585" s="12"/>
      <c r="E585" s="13">
        <v>915</v>
      </c>
      <c r="F585" s="13">
        <v>925</v>
      </c>
      <c r="G585" s="13">
        <v>1840</v>
      </c>
      <c r="H585" s="13">
        <v>0</v>
      </c>
      <c r="I585" s="13">
        <v>0</v>
      </c>
      <c r="J585" s="13">
        <v>0</v>
      </c>
      <c r="K585" s="15">
        <v>915</v>
      </c>
      <c r="L585" s="15">
        <v>925</v>
      </c>
      <c r="M585" s="15">
        <v>1840</v>
      </c>
      <c r="O585" s="13"/>
      <c r="P585" s="13"/>
    </row>
    <row r="586" spans="1:16" s="93" customFormat="1" ht="12.9" customHeight="1" x14ac:dyDescent="0.2">
      <c r="A586" s="11" t="str">
        <f t="shared" si="13"/>
        <v>BROOME1988</v>
      </c>
      <c r="B586" s="3" t="s">
        <v>18</v>
      </c>
      <c r="C586" s="12">
        <v>1988</v>
      </c>
      <c r="D586" s="12"/>
      <c r="E586" s="13">
        <v>1151</v>
      </c>
      <c r="F586" s="13">
        <v>1155</v>
      </c>
      <c r="G586" s="13">
        <v>2306</v>
      </c>
      <c r="H586" s="13">
        <v>0</v>
      </c>
      <c r="I586" s="13">
        <v>0</v>
      </c>
      <c r="J586" s="13">
        <v>0</v>
      </c>
      <c r="K586" s="15">
        <v>1151</v>
      </c>
      <c r="L586" s="15">
        <v>1155</v>
      </c>
      <c r="M586" s="15">
        <v>2306</v>
      </c>
      <c r="O586" s="13"/>
      <c r="P586" s="13"/>
    </row>
    <row r="587" spans="1:16" s="93" customFormat="1" ht="12.9" customHeight="1" x14ac:dyDescent="0.2">
      <c r="A587" s="11" t="str">
        <f t="shared" si="13"/>
        <v>BROOME1989</v>
      </c>
      <c r="B587" s="3" t="s">
        <v>18</v>
      </c>
      <c r="C587" s="12">
        <v>1989</v>
      </c>
      <c r="D587" s="12"/>
      <c r="E587" s="13">
        <v>1080</v>
      </c>
      <c r="F587" s="13">
        <v>1068</v>
      </c>
      <c r="G587" s="13">
        <v>2148</v>
      </c>
      <c r="H587" s="13">
        <v>0</v>
      </c>
      <c r="I587" s="13">
        <v>0</v>
      </c>
      <c r="J587" s="13">
        <v>0</v>
      </c>
      <c r="K587" s="15">
        <v>1080</v>
      </c>
      <c r="L587" s="15">
        <v>1068</v>
      </c>
      <c r="M587" s="15">
        <v>2148</v>
      </c>
      <c r="O587" s="13"/>
      <c r="P587" s="13"/>
    </row>
    <row r="588" spans="1:16" s="93" customFormat="1" ht="12.9" customHeight="1" x14ac:dyDescent="0.2">
      <c r="A588" s="11" t="str">
        <f t="shared" si="13"/>
        <v>BROOME1990</v>
      </c>
      <c r="B588" s="3" t="s">
        <v>18</v>
      </c>
      <c r="C588" s="12">
        <v>1990</v>
      </c>
      <c r="D588" s="12"/>
      <c r="E588" s="13">
        <v>1326</v>
      </c>
      <c r="F588" s="13">
        <v>1291</v>
      </c>
      <c r="G588" s="13">
        <v>2617</v>
      </c>
      <c r="H588" s="13">
        <v>0</v>
      </c>
      <c r="I588" s="13">
        <v>0</v>
      </c>
      <c r="J588" s="13">
        <v>0</v>
      </c>
      <c r="K588" s="15">
        <v>1326</v>
      </c>
      <c r="L588" s="15">
        <v>1291</v>
      </c>
      <c r="M588" s="15">
        <v>2617</v>
      </c>
      <c r="O588" s="13"/>
      <c r="P588" s="13"/>
    </row>
    <row r="589" spans="1:16" s="93" customFormat="1" ht="12.9" customHeight="1" x14ac:dyDescent="0.2">
      <c r="A589" s="11" t="str">
        <f t="shared" ref="A589:A649" si="14">CONCATENATE(B589,C589)</f>
        <v>BROOME1991</v>
      </c>
      <c r="B589" s="3" t="s">
        <v>18</v>
      </c>
      <c r="C589" s="12">
        <v>1991</v>
      </c>
      <c r="D589" s="12"/>
      <c r="E589" s="13">
        <v>1302</v>
      </c>
      <c r="F589" s="13">
        <v>1263</v>
      </c>
      <c r="G589" s="13">
        <v>2565</v>
      </c>
      <c r="H589" s="13">
        <v>0</v>
      </c>
      <c r="I589" s="13">
        <v>0</v>
      </c>
      <c r="J589" s="13">
        <v>0</v>
      </c>
      <c r="K589" s="15">
        <v>1302</v>
      </c>
      <c r="L589" s="15">
        <v>1263</v>
      </c>
      <c r="M589" s="15">
        <v>2565</v>
      </c>
      <c r="O589" s="13"/>
      <c r="P589" s="13"/>
    </row>
    <row r="590" spans="1:16" s="93" customFormat="1" ht="12.9" customHeight="1" x14ac:dyDescent="0.2">
      <c r="A590" s="11" t="str">
        <f t="shared" si="14"/>
        <v>BROOME1992</v>
      </c>
      <c r="B590" s="95" t="s">
        <v>18</v>
      </c>
      <c r="C590" s="88">
        <v>1992</v>
      </c>
      <c r="D590" s="89"/>
      <c r="E590" s="15">
        <v>1366</v>
      </c>
      <c r="F590" s="15">
        <v>1334</v>
      </c>
      <c r="G590" s="15">
        <v>2700</v>
      </c>
      <c r="H590" s="90">
        <v>0</v>
      </c>
      <c r="I590" s="90">
        <v>0</v>
      </c>
      <c r="J590" s="15">
        <v>0</v>
      </c>
      <c r="K590" s="15">
        <v>1366</v>
      </c>
      <c r="L590" s="15">
        <v>1334</v>
      </c>
      <c r="M590" s="15">
        <v>2700</v>
      </c>
      <c r="O590" s="13"/>
      <c r="P590" s="13"/>
    </row>
    <row r="591" spans="1:16" s="93" customFormat="1" ht="12.9" customHeight="1" x14ac:dyDescent="0.2">
      <c r="A591" s="11" t="str">
        <f t="shared" si="14"/>
        <v>BROOME1993</v>
      </c>
      <c r="B591" s="93" t="s">
        <v>18</v>
      </c>
      <c r="C591" s="88">
        <v>1993</v>
      </c>
      <c r="D591" s="89"/>
      <c r="E591" s="15">
        <v>1325</v>
      </c>
      <c r="F591" s="15">
        <v>1318</v>
      </c>
      <c r="G591" s="15">
        <v>2643</v>
      </c>
      <c r="H591" s="15">
        <v>0</v>
      </c>
      <c r="I591" s="15">
        <v>0</v>
      </c>
      <c r="J591" s="15">
        <v>0</v>
      </c>
      <c r="K591" s="15">
        <v>1325</v>
      </c>
      <c r="L591" s="15">
        <v>1318</v>
      </c>
      <c r="M591" s="15">
        <v>2643</v>
      </c>
      <c r="O591" s="13"/>
      <c r="P591" s="13"/>
    </row>
    <row r="592" spans="1:16" s="93" customFormat="1" ht="12.9" customHeight="1" x14ac:dyDescent="0.2">
      <c r="A592" s="11" t="str">
        <f t="shared" si="14"/>
        <v>BROOME1994</v>
      </c>
      <c r="B592" s="3" t="s">
        <v>18</v>
      </c>
      <c r="C592" s="12">
        <v>1994</v>
      </c>
      <c r="D592" s="12"/>
      <c r="E592" s="13">
        <v>1823</v>
      </c>
      <c r="F592" s="13">
        <v>1821</v>
      </c>
      <c r="G592" s="13">
        <v>3644</v>
      </c>
      <c r="H592" s="13">
        <v>0</v>
      </c>
      <c r="I592" s="13">
        <v>0</v>
      </c>
      <c r="J592" s="13">
        <v>0</v>
      </c>
      <c r="K592" s="15">
        <v>1823</v>
      </c>
      <c r="L592" s="15">
        <v>1821</v>
      </c>
      <c r="M592" s="15">
        <v>3644</v>
      </c>
      <c r="O592" s="13"/>
      <c r="P592" s="13"/>
    </row>
    <row r="593" spans="1:16" s="93" customFormat="1" ht="12.9" customHeight="1" x14ac:dyDescent="0.2">
      <c r="A593" s="11" t="str">
        <f t="shared" si="14"/>
        <v>BROOME1995</v>
      </c>
      <c r="B593" s="95" t="s">
        <v>18</v>
      </c>
      <c r="C593" s="88">
        <v>1995</v>
      </c>
      <c r="D593" s="89"/>
      <c r="E593" s="15">
        <v>3008</v>
      </c>
      <c r="F593" s="15">
        <v>3004</v>
      </c>
      <c r="G593" s="15">
        <v>6012</v>
      </c>
      <c r="H593" s="90">
        <v>0</v>
      </c>
      <c r="I593" s="90">
        <v>0</v>
      </c>
      <c r="J593" s="15">
        <v>0</v>
      </c>
      <c r="K593" s="15">
        <v>3008</v>
      </c>
      <c r="L593" s="15">
        <v>3004</v>
      </c>
      <c r="M593" s="15">
        <v>6012</v>
      </c>
      <c r="O593" s="13"/>
      <c r="P593" s="13"/>
    </row>
    <row r="594" spans="1:16" s="93" customFormat="1" ht="12.9" customHeight="1" x14ac:dyDescent="0.2">
      <c r="A594" s="11" t="str">
        <f t="shared" si="14"/>
        <v>BROOME1996</v>
      </c>
      <c r="B594" s="95" t="s">
        <v>18</v>
      </c>
      <c r="C594" s="88">
        <v>1996</v>
      </c>
      <c r="D594" s="89"/>
      <c r="E594" s="15">
        <v>3445</v>
      </c>
      <c r="F594" s="15">
        <v>3457</v>
      </c>
      <c r="G594" s="15">
        <v>6902</v>
      </c>
      <c r="H594" s="90">
        <v>49</v>
      </c>
      <c r="I594" s="90">
        <v>49</v>
      </c>
      <c r="J594" s="15">
        <v>98</v>
      </c>
      <c r="K594" s="15">
        <v>3494</v>
      </c>
      <c r="L594" s="15">
        <v>3506</v>
      </c>
      <c r="M594" s="15">
        <v>7000</v>
      </c>
      <c r="O594" s="13"/>
      <c r="P594" s="13"/>
    </row>
    <row r="595" spans="1:16" s="93" customFormat="1" ht="12.9" customHeight="1" x14ac:dyDescent="0.2">
      <c r="A595" s="11" t="str">
        <f t="shared" si="14"/>
        <v>BROOME1997</v>
      </c>
      <c r="B595" s="95" t="s">
        <v>18</v>
      </c>
      <c r="C595" s="88">
        <v>1997</v>
      </c>
      <c r="D595" s="89"/>
      <c r="E595" s="15">
        <v>2908</v>
      </c>
      <c r="F595" s="15">
        <v>2927</v>
      </c>
      <c r="G595" s="15">
        <v>5835</v>
      </c>
      <c r="H595" s="90">
        <v>7</v>
      </c>
      <c r="I595" s="90">
        <v>7</v>
      </c>
      <c r="J595" s="15">
        <v>14</v>
      </c>
      <c r="K595" s="15">
        <v>2915</v>
      </c>
      <c r="L595" s="15">
        <v>2934</v>
      </c>
      <c r="M595" s="15">
        <v>5849</v>
      </c>
      <c r="O595" s="13"/>
      <c r="P595" s="13"/>
    </row>
    <row r="596" spans="1:16" s="93" customFormat="1" ht="12.9" customHeight="1" x14ac:dyDescent="0.2">
      <c r="A596" s="11" t="str">
        <f t="shared" si="14"/>
        <v>BROOME1998</v>
      </c>
      <c r="B596" s="3" t="s">
        <v>18</v>
      </c>
      <c r="C596" s="12">
        <v>1998</v>
      </c>
      <c r="D596" s="12"/>
      <c r="E596" s="13">
        <v>2503</v>
      </c>
      <c r="F596" s="13">
        <v>2506</v>
      </c>
      <c r="G596" s="13">
        <v>5009</v>
      </c>
      <c r="H596" s="13">
        <v>0</v>
      </c>
      <c r="I596" s="13">
        <v>0</v>
      </c>
      <c r="J596" s="13">
        <v>0</v>
      </c>
      <c r="K596" s="15">
        <v>2503</v>
      </c>
      <c r="L596" s="15">
        <v>2506</v>
      </c>
      <c r="M596" s="15">
        <v>5009</v>
      </c>
      <c r="O596" s="13"/>
      <c r="P596" s="13"/>
    </row>
    <row r="597" spans="1:16" s="93" customFormat="1" ht="12.9" customHeight="1" x14ac:dyDescent="0.2">
      <c r="A597" s="11" t="str">
        <f t="shared" si="14"/>
        <v>BROOME1999</v>
      </c>
      <c r="B597" s="3" t="s">
        <v>18</v>
      </c>
      <c r="C597" s="12">
        <v>1999</v>
      </c>
      <c r="D597" s="12"/>
      <c r="E597" s="13">
        <v>2675</v>
      </c>
      <c r="F597" s="13">
        <v>2671</v>
      </c>
      <c r="G597" s="13">
        <v>5346</v>
      </c>
      <c r="H597" s="13">
        <v>0</v>
      </c>
      <c r="I597" s="13">
        <v>0</v>
      </c>
      <c r="J597" s="13">
        <v>0</v>
      </c>
      <c r="K597" s="15">
        <v>2675</v>
      </c>
      <c r="L597" s="15">
        <v>2671</v>
      </c>
      <c r="M597" s="15">
        <v>5346</v>
      </c>
      <c r="O597" s="13"/>
      <c r="P597" s="13"/>
    </row>
    <row r="598" spans="1:16" s="93" customFormat="1" ht="12.9" customHeight="1" x14ac:dyDescent="0.2">
      <c r="A598" s="11" t="str">
        <f t="shared" si="14"/>
        <v>BROOME2000</v>
      </c>
      <c r="B598" s="93" t="s">
        <v>18</v>
      </c>
      <c r="C598" s="88">
        <v>2000</v>
      </c>
      <c r="D598" s="89"/>
      <c r="E598" s="15">
        <v>3159</v>
      </c>
      <c r="F598" s="15">
        <v>3156</v>
      </c>
      <c r="G598" s="15">
        <v>6315</v>
      </c>
      <c r="H598" s="15">
        <v>39</v>
      </c>
      <c r="I598" s="15">
        <v>39</v>
      </c>
      <c r="J598" s="15">
        <v>78</v>
      </c>
      <c r="K598" s="15">
        <v>3198</v>
      </c>
      <c r="L598" s="15">
        <v>3195</v>
      </c>
      <c r="M598" s="15">
        <v>6393</v>
      </c>
      <c r="O598" s="13"/>
      <c r="P598" s="13"/>
    </row>
    <row r="599" spans="1:16" s="93" customFormat="1" ht="12.9" customHeight="1" x14ac:dyDescent="0.2">
      <c r="A599" s="11" t="str">
        <f t="shared" si="14"/>
        <v>BROOME2001</v>
      </c>
      <c r="B599" s="95" t="s">
        <v>18</v>
      </c>
      <c r="C599" s="88">
        <v>2001</v>
      </c>
      <c r="D599" s="89"/>
      <c r="E599" s="15">
        <v>2907</v>
      </c>
      <c r="F599" s="15">
        <v>2910</v>
      </c>
      <c r="G599" s="15">
        <v>5817</v>
      </c>
      <c r="H599" s="90">
        <v>29</v>
      </c>
      <c r="I599" s="90">
        <v>29</v>
      </c>
      <c r="J599" s="15">
        <v>58</v>
      </c>
      <c r="K599" s="15">
        <v>2936</v>
      </c>
      <c r="L599" s="15">
        <v>2939</v>
      </c>
      <c r="M599" s="15">
        <v>5875</v>
      </c>
      <c r="O599" s="13"/>
      <c r="P599" s="13"/>
    </row>
    <row r="600" spans="1:16" s="93" customFormat="1" ht="12.9" customHeight="1" x14ac:dyDescent="0.2">
      <c r="A600" s="11" t="str">
        <f t="shared" si="14"/>
        <v>BROOME2002</v>
      </c>
      <c r="B600" s="3" t="s">
        <v>18</v>
      </c>
      <c r="C600" s="12">
        <v>2002</v>
      </c>
      <c r="D600" s="12"/>
      <c r="E600" s="13">
        <v>2459</v>
      </c>
      <c r="F600" s="13">
        <v>2458</v>
      </c>
      <c r="G600" s="13">
        <v>4917</v>
      </c>
      <c r="H600" s="13">
        <v>0</v>
      </c>
      <c r="I600" s="13">
        <v>0</v>
      </c>
      <c r="J600" s="13">
        <v>0</v>
      </c>
      <c r="K600" s="15">
        <v>2459</v>
      </c>
      <c r="L600" s="15">
        <v>2458</v>
      </c>
      <c r="M600" s="15">
        <v>4917</v>
      </c>
      <c r="O600" s="13"/>
      <c r="P600" s="13"/>
    </row>
    <row r="601" spans="1:16" s="93" customFormat="1" ht="12.9" customHeight="1" x14ac:dyDescent="0.2">
      <c r="A601" s="11" t="str">
        <f t="shared" si="14"/>
        <v>BROOME2003</v>
      </c>
      <c r="B601" s="3" t="s">
        <v>18</v>
      </c>
      <c r="C601" s="12">
        <v>2003</v>
      </c>
      <c r="D601" s="12"/>
      <c r="E601" s="13">
        <v>2626</v>
      </c>
      <c r="F601" s="13">
        <v>2628</v>
      </c>
      <c r="G601" s="13">
        <v>5254</v>
      </c>
      <c r="H601" s="13">
        <v>0</v>
      </c>
      <c r="I601" s="13">
        <v>0</v>
      </c>
      <c r="J601" s="13">
        <v>0</v>
      </c>
      <c r="K601" s="15">
        <v>2626</v>
      </c>
      <c r="L601" s="15">
        <v>2628</v>
      </c>
      <c r="M601" s="15">
        <v>5254</v>
      </c>
      <c r="O601" s="13"/>
      <c r="P601" s="13"/>
    </row>
    <row r="602" spans="1:16" s="93" customFormat="1" ht="12.9" customHeight="1" x14ac:dyDescent="0.2">
      <c r="A602" s="11" t="str">
        <f t="shared" si="14"/>
        <v>BROOME2004</v>
      </c>
      <c r="B602" s="3" t="s">
        <v>18</v>
      </c>
      <c r="C602" s="12">
        <v>2004</v>
      </c>
      <c r="D602" s="12"/>
      <c r="E602" s="13">
        <v>2977</v>
      </c>
      <c r="F602" s="13">
        <v>2974</v>
      </c>
      <c r="G602" s="13">
        <v>5951</v>
      </c>
      <c r="H602" s="13">
        <v>0</v>
      </c>
      <c r="I602" s="13">
        <v>0</v>
      </c>
      <c r="J602" s="13">
        <v>0</v>
      </c>
      <c r="K602" s="15">
        <v>2977</v>
      </c>
      <c r="L602" s="15">
        <v>2974</v>
      </c>
      <c r="M602" s="15">
        <v>5951</v>
      </c>
      <c r="O602" s="13"/>
      <c r="P602" s="13"/>
    </row>
    <row r="603" spans="1:16" s="93" customFormat="1" ht="12.9" customHeight="1" x14ac:dyDescent="0.2">
      <c r="A603" s="11" t="str">
        <f t="shared" si="14"/>
        <v>BROOME2005</v>
      </c>
      <c r="B603" s="3" t="s">
        <v>18</v>
      </c>
      <c r="C603" s="12">
        <v>2005</v>
      </c>
      <c r="D603" s="12"/>
      <c r="E603" s="13">
        <v>3046</v>
      </c>
      <c r="F603" s="13">
        <v>3039</v>
      </c>
      <c r="G603" s="13">
        <v>6085</v>
      </c>
      <c r="H603" s="13">
        <v>0</v>
      </c>
      <c r="I603" s="13">
        <v>0</v>
      </c>
      <c r="J603" s="13">
        <v>0</v>
      </c>
      <c r="K603" s="15">
        <v>3046</v>
      </c>
      <c r="L603" s="15">
        <v>3039</v>
      </c>
      <c r="M603" s="15">
        <v>6085</v>
      </c>
      <c r="O603" s="13"/>
      <c r="P603" s="13"/>
    </row>
    <row r="604" spans="1:16" s="93" customFormat="1" ht="12.9" customHeight="1" x14ac:dyDescent="0.2">
      <c r="A604" s="11" t="str">
        <f t="shared" si="14"/>
        <v>BROOME2006</v>
      </c>
      <c r="B604" s="3" t="s">
        <v>18</v>
      </c>
      <c r="C604" s="12">
        <v>2006</v>
      </c>
      <c r="D604" s="12"/>
      <c r="E604" s="13">
        <v>2848</v>
      </c>
      <c r="F604" s="13">
        <v>2842</v>
      </c>
      <c r="G604" s="13">
        <v>5690</v>
      </c>
      <c r="H604" s="13">
        <v>0</v>
      </c>
      <c r="I604" s="13">
        <v>0</v>
      </c>
      <c r="J604" s="13">
        <v>0</v>
      </c>
      <c r="K604" s="15">
        <v>2848</v>
      </c>
      <c r="L604" s="15">
        <v>2842</v>
      </c>
      <c r="M604" s="15">
        <v>5690</v>
      </c>
      <c r="O604" s="13"/>
      <c r="P604" s="13"/>
    </row>
    <row r="605" spans="1:16" s="93" customFormat="1" ht="12.9" customHeight="1" x14ac:dyDescent="0.2">
      <c r="A605" s="11" t="str">
        <f t="shared" si="14"/>
        <v>BROOME2007</v>
      </c>
      <c r="B605" s="93" t="s">
        <v>18</v>
      </c>
      <c r="C605" s="88">
        <v>2007</v>
      </c>
      <c r="D605" s="89"/>
      <c r="E605" s="15">
        <v>2777</v>
      </c>
      <c r="F605" s="15">
        <v>2774</v>
      </c>
      <c r="G605" s="15">
        <v>5551</v>
      </c>
      <c r="H605" s="15">
        <v>0</v>
      </c>
      <c r="I605" s="15">
        <v>0</v>
      </c>
      <c r="J605" s="15">
        <v>0</v>
      </c>
      <c r="K605" s="15">
        <v>2777</v>
      </c>
      <c r="L605" s="15">
        <v>2774</v>
      </c>
      <c r="M605" s="15">
        <v>5551</v>
      </c>
      <c r="O605" s="13"/>
      <c r="P605" s="13"/>
    </row>
    <row r="606" spans="1:16" s="93" customFormat="1" ht="12.9" customHeight="1" x14ac:dyDescent="0.2">
      <c r="A606" s="11" t="str">
        <f t="shared" si="14"/>
        <v>BROOME2008</v>
      </c>
      <c r="B606" s="91" t="s">
        <v>18</v>
      </c>
      <c r="C606" s="16">
        <v>2008</v>
      </c>
      <c r="D606" s="89"/>
      <c r="E606" s="92">
        <v>2510</v>
      </c>
      <c r="F606" s="92">
        <v>2516</v>
      </c>
      <c r="G606" s="92">
        <v>5026</v>
      </c>
      <c r="H606" s="92">
        <v>0</v>
      </c>
      <c r="I606" s="92">
        <v>0</v>
      </c>
      <c r="J606" s="92">
        <v>0</v>
      </c>
      <c r="K606" s="15">
        <v>2510</v>
      </c>
      <c r="L606" s="15">
        <v>2516</v>
      </c>
      <c r="M606" s="15">
        <v>5026</v>
      </c>
      <c r="O606" s="13"/>
      <c r="P606" s="13"/>
    </row>
    <row r="607" spans="1:16" s="93" customFormat="1" ht="12.9" customHeight="1" x14ac:dyDescent="0.2">
      <c r="A607" s="11" t="str">
        <f t="shared" si="14"/>
        <v>BROOME2009</v>
      </c>
      <c r="B607" s="3" t="s">
        <v>18</v>
      </c>
      <c r="C607" s="12">
        <v>2009</v>
      </c>
      <c r="D607" s="12"/>
      <c r="E607" s="13">
        <v>2799</v>
      </c>
      <c r="F607" s="13">
        <v>2804</v>
      </c>
      <c r="G607" s="13">
        <v>5603</v>
      </c>
      <c r="H607" s="13">
        <v>0</v>
      </c>
      <c r="I607" s="13">
        <v>0</v>
      </c>
      <c r="J607" s="13">
        <v>0</v>
      </c>
      <c r="K607" s="15">
        <v>2799</v>
      </c>
      <c r="L607" s="15">
        <v>2804</v>
      </c>
      <c r="M607" s="15">
        <v>5603</v>
      </c>
      <c r="O607" s="13"/>
      <c r="P607" s="13"/>
    </row>
    <row r="608" spans="1:16" s="93" customFormat="1" ht="12.9" customHeight="1" x14ac:dyDescent="0.2">
      <c r="A608" s="11" t="str">
        <f t="shared" si="14"/>
        <v>BROOME2010</v>
      </c>
      <c r="B608" s="3" t="s">
        <v>18</v>
      </c>
      <c r="C608" s="12">
        <v>2010</v>
      </c>
      <c r="D608" s="12"/>
      <c r="E608" s="13">
        <v>2872</v>
      </c>
      <c r="F608" s="13">
        <v>2918</v>
      </c>
      <c r="G608" s="13">
        <v>5790</v>
      </c>
      <c r="H608" s="13">
        <v>0</v>
      </c>
      <c r="I608" s="13">
        <v>0</v>
      </c>
      <c r="J608" s="13">
        <v>0</v>
      </c>
      <c r="K608" s="15">
        <v>2872</v>
      </c>
      <c r="L608" s="15">
        <v>2918</v>
      </c>
      <c r="M608" s="15">
        <v>5790</v>
      </c>
      <c r="O608" s="13"/>
      <c r="P608" s="13"/>
    </row>
    <row r="609" spans="1:16" s="93" customFormat="1" ht="12.9" customHeight="1" x14ac:dyDescent="0.2">
      <c r="A609" s="11" t="str">
        <f t="shared" si="14"/>
        <v>BROOME2011</v>
      </c>
      <c r="B609" s="3" t="s">
        <v>18</v>
      </c>
      <c r="C609" s="12">
        <v>2011</v>
      </c>
      <c r="D609" s="12"/>
      <c r="E609" s="13">
        <v>2852</v>
      </c>
      <c r="F609" s="13">
        <v>2892</v>
      </c>
      <c r="G609" s="13">
        <v>5744</v>
      </c>
      <c r="H609" s="13">
        <v>0</v>
      </c>
      <c r="I609" s="13">
        <v>0</v>
      </c>
      <c r="J609" s="13">
        <v>0</v>
      </c>
      <c r="K609" s="15">
        <v>2852</v>
      </c>
      <c r="L609" s="15">
        <v>2892</v>
      </c>
      <c r="M609" s="15">
        <v>5744</v>
      </c>
      <c r="O609" s="13"/>
      <c r="P609" s="13"/>
    </row>
    <row r="610" spans="1:16" s="93" customFormat="1" ht="12.9" customHeight="1" x14ac:dyDescent="0.2">
      <c r="A610" s="11" t="str">
        <f t="shared" si="14"/>
        <v>BROOME2012</v>
      </c>
      <c r="B610" s="95" t="s">
        <v>18</v>
      </c>
      <c r="C610" s="88">
        <v>2012</v>
      </c>
      <c r="D610" s="89"/>
      <c r="E610" s="15">
        <v>2803</v>
      </c>
      <c r="F610" s="15">
        <v>2852</v>
      </c>
      <c r="G610" s="15">
        <v>5655</v>
      </c>
      <c r="H610" s="90">
        <v>0</v>
      </c>
      <c r="I610" s="90">
        <v>0</v>
      </c>
      <c r="J610" s="15">
        <v>0</v>
      </c>
      <c r="K610" s="15">
        <v>2803</v>
      </c>
      <c r="L610" s="15">
        <v>2852</v>
      </c>
      <c r="M610" s="15">
        <v>5655</v>
      </c>
      <c r="O610" s="13"/>
      <c r="P610" s="13"/>
    </row>
    <row r="611" spans="1:16" s="93" customFormat="1" ht="12.9" customHeight="1" x14ac:dyDescent="0.2">
      <c r="A611" s="11" t="str">
        <f t="shared" si="14"/>
        <v>BROOME2013</v>
      </c>
      <c r="B611" s="3" t="s">
        <v>18</v>
      </c>
      <c r="C611" s="12">
        <v>2013</v>
      </c>
      <c r="D611" s="12"/>
      <c r="E611" s="13">
        <v>2872</v>
      </c>
      <c r="F611" s="13">
        <v>2920</v>
      </c>
      <c r="G611" s="13">
        <v>5792</v>
      </c>
      <c r="H611" s="13">
        <v>0</v>
      </c>
      <c r="I611" s="13">
        <v>0</v>
      </c>
      <c r="J611" s="13">
        <v>0</v>
      </c>
      <c r="K611" s="15">
        <v>2872</v>
      </c>
      <c r="L611" s="15">
        <v>2920</v>
      </c>
      <c r="M611" s="15">
        <v>5792</v>
      </c>
      <c r="O611" s="13"/>
      <c r="P611" s="13"/>
    </row>
    <row r="612" spans="1:16" s="93" customFormat="1" ht="12.9" customHeight="1" x14ac:dyDescent="0.2">
      <c r="A612" s="11" t="str">
        <f t="shared" si="14"/>
        <v>BROOME2014</v>
      </c>
      <c r="B612" s="95" t="s">
        <v>18</v>
      </c>
      <c r="C612" s="88">
        <v>2014</v>
      </c>
      <c r="D612" s="89"/>
      <c r="E612" s="15">
        <v>2601</v>
      </c>
      <c r="F612" s="15">
        <v>2653</v>
      </c>
      <c r="G612" s="15">
        <v>5254</v>
      </c>
      <c r="H612" s="90">
        <v>0</v>
      </c>
      <c r="I612" s="90">
        <v>0</v>
      </c>
      <c r="J612" s="15">
        <v>0</v>
      </c>
      <c r="K612" s="15">
        <v>2601</v>
      </c>
      <c r="L612" s="15">
        <v>2653</v>
      </c>
      <c r="M612" s="15">
        <v>5254</v>
      </c>
      <c r="O612" s="13"/>
      <c r="P612" s="13"/>
    </row>
    <row r="613" spans="1:16" s="93" customFormat="1" ht="12.9" customHeight="1" x14ac:dyDescent="0.2">
      <c r="A613" s="11" t="str">
        <f t="shared" si="14"/>
        <v>BROOME2015</v>
      </c>
      <c r="B613" s="93" t="s">
        <v>18</v>
      </c>
      <c r="C613" s="88">
        <v>2015</v>
      </c>
      <c r="D613" s="89"/>
      <c r="E613" s="15">
        <v>2433</v>
      </c>
      <c r="F613" s="15">
        <v>2453</v>
      </c>
      <c r="G613" s="15">
        <v>4886</v>
      </c>
      <c r="H613" s="15">
        <v>0</v>
      </c>
      <c r="I613" s="15">
        <v>0</v>
      </c>
      <c r="J613" s="15">
        <v>0</v>
      </c>
      <c r="K613" s="15">
        <v>2433</v>
      </c>
      <c r="L613" s="15">
        <v>2453</v>
      </c>
      <c r="M613" s="15">
        <v>4886</v>
      </c>
      <c r="O613" s="13"/>
      <c r="P613" s="13"/>
    </row>
    <row r="614" spans="1:16" s="93" customFormat="1" ht="12.9" customHeight="1" x14ac:dyDescent="0.2">
      <c r="A614" s="11" t="str">
        <f t="shared" si="14"/>
        <v>BROOME2016</v>
      </c>
      <c r="B614" s="3" t="s">
        <v>18</v>
      </c>
      <c r="C614" s="12">
        <v>2016</v>
      </c>
      <c r="D614" s="12"/>
      <c r="E614" s="13">
        <v>2356</v>
      </c>
      <c r="F614" s="13">
        <v>2356</v>
      </c>
      <c r="G614" s="13">
        <v>4712</v>
      </c>
      <c r="H614" s="13">
        <v>0</v>
      </c>
      <c r="I614" s="13">
        <v>0</v>
      </c>
      <c r="J614" s="13">
        <v>0</v>
      </c>
      <c r="K614" s="15">
        <v>2356</v>
      </c>
      <c r="L614" s="15">
        <v>2356</v>
      </c>
      <c r="M614" s="15">
        <v>4712</v>
      </c>
      <c r="O614" s="13"/>
      <c r="P614" s="13"/>
    </row>
    <row r="615" spans="1:16" s="93" customFormat="1" ht="12.9" customHeight="1" x14ac:dyDescent="0.2">
      <c r="A615" s="11" t="str">
        <f t="shared" si="14"/>
        <v>BROOME2017</v>
      </c>
      <c r="B615" s="3" t="s">
        <v>18</v>
      </c>
      <c r="C615" s="12">
        <v>2017</v>
      </c>
      <c r="D615" s="12"/>
      <c r="E615" s="13">
        <v>2495</v>
      </c>
      <c r="F615" s="13">
        <v>2489</v>
      </c>
      <c r="G615" s="13">
        <v>4984</v>
      </c>
      <c r="H615" s="13">
        <v>0</v>
      </c>
      <c r="I615" s="13">
        <v>0</v>
      </c>
      <c r="J615" s="13">
        <v>0</v>
      </c>
      <c r="K615" s="15">
        <v>2495</v>
      </c>
      <c r="L615" s="15">
        <v>2489</v>
      </c>
      <c r="M615" s="15">
        <v>4984</v>
      </c>
      <c r="O615" s="13"/>
      <c r="P615" s="13"/>
    </row>
    <row r="616" spans="1:16" s="93" customFormat="1" ht="12.9" customHeight="1" x14ac:dyDescent="0.2">
      <c r="A616" s="11" t="str">
        <f t="shared" si="14"/>
        <v>BROOME2018</v>
      </c>
      <c r="B616" s="93" t="s">
        <v>18</v>
      </c>
      <c r="C616" s="88">
        <v>2018</v>
      </c>
      <c r="D616" s="89"/>
      <c r="E616" s="15">
        <v>2561</v>
      </c>
      <c r="F616" s="15">
        <v>2553</v>
      </c>
      <c r="G616" s="15">
        <v>5114</v>
      </c>
      <c r="H616" s="15">
        <v>0</v>
      </c>
      <c r="I616" s="15">
        <v>0</v>
      </c>
      <c r="J616" s="15">
        <v>0</v>
      </c>
      <c r="K616" s="15">
        <v>2561</v>
      </c>
      <c r="L616" s="15">
        <v>2553</v>
      </c>
      <c r="M616" s="15">
        <v>5114</v>
      </c>
      <c r="O616" s="13"/>
      <c r="P616" s="13"/>
    </row>
    <row r="617" spans="1:16" s="93" customFormat="1" ht="12.9" customHeight="1" x14ac:dyDescent="0.2">
      <c r="A617" s="11" t="str">
        <f t="shared" si="14"/>
        <v>BROOME2019</v>
      </c>
      <c r="B617" s="3" t="s">
        <v>18</v>
      </c>
      <c r="C617" s="12">
        <v>2019</v>
      </c>
      <c r="D617" s="12"/>
      <c r="E617" s="13">
        <v>2544</v>
      </c>
      <c r="F617" s="13">
        <v>2539</v>
      </c>
      <c r="G617" s="13">
        <v>5083</v>
      </c>
      <c r="H617" s="13">
        <v>0</v>
      </c>
      <c r="I617" s="13">
        <v>0</v>
      </c>
      <c r="J617" s="13">
        <v>0</v>
      </c>
      <c r="K617" s="15">
        <v>2544</v>
      </c>
      <c r="L617" s="15">
        <v>2539</v>
      </c>
      <c r="M617" s="15">
        <v>5083</v>
      </c>
      <c r="O617" s="13"/>
      <c r="P617" s="13"/>
    </row>
    <row r="618" spans="1:16" s="93" customFormat="1" ht="12.9" customHeight="1" x14ac:dyDescent="0.2">
      <c r="A618" s="11" t="str">
        <f t="shared" si="14"/>
        <v>BROOME2020</v>
      </c>
      <c r="B618" s="3" t="s">
        <v>18</v>
      </c>
      <c r="C618" s="12">
        <v>2020</v>
      </c>
      <c r="D618" s="12"/>
      <c r="E618" s="13">
        <v>1612</v>
      </c>
      <c r="F618" s="13">
        <v>1608</v>
      </c>
      <c r="G618" s="13">
        <v>3220</v>
      </c>
      <c r="H618" s="13">
        <v>0</v>
      </c>
      <c r="I618" s="13">
        <v>0</v>
      </c>
      <c r="J618" s="13">
        <v>0</v>
      </c>
      <c r="K618" s="15">
        <v>1612</v>
      </c>
      <c r="L618" s="15">
        <v>1608</v>
      </c>
      <c r="M618" s="15">
        <v>3220</v>
      </c>
      <c r="O618" s="13"/>
      <c r="P618" s="13"/>
    </row>
    <row r="619" spans="1:16" s="93" customFormat="1" ht="12.9" customHeight="1" x14ac:dyDescent="0.2">
      <c r="A619" s="11" t="str">
        <f t="shared" si="14"/>
        <v>BROOME2021</v>
      </c>
      <c r="B619" s="3" t="s">
        <v>18</v>
      </c>
      <c r="C619" s="12">
        <v>2021</v>
      </c>
      <c r="D619" s="12"/>
      <c r="E619" s="13">
        <v>2203</v>
      </c>
      <c r="F619" s="13">
        <v>2217</v>
      </c>
      <c r="G619" s="13">
        <v>4420</v>
      </c>
      <c r="H619" s="13">
        <v>0</v>
      </c>
      <c r="I619" s="13">
        <v>0</v>
      </c>
      <c r="J619" s="13">
        <v>0</v>
      </c>
      <c r="K619" s="15">
        <v>2203</v>
      </c>
      <c r="L619" s="15">
        <v>2217</v>
      </c>
      <c r="M619" s="15">
        <v>4420</v>
      </c>
      <c r="O619" s="13"/>
      <c r="P619" s="13"/>
    </row>
    <row r="620" spans="1:16" s="93" customFormat="1" ht="12.9" customHeight="1" x14ac:dyDescent="0.2">
      <c r="A620" s="11" t="str">
        <f t="shared" si="14"/>
        <v>BROOME2022</v>
      </c>
      <c r="B620" s="3" t="s">
        <v>18</v>
      </c>
      <c r="C620" s="12">
        <v>2022</v>
      </c>
      <c r="D620" s="12"/>
      <c r="E620" s="13">
        <v>2265</v>
      </c>
      <c r="F620" s="13">
        <v>2254</v>
      </c>
      <c r="G620" s="13">
        <v>4519</v>
      </c>
      <c r="H620" s="13">
        <v>0</v>
      </c>
      <c r="I620" s="13">
        <v>0</v>
      </c>
      <c r="J620" s="13">
        <v>0</v>
      </c>
      <c r="K620" s="15">
        <v>2265</v>
      </c>
      <c r="L620" s="15">
        <v>2254</v>
      </c>
      <c r="M620" s="15">
        <v>4519</v>
      </c>
      <c r="O620" s="13"/>
      <c r="P620" s="13"/>
    </row>
    <row r="621" spans="1:16" s="93" customFormat="1" ht="12.9" customHeight="1" x14ac:dyDescent="0.2">
      <c r="A621" s="11" t="str">
        <f t="shared" si="14"/>
        <v>BROOME2023</v>
      </c>
      <c r="B621" s="3" t="s">
        <v>18</v>
      </c>
      <c r="C621" s="12">
        <v>2023</v>
      </c>
      <c r="D621" s="12"/>
      <c r="E621" s="13">
        <v>2406</v>
      </c>
      <c r="F621" s="13">
        <v>2405</v>
      </c>
      <c r="G621" s="13">
        <v>4811</v>
      </c>
      <c r="H621" s="13">
        <v>0</v>
      </c>
      <c r="I621" s="13">
        <v>0</v>
      </c>
      <c r="J621" s="13">
        <v>0</v>
      </c>
      <c r="K621" s="15">
        <v>2406</v>
      </c>
      <c r="L621" s="15">
        <v>2405</v>
      </c>
      <c r="M621" s="15">
        <v>4811</v>
      </c>
      <c r="O621" s="13"/>
      <c r="P621" s="13"/>
    </row>
    <row r="622" spans="1:16" s="93" customFormat="1" ht="12.9" customHeight="1" x14ac:dyDescent="0.2">
      <c r="A622" s="11" t="str">
        <f t="shared" si="14"/>
        <v>BROOME2024</v>
      </c>
      <c r="B622" s="3" t="s">
        <v>18</v>
      </c>
      <c r="C622" s="12">
        <v>2024</v>
      </c>
      <c r="D622" s="12"/>
      <c r="E622" s="13">
        <v>2849</v>
      </c>
      <c r="F622" s="13">
        <v>2843</v>
      </c>
      <c r="G622" s="13">
        <v>5692</v>
      </c>
      <c r="H622" s="13">
        <v>36</v>
      </c>
      <c r="I622" s="13">
        <v>36</v>
      </c>
      <c r="J622" s="13">
        <v>72</v>
      </c>
      <c r="K622" s="15">
        <v>2885</v>
      </c>
      <c r="L622" s="15">
        <v>2879</v>
      </c>
      <c r="M622" s="15">
        <v>5764</v>
      </c>
      <c r="O622" s="13"/>
      <c r="P622" s="13"/>
    </row>
    <row r="623" spans="1:16" s="93" customFormat="1" ht="12.9" customHeight="1" x14ac:dyDescent="0.2">
      <c r="A623" s="11" t="str">
        <f t="shared" si="14"/>
        <v>BUNDABERG1985</v>
      </c>
      <c r="B623" s="95" t="s">
        <v>17</v>
      </c>
      <c r="C623" s="88">
        <v>1985</v>
      </c>
      <c r="D623" s="89"/>
      <c r="E623" s="15">
        <v>3483</v>
      </c>
      <c r="F623" s="15">
        <v>3502</v>
      </c>
      <c r="G623" s="15">
        <v>6985</v>
      </c>
      <c r="H623" s="90">
        <v>0</v>
      </c>
      <c r="I623" s="90">
        <v>0</v>
      </c>
      <c r="J623" s="15">
        <v>0</v>
      </c>
      <c r="K623" s="15">
        <v>3483</v>
      </c>
      <c r="L623" s="15">
        <v>3502</v>
      </c>
      <c r="M623" s="15">
        <v>6985</v>
      </c>
      <c r="O623" s="13"/>
      <c r="P623" s="13"/>
    </row>
    <row r="624" spans="1:16" s="93" customFormat="1" ht="12.9" customHeight="1" x14ac:dyDescent="0.2">
      <c r="A624" s="11" t="str">
        <f t="shared" si="14"/>
        <v>BUNDABERG1986</v>
      </c>
      <c r="B624" s="95" t="s">
        <v>17</v>
      </c>
      <c r="C624" s="88">
        <v>1986</v>
      </c>
      <c r="D624" s="89"/>
      <c r="E624" s="15">
        <v>3312</v>
      </c>
      <c r="F624" s="15">
        <v>3292</v>
      </c>
      <c r="G624" s="15">
        <v>6604</v>
      </c>
      <c r="H624" s="90">
        <v>0</v>
      </c>
      <c r="I624" s="90">
        <v>0</v>
      </c>
      <c r="J624" s="15">
        <v>0</v>
      </c>
      <c r="K624" s="15">
        <v>3312</v>
      </c>
      <c r="L624" s="15">
        <v>3292</v>
      </c>
      <c r="M624" s="15">
        <v>6604</v>
      </c>
      <c r="O624" s="13"/>
      <c r="P624" s="13"/>
    </row>
    <row r="625" spans="1:16" s="93" customFormat="1" ht="12.9" customHeight="1" x14ac:dyDescent="0.2">
      <c r="A625" s="11" t="str">
        <f t="shared" si="14"/>
        <v>BUNDABERG1987</v>
      </c>
      <c r="B625" s="3" t="s">
        <v>17</v>
      </c>
      <c r="C625" s="12">
        <v>1987</v>
      </c>
      <c r="D625" s="12"/>
      <c r="E625" s="13">
        <v>2650</v>
      </c>
      <c r="F625" s="13">
        <v>2672</v>
      </c>
      <c r="G625" s="13">
        <v>5322</v>
      </c>
      <c r="H625" s="13">
        <v>0</v>
      </c>
      <c r="I625" s="13">
        <v>0</v>
      </c>
      <c r="J625" s="13">
        <v>0</v>
      </c>
      <c r="K625" s="15">
        <v>2650</v>
      </c>
      <c r="L625" s="15">
        <v>2672</v>
      </c>
      <c r="M625" s="15">
        <v>5322</v>
      </c>
      <c r="O625" s="13"/>
      <c r="P625" s="13"/>
    </row>
    <row r="626" spans="1:16" s="93" customFormat="1" ht="12.9" customHeight="1" x14ac:dyDescent="0.2">
      <c r="A626" s="11" t="str">
        <f t="shared" si="14"/>
        <v>BUNDABERG1988</v>
      </c>
      <c r="B626" s="3" t="s">
        <v>17</v>
      </c>
      <c r="C626" s="12">
        <v>1988</v>
      </c>
      <c r="D626" s="12"/>
      <c r="E626" s="13">
        <v>2797</v>
      </c>
      <c r="F626" s="13">
        <v>2893</v>
      </c>
      <c r="G626" s="13">
        <v>5690</v>
      </c>
      <c r="H626" s="13">
        <v>0</v>
      </c>
      <c r="I626" s="13">
        <v>0</v>
      </c>
      <c r="J626" s="13">
        <v>0</v>
      </c>
      <c r="K626" s="15">
        <v>2797</v>
      </c>
      <c r="L626" s="15">
        <v>2893</v>
      </c>
      <c r="M626" s="15">
        <v>5690</v>
      </c>
      <c r="O626" s="13"/>
      <c r="P626" s="13"/>
    </row>
    <row r="627" spans="1:16" s="93" customFormat="1" ht="12.9" customHeight="1" x14ac:dyDescent="0.2">
      <c r="A627" s="11" t="str">
        <f t="shared" si="14"/>
        <v>BUNDABERG1989</v>
      </c>
      <c r="B627" s="3" t="s">
        <v>17</v>
      </c>
      <c r="C627" s="12">
        <v>1989</v>
      </c>
      <c r="D627" s="12"/>
      <c r="E627" s="13">
        <v>4507</v>
      </c>
      <c r="F627" s="13">
        <v>4525</v>
      </c>
      <c r="G627" s="13">
        <v>9032</v>
      </c>
      <c r="H627" s="13">
        <v>0</v>
      </c>
      <c r="I627" s="13">
        <v>0</v>
      </c>
      <c r="J627" s="13">
        <v>0</v>
      </c>
      <c r="K627" s="15">
        <v>4507</v>
      </c>
      <c r="L627" s="15">
        <v>4525</v>
      </c>
      <c r="M627" s="15">
        <v>9032</v>
      </c>
      <c r="O627" s="13"/>
      <c r="P627" s="13"/>
    </row>
    <row r="628" spans="1:16" s="93" customFormat="1" ht="12.9" customHeight="1" x14ac:dyDescent="0.2">
      <c r="A628" s="11" t="str">
        <f t="shared" si="14"/>
        <v>BUNDABERG1990</v>
      </c>
      <c r="B628" s="95" t="s">
        <v>17</v>
      </c>
      <c r="C628" s="88">
        <v>1990</v>
      </c>
      <c r="D628" s="89"/>
      <c r="E628" s="15">
        <v>4337</v>
      </c>
      <c r="F628" s="15">
        <v>4349</v>
      </c>
      <c r="G628" s="15">
        <v>8686</v>
      </c>
      <c r="H628" s="90">
        <v>0</v>
      </c>
      <c r="I628" s="90">
        <v>0</v>
      </c>
      <c r="J628" s="15">
        <v>0</v>
      </c>
      <c r="K628" s="15">
        <v>4337</v>
      </c>
      <c r="L628" s="15">
        <v>4349</v>
      </c>
      <c r="M628" s="15">
        <v>8686</v>
      </c>
      <c r="O628" s="13"/>
      <c r="P628" s="13"/>
    </row>
    <row r="629" spans="1:16" s="93" customFormat="1" ht="12.9" customHeight="1" x14ac:dyDescent="0.2">
      <c r="A629" s="11" t="str">
        <f t="shared" si="14"/>
        <v>BUNDABERG1991</v>
      </c>
      <c r="B629" s="3" t="s">
        <v>17</v>
      </c>
      <c r="C629" s="12">
        <v>1991</v>
      </c>
      <c r="D629" s="12"/>
      <c r="E629" s="13">
        <v>3725</v>
      </c>
      <c r="F629" s="13">
        <v>3707</v>
      </c>
      <c r="G629" s="13">
        <v>7432</v>
      </c>
      <c r="H629" s="13">
        <v>0</v>
      </c>
      <c r="I629" s="13">
        <v>0</v>
      </c>
      <c r="J629" s="13">
        <v>0</v>
      </c>
      <c r="K629" s="15">
        <v>3725</v>
      </c>
      <c r="L629" s="15">
        <v>3707</v>
      </c>
      <c r="M629" s="15">
        <v>7432</v>
      </c>
      <c r="O629" s="13"/>
      <c r="P629" s="13"/>
    </row>
    <row r="630" spans="1:16" s="93" customFormat="1" ht="12.9" customHeight="1" x14ac:dyDescent="0.2">
      <c r="A630" s="11" t="str">
        <f t="shared" si="14"/>
        <v>BUNDABERG1992</v>
      </c>
      <c r="B630" s="91" t="s">
        <v>17</v>
      </c>
      <c r="C630" s="16">
        <v>1992</v>
      </c>
      <c r="D630" s="89"/>
      <c r="E630" s="92">
        <v>4800</v>
      </c>
      <c r="F630" s="92">
        <v>4821</v>
      </c>
      <c r="G630" s="92">
        <v>9621</v>
      </c>
      <c r="H630" s="92">
        <v>0</v>
      </c>
      <c r="I630" s="92">
        <v>0</v>
      </c>
      <c r="J630" s="92">
        <v>0</v>
      </c>
      <c r="K630" s="15">
        <v>4800</v>
      </c>
      <c r="L630" s="15">
        <v>4821</v>
      </c>
      <c r="M630" s="15">
        <v>9621</v>
      </c>
      <c r="O630" s="13"/>
      <c r="P630" s="13"/>
    </row>
    <row r="631" spans="1:16" s="93" customFormat="1" ht="12.9" customHeight="1" x14ac:dyDescent="0.2">
      <c r="A631" s="11" t="str">
        <f t="shared" si="14"/>
        <v>BUNDABERG1993</v>
      </c>
      <c r="B631" s="3" t="s">
        <v>17</v>
      </c>
      <c r="C631" s="12">
        <v>1993</v>
      </c>
      <c r="D631" s="12"/>
      <c r="E631" s="13">
        <v>4342</v>
      </c>
      <c r="F631" s="13">
        <v>4359</v>
      </c>
      <c r="G631" s="13">
        <v>8701</v>
      </c>
      <c r="H631" s="13">
        <v>0</v>
      </c>
      <c r="I631" s="13">
        <v>0</v>
      </c>
      <c r="J631" s="13">
        <v>0</v>
      </c>
      <c r="K631" s="15">
        <v>4342</v>
      </c>
      <c r="L631" s="15">
        <v>4359</v>
      </c>
      <c r="M631" s="15">
        <v>8701</v>
      </c>
      <c r="O631" s="13"/>
      <c r="P631" s="13"/>
    </row>
    <row r="632" spans="1:16" s="93" customFormat="1" ht="12.9" customHeight="1" x14ac:dyDescent="0.2">
      <c r="A632" s="11" t="str">
        <f t="shared" si="14"/>
        <v>BUNDABERG1994</v>
      </c>
      <c r="B632" s="95" t="s">
        <v>17</v>
      </c>
      <c r="C632" s="88">
        <v>1994</v>
      </c>
      <c r="D632" s="89"/>
      <c r="E632" s="15">
        <v>4137</v>
      </c>
      <c r="F632" s="15">
        <v>4136</v>
      </c>
      <c r="G632" s="15">
        <v>8273</v>
      </c>
      <c r="H632" s="90">
        <v>0</v>
      </c>
      <c r="I632" s="90">
        <v>0</v>
      </c>
      <c r="J632" s="15">
        <v>0</v>
      </c>
      <c r="K632" s="15">
        <v>4137</v>
      </c>
      <c r="L632" s="15">
        <v>4136</v>
      </c>
      <c r="M632" s="15">
        <v>8273</v>
      </c>
      <c r="O632" s="13"/>
      <c r="P632" s="13"/>
    </row>
    <row r="633" spans="1:16" s="93" customFormat="1" ht="12.9" customHeight="1" x14ac:dyDescent="0.2">
      <c r="A633" s="11" t="str">
        <f t="shared" si="14"/>
        <v>BUNDABERG1995</v>
      </c>
      <c r="B633" s="3" t="s">
        <v>17</v>
      </c>
      <c r="C633" s="12">
        <v>1995</v>
      </c>
      <c r="D633" s="12"/>
      <c r="E633" s="13">
        <v>3629</v>
      </c>
      <c r="F633" s="13">
        <v>3617</v>
      </c>
      <c r="G633" s="13">
        <v>7246</v>
      </c>
      <c r="H633" s="13">
        <v>0</v>
      </c>
      <c r="I633" s="13">
        <v>0</v>
      </c>
      <c r="J633" s="13">
        <v>0</v>
      </c>
      <c r="K633" s="15">
        <v>3629</v>
      </c>
      <c r="L633" s="15">
        <v>3617</v>
      </c>
      <c r="M633" s="15">
        <v>7246</v>
      </c>
      <c r="O633" s="13"/>
      <c r="P633" s="13"/>
    </row>
    <row r="634" spans="1:16" s="93" customFormat="1" ht="12.9" customHeight="1" x14ac:dyDescent="0.2">
      <c r="A634" s="11" t="str">
        <f t="shared" si="14"/>
        <v>BUNDABERG1996</v>
      </c>
      <c r="B634" s="93" t="s">
        <v>17</v>
      </c>
      <c r="C634" s="88">
        <v>1996</v>
      </c>
      <c r="D634" s="12"/>
      <c r="E634" s="15">
        <v>3481</v>
      </c>
      <c r="F634" s="15">
        <v>3477</v>
      </c>
      <c r="G634" s="15">
        <v>6958</v>
      </c>
      <c r="H634" s="15">
        <v>0</v>
      </c>
      <c r="I634" s="15">
        <v>0</v>
      </c>
      <c r="J634" s="15">
        <v>0</v>
      </c>
      <c r="K634" s="15">
        <v>3481</v>
      </c>
      <c r="L634" s="15">
        <v>3477</v>
      </c>
      <c r="M634" s="15">
        <v>6958</v>
      </c>
      <c r="O634" s="13"/>
      <c r="P634" s="13"/>
    </row>
    <row r="635" spans="1:16" s="93" customFormat="1" ht="12.9" customHeight="1" x14ac:dyDescent="0.2">
      <c r="A635" s="11" t="str">
        <f t="shared" si="14"/>
        <v>BUNDABERG1997</v>
      </c>
      <c r="B635" s="3" t="s">
        <v>17</v>
      </c>
      <c r="C635" s="12">
        <v>1997</v>
      </c>
      <c r="D635" s="12"/>
      <c r="E635" s="13">
        <v>3290</v>
      </c>
      <c r="F635" s="13">
        <v>3288</v>
      </c>
      <c r="G635" s="13">
        <v>6578</v>
      </c>
      <c r="H635" s="13">
        <v>0</v>
      </c>
      <c r="I635" s="13">
        <v>0</v>
      </c>
      <c r="J635" s="13">
        <v>0</v>
      </c>
      <c r="K635" s="15">
        <v>3290</v>
      </c>
      <c r="L635" s="15">
        <v>3288</v>
      </c>
      <c r="M635" s="15">
        <v>6578</v>
      </c>
      <c r="O635" s="13"/>
      <c r="P635" s="13"/>
    </row>
    <row r="636" spans="1:16" s="93" customFormat="1" ht="12.9" customHeight="1" x14ac:dyDescent="0.2">
      <c r="A636" s="11" t="str">
        <f t="shared" si="14"/>
        <v>BUNDABERG1998</v>
      </c>
      <c r="B636" s="3" t="s">
        <v>17</v>
      </c>
      <c r="C636" s="12">
        <v>1998</v>
      </c>
      <c r="D636" s="12"/>
      <c r="E636" s="13">
        <v>3245</v>
      </c>
      <c r="F636" s="13">
        <v>3237</v>
      </c>
      <c r="G636" s="13">
        <v>6482</v>
      </c>
      <c r="H636" s="13">
        <v>0</v>
      </c>
      <c r="I636" s="13">
        <v>0</v>
      </c>
      <c r="J636" s="13">
        <v>0</v>
      </c>
      <c r="K636" s="15">
        <v>3245</v>
      </c>
      <c r="L636" s="15">
        <v>3237</v>
      </c>
      <c r="M636" s="15">
        <v>6482</v>
      </c>
      <c r="O636" s="13"/>
      <c r="P636" s="13"/>
    </row>
    <row r="637" spans="1:16" s="93" customFormat="1" ht="12.9" customHeight="1" x14ac:dyDescent="0.2">
      <c r="A637" s="11" t="str">
        <f t="shared" si="14"/>
        <v>BUNDABERG1999</v>
      </c>
      <c r="B637" s="95" t="s">
        <v>17</v>
      </c>
      <c r="C637" s="88">
        <v>1999</v>
      </c>
      <c r="D637" s="89"/>
      <c r="E637" s="15">
        <v>3057</v>
      </c>
      <c r="F637" s="15">
        <v>3058</v>
      </c>
      <c r="G637" s="15">
        <v>6115</v>
      </c>
      <c r="H637" s="90">
        <v>0</v>
      </c>
      <c r="I637" s="90">
        <v>0</v>
      </c>
      <c r="J637" s="15">
        <v>0</v>
      </c>
      <c r="K637" s="15">
        <v>3057</v>
      </c>
      <c r="L637" s="15">
        <v>3058</v>
      </c>
      <c r="M637" s="15">
        <v>6115</v>
      </c>
      <c r="O637" s="13"/>
      <c r="P637" s="13"/>
    </row>
    <row r="638" spans="1:16" s="93" customFormat="1" ht="12.9" customHeight="1" x14ac:dyDescent="0.2">
      <c r="A638" s="11" t="str">
        <f t="shared" si="14"/>
        <v>BUNDABERG2000</v>
      </c>
      <c r="B638" s="3" t="s">
        <v>17</v>
      </c>
      <c r="C638" s="12">
        <v>2000</v>
      </c>
      <c r="D638" s="12"/>
      <c r="E638" s="13">
        <v>2956</v>
      </c>
      <c r="F638" s="13">
        <v>2952</v>
      </c>
      <c r="G638" s="13">
        <v>5908</v>
      </c>
      <c r="H638" s="13">
        <v>0</v>
      </c>
      <c r="I638" s="13">
        <v>0</v>
      </c>
      <c r="J638" s="13">
        <v>0</v>
      </c>
      <c r="K638" s="15">
        <v>2956</v>
      </c>
      <c r="L638" s="15">
        <v>2952</v>
      </c>
      <c r="M638" s="15">
        <v>5908</v>
      </c>
      <c r="O638" s="13"/>
      <c r="P638" s="13"/>
    </row>
    <row r="639" spans="1:16" s="93" customFormat="1" ht="12.9" customHeight="1" x14ac:dyDescent="0.2">
      <c r="A639" s="11" t="str">
        <f t="shared" si="14"/>
        <v>BUNDABERG2001</v>
      </c>
      <c r="B639" s="95" t="s">
        <v>17</v>
      </c>
      <c r="C639" s="88">
        <v>2001</v>
      </c>
      <c r="D639" s="89"/>
      <c r="E639" s="15">
        <v>2467</v>
      </c>
      <c r="F639" s="15">
        <v>2452</v>
      </c>
      <c r="G639" s="15">
        <v>4919</v>
      </c>
      <c r="H639" s="90">
        <v>0</v>
      </c>
      <c r="I639" s="90">
        <v>0</v>
      </c>
      <c r="J639" s="15">
        <v>0</v>
      </c>
      <c r="K639" s="15">
        <v>2467</v>
      </c>
      <c r="L639" s="15">
        <v>2452</v>
      </c>
      <c r="M639" s="15">
        <v>4919</v>
      </c>
      <c r="O639" s="13"/>
      <c r="P639" s="13"/>
    </row>
    <row r="640" spans="1:16" s="93" customFormat="1" ht="12.9" customHeight="1" x14ac:dyDescent="0.2">
      <c r="A640" s="11" t="str">
        <f t="shared" si="14"/>
        <v>BUNDABERG2002</v>
      </c>
      <c r="B640" s="95" t="s">
        <v>17</v>
      </c>
      <c r="C640" s="88">
        <v>2002</v>
      </c>
      <c r="D640" s="89"/>
      <c r="E640" s="15">
        <v>1450</v>
      </c>
      <c r="F640" s="15">
        <v>1450</v>
      </c>
      <c r="G640" s="15">
        <v>2900</v>
      </c>
      <c r="H640" s="90">
        <v>0</v>
      </c>
      <c r="I640" s="90">
        <v>0</v>
      </c>
      <c r="J640" s="15">
        <v>0</v>
      </c>
      <c r="K640" s="15">
        <v>1450</v>
      </c>
      <c r="L640" s="15">
        <v>1450</v>
      </c>
      <c r="M640" s="15">
        <v>2900</v>
      </c>
      <c r="O640" s="13"/>
      <c r="P640" s="13"/>
    </row>
    <row r="641" spans="1:16" s="93" customFormat="1" ht="12.9" customHeight="1" x14ac:dyDescent="0.2">
      <c r="A641" s="11" t="str">
        <f t="shared" si="14"/>
        <v>BUNDABERG2003</v>
      </c>
      <c r="B641" s="3" t="s">
        <v>17</v>
      </c>
      <c r="C641" s="12">
        <v>2003</v>
      </c>
      <c r="D641" s="12"/>
      <c r="E641" s="13">
        <v>1276</v>
      </c>
      <c r="F641" s="13">
        <v>1273</v>
      </c>
      <c r="G641" s="13">
        <v>2549</v>
      </c>
      <c r="H641" s="13">
        <v>0</v>
      </c>
      <c r="I641" s="13">
        <v>0</v>
      </c>
      <c r="J641" s="13">
        <v>0</v>
      </c>
      <c r="K641" s="15">
        <v>1276</v>
      </c>
      <c r="L641" s="15">
        <v>1273</v>
      </c>
      <c r="M641" s="15">
        <v>2549</v>
      </c>
      <c r="O641" s="13"/>
      <c r="P641" s="13"/>
    </row>
    <row r="642" spans="1:16" s="93" customFormat="1" ht="12.9" customHeight="1" x14ac:dyDescent="0.2">
      <c r="A642" s="11" t="str">
        <f t="shared" si="14"/>
        <v>BUNDABERG2004</v>
      </c>
      <c r="B642" s="93" t="s">
        <v>17</v>
      </c>
      <c r="C642" s="88">
        <v>2004</v>
      </c>
      <c r="D642" s="89"/>
      <c r="E642" s="15">
        <v>1331</v>
      </c>
      <c r="F642" s="15">
        <v>1334</v>
      </c>
      <c r="G642" s="15">
        <v>2665</v>
      </c>
      <c r="H642" s="15">
        <v>0</v>
      </c>
      <c r="I642" s="15">
        <v>0</v>
      </c>
      <c r="J642" s="15">
        <v>0</v>
      </c>
      <c r="K642" s="15">
        <v>1331</v>
      </c>
      <c r="L642" s="15">
        <v>1334</v>
      </c>
      <c r="M642" s="15">
        <v>2665</v>
      </c>
      <c r="O642" s="13"/>
      <c r="P642" s="13"/>
    </row>
    <row r="643" spans="1:16" s="93" customFormat="1" ht="12.9" customHeight="1" x14ac:dyDescent="0.2">
      <c r="A643" s="11" t="str">
        <f t="shared" si="14"/>
        <v>BUNDABERG2005</v>
      </c>
      <c r="B643" s="3" t="s">
        <v>17</v>
      </c>
      <c r="C643" s="12">
        <v>2005</v>
      </c>
      <c r="D643" s="12"/>
      <c r="E643" s="13">
        <v>1572</v>
      </c>
      <c r="F643" s="13">
        <v>1572</v>
      </c>
      <c r="G643" s="13">
        <v>3144</v>
      </c>
      <c r="H643" s="13">
        <v>0</v>
      </c>
      <c r="I643" s="13">
        <v>0</v>
      </c>
      <c r="J643" s="13">
        <v>0</v>
      </c>
      <c r="K643" s="15">
        <v>1572</v>
      </c>
      <c r="L643" s="15">
        <v>1572</v>
      </c>
      <c r="M643" s="15">
        <v>3144</v>
      </c>
      <c r="O643" s="13"/>
      <c r="P643" s="13"/>
    </row>
    <row r="644" spans="1:16" s="93" customFormat="1" ht="12.9" customHeight="1" x14ac:dyDescent="0.2">
      <c r="A644" s="11" t="str">
        <f t="shared" si="14"/>
        <v>BUNDABERG2006</v>
      </c>
      <c r="B644" s="3" t="s">
        <v>17</v>
      </c>
      <c r="C644" s="12">
        <v>2006</v>
      </c>
      <c r="D644" s="12"/>
      <c r="E644" s="13">
        <v>1553</v>
      </c>
      <c r="F644" s="13">
        <v>1553</v>
      </c>
      <c r="G644" s="13">
        <v>3106</v>
      </c>
      <c r="H644" s="13">
        <v>0</v>
      </c>
      <c r="I644" s="13">
        <v>0</v>
      </c>
      <c r="J644" s="13">
        <v>0</v>
      </c>
      <c r="K644" s="15">
        <v>1553</v>
      </c>
      <c r="L644" s="15">
        <v>1553</v>
      </c>
      <c r="M644" s="15">
        <v>3106</v>
      </c>
      <c r="O644" s="13"/>
      <c r="P644" s="13"/>
    </row>
    <row r="645" spans="1:16" s="93" customFormat="1" ht="12.9" customHeight="1" x14ac:dyDescent="0.2">
      <c r="A645" s="11" t="str">
        <f t="shared" si="14"/>
        <v>BUNDABERG2007</v>
      </c>
      <c r="B645" s="93" t="s">
        <v>17</v>
      </c>
      <c r="C645" s="88">
        <v>2007</v>
      </c>
      <c r="D645" s="89"/>
      <c r="E645" s="15">
        <v>1570</v>
      </c>
      <c r="F645" s="15">
        <v>1567</v>
      </c>
      <c r="G645" s="15">
        <v>3137</v>
      </c>
      <c r="H645" s="15">
        <v>0</v>
      </c>
      <c r="I645" s="15">
        <v>0</v>
      </c>
      <c r="J645" s="15">
        <v>0</v>
      </c>
      <c r="K645" s="15">
        <v>1570</v>
      </c>
      <c r="L645" s="15">
        <v>1567</v>
      </c>
      <c r="M645" s="15">
        <v>3137</v>
      </c>
      <c r="O645" s="13"/>
      <c r="P645" s="13"/>
    </row>
    <row r="646" spans="1:16" s="93" customFormat="1" ht="12.9" customHeight="1" x14ac:dyDescent="0.2">
      <c r="A646" s="11" t="str">
        <f t="shared" si="14"/>
        <v>BUNDABERG2008</v>
      </c>
      <c r="B646" s="95" t="s">
        <v>17</v>
      </c>
      <c r="C646" s="88">
        <v>2008</v>
      </c>
      <c r="D646" s="89"/>
      <c r="E646" s="15">
        <v>1409</v>
      </c>
      <c r="F646" s="15">
        <v>1412</v>
      </c>
      <c r="G646" s="15">
        <v>2821</v>
      </c>
      <c r="H646" s="90">
        <v>0</v>
      </c>
      <c r="I646" s="90">
        <v>0</v>
      </c>
      <c r="J646" s="15">
        <v>0</v>
      </c>
      <c r="K646" s="15">
        <v>1409</v>
      </c>
      <c r="L646" s="15">
        <v>1412</v>
      </c>
      <c r="M646" s="15">
        <v>2821</v>
      </c>
      <c r="O646" s="13"/>
      <c r="P646" s="13"/>
    </row>
    <row r="647" spans="1:16" s="93" customFormat="1" ht="12.9" customHeight="1" x14ac:dyDescent="0.2">
      <c r="A647" s="11" t="str">
        <f t="shared" si="14"/>
        <v>BUNDABERG2009</v>
      </c>
      <c r="B647" s="93" t="s">
        <v>17</v>
      </c>
      <c r="C647" s="88">
        <v>2009</v>
      </c>
      <c r="D647" s="12"/>
      <c r="E647" s="15">
        <v>1239</v>
      </c>
      <c r="F647" s="15">
        <v>1240</v>
      </c>
      <c r="G647" s="15">
        <v>2479</v>
      </c>
      <c r="H647" s="15">
        <v>0</v>
      </c>
      <c r="I647" s="15">
        <v>0</v>
      </c>
      <c r="J647" s="15">
        <v>0</v>
      </c>
      <c r="K647" s="15">
        <v>1239</v>
      </c>
      <c r="L647" s="15">
        <v>1240</v>
      </c>
      <c r="M647" s="15">
        <v>2479</v>
      </c>
      <c r="O647" s="13"/>
      <c r="P647" s="13"/>
    </row>
    <row r="648" spans="1:16" s="93" customFormat="1" ht="12.9" customHeight="1" x14ac:dyDescent="0.2">
      <c r="A648" s="11" t="str">
        <f t="shared" si="14"/>
        <v>BUNDABERG2010</v>
      </c>
      <c r="B648" s="95" t="s">
        <v>17</v>
      </c>
      <c r="C648" s="88">
        <v>2010</v>
      </c>
      <c r="D648" s="89"/>
      <c r="E648" s="15">
        <v>1370</v>
      </c>
      <c r="F648" s="15">
        <v>1369</v>
      </c>
      <c r="G648" s="15">
        <v>2739</v>
      </c>
      <c r="H648" s="90">
        <v>0</v>
      </c>
      <c r="I648" s="90">
        <v>0</v>
      </c>
      <c r="J648" s="15">
        <v>0</v>
      </c>
      <c r="K648" s="15">
        <v>1370</v>
      </c>
      <c r="L648" s="15">
        <v>1369</v>
      </c>
      <c r="M648" s="15">
        <v>2739</v>
      </c>
      <c r="O648" s="13"/>
      <c r="P648" s="13"/>
    </row>
    <row r="649" spans="1:16" s="93" customFormat="1" ht="12.9" customHeight="1" x14ac:dyDescent="0.2">
      <c r="A649" s="11" t="str">
        <f t="shared" si="14"/>
        <v>BUNDABERG2011</v>
      </c>
      <c r="B649" s="3" t="s">
        <v>17</v>
      </c>
      <c r="C649" s="12">
        <v>2011</v>
      </c>
      <c r="D649" s="12"/>
      <c r="E649" s="13">
        <v>1369</v>
      </c>
      <c r="F649" s="13">
        <v>1367</v>
      </c>
      <c r="G649" s="13">
        <v>2736</v>
      </c>
      <c r="H649" s="13">
        <v>0</v>
      </c>
      <c r="I649" s="13">
        <v>0</v>
      </c>
      <c r="J649" s="13">
        <v>0</v>
      </c>
      <c r="K649" s="15">
        <v>1369</v>
      </c>
      <c r="L649" s="15">
        <v>1367</v>
      </c>
      <c r="M649" s="15">
        <v>2736</v>
      </c>
      <c r="O649" s="13"/>
      <c r="P649" s="13"/>
    </row>
    <row r="650" spans="1:16" s="93" customFormat="1" ht="12.9" customHeight="1" x14ac:dyDescent="0.2">
      <c r="A650" s="11" t="str">
        <f t="shared" ref="A650:A713" si="15">CONCATENATE(B650,C650)</f>
        <v>BUNDABERG2012</v>
      </c>
      <c r="B650" s="93" t="s">
        <v>17</v>
      </c>
      <c r="C650" s="88">
        <v>2012</v>
      </c>
      <c r="D650" s="89"/>
      <c r="E650" s="15">
        <v>1435</v>
      </c>
      <c r="F650" s="15">
        <v>1434</v>
      </c>
      <c r="G650" s="15">
        <v>2869</v>
      </c>
      <c r="H650" s="15">
        <v>0</v>
      </c>
      <c r="I650" s="15">
        <v>0</v>
      </c>
      <c r="J650" s="15">
        <v>0</v>
      </c>
      <c r="K650" s="15">
        <v>1435</v>
      </c>
      <c r="L650" s="15">
        <v>1434</v>
      </c>
      <c r="M650" s="15">
        <v>2869</v>
      </c>
      <c r="O650" s="13"/>
      <c r="P650" s="13"/>
    </row>
    <row r="651" spans="1:16" s="93" customFormat="1" ht="12.9" customHeight="1" x14ac:dyDescent="0.2">
      <c r="A651" s="11" t="str">
        <f t="shared" si="15"/>
        <v>BUNDABERG2013</v>
      </c>
      <c r="B651" s="3" t="s">
        <v>17</v>
      </c>
      <c r="C651" s="12">
        <v>2013</v>
      </c>
      <c r="D651" s="12"/>
      <c r="E651" s="13">
        <v>1687</v>
      </c>
      <c r="F651" s="13">
        <v>1687</v>
      </c>
      <c r="G651" s="13">
        <v>3374</v>
      </c>
      <c r="H651" s="13">
        <v>0</v>
      </c>
      <c r="I651" s="13">
        <v>0</v>
      </c>
      <c r="J651" s="13">
        <v>0</v>
      </c>
      <c r="K651" s="15">
        <v>1687</v>
      </c>
      <c r="L651" s="15">
        <v>1687</v>
      </c>
      <c r="M651" s="15">
        <v>3374</v>
      </c>
      <c r="O651" s="13"/>
      <c r="P651" s="13"/>
    </row>
    <row r="652" spans="1:16" s="93" customFormat="1" ht="12.9" customHeight="1" x14ac:dyDescent="0.2">
      <c r="A652" s="11" t="str">
        <f t="shared" si="15"/>
        <v>BUNDABERG2014</v>
      </c>
      <c r="B652" s="93" t="s">
        <v>17</v>
      </c>
      <c r="C652" s="88">
        <v>2014</v>
      </c>
      <c r="D652" s="89"/>
      <c r="E652" s="15">
        <v>1873</v>
      </c>
      <c r="F652" s="15">
        <v>1873</v>
      </c>
      <c r="G652" s="15">
        <v>3746</v>
      </c>
      <c r="H652" s="15">
        <v>0</v>
      </c>
      <c r="I652" s="15">
        <v>0</v>
      </c>
      <c r="J652" s="15">
        <v>0</v>
      </c>
      <c r="K652" s="15">
        <v>1873</v>
      </c>
      <c r="L652" s="15">
        <v>1873</v>
      </c>
      <c r="M652" s="15">
        <v>3746</v>
      </c>
      <c r="O652" s="13"/>
      <c r="P652" s="13"/>
    </row>
    <row r="653" spans="1:16" s="93" customFormat="1" ht="12.9" customHeight="1" x14ac:dyDescent="0.2">
      <c r="A653" s="11" t="str">
        <f t="shared" si="15"/>
        <v>BUNDABERG2015</v>
      </c>
      <c r="B653" s="95" t="s">
        <v>17</v>
      </c>
      <c r="C653" s="88">
        <v>2015</v>
      </c>
      <c r="D653" s="89"/>
      <c r="E653" s="15">
        <v>2008</v>
      </c>
      <c r="F653" s="15">
        <v>2006</v>
      </c>
      <c r="G653" s="15">
        <v>4014</v>
      </c>
      <c r="H653" s="90">
        <v>0</v>
      </c>
      <c r="I653" s="90">
        <v>0</v>
      </c>
      <c r="J653" s="15">
        <v>0</v>
      </c>
      <c r="K653" s="15">
        <v>2008</v>
      </c>
      <c r="L653" s="15">
        <v>2006</v>
      </c>
      <c r="M653" s="15">
        <v>4014</v>
      </c>
      <c r="O653" s="13"/>
      <c r="P653" s="13"/>
    </row>
    <row r="654" spans="1:16" s="93" customFormat="1" ht="12.9" customHeight="1" x14ac:dyDescent="0.2">
      <c r="A654" s="11" t="str">
        <f t="shared" si="15"/>
        <v>BUNDABERG2016</v>
      </c>
      <c r="B654" s="95" t="s">
        <v>17</v>
      </c>
      <c r="C654" s="88">
        <v>2016</v>
      </c>
      <c r="D654" s="89"/>
      <c r="E654" s="15">
        <v>1955</v>
      </c>
      <c r="F654" s="15">
        <v>1954</v>
      </c>
      <c r="G654" s="15">
        <v>3909</v>
      </c>
      <c r="H654" s="90">
        <v>0</v>
      </c>
      <c r="I654" s="90">
        <v>0</v>
      </c>
      <c r="J654" s="15">
        <v>0</v>
      </c>
      <c r="K654" s="15">
        <v>1955</v>
      </c>
      <c r="L654" s="15">
        <v>1954</v>
      </c>
      <c r="M654" s="15">
        <v>3909</v>
      </c>
      <c r="O654" s="13"/>
      <c r="P654" s="13"/>
    </row>
    <row r="655" spans="1:16" s="93" customFormat="1" ht="12.9" customHeight="1" x14ac:dyDescent="0.2">
      <c r="A655" s="11" t="str">
        <f t="shared" si="15"/>
        <v>BUNDABERG2017</v>
      </c>
      <c r="B655" s="95" t="s">
        <v>17</v>
      </c>
      <c r="C655" s="88">
        <v>2017</v>
      </c>
      <c r="D655" s="89"/>
      <c r="E655" s="15">
        <v>1892</v>
      </c>
      <c r="F655" s="15">
        <v>1888</v>
      </c>
      <c r="G655" s="15">
        <v>3780</v>
      </c>
      <c r="H655" s="90">
        <v>0</v>
      </c>
      <c r="I655" s="90">
        <v>0</v>
      </c>
      <c r="J655" s="15">
        <v>0</v>
      </c>
      <c r="K655" s="15">
        <v>1892</v>
      </c>
      <c r="L655" s="15">
        <v>1888</v>
      </c>
      <c r="M655" s="15">
        <v>3780</v>
      </c>
      <c r="O655" s="13"/>
      <c r="P655" s="13"/>
    </row>
    <row r="656" spans="1:16" s="93" customFormat="1" ht="12.9" customHeight="1" x14ac:dyDescent="0.2">
      <c r="A656" s="11" t="str">
        <f t="shared" si="15"/>
        <v>BUNDABERG2018</v>
      </c>
      <c r="B656" s="95" t="s">
        <v>17</v>
      </c>
      <c r="C656" s="88">
        <v>2018</v>
      </c>
      <c r="D656" s="89"/>
      <c r="E656" s="15">
        <v>1663</v>
      </c>
      <c r="F656" s="15">
        <v>1662</v>
      </c>
      <c r="G656" s="15">
        <v>3325</v>
      </c>
      <c r="H656" s="90">
        <v>0</v>
      </c>
      <c r="I656" s="90">
        <v>0</v>
      </c>
      <c r="J656" s="15">
        <v>0</v>
      </c>
      <c r="K656" s="15">
        <v>1663</v>
      </c>
      <c r="L656" s="15">
        <v>1662</v>
      </c>
      <c r="M656" s="15">
        <v>3325</v>
      </c>
      <c r="O656" s="13"/>
      <c r="P656" s="13"/>
    </row>
    <row r="657" spans="1:16" s="93" customFormat="1" ht="12.9" customHeight="1" x14ac:dyDescent="0.2">
      <c r="A657" s="11" t="str">
        <f t="shared" si="15"/>
        <v>BUNDABERG2019</v>
      </c>
      <c r="B657" s="95" t="s">
        <v>17</v>
      </c>
      <c r="C657" s="88">
        <v>2019</v>
      </c>
      <c r="D657" s="89"/>
      <c r="E657" s="15">
        <v>1789</v>
      </c>
      <c r="F657" s="15">
        <v>1786</v>
      </c>
      <c r="G657" s="15">
        <v>3575</v>
      </c>
      <c r="H657" s="90">
        <v>0</v>
      </c>
      <c r="I657" s="90">
        <v>0</v>
      </c>
      <c r="J657" s="15">
        <v>0</v>
      </c>
      <c r="K657" s="15">
        <v>1789</v>
      </c>
      <c r="L657" s="15">
        <v>1786</v>
      </c>
      <c r="M657" s="15">
        <v>3575</v>
      </c>
      <c r="O657" s="13"/>
      <c r="P657" s="13"/>
    </row>
    <row r="658" spans="1:16" s="93" customFormat="1" ht="12.9" customHeight="1" x14ac:dyDescent="0.2">
      <c r="A658" s="11" t="str">
        <f t="shared" si="15"/>
        <v>BUNDABERG2020</v>
      </c>
      <c r="B658" s="95" t="s">
        <v>17</v>
      </c>
      <c r="C658" s="88">
        <v>2020</v>
      </c>
      <c r="D658" s="89"/>
      <c r="E658" s="15">
        <v>771</v>
      </c>
      <c r="F658" s="15">
        <v>772</v>
      </c>
      <c r="G658" s="15">
        <v>1543</v>
      </c>
      <c r="H658" s="90">
        <v>0</v>
      </c>
      <c r="I658" s="90">
        <v>0</v>
      </c>
      <c r="J658" s="15">
        <v>0</v>
      </c>
      <c r="K658" s="15">
        <v>771</v>
      </c>
      <c r="L658" s="15">
        <v>772</v>
      </c>
      <c r="M658" s="15">
        <v>1543</v>
      </c>
      <c r="O658" s="13"/>
      <c r="P658" s="13"/>
    </row>
    <row r="659" spans="1:16" s="93" customFormat="1" ht="12.9" customHeight="1" x14ac:dyDescent="0.2">
      <c r="A659" s="11" t="str">
        <f t="shared" si="15"/>
        <v>BUNDABERG2021</v>
      </c>
      <c r="B659" s="3" t="s">
        <v>17</v>
      </c>
      <c r="C659" s="12">
        <v>2021</v>
      </c>
      <c r="D659" s="12"/>
      <c r="E659" s="13">
        <v>876</v>
      </c>
      <c r="F659" s="13">
        <v>876</v>
      </c>
      <c r="G659" s="13">
        <v>1752</v>
      </c>
      <c r="H659" s="13">
        <v>0</v>
      </c>
      <c r="I659" s="13">
        <v>0</v>
      </c>
      <c r="J659" s="13">
        <v>0</v>
      </c>
      <c r="K659" s="15">
        <v>876</v>
      </c>
      <c r="L659" s="15">
        <v>876</v>
      </c>
      <c r="M659" s="15">
        <v>1752</v>
      </c>
      <c r="O659" s="13"/>
      <c r="P659" s="13"/>
    </row>
    <row r="660" spans="1:16" s="93" customFormat="1" ht="12.9" customHeight="1" x14ac:dyDescent="0.2">
      <c r="A660" s="11" t="str">
        <f t="shared" si="15"/>
        <v>BUNDABERG2022</v>
      </c>
      <c r="B660" s="95" t="s">
        <v>17</v>
      </c>
      <c r="C660" s="88">
        <v>2022</v>
      </c>
      <c r="D660" s="89"/>
      <c r="E660" s="15">
        <v>991</v>
      </c>
      <c r="F660" s="15">
        <v>991</v>
      </c>
      <c r="G660" s="15">
        <v>1982</v>
      </c>
      <c r="H660" s="90">
        <v>0</v>
      </c>
      <c r="I660" s="90">
        <v>0</v>
      </c>
      <c r="J660" s="15">
        <v>0</v>
      </c>
      <c r="K660" s="15">
        <v>991</v>
      </c>
      <c r="L660" s="15">
        <v>991</v>
      </c>
      <c r="M660" s="15">
        <v>1982</v>
      </c>
      <c r="O660" s="13"/>
      <c r="P660" s="13"/>
    </row>
    <row r="661" spans="1:16" s="93" customFormat="1" ht="12.9" customHeight="1" x14ac:dyDescent="0.2">
      <c r="A661" s="11" t="str">
        <f t="shared" si="15"/>
        <v>BUNDABERG2023</v>
      </c>
      <c r="B661" s="3" t="s">
        <v>17</v>
      </c>
      <c r="C661" s="12">
        <v>2023</v>
      </c>
      <c r="D661" s="12"/>
      <c r="E661" s="13">
        <v>1789</v>
      </c>
      <c r="F661" s="13">
        <v>1784</v>
      </c>
      <c r="G661" s="13">
        <v>3573</v>
      </c>
      <c r="H661" s="13">
        <v>0</v>
      </c>
      <c r="I661" s="13">
        <v>0</v>
      </c>
      <c r="J661" s="13">
        <v>0</v>
      </c>
      <c r="K661" s="15">
        <v>1789</v>
      </c>
      <c r="L661" s="15">
        <v>1784</v>
      </c>
      <c r="M661" s="15">
        <v>3573</v>
      </c>
      <c r="O661" s="13"/>
      <c r="P661" s="13"/>
    </row>
    <row r="662" spans="1:16" s="93" customFormat="1" ht="12.9" customHeight="1" x14ac:dyDescent="0.2">
      <c r="A662" s="11" t="str">
        <f t="shared" si="15"/>
        <v>BUNDABERG2024</v>
      </c>
      <c r="B662" s="3" t="s">
        <v>17</v>
      </c>
      <c r="C662" s="12">
        <v>2024</v>
      </c>
      <c r="D662" s="12"/>
      <c r="E662" s="13">
        <v>1812</v>
      </c>
      <c r="F662" s="13">
        <v>1806</v>
      </c>
      <c r="G662" s="13">
        <v>3618</v>
      </c>
      <c r="H662" s="13">
        <v>0</v>
      </c>
      <c r="I662" s="13">
        <v>0</v>
      </c>
      <c r="J662" s="13">
        <v>0</v>
      </c>
      <c r="K662" s="15">
        <v>1812</v>
      </c>
      <c r="L662" s="15">
        <v>1806</v>
      </c>
      <c r="M662" s="15">
        <v>3618</v>
      </c>
      <c r="O662" s="13"/>
      <c r="P662" s="13"/>
    </row>
    <row r="663" spans="1:16" s="93" customFormat="1" ht="12.9" customHeight="1" x14ac:dyDescent="0.2">
      <c r="A663" s="11" t="str">
        <f t="shared" si="15"/>
        <v>BURNIE1985</v>
      </c>
      <c r="B663" s="95" t="s">
        <v>16</v>
      </c>
      <c r="C663" s="88">
        <v>1985</v>
      </c>
      <c r="D663" s="89"/>
      <c r="E663" s="15">
        <v>4958</v>
      </c>
      <c r="F663" s="15">
        <v>4944</v>
      </c>
      <c r="G663" s="15">
        <v>9902</v>
      </c>
      <c r="H663" s="90">
        <v>0</v>
      </c>
      <c r="I663" s="90">
        <v>0</v>
      </c>
      <c r="J663" s="15">
        <v>0</v>
      </c>
      <c r="K663" s="15">
        <v>4958</v>
      </c>
      <c r="L663" s="15">
        <v>4944</v>
      </c>
      <c r="M663" s="15">
        <v>9902</v>
      </c>
      <c r="O663" s="13"/>
      <c r="P663" s="13"/>
    </row>
    <row r="664" spans="1:16" s="93" customFormat="1" ht="12.9" customHeight="1" x14ac:dyDescent="0.2">
      <c r="A664" s="11" t="str">
        <f t="shared" si="15"/>
        <v>BURNIE1986</v>
      </c>
      <c r="B664" s="3" t="s">
        <v>16</v>
      </c>
      <c r="C664" s="12">
        <v>1986</v>
      </c>
      <c r="D664" s="12"/>
      <c r="E664" s="13">
        <v>4317</v>
      </c>
      <c r="F664" s="13">
        <v>4345</v>
      </c>
      <c r="G664" s="13">
        <v>8662</v>
      </c>
      <c r="H664" s="13">
        <v>0</v>
      </c>
      <c r="I664" s="13">
        <v>0</v>
      </c>
      <c r="J664" s="13">
        <v>0</v>
      </c>
      <c r="K664" s="15">
        <v>4317</v>
      </c>
      <c r="L664" s="15">
        <v>4345</v>
      </c>
      <c r="M664" s="15">
        <v>8662</v>
      </c>
      <c r="O664" s="13"/>
      <c r="P664" s="13"/>
    </row>
    <row r="665" spans="1:16" s="93" customFormat="1" ht="12.9" customHeight="1" x14ac:dyDescent="0.2">
      <c r="A665" s="11" t="str">
        <f t="shared" si="15"/>
        <v>BURNIE1987</v>
      </c>
      <c r="B665" s="3" t="s">
        <v>16</v>
      </c>
      <c r="C665" s="12">
        <v>1987</v>
      </c>
      <c r="D665" s="12"/>
      <c r="E665" s="13">
        <v>3852</v>
      </c>
      <c r="F665" s="13">
        <v>3851</v>
      </c>
      <c r="G665" s="13">
        <v>7703</v>
      </c>
      <c r="H665" s="13">
        <v>0</v>
      </c>
      <c r="I665" s="13">
        <v>0</v>
      </c>
      <c r="J665" s="13">
        <v>0</v>
      </c>
      <c r="K665" s="15">
        <v>3852</v>
      </c>
      <c r="L665" s="15">
        <v>3851</v>
      </c>
      <c r="M665" s="15">
        <v>7703</v>
      </c>
      <c r="O665" s="13"/>
      <c r="P665" s="13"/>
    </row>
    <row r="666" spans="1:16" s="93" customFormat="1" ht="12.9" customHeight="1" x14ac:dyDescent="0.2">
      <c r="A666" s="11" t="str">
        <f t="shared" si="15"/>
        <v>BURNIE1988</v>
      </c>
      <c r="B666" s="3" t="s">
        <v>16</v>
      </c>
      <c r="C666" s="12">
        <v>1988</v>
      </c>
      <c r="D666" s="12"/>
      <c r="E666" s="13">
        <v>3382</v>
      </c>
      <c r="F666" s="13">
        <v>3373</v>
      </c>
      <c r="G666" s="13">
        <v>6755</v>
      </c>
      <c r="H666" s="13">
        <v>0</v>
      </c>
      <c r="I666" s="13">
        <v>0</v>
      </c>
      <c r="J666" s="13">
        <v>0</v>
      </c>
      <c r="K666" s="15">
        <v>3382</v>
      </c>
      <c r="L666" s="15">
        <v>3373</v>
      </c>
      <c r="M666" s="15">
        <v>6755</v>
      </c>
      <c r="O666" s="13"/>
      <c r="P666" s="13"/>
    </row>
    <row r="667" spans="1:16" s="93" customFormat="1" ht="12.9" customHeight="1" x14ac:dyDescent="0.2">
      <c r="A667" s="11" t="str">
        <f t="shared" si="15"/>
        <v>BURNIE1989</v>
      </c>
      <c r="B667" s="3" t="s">
        <v>16</v>
      </c>
      <c r="C667" s="12">
        <v>1989</v>
      </c>
      <c r="D667" s="12"/>
      <c r="E667" s="13">
        <v>3666</v>
      </c>
      <c r="F667" s="13">
        <v>3618</v>
      </c>
      <c r="G667" s="13">
        <v>7284</v>
      </c>
      <c r="H667" s="13">
        <v>0</v>
      </c>
      <c r="I667" s="13">
        <v>0</v>
      </c>
      <c r="J667" s="13">
        <v>0</v>
      </c>
      <c r="K667" s="15">
        <v>3666</v>
      </c>
      <c r="L667" s="15">
        <v>3618</v>
      </c>
      <c r="M667" s="15">
        <v>7284</v>
      </c>
      <c r="O667" s="13"/>
      <c r="P667" s="13"/>
    </row>
    <row r="668" spans="1:16" s="93" customFormat="1" ht="12.9" customHeight="1" x14ac:dyDescent="0.2">
      <c r="A668" s="11" t="str">
        <f t="shared" si="15"/>
        <v>BURNIE1990</v>
      </c>
      <c r="B668" s="95" t="s">
        <v>16</v>
      </c>
      <c r="C668" s="88">
        <v>1990</v>
      </c>
      <c r="D668" s="89"/>
      <c r="E668" s="90">
        <v>4208</v>
      </c>
      <c r="F668" s="90">
        <v>4186</v>
      </c>
      <c r="G668" s="15">
        <v>8394</v>
      </c>
      <c r="H668" s="90">
        <v>0</v>
      </c>
      <c r="I668" s="90">
        <v>0</v>
      </c>
      <c r="J668" s="15">
        <v>0</v>
      </c>
      <c r="K668" s="15">
        <v>4208</v>
      </c>
      <c r="L668" s="15">
        <v>4186</v>
      </c>
      <c r="M668" s="15">
        <v>8394</v>
      </c>
      <c r="O668" s="13"/>
      <c r="P668" s="13"/>
    </row>
    <row r="669" spans="1:16" s="93" customFormat="1" ht="12.9" customHeight="1" x14ac:dyDescent="0.2">
      <c r="A669" s="11" t="str">
        <f t="shared" si="15"/>
        <v>BURNIE1991</v>
      </c>
      <c r="B669" s="3" t="s">
        <v>16</v>
      </c>
      <c r="C669" s="12">
        <v>1991</v>
      </c>
      <c r="D669" s="12"/>
      <c r="E669" s="13">
        <v>3901</v>
      </c>
      <c r="F669" s="13">
        <v>3726</v>
      </c>
      <c r="G669" s="13">
        <v>7627</v>
      </c>
      <c r="H669" s="13">
        <v>0</v>
      </c>
      <c r="I669" s="13">
        <v>0</v>
      </c>
      <c r="J669" s="13">
        <v>0</v>
      </c>
      <c r="K669" s="15">
        <v>3901</v>
      </c>
      <c r="L669" s="15">
        <v>3726</v>
      </c>
      <c r="M669" s="15">
        <v>7627</v>
      </c>
      <c r="O669" s="13"/>
      <c r="P669" s="13"/>
    </row>
    <row r="670" spans="1:16" s="93" customFormat="1" ht="12.9" customHeight="1" x14ac:dyDescent="0.2">
      <c r="A670" s="11" t="str">
        <f t="shared" si="15"/>
        <v>BURNIE1992</v>
      </c>
      <c r="B670" s="95" t="s">
        <v>16</v>
      </c>
      <c r="C670" s="88">
        <v>1992</v>
      </c>
      <c r="D670" s="89"/>
      <c r="E670" s="15">
        <v>4101</v>
      </c>
      <c r="F670" s="15">
        <v>4108</v>
      </c>
      <c r="G670" s="15">
        <v>8209</v>
      </c>
      <c r="H670" s="90">
        <v>0</v>
      </c>
      <c r="I670" s="90">
        <v>0</v>
      </c>
      <c r="J670" s="15">
        <v>0</v>
      </c>
      <c r="K670" s="15">
        <v>4101</v>
      </c>
      <c r="L670" s="15">
        <v>4108</v>
      </c>
      <c r="M670" s="15">
        <v>8209</v>
      </c>
      <c r="O670" s="13"/>
      <c r="P670" s="13"/>
    </row>
    <row r="671" spans="1:16" s="93" customFormat="1" ht="12.9" customHeight="1" x14ac:dyDescent="0.2">
      <c r="A671" s="11" t="str">
        <f t="shared" si="15"/>
        <v>BURNIE1993</v>
      </c>
      <c r="B671" s="3" t="s">
        <v>16</v>
      </c>
      <c r="C671" s="12">
        <v>1993</v>
      </c>
      <c r="D671" s="12"/>
      <c r="E671" s="13">
        <v>4026</v>
      </c>
      <c r="F671" s="13">
        <v>4012</v>
      </c>
      <c r="G671" s="13">
        <v>8038</v>
      </c>
      <c r="H671" s="13">
        <v>0</v>
      </c>
      <c r="I671" s="13">
        <v>0</v>
      </c>
      <c r="J671" s="13">
        <v>0</v>
      </c>
      <c r="K671" s="15">
        <v>4026</v>
      </c>
      <c r="L671" s="15">
        <v>4012</v>
      </c>
      <c r="M671" s="15">
        <v>8038</v>
      </c>
      <c r="O671" s="13"/>
      <c r="P671" s="13"/>
    </row>
    <row r="672" spans="1:16" s="93" customFormat="1" ht="12.9" customHeight="1" x14ac:dyDescent="0.2">
      <c r="A672" s="11" t="str">
        <f t="shared" si="15"/>
        <v>BURNIE1994</v>
      </c>
      <c r="B672" s="3" t="s">
        <v>16</v>
      </c>
      <c r="C672" s="12">
        <v>1994</v>
      </c>
      <c r="D672" s="12"/>
      <c r="E672" s="13">
        <v>4279</v>
      </c>
      <c r="F672" s="13">
        <v>4279</v>
      </c>
      <c r="G672" s="13">
        <v>8558</v>
      </c>
      <c r="H672" s="13">
        <v>0</v>
      </c>
      <c r="I672" s="13">
        <v>0</v>
      </c>
      <c r="J672" s="13">
        <v>0</v>
      </c>
      <c r="K672" s="15">
        <v>4279</v>
      </c>
      <c r="L672" s="15">
        <v>4279</v>
      </c>
      <c r="M672" s="15">
        <v>8558</v>
      </c>
      <c r="O672" s="13"/>
      <c r="P672" s="13"/>
    </row>
    <row r="673" spans="1:16" s="93" customFormat="1" ht="12.9" customHeight="1" x14ac:dyDescent="0.2">
      <c r="A673" s="11" t="str">
        <f t="shared" si="15"/>
        <v>BURNIE1995</v>
      </c>
      <c r="B673" s="3" t="s">
        <v>16</v>
      </c>
      <c r="C673" s="12">
        <v>1995</v>
      </c>
      <c r="D673" s="12"/>
      <c r="E673" s="13">
        <v>4425</v>
      </c>
      <c r="F673" s="13">
        <v>4436</v>
      </c>
      <c r="G673" s="13">
        <v>8861</v>
      </c>
      <c r="H673" s="13">
        <v>0</v>
      </c>
      <c r="I673" s="13">
        <v>0</v>
      </c>
      <c r="J673" s="13">
        <v>0</v>
      </c>
      <c r="K673" s="15">
        <v>4425</v>
      </c>
      <c r="L673" s="15">
        <v>4436</v>
      </c>
      <c r="M673" s="15">
        <v>8861</v>
      </c>
      <c r="O673" s="13"/>
      <c r="P673" s="13"/>
    </row>
    <row r="674" spans="1:16" s="93" customFormat="1" ht="12.9" customHeight="1" x14ac:dyDescent="0.2">
      <c r="A674" s="11" t="str">
        <f t="shared" si="15"/>
        <v>BURNIE1996</v>
      </c>
      <c r="B674" s="95" t="s">
        <v>16</v>
      </c>
      <c r="C674" s="88">
        <v>1996</v>
      </c>
      <c r="D674" s="89"/>
      <c r="E674" s="15">
        <v>4561</v>
      </c>
      <c r="F674" s="15">
        <v>4542</v>
      </c>
      <c r="G674" s="15">
        <v>9103</v>
      </c>
      <c r="H674" s="90">
        <v>0</v>
      </c>
      <c r="I674" s="90">
        <v>0</v>
      </c>
      <c r="J674" s="15">
        <v>0</v>
      </c>
      <c r="K674" s="15">
        <v>4561</v>
      </c>
      <c r="L674" s="15">
        <v>4542</v>
      </c>
      <c r="M674" s="15">
        <v>9103</v>
      </c>
      <c r="O674" s="13"/>
      <c r="P674" s="13"/>
    </row>
    <row r="675" spans="1:16" s="93" customFormat="1" ht="12.9" customHeight="1" x14ac:dyDescent="0.2">
      <c r="A675" s="11" t="str">
        <f t="shared" si="15"/>
        <v>BURNIE1997</v>
      </c>
      <c r="B675" s="3" t="s">
        <v>16</v>
      </c>
      <c r="C675" s="12">
        <v>1997</v>
      </c>
      <c r="D675" s="12"/>
      <c r="E675" s="13">
        <v>3596</v>
      </c>
      <c r="F675" s="13">
        <v>3594</v>
      </c>
      <c r="G675" s="13">
        <v>7190</v>
      </c>
      <c r="H675" s="13">
        <v>0</v>
      </c>
      <c r="I675" s="13">
        <v>0</v>
      </c>
      <c r="J675" s="13">
        <v>0</v>
      </c>
      <c r="K675" s="15">
        <v>3596</v>
      </c>
      <c r="L675" s="15">
        <v>3594</v>
      </c>
      <c r="M675" s="15">
        <v>7190</v>
      </c>
      <c r="O675" s="13"/>
      <c r="P675" s="13"/>
    </row>
    <row r="676" spans="1:16" s="93" customFormat="1" ht="12.9" customHeight="1" x14ac:dyDescent="0.2">
      <c r="A676" s="11" t="str">
        <f t="shared" si="15"/>
        <v>BURNIE1998</v>
      </c>
      <c r="B676" s="95" t="s">
        <v>16</v>
      </c>
      <c r="C676" s="88">
        <v>1998</v>
      </c>
      <c r="D676" s="89"/>
      <c r="E676" s="15">
        <v>4867</v>
      </c>
      <c r="F676" s="15">
        <v>4865</v>
      </c>
      <c r="G676" s="15">
        <v>9732</v>
      </c>
      <c r="H676" s="90">
        <v>0</v>
      </c>
      <c r="I676" s="90">
        <v>0</v>
      </c>
      <c r="J676" s="15">
        <v>0</v>
      </c>
      <c r="K676" s="15">
        <v>4867</v>
      </c>
      <c r="L676" s="15">
        <v>4865</v>
      </c>
      <c r="M676" s="15">
        <v>9732</v>
      </c>
      <c r="O676" s="13"/>
      <c r="P676" s="13"/>
    </row>
    <row r="677" spans="1:16" s="93" customFormat="1" ht="12.9" customHeight="1" x14ac:dyDescent="0.2">
      <c r="A677" s="11" t="str">
        <f t="shared" si="15"/>
        <v>BURNIE1999</v>
      </c>
      <c r="B677" s="3" t="s">
        <v>16</v>
      </c>
      <c r="C677" s="12">
        <v>1999</v>
      </c>
      <c r="D677" s="89"/>
      <c r="E677" s="13">
        <v>4689</v>
      </c>
      <c r="F677" s="13">
        <v>4694</v>
      </c>
      <c r="G677" s="13">
        <v>9383</v>
      </c>
      <c r="H677" s="13">
        <v>0</v>
      </c>
      <c r="I677" s="13">
        <v>0</v>
      </c>
      <c r="J677" s="13">
        <v>0</v>
      </c>
      <c r="K677" s="15">
        <v>4689</v>
      </c>
      <c r="L677" s="15">
        <v>4694</v>
      </c>
      <c r="M677" s="15">
        <v>9383</v>
      </c>
      <c r="O677" s="13"/>
      <c r="P677" s="13"/>
    </row>
    <row r="678" spans="1:16" s="93" customFormat="1" ht="12.9" customHeight="1" x14ac:dyDescent="0.2">
      <c r="A678" s="11" t="str">
        <f t="shared" si="15"/>
        <v>BURNIE2000</v>
      </c>
      <c r="B678" s="3" t="s">
        <v>16</v>
      </c>
      <c r="C678" s="12">
        <v>2000</v>
      </c>
      <c r="D678" s="12"/>
      <c r="E678" s="13">
        <v>3828</v>
      </c>
      <c r="F678" s="13">
        <v>3827</v>
      </c>
      <c r="G678" s="13">
        <v>7655</v>
      </c>
      <c r="H678" s="13">
        <v>0</v>
      </c>
      <c r="I678" s="13">
        <v>0</v>
      </c>
      <c r="J678" s="13">
        <v>0</v>
      </c>
      <c r="K678" s="15">
        <v>3828</v>
      </c>
      <c r="L678" s="15">
        <v>3827</v>
      </c>
      <c r="M678" s="15">
        <v>7655</v>
      </c>
      <c r="O678" s="13"/>
      <c r="P678" s="13"/>
    </row>
    <row r="679" spans="1:16" s="93" customFormat="1" ht="12.9" customHeight="1" x14ac:dyDescent="0.2">
      <c r="A679" s="11" t="str">
        <f t="shared" si="15"/>
        <v>BURNIE2001</v>
      </c>
      <c r="B679" s="3" t="s">
        <v>16</v>
      </c>
      <c r="C679" s="12">
        <v>2001</v>
      </c>
      <c r="D679" s="12"/>
      <c r="E679" s="13">
        <v>2549</v>
      </c>
      <c r="F679" s="13">
        <v>2549</v>
      </c>
      <c r="G679" s="13">
        <v>5098</v>
      </c>
      <c r="H679" s="13">
        <v>0</v>
      </c>
      <c r="I679" s="13">
        <v>0</v>
      </c>
      <c r="J679" s="13">
        <v>0</v>
      </c>
      <c r="K679" s="15">
        <v>2549</v>
      </c>
      <c r="L679" s="15">
        <v>2549</v>
      </c>
      <c r="M679" s="15">
        <v>5098</v>
      </c>
      <c r="O679" s="13"/>
      <c r="P679" s="13"/>
    </row>
    <row r="680" spans="1:16" s="93" customFormat="1" ht="12.9" customHeight="1" x14ac:dyDescent="0.2">
      <c r="A680" s="11" t="str">
        <f t="shared" si="15"/>
        <v>BURNIE2002</v>
      </c>
      <c r="B680" s="3" t="s">
        <v>16</v>
      </c>
      <c r="C680" s="12">
        <v>2002</v>
      </c>
      <c r="D680" s="12"/>
      <c r="E680" s="13">
        <v>2734</v>
      </c>
      <c r="F680" s="13">
        <v>2747</v>
      </c>
      <c r="G680" s="13">
        <v>5481</v>
      </c>
      <c r="H680" s="13">
        <v>0</v>
      </c>
      <c r="I680" s="13">
        <v>0</v>
      </c>
      <c r="J680" s="13">
        <v>0</v>
      </c>
      <c r="K680" s="15">
        <v>2734</v>
      </c>
      <c r="L680" s="15">
        <v>2747</v>
      </c>
      <c r="M680" s="15">
        <v>5481</v>
      </c>
      <c r="O680" s="13"/>
      <c r="P680" s="13"/>
    </row>
    <row r="681" spans="1:16" s="93" customFormat="1" ht="12.9" customHeight="1" x14ac:dyDescent="0.2">
      <c r="A681" s="11" t="str">
        <f t="shared" si="15"/>
        <v>BURNIE2003</v>
      </c>
      <c r="B681" s="91" t="s">
        <v>16</v>
      </c>
      <c r="C681" s="16">
        <v>2003</v>
      </c>
      <c r="D681" s="89"/>
      <c r="E681" s="92">
        <v>2179</v>
      </c>
      <c r="F681" s="92">
        <v>2179</v>
      </c>
      <c r="G681" s="92">
        <v>4358</v>
      </c>
      <c r="H681" s="92">
        <v>0</v>
      </c>
      <c r="I681" s="92">
        <v>0</v>
      </c>
      <c r="J681" s="92">
        <v>0</v>
      </c>
      <c r="K681" s="15">
        <v>2179</v>
      </c>
      <c r="L681" s="15">
        <v>2179</v>
      </c>
      <c r="M681" s="15">
        <v>4358</v>
      </c>
      <c r="O681" s="13"/>
      <c r="P681" s="13"/>
    </row>
    <row r="682" spans="1:16" s="93" customFormat="1" ht="12.9" customHeight="1" x14ac:dyDescent="0.2">
      <c r="A682" s="11" t="str">
        <f t="shared" si="15"/>
        <v>BURNIE2004</v>
      </c>
      <c r="B682" s="93" t="s">
        <v>16</v>
      </c>
      <c r="C682" s="88">
        <v>2004</v>
      </c>
      <c r="D682" s="89"/>
      <c r="E682" s="15">
        <v>2912</v>
      </c>
      <c r="F682" s="15">
        <v>2914</v>
      </c>
      <c r="G682" s="15">
        <v>5826</v>
      </c>
      <c r="H682" s="15">
        <v>0</v>
      </c>
      <c r="I682" s="15">
        <v>0</v>
      </c>
      <c r="J682" s="15">
        <v>0</v>
      </c>
      <c r="K682" s="15">
        <v>2912</v>
      </c>
      <c r="L682" s="15">
        <v>2914</v>
      </c>
      <c r="M682" s="15">
        <v>5826</v>
      </c>
      <c r="O682" s="13"/>
      <c r="P682" s="13"/>
    </row>
    <row r="683" spans="1:16" s="93" customFormat="1" ht="12.9" customHeight="1" x14ac:dyDescent="0.2">
      <c r="A683" s="11" t="str">
        <f t="shared" si="15"/>
        <v>BURNIE2005</v>
      </c>
      <c r="B683" s="93" t="s">
        <v>16</v>
      </c>
      <c r="C683" s="12">
        <v>2005</v>
      </c>
      <c r="D683" s="89"/>
      <c r="E683" s="94">
        <v>3656</v>
      </c>
      <c r="F683" s="94">
        <v>3654</v>
      </c>
      <c r="G683" s="94">
        <v>7310</v>
      </c>
      <c r="H683" s="94">
        <v>0</v>
      </c>
      <c r="I683" s="94">
        <v>0</v>
      </c>
      <c r="J683" s="94">
        <v>0</v>
      </c>
      <c r="K683" s="15">
        <v>3656</v>
      </c>
      <c r="L683" s="15">
        <v>3654</v>
      </c>
      <c r="M683" s="15">
        <v>7310</v>
      </c>
      <c r="O683" s="13"/>
      <c r="P683" s="13"/>
    </row>
    <row r="684" spans="1:16" s="93" customFormat="1" ht="12.9" customHeight="1" x14ac:dyDescent="0.2">
      <c r="A684" s="11" t="str">
        <f t="shared" si="15"/>
        <v>BURNIE2006</v>
      </c>
      <c r="B684" s="3" t="s">
        <v>16</v>
      </c>
      <c r="C684" s="12">
        <v>2006</v>
      </c>
      <c r="D684" s="12"/>
      <c r="E684" s="13">
        <v>3338</v>
      </c>
      <c r="F684" s="13">
        <v>3336</v>
      </c>
      <c r="G684" s="13">
        <v>6674</v>
      </c>
      <c r="H684" s="13">
        <v>0</v>
      </c>
      <c r="I684" s="13">
        <v>0</v>
      </c>
      <c r="J684" s="13">
        <v>0</v>
      </c>
      <c r="K684" s="15">
        <v>3338</v>
      </c>
      <c r="L684" s="15">
        <v>3336</v>
      </c>
      <c r="M684" s="15">
        <v>6674</v>
      </c>
      <c r="O684" s="13"/>
      <c r="P684" s="13"/>
    </row>
    <row r="685" spans="1:16" s="93" customFormat="1" ht="12.9" customHeight="1" x14ac:dyDescent="0.2">
      <c r="A685" s="11" t="str">
        <f t="shared" si="15"/>
        <v>BURNIE2007</v>
      </c>
      <c r="B685" s="3" t="s">
        <v>16</v>
      </c>
      <c r="C685" s="12">
        <v>2007</v>
      </c>
      <c r="D685" s="12"/>
      <c r="E685" s="13">
        <v>3323</v>
      </c>
      <c r="F685" s="13">
        <v>3320</v>
      </c>
      <c r="G685" s="13">
        <v>6643</v>
      </c>
      <c r="H685" s="13">
        <v>0</v>
      </c>
      <c r="I685" s="13">
        <v>0</v>
      </c>
      <c r="J685" s="13">
        <v>0</v>
      </c>
      <c r="K685" s="15">
        <v>3323</v>
      </c>
      <c r="L685" s="15">
        <v>3320</v>
      </c>
      <c r="M685" s="15">
        <v>6643</v>
      </c>
      <c r="O685" s="13"/>
      <c r="P685" s="13"/>
    </row>
    <row r="686" spans="1:16" s="93" customFormat="1" ht="12.9" customHeight="1" x14ac:dyDescent="0.2">
      <c r="A686" s="11" t="str">
        <f t="shared" si="15"/>
        <v>BURNIE2008</v>
      </c>
      <c r="B686" s="95" t="s">
        <v>16</v>
      </c>
      <c r="C686" s="88">
        <v>2008</v>
      </c>
      <c r="D686" s="89"/>
      <c r="E686" s="15">
        <v>3432</v>
      </c>
      <c r="F686" s="15">
        <v>3431</v>
      </c>
      <c r="G686" s="15">
        <v>6863</v>
      </c>
      <c r="H686" s="90">
        <v>0</v>
      </c>
      <c r="I686" s="90">
        <v>0</v>
      </c>
      <c r="J686" s="15">
        <v>0</v>
      </c>
      <c r="K686" s="15">
        <v>3432</v>
      </c>
      <c r="L686" s="15">
        <v>3431</v>
      </c>
      <c r="M686" s="15">
        <v>6863</v>
      </c>
      <c r="O686" s="13"/>
      <c r="P686" s="13"/>
    </row>
    <row r="687" spans="1:16" s="93" customFormat="1" ht="12.9" customHeight="1" x14ac:dyDescent="0.2">
      <c r="A687" s="11" t="str">
        <f t="shared" si="15"/>
        <v>BURNIE2009</v>
      </c>
      <c r="B687" s="3" t="s">
        <v>16</v>
      </c>
      <c r="C687" s="12">
        <v>2009</v>
      </c>
      <c r="D687" s="12"/>
      <c r="E687" s="13">
        <v>2697</v>
      </c>
      <c r="F687" s="13">
        <v>2692</v>
      </c>
      <c r="G687" s="13">
        <v>5389</v>
      </c>
      <c r="H687" s="13">
        <v>0</v>
      </c>
      <c r="I687" s="13">
        <v>0</v>
      </c>
      <c r="J687" s="13">
        <v>0</v>
      </c>
      <c r="K687" s="15">
        <v>2697</v>
      </c>
      <c r="L687" s="15">
        <v>2692</v>
      </c>
      <c r="M687" s="15">
        <v>5389</v>
      </c>
      <c r="O687" s="13"/>
      <c r="P687" s="13"/>
    </row>
    <row r="688" spans="1:16" s="93" customFormat="1" ht="12.9" customHeight="1" x14ac:dyDescent="0.2">
      <c r="A688" s="11" t="str">
        <f t="shared" si="15"/>
        <v>BURNIE2010</v>
      </c>
      <c r="B688" s="95" t="s">
        <v>16</v>
      </c>
      <c r="C688" s="88">
        <v>2010</v>
      </c>
      <c r="D688" s="89"/>
      <c r="E688" s="15">
        <v>1852</v>
      </c>
      <c r="F688" s="15">
        <v>1848</v>
      </c>
      <c r="G688" s="15">
        <v>3700</v>
      </c>
      <c r="H688" s="90">
        <v>0</v>
      </c>
      <c r="I688" s="90">
        <v>0</v>
      </c>
      <c r="J688" s="15">
        <v>0</v>
      </c>
      <c r="K688" s="15">
        <v>1852</v>
      </c>
      <c r="L688" s="15">
        <v>1848</v>
      </c>
      <c r="M688" s="15">
        <v>3700</v>
      </c>
      <c r="O688" s="13"/>
      <c r="P688" s="13"/>
    </row>
    <row r="689" spans="1:16" s="93" customFormat="1" ht="12.9" customHeight="1" x14ac:dyDescent="0.2">
      <c r="A689" s="11" t="str">
        <f t="shared" si="15"/>
        <v>BURNIE2011</v>
      </c>
      <c r="B689" s="3" t="s">
        <v>16</v>
      </c>
      <c r="C689" s="12">
        <v>2011</v>
      </c>
      <c r="D689" s="12"/>
      <c r="E689" s="13">
        <v>1646</v>
      </c>
      <c r="F689" s="13">
        <v>1646</v>
      </c>
      <c r="G689" s="13">
        <v>3292</v>
      </c>
      <c r="H689" s="13">
        <v>0</v>
      </c>
      <c r="I689" s="13">
        <v>0</v>
      </c>
      <c r="J689" s="13">
        <v>0</v>
      </c>
      <c r="K689" s="15">
        <v>1646</v>
      </c>
      <c r="L689" s="15">
        <v>1646</v>
      </c>
      <c r="M689" s="15">
        <v>3292</v>
      </c>
      <c r="O689" s="13"/>
      <c r="P689" s="13"/>
    </row>
    <row r="690" spans="1:16" s="93" customFormat="1" ht="12.9" customHeight="1" x14ac:dyDescent="0.2">
      <c r="A690" s="11" t="str">
        <f t="shared" si="15"/>
        <v>BURNIE2012</v>
      </c>
      <c r="B690" s="95" t="s">
        <v>16</v>
      </c>
      <c r="C690" s="88">
        <v>2012</v>
      </c>
      <c r="D690" s="89"/>
      <c r="E690" s="15">
        <v>2134</v>
      </c>
      <c r="F690" s="15">
        <v>2129</v>
      </c>
      <c r="G690" s="15">
        <v>4263</v>
      </c>
      <c r="H690" s="90">
        <v>0</v>
      </c>
      <c r="I690" s="90">
        <v>0</v>
      </c>
      <c r="J690" s="15">
        <v>0</v>
      </c>
      <c r="K690" s="15">
        <v>2134</v>
      </c>
      <c r="L690" s="15">
        <v>2129</v>
      </c>
      <c r="M690" s="15">
        <v>4263</v>
      </c>
      <c r="O690" s="13"/>
      <c r="P690" s="13"/>
    </row>
    <row r="691" spans="1:16" s="93" customFormat="1" ht="12.9" customHeight="1" x14ac:dyDescent="0.2">
      <c r="A691" s="11" t="str">
        <f t="shared" si="15"/>
        <v>BURNIE2013</v>
      </c>
      <c r="B691" s="3" t="s">
        <v>16</v>
      </c>
      <c r="C691" s="12">
        <v>2013</v>
      </c>
      <c r="D691" s="12"/>
      <c r="E691" s="13">
        <v>1985</v>
      </c>
      <c r="F691" s="13">
        <v>1972</v>
      </c>
      <c r="G691" s="13">
        <v>3957</v>
      </c>
      <c r="H691" s="13">
        <v>0</v>
      </c>
      <c r="I691" s="13">
        <v>0</v>
      </c>
      <c r="J691" s="13">
        <v>0</v>
      </c>
      <c r="K691" s="15">
        <v>1985</v>
      </c>
      <c r="L691" s="15">
        <v>1972</v>
      </c>
      <c r="M691" s="15">
        <v>3957</v>
      </c>
      <c r="O691" s="13"/>
      <c r="P691" s="13"/>
    </row>
    <row r="692" spans="1:16" s="93" customFormat="1" ht="12.9" customHeight="1" x14ac:dyDescent="0.2">
      <c r="A692" s="11" t="str">
        <f t="shared" si="15"/>
        <v>BURNIE2014</v>
      </c>
      <c r="B692" s="91" t="s">
        <v>16</v>
      </c>
      <c r="C692" s="16">
        <v>2014</v>
      </c>
      <c r="D692" s="89"/>
      <c r="E692" s="92">
        <v>1939</v>
      </c>
      <c r="F692" s="92">
        <v>1944</v>
      </c>
      <c r="G692" s="92">
        <v>3883</v>
      </c>
      <c r="H692" s="92">
        <v>0</v>
      </c>
      <c r="I692" s="92">
        <v>0</v>
      </c>
      <c r="J692" s="92">
        <v>0</v>
      </c>
      <c r="K692" s="15">
        <v>1939</v>
      </c>
      <c r="L692" s="15">
        <v>1944</v>
      </c>
      <c r="M692" s="15">
        <v>3883</v>
      </c>
      <c r="O692" s="13"/>
      <c r="P692" s="13"/>
    </row>
    <row r="693" spans="1:16" s="93" customFormat="1" ht="12.9" customHeight="1" x14ac:dyDescent="0.2">
      <c r="A693" s="11" t="str">
        <f t="shared" si="15"/>
        <v>BURNIE2015</v>
      </c>
      <c r="B693" s="93" t="s">
        <v>16</v>
      </c>
      <c r="C693" s="12">
        <v>2015</v>
      </c>
      <c r="D693" s="89"/>
      <c r="E693" s="94">
        <v>1972</v>
      </c>
      <c r="F693" s="94">
        <v>1970</v>
      </c>
      <c r="G693" s="94">
        <v>3942</v>
      </c>
      <c r="H693" s="94">
        <v>0</v>
      </c>
      <c r="I693" s="94">
        <v>0</v>
      </c>
      <c r="J693" s="94">
        <v>0</v>
      </c>
      <c r="K693" s="15">
        <v>1972</v>
      </c>
      <c r="L693" s="15">
        <v>1970</v>
      </c>
      <c r="M693" s="15">
        <v>3942</v>
      </c>
      <c r="O693" s="13"/>
      <c r="P693" s="13"/>
    </row>
    <row r="694" spans="1:16" s="93" customFormat="1" ht="12.9" customHeight="1" x14ac:dyDescent="0.2">
      <c r="A694" s="11" t="str">
        <f t="shared" si="15"/>
        <v>BURNIE2016</v>
      </c>
      <c r="B694" s="95" t="s">
        <v>16</v>
      </c>
      <c r="C694" s="88">
        <v>2016</v>
      </c>
      <c r="D694" s="89"/>
      <c r="E694" s="15">
        <v>1987</v>
      </c>
      <c r="F694" s="15">
        <v>1956</v>
      </c>
      <c r="G694" s="15">
        <v>3943</v>
      </c>
      <c r="H694" s="90">
        <v>0</v>
      </c>
      <c r="I694" s="90">
        <v>0</v>
      </c>
      <c r="J694" s="15">
        <v>0</v>
      </c>
      <c r="K694" s="15">
        <v>1987</v>
      </c>
      <c r="L694" s="15">
        <v>1956</v>
      </c>
      <c r="M694" s="15">
        <v>3943</v>
      </c>
      <c r="O694" s="13"/>
      <c r="P694" s="13"/>
    </row>
    <row r="695" spans="1:16" s="93" customFormat="1" ht="12.9" customHeight="1" x14ac:dyDescent="0.2">
      <c r="A695" s="11" t="str">
        <f t="shared" si="15"/>
        <v>BURNIE2017</v>
      </c>
      <c r="B695" s="3" t="s">
        <v>16</v>
      </c>
      <c r="C695" s="12">
        <v>2017</v>
      </c>
      <c r="D695" s="12"/>
      <c r="E695" s="13">
        <v>1971</v>
      </c>
      <c r="F695" s="13">
        <v>1964</v>
      </c>
      <c r="G695" s="13">
        <v>3935</v>
      </c>
      <c r="H695" s="13">
        <v>0</v>
      </c>
      <c r="I695" s="13">
        <v>0</v>
      </c>
      <c r="J695" s="13">
        <v>0</v>
      </c>
      <c r="K695" s="15">
        <v>1971</v>
      </c>
      <c r="L695" s="15">
        <v>1964</v>
      </c>
      <c r="M695" s="15">
        <v>3935</v>
      </c>
      <c r="O695" s="13"/>
      <c r="P695" s="13"/>
    </row>
    <row r="696" spans="1:16" s="93" customFormat="1" ht="12.9" customHeight="1" x14ac:dyDescent="0.2">
      <c r="A696" s="11" t="str">
        <f t="shared" si="15"/>
        <v>BURNIE2018</v>
      </c>
      <c r="B696" s="3" t="s">
        <v>16</v>
      </c>
      <c r="C696" s="12">
        <v>2018</v>
      </c>
      <c r="D696" s="12"/>
      <c r="E696" s="13">
        <v>1975</v>
      </c>
      <c r="F696" s="13">
        <v>1976</v>
      </c>
      <c r="G696" s="13">
        <v>3951</v>
      </c>
      <c r="H696" s="13">
        <v>0</v>
      </c>
      <c r="I696" s="13">
        <v>0</v>
      </c>
      <c r="J696" s="13">
        <v>0</v>
      </c>
      <c r="K696" s="15">
        <v>1975</v>
      </c>
      <c r="L696" s="15">
        <v>1976</v>
      </c>
      <c r="M696" s="15">
        <v>3951</v>
      </c>
      <c r="O696" s="13"/>
      <c r="P696" s="13"/>
    </row>
    <row r="697" spans="1:16" s="93" customFormat="1" ht="12.9" customHeight="1" x14ac:dyDescent="0.2">
      <c r="A697" s="11" t="str">
        <f t="shared" si="15"/>
        <v>BURNIE2019</v>
      </c>
      <c r="B697" s="3" t="s">
        <v>16</v>
      </c>
      <c r="C697" s="12">
        <v>2019</v>
      </c>
      <c r="D697" s="12"/>
      <c r="E697" s="13">
        <v>2045</v>
      </c>
      <c r="F697" s="13">
        <v>2044</v>
      </c>
      <c r="G697" s="13">
        <v>4089</v>
      </c>
      <c r="H697" s="13">
        <v>0</v>
      </c>
      <c r="I697" s="13">
        <v>0</v>
      </c>
      <c r="J697" s="13">
        <v>0</v>
      </c>
      <c r="K697" s="15">
        <v>2045</v>
      </c>
      <c r="L697" s="15">
        <v>2044</v>
      </c>
      <c r="M697" s="15">
        <v>4089</v>
      </c>
      <c r="O697" s="13"/>
      <c r="P697" s="13"/>
    </row>
    <row r="698" spans="1:16" s="93" customFormat="1" ht="12.9" customHeight="1" x14ac:dyDescent="0.2">
      <c r="A698" s="11" t="str">
        <f t="shared" si="15"/>
        <v>BURNIE2020</v>
      </c>
      <c r="B698" s="3" t="s">
        <v>16</v>
      </c>
      <c r="C698" s="12">
        <v>2020</v>
      </c>
      <c r="D698" s="12"/>
      <c r="E698" s="13">
        <v>1131</v>
      </c>
      <c r="F698" s="13">
        <v>1128</v>
      </c>
      <c r="G698" s="13">
        <v>2259</v>
      </c>
      <c r="H698" s="13">
        <v>0</v>
      </c>
      <c r="I698" s="13">
        <v>0</v>
      </c>
      <c r="J698" s="13">
        <v>0</v>
      </c>
      <c r="K698" s="15">
        <v>1131</v>
      </c>
      <c r="L698" s="15">
        <v>1128</v>
      </c>
      <c r="M698" s="15">
        <v>2259</v>
      </c>
      <c r="O698" s="13"/>
      <c r="P698" s="13"/>
    </row>
    <row r="699" spans="1:16" s="93" customFormat="1" ht="12.9" customHeight="1" x14ac:dyDescent="0.2">
      <c r="A699" s="11" t="str">
        <f t="shared" si="15"/>
        <v>BURNIE2021</v>
      </c>
      <c r="B699" s="95" t="s">
        <v>16</v>
      </c>
      <c r="C699" s="88">
        <v>2021</v>
      </c>
      <c r="D699" s="89"/>
      <c r="E699" s="15">
        <v>1234</v>
      </c>
      <c r="F699" s="15">
        <v>1235</v>
      </c>
      <c r="G699" s="15">
        <v>2469</v>
      </c>
      <c r="H699" s="90">
        <v>0</v>
      </c>
      <c r="I699" s="90">
        <v>0</v>
      </c>
      <c r="J699" s="15">
        <v>0</v>
      </c>
      <c r="K699" s="15">
        <v>1234</v>
      </c>
      <c r="L699" s="15">
        <v>1235</v>
      </c>
      <c r="M699" s="15">
        <v>2469</v>
      </c>
      <c r="O699" s="13"/>
      <c r="P699" s="13"/>
    </row>
    <row r="700" spans="1:16" s="93" customFormat="1" ht="12.9" customHeight="1" x14ac:dyDescent="0.2">
      <c r="A700" s="11" t="str">
        <f t="shared" si="15"/>
        <v>BURNIE2022</v>
      </c>
      <c r="B700" s="95" t="s">
        <v>16</v>
      </c>
      <c r="C700" s="88">
        <v>2022</v>
      </c>
      <c r="D700" s="89"/>
      <c r="E700" s="15">
        <v>2059</v>
      </c>
      <c r="F700" s="15">
        <v>2048</v>
      </c>
      <c r="G700" s="15">
        <v>4107</v>
      </c>
      <c r="H700" s="90">
        <v>0</v>
      </c>
      <c r="I700" s="90">
        <v>0</v>
      </c>
      <c r="J700" s="15">
        <v>0</v>
      </c>
      <c r="K700" s="15">
        <v>2059</v>
      </c>
      <c r="L700" s="15">
        <v>2048</v>
      </c>
      <c r="M700" s="15">
        <v>4107</v>
      </c>
      <c r="O700" s="13"/>
      <c r="P700" s="13"/>
    </row>
    <row r="701" spans="1:16" s="93" customFormat="1" ht="12.9" customHeight="1" x14ac:dyDescent="0.2">
      <c r="A701" s="11" t="str">
        <f t="shared" si="15"/>
        <v>BURNIE2023</v>
      </c>
      <c r="B701" s="91" t="s">
        <v>16</v>
      </c>
      <c r="C701" s="16">
        <v>2023</v>
      </c>
      <c r="D701" s="89"/>
      <c r="E701" s="92">
        <v>2094</v>
      </c>
      <c r="F701" s="92">
        <v>2095</v>
      </c>
      <c r="G701" s="92">
        <v>4189</v>
      </c>
      <c r="H701" s="92">
        <v>0</v>
      </c>
      <c r="I701" s="92">
        <v>0</v>
      </c>
      <c r="J701" s="92">
        <v>0</v>
      </c>
      <c r="K701" s="15">
        <v>2094</v>
      </c>
      <c r="L701" s="15">
        <v>2095</v>
      </c>
      <c r="M701" s="15">
        <v>4189</v>
      </c>
      <c r="O701" s="13"/>
      <c r="P701" s="13"/>
    </row>
    <row r="702" spans="1:16" s="93" customFormat="1" ht="12.9" customHeight="1" x14ac:dyDescent="0.2">
      <c r="A702" s="11" t="str">
        <f t="shared" si="15"/>
        <v>BURNIE2024</v>
      </c>
      <c r="B702" s="93" t="s">
        <v>16</v>
      </c>
      <c r="C702" s="88">
        <v>2024</v>
      </c>
      <c r="D702" s="89"/>
      <c r="E702" s="15">
        <v>2065</v>
      </c>
      <c r="F702" s="15">
        <v>2063</v>
      </c>
      <c r="G702" s="15">
        <v>4128</v>
      </c>
      <c r="H702" s="15">
        <v>0</v>
      </c>
      <c r="I702" s="15">
        <v>0</v>
      </c>
      <c r="J702" s="15">
        <v>0</v>
      </c>
      <c r="K702" s="15">
        <v>2065</v>
      </c>
      <c r="L702" s="15">
        <v>2063</v>
      </c>
      <c r="M702" s="15">
        <v>4128</v>
      </c>
      <c r="O702" s="13"/>
      <c r="P702" s="13"/>
    </row>
    <row r="703" spans="1:16" s="93" customFormat="1" ht="12.9" customHeight="1" x14ac:dyDescent="0.2">
      <c r="A703" s="11" t="str">
        <f t="shared" si="15"/>
        <v>BUSSELTON1997</v>
      </c>
      <c r="B703" s="3" t="s">
        <v>156</v>
      </c>
      <c r="C703" s="12">
        <v>1997</v>
      </c>
      <c r="D703" s="12"/>
      <c r="E703" s="13">
        <v>81</v>
      </c>
      <c r="F703" s="13">
        <v>80</v>
      </c>
      <c r="G703" s="13">
        <v>161</v>
      </c>
      <c r="H703" s="13">
        <v>0</v>
      </c>
      <c r="I703" s="13">
        <v>0</v>
      </c>
      <c r="J703" s="13">
        <v>0</v>
      </c>
      <c r="K703" s="15">
        <v>81</v>
      </c>
      <c r="L703" s="15">
        <v>80</v>
      </c>
      <c r="M703" s="15">
        <v>161</v>
      </c>
      <c r="O703" s="13"/>
      <c r="P703" s="13"/>
    </row>
    <row r="704" spans="1:16" s="93" customFormat="1" ht="12.9" customHeight="1" x14ac:dyDescent="0.2">
      <c r="A704" s="11" t="str">
        <f t="shared" si="15"/>
        <v>BUSSELTON1998</v>
      </c>
      <c r="B704" s="3" t="s">
        <v>156</v>
      </c>
      <c r="C704" s="12">
        <v>1998</v>
      </c>
      <c r="D704" s="12"/>
      <c r="E704" s="13">
        <v>256</v>
      </c>
      <c r="F704" s="13">
        <v>255</v>
      </c>
      <c r="G704" s="13">
        <v>511</v>
      </c>
      <c r="H704" s="13">
        <v>0</v>
      </c>
      <c r="I704" s="13">
        <v>0</v>
      </c>
      <c r="J704" s="13">
        <v>0</v>
      </c>
      <c r="K704" s="15">
        <v>256</v>
      </c>
      <c r="L704" s="15">
        <v>255</v>
      </c>
      <c r="M704" s="15">
        <v>511</v>
      </c>
      <c r="O704" s="13"/>
      <c r="P704" s="13"/>
    </row>
    <row r="705" spans="1:16" s="93" customFormat="1" ht="12.9" customHeight="1" x14ac:dyDescent="0.2">
      <c r="A705" s="11" t="str">
        <f t="shared" si="15"/>
        <v>BUSSELTON1999</v>
      </c>
      <c r="B705" s="3" t="s">
        <v>156</v>
      </c>
      <c r="C705" s="12">
        <v>1999</v>
      </c>
      <c r="D705" s="12"/>
      <c r="E705" s="13">
        <v>444</v>
      </c>
      <c r="F705" s="13">
        <v>444</v>
      </c>
      <c r="G705" s="13">
        <v>888</v>
      </c>
      <c r="H705" s="13">
        <v>0</v>
      </c>
      <c r="I705" s="13">
        <v>0</v>
      </c>
      <c r="J705" s="13">
        <v>0</v>
      </c>
      <c r="K705" s="15">
        <v>444</v>
      </c>
      <c r="L705" s="15">
        <v>444</v>
      </c>
      <c r="M705" s="15">
        <v>888</v>
      </c>
      <c r="O705" s="13"/>
      <c r="P705" s="13"/>
    </row>
    <row r="706" spans="1:16" s="93" customFormat="1" ht="12.9" customHeight="1" x14ac:dyDescent="0.2">
      <c r="A706" s="11" t="str">
        <f t="shared" si="15"/>
        <v>BUSSELTON2000</v>
      </c>
      <c r="B706" s="3" t="s">
        <v>156</v>
      </c>
      <c r="C706" s="12">
        <v>2000</v>
      </c>
      <c r="D706" s="12"/>
      <c r="E706" s="13">
        <v>357</v>
      </c>
      <c r="F706" s="13">
        <v>357</v>
      </c>
      <c r="G706" s="13">
        <v>714</v>
      </c>
      <c r="H706" s="13">
        <v>0</v>
      </c>
      <c r="I706" s="13">
        <v>0</v>
      </c>
      <c r="J706" s="13">
        <v>0</v>
      </c>
      <c r="K706" s="15">
        <v>357</v>
      </c>
      <c r="L706" s="15">
        <v>357</v>
      </c>
      <c r="M706" s="15">
        <v>714</v>
      </c>
      <c r="O706" s="13"/>
      <c r="P706" s="13"/>
    </row>
    <row r="707" spans="1:16" s="93" customFormat="1" ht="12.9" customHeight="1" x14ac:dyDescent="0.2">
      <c r="A707" s="11" t="str">
        <f t="shared" si="15"/>
        <v>BUSSELTON2001</v>
      </c>
      <c r="B707" s="95" t="s">
        <v>156</v>
      </c>
      <c r="C707" s="88">
        <v>2001</v>
      </c>
      <c r="D707" s="89"/>
      <c r="E707" s="15">
        <v>114</v>
      </c>
      <c r="F707" s="15">
        <v>114</v>
      </c>
      <c r="G707" s="15">
        <v>228</v>
      </c>
      <c r="H707" s="90">
        <v>0</v>
      </c>
      <c r="I707" s="90">
        <v>0</v>
      </c>
      <c r="J707" s="15">
        <v>0</v>
      </c>
      <c r="K707" s="15">
        <v>114</v>
      </c>
      <c r="L707" s="15">
        <v>114</v>
      </c>
      <c r="M707" s="15">
        <v>228</v>
      </c>
      <c r="O707" s="13"/>
      <c r="P707" s="13"/>
    </row>
    <row r="708" spans="1:16" s="93" customFormat="1" ht="12.9" customHeight="1" x14ac:dyDescent="0.2">
      <c r="A708" s="11" t="str">
        <f t="shared" si="15"/>
        <v>BUSSELTON2003</v>
      </c>
      <c r="B708" s="95" t="s">
        <v>156</v>
      </c>
      <c r="C708" s="88">
        <v>2003</v>
      </c>
      <c r="D708" s="89"/>
      <c r="E708" s="15">
        <v>11</v>
      </c>
      <c r="F708" s="15">
        <v>11</v>
      </c>
      <c r="G708" s="15">
        <v>22</v>
      </c>
      <c r="H708" s="90">
        <v>0</v>
      </c>
      <c r="I708" s="90">
        <v>0</v>
      </c>
      <c r="J708" s="15">
        <v>0</v>
      </c>
      <c r="K708" s="15">
        <v>11</v>
      </c>
      <c r="L708" s="15">
        <v>11</v>
      </c>
      <c r="M708" s="15">
        <v>22</v>
      </c>
      <c r="O708" s="13"/>
      <c r="P708" s="13"/>
    </row>
    <row r="709" spans="1:16" s="93" customFormat="1" ht="12.9" customHeight="1" x14ac:dyDescent="0.2">
      <c r="A709" s="11" t="str">
        <f t="shared" si="15"/>
        <v>BUSSELTON2004</v>
      </c>
      <c r="B709" s="3" t="s">
        <v>156</v>
      </c>
      <c r="C709" s="12">
        <v>2004</v>
      </c>
      <c r="D709" s="14"/>
      <c r="E709" s="13">
        <v>13</v>
      </c>
      <c r="F709" s="13">
        <v>15</v>
      </c>
      <c r="G709" s="13">
        <v>28</v>
      </c>
      <c r="H709" s="13">
        <v>0</v>
      </c>
      <c r="I709" s="13">
        <v>0</v>
      </c>
      <c r="J709" s="13">
        <v>0</v>
      </c>
      <c r="K709" s="15">
        <v>13</v>
      </c>
      <c r="L709" s="15">
        <v>15</v>
      </c>
      <c r="M709" s="15">
        <v>28</v>
      </c>
      <c r="O709" s="13"/>
      <c r="P709" s="13"/>
    </row>
    <row r="710" spans="1:16" s="93" customFormat="1" ht="12.9" customHeight="1" x14ac:dyDescent="0.2">
      <c r="A710" s="11" t="str">
        <f t="shared" si="15"/>
        <v>BUSSELTON2011</v>
      </c>
      <c r="B710" s="93" t="s">
        <v>156</v>
      </c>
      <c r="C710" s="88">
        <v>2011</v>
      </c>
      <c r="D710" s="89"/>
      <c r="E710" s="15">
        <v>99</v>
      </c>
      <c r="F710" s="15">
        <v>99</v>
      </c>
      <c r="G710" s="15">
        <v>198</v>
      </c>
      <c r="H710" s="15">
        <v>0</v>
      </c>
      <c r="I710" s="15">
        <v>0</v>
      </c>
      <c r="J710" s="15">
        <v>0</v>
      </c>
      <c r="K710" s="15">
        <v>99</v>
      </c>
      <c r="L710" s="15">
        <v>99</v>
      </c>
      <c r="M710" s="15">
        <v>198</v>
      </c>
      <c r="O710" s="13"/>
      <c r="P710" s="13"/>
    </row>
    <row r="711" spans="1:16" s="93" customFormat="1" ht="12.9" customHeight="1" x14ac:dyDescent="0.2">
      <c r="A711" s="11" t="str">
        <f t="shared" si="15"/>
        <v>BUSSELTON2012</v>
      </c>
      <c r="B711" s="3" t="s">
        <v>156</v>
      </c>
      <c r="C711" s="12">
        <v>2012</v>
      </c>
      <c r="D711" s="12"/>
      <c r="E711" s="13">
        <v>217</v>
      </c>
      <c r="F711" s="13">
        <v>217</v>
      </c>
      <c r="G711" s="13">
        <v>434</v>
      </c>
      <c r="H711" s="13">
        <v>0</v>
      </c>
      <c r="I711" s="13">
        <v>0</v>
      </c>
      <c r="J711" s="13">
        <v>0</v>
      </c>
      <c r="K711" s="15">
        <v>217</v>
      </c>
      <c r="L711" s="15">
        <v>217</v>
      </c>
      <c r="M711" s="15">
        <v>434</v>
      </c>
      <c r="O711" s="13"/>
      <c r="P711" s="13"/>
    </row>
    <row r="712" spans="1:16" s="93" customFormat="1" ht="12.9" customHeight="1" x14ac:dyDescent="0.2">
      <c r="A712" s="11" t="str">
        <f t="shared" si="15"/>
        <v>BUSSELTON2013</v>
      </c>
      <c r="B712" s="3" t="s">
        <v>156</v>
      </c>
      <c r="C712" s="12">
        <v>2013</v>
      </c>
      <c r="D712" s="12"/>
      <c r="E712" s="13">
        <v>253</v>
      </c>
      <c r="F712" s="13">
        <v>252</v>
      </c>
      <c r="G712" s="13">
        <v>505</v>
      </c>
      <c r="H712" s="13">
        <v>0</v>
      </c>
      <c r="I712" s="13">
        <v>0</v>
      </c>
      <c r="J712" s="13">
        <v>0</v>
      </c>
      <c r="K712" s="15">
        <v>253</v>
      </c>
      <c r="L712" s="15">
        <v>252</v>
      </c>
      <c r="M712" s="15">
        <v>505</v>
      </c>
      <c r="O712" s="13"/>
      <c r="P712" s="13"/>
    </row>
    <row r="713" spans="1:16" s="93" customFormat="1" ht="12.9" customHeight="1" x14ac:dyDescent="0.2">
      <c r="A713" s="11" t="str">
        <f t="shared" si="15"/>
        <v>BUSSELTON2014</v>
      </c>
      <c r="B713" s="95" t="s">
        <v>156</v>
      </c>
      <c r="C713" s="88">
        <v>2014</v>
      </c>
      <c r="D713" s="89"/>
      <c r="E713" s="15">
        <v>239</v>
      </c>
      <c r="F713" s="15">
        <v>234</v>
      </c>
      <c r="G713" s="15">
        <v>473</v>
      </c>
      <c r="H713" s="90">
        <v>0</v>
      </c>
      <c r="I713" s="90">
        <v>0</v>
      </c>
      <c r="J713" s="15">
        <v>0</v>
      </c>
      <c r="K713" s="15">
        <v>239</v>
      </c>
      <c r="L713" s="15">
        <v>234</v>
      </c>
      <c r="M713" s="15">
        <v>473</v>
      </c>
      <c r="O713" s="13"/>
      <c r="P713" s="13"/>
    </row>
    <row r="714" spans="1:16" s="93" customFormat="1" ht="12.9" customHeight="1" x14ac:dyDescent="0.2">
      <c r="A714" s="11" t="str">
        <f t="shared" ref="A714:A777" si="16">CONCATENATE(B714,C714)</f>
        <v>BUSSELTON2015</v>
      </c>
      <c r="B714" s="3" t="s">
        <v>156</v>
      </c>
      <c r="C714" s="12">
        <v>2015</v>
      </c>
      <c r="D714" s="12"/>
      <c r="E714" s="13">
        <v>15</v>
      </c>
      <c r="F714" s="13">
        <v>15</v>
      </c>
      <c r="G714" s="13">
        <v>30</v>
      </c>
      <c r="H714" s="13">
        <v>0</v>
      </c>
      <c r="I714" s="13">
        <v>0</v>
      </c>
      <c r="J714" s="13">
        <v>0</v>
      </c>
      <c r="K714" s="15">
        <v>15</v>
      </c>
      <c r="L714" s="15">
        <v>15</v>
      </c>
      <c r="M714" s="15">
        <v>30</v>
      </c>
      <c r="O714" s="13"/>
      <c r="P714" s="13"/>
    </row>
    <row r="715" spans="1:16" s="93" customFormat="1" ht="12.9" customHeight="1" x14ac:dyDescent="0.2">
      <c r="A715" s="11" t="str">
        <f t="shared" si="16"/>
        <v>BUSSELTON2022</v>
      </c>
      <c r="B715" s="3" t="s">
        <v>156</v>
      </c>
      <c r="C715" s="12">
        <v>2022</v>
      </c>
      <c r="D715" s="12"/>
      <c r="E715" s="13">
        <v>116</v>
      </c>
      <c r="F715" s="13">
        <v>116</v>
      </c>
      <c r="G715" s="13">
        <v>232</v>
      </c>
      <c r="H715" s="13">
        <v>0</v>
      </c>
      <c r="I715" s="13">
        <v>0</v>
      </c>
      <c r="J715" s="13">
        <v>0</v>
      </c>
      <c r="K715" s="15">
        <v>116</v>
      </c>
      <c r="L715" s="15">
        <v>116</v>
      </c>
      <c r="M715" s="15">
        <v>232</v>
      </c>
      <c r="O715" s="13"/>
      <c r="P715" s="13"/>
    </row>
    <row r="716" spans="1:16" s="93" customFormat="1" ht="12.9" customHeight="1" x14ac:dyDescent="0.2">
      <c r="A716" s="11" t="str">
        <f t="shared" si="16"/>
        <v>BUSSELTON2023</v>
      </c>
      <c r="B716" s="95" t="s">
        <v>156</v>
      </c>
      <c r="C716" s="88">
        <v>2023</v>
      </c>
      <c r="D716" s="89"/>
      <c r="E716" s="15">
        <v>169</v>
      </c>
      <c r="F716" s="15">
        <v>165</v>
      </c>
      <c r="G716" s="15">
        <v>334</v>
      </c>
      <c r="H716" s="90">
        <v>0</v>
      </c>
      <c r="I716" s="90">
        <v>0</v>
      </c>
      <c r="J716" s="15">
        <v>0</v>
      </c>
      <c r="K716" s="15">
        <v>169</v>
      </c>
      <c r="L716" s="15">
        <v>165</v>
      </c>
      <c r="M716" s="15">
        <v>334</v>
      </c>
      <c r="O716" s="13"/>
      <c r="P716" s="13"/>
    </row>
    <row r="717" spans="1:16" s="93" customFormat="1" ht="12.9" customHeight="1" x14ac:dyDescent="0.2">
      <c r="A717" s="11" t="str">
        <f t="shared" si="16"/>
        <v>BUSSELTON2024</v>
      </c>
      <c r="B717" s="95" t="s">
        <v>156</v>
      </c>
      <c r="C717" s="88">
        <v>2024</v>
      </c>
      <c r="D717" s="89"/>
      <c r="E717" s="15">
        <v>291</v>
      </c>
      <c r="F717" s="15">
        <v>288</v>
      </c>
      <c r="G717" s="15">
        <v>579</v>
      </c>
      <c r="H717" s="90">
        <v>0</v>
      </c>
      <c r="I717" s="90">
        <v>0</v>
      </c>
      <c r="J717" s="15">
        <v>0</v>
      </c>
      <c r="K717" s="15">
        <v>291</v>
      </c>
      <c r="L717" s="15">
        <v>288</v>
      </c>
      <c r="M717" s="15">
        <v>579</v>
      </c>
      <c r="O717" s="13"/>
      <c r="P717" s="13"/>
    </row>
    <row r="718" spans="1:16" s="93" customFormat="1" ht="12.9" customHeight="1" x14ac:dyDescent="0.2">
      <c r="A718" s="11" t="str">
        <f t="shared" si="16"/>
        <v>CAIRNS1985</v>
      </c>
      <c r="B718" s="3" t="s">
        <v>15</v>
      </c>
      <c r="C718" s="12">
        <v>1985</v>
      </c>
      <c r="D718" s="12"/>
      <c r="E718" s="13">
        <v>5258</v>
      </c>
      <c r="F718" s="13">
        <v>5305</v>
      </c>
      <c r="G718" s="13">
        <v>10563</v>
      </c>
      <c r="H718" s="13">
        <v>428</v>
      </c>
      <c r="I718" s="13">
        <v>429</v>
      </c>
      <c r="J718" s="13">
        <v>857</v>
      </c>
      <c r="K718" s="15">
        <v>5686</v>
      </c>
      <c r="L718" s="15">
        <v>5734</v>
      </c>
      <c r="M718" s="15">
        <v>11420</v>
      </c>
      <c r="O718" s="13"/>
      <c r="P718" s="13"/>
    </row>
    <row r="719" spans="1:16" s="93" customFormat="1" ht="12.9" customHeight="1" x14ac:dyDescent="0.2">
      <c r="A719" s="11" t="str">
        <f t="shared" si="16"/>
        <v>CAIRNS1986</v>
      </c>
      <c r="B719" s="3" t="s">
        <v>15</v>
      </c>
      <c r="C719" s="12">
        <v>1986</v>
      </c>
      <c r="D719" s="12"/>
      <c r="E719" s="13">
        <v>5980</v>
      </c>
      <c r="F719" s="13">
        <v>6051</v>
      </c>
      <c r="G719" s="13">
        <v>12031</v>
      </c>
      <c r="H719" s="13">
        <v>521</v>
      </c>
      <c r="I719" s="13">
        <v>518</v>
      </c>
      <c r="J719" s="13">
        <v>1039</v>
      </c>
      <c r="K719" s="15">
        <v>6501</v>
      </c>
      <c r="L719" s="15">
        <v>6569</v>
      </c>
      <c r="M719" s="15">
        <v>13070</v>
      </c>
      <c r="O719" s="13"/>
      <c r="P719" s="13"/>
    </row>
    <row r="720" spans="1:16" s="93" customFormat="1" ht="12.9" customHeight="1" x14ac:dyDescent="0.2">
      <c r="A720" s="11" t="str">
        <f t="shared" si="16"/>
        <v>CAIRNS1987</v>
      </c>
      <c r="B720" s="95" t="s">
        <v>15</v>
      </c>
      <c r="C720" s="88">
        <v>1987</v>
      </c>
      <c r="D720" s="89"/>
      <c r="E720" s="15">
        <v>7314</v>
      </c>
      <c r="F720" s="15">
        <v>7405</v>
      </c>
      <c r="G720" s="15">
        <v>14719</v>
      </c>
      <c r="H720" s="90">
        <v>731</v>
      </c>
      <c r="I720" s="90">
        <v>725</v>
      </c>
      <c r="J720" s="15">
        <v>1456</v>
      </c>
      <c r="K720" s="15">
        <v>8045</v>
      </c>
      <c r="L720" s="15">
        <v>8130</v>
      </c>
      <c r="M720" s="15">
        <v>16175</v>
      </c>
      <c r="O720" s="13"/>
      <c r="P720" s="13"/>
    </row>
    <row r="721" spans="1:16" s="93" customFormat="1" ht="12.9" customHeight="1" x14ac:dyDescent="0.2">
      <c r="A721" s="11" t="str">
        <f t="shared" si="16"/>
        <v>CAIRNS1988</v>
      </c>
      <c r="B721" s="3" t="s">
        <v>15</v>
      </c>
      <c r="C721" s="12">
        <v>1988</v>
      </c>
      <c r="D721" s="12"/>
      <c r="E721" s="13">
        <v>8160</v>
      </c>
      <c r="F721" s="13">
        <v>8081</v>
      </c>
      <c r="G721" s="13">
        <v>16241</v>
      </c>
      <c r="H721" s="13">
        <v>1157</v>
      </c>
      <c r="I721" s="13">
        <v>1160</v>
      </c>
      <c r="J721" s="13">
        <v>2317</v>
      </c>
      <c r="K721" s="15">
        <v>9317</v>
      </c>
      <c r="L721" s="15">
        <v>9241</v>
      </c>
      <c r="M721" s="15">
        <v>18558</v>
      </c>
      <c r="O721" s="13"/>
      <c r="P721" s="13"/>
    </row>
    <row r="722" spans="1:16" s="93" customFormat="1" ht="12.9" customHeight="1" x14ac:dyDescent="0.2">
      <c r="A722" s="11" t="str">
        <f t="shared" si="16"/>
        <v>CAIRNS1989</v>
      </c>
      <c r="B722" s="3" t="s">
        <v>15</v>
      </c>
      <c r="C722" s="12">
        <v>1989</v>
      </c>
      <c r="D722" s="12"/>
      <c r="E722" s="13">
        <v>6844</v>
      </c>
      <c r="F722" s="13">
        <v>6813</v>
      </c>
      <c r="G722" s="13">
        <v>13657</v>
      </c>
      <c r="H722" s="13">
        <v>1577</v>
      </c>
      <c r="I722" s="13">
        <v>1567</v>
      </c>
      <c r="J722" s="13">
        <v>3144</v>
      </c>
      <c r="K722" s="15">
        <v>8421</v>
      </c>
      <c r="L722" s="15">
        <v>8380</v>
      </c>
      <c r="M722" s="15">
        <v>16801</v>
      </c>
      <c r="O722" s="13"/>
      <c r="P722" s="13"/>
    </row>
    <row r="723" spans="1:16" s="93" customFormat="1" ht="12.9" customHeight="1" x14ac:dyDescent="0.2">
      <c r="A723" s="11" t="str">
        <f t="shared" si="16"/>
        <v>CAIRNS1990</v>
      </c>
      <c r="B723" s="3" t="s">
        <v>15</v>
      </c>
      <c r="C723" s="12">
        <v>1990</v>
      </c>
      <c r="D723" s="12"/>
      <c r="E723" s="13">
        <v>7951</v>
      </c>
      <c r="F723" s="13">
        <v>7916</v>
      </c>
      <c r="G723" s="13">
        <v>15867</v>
      </c>
      <c r="H723" s="13">
        <v>1856</v>
      </c>
      <c r="I723" s="13">
        <v>1858</v>
      </c>
      <c r="J723" s="13">
        <v>3714</v>
      </c>
      <c r="K723" s="15">
        <v>9807</v>
      </c>
      <c r="L723" s="15">
        <v>9774</v>
      </c>
      <c r="M723" s="15">
        <v>19581</v>
      </c>
      <c r="O723" s="13"/>
      <c r="P723" s="13"/>
    </row>
    <row r="724" spans="1:16" s="93" customFormat="1" ht="12.9" customHeight="1" x14ac:dyDescent="0.2">
      <c r="A724" s="11" t="str">
        <f t="shared" si="16"/>
        <v>CAIRNS1991</v>
      </c>
      <c r="B724" s="3" t="s">
        <v>15</v>
      </c>
      <c r="C724" s="12">
        <v>1991</v>
      </c>
      <c r="D724" s="12"/>
      <c r="E724" s="13">
        <v>12509</v>
      </c>
      <c r="F724" s="13">
        <v>12506</v>
      </c>
      <c r="G724" s="13">
        <v>25015</v>
      </c>
      <c r="H724" s="13">
        <v>2611</v>
      </c>
      <c r="I724" s="13">
        <v>2606</v>
      </c>
      <c r="J724" s="13">
        <v>5217</v>
      </c>
      <c r="K724" s="15">
        <v>15120</v>
      </c>
      <c r="L724" s="15">
        <v>15112</v>
      </c>
      <c r="M724" s="15">
        <v>30232</v>
      </c>
      <c r="O724" s="13"/>
      <c r="P724" s="13"/>
    </row>
    <row r="725" spans="1:16" s="93" customFormat="1" ht="12.9" customHeight="1" x14ac:dyDescent="0.2">
      <c r="A725" s="11" t="str">
        <f t="shared" si="16"/>
        <v>CAIRNS1992</v>
      </c>
      <c r="B725" s="93" t="s">
        <v>15</v>
      </c>
      <c r="C725" s="88">
        <v>1992</v>
      </c>
      <c r="D725" s="89"/>
      <c r="E725" s="15">
        <v>13323</v>
      </c>
      <c r="F725" s="15">
        <v>13292</v>
      </c>
      <c r="G725" s="15">
        <v>26615</v>
      </c>
      <c r="H725" s="15">
        <v>3838</v>
      </c>
      <c r="I725" s="15">
        <v>3838</v>
      </c>
      <c r="J725" s="15">
        <v>7676</v>
      </c>
      <c r="K725" s="15">
        <v>17161</v>
      </c>
      <c r="L725" s="15">
        <v>17130</v>
      </c>
      <c r="M725" s="15">
        <v>34291</v>
      </c>
      <c r="O725" s="13"/>
      <c r="P725" s="13"/>
    </row>
    <row r="726" spans="1:16" s="93" customFormat="1" ht="12.9" customHeight="1" x14ac:dyDescent="0.2">
      <c r="A726" s="11" t="str">
        <f t="shared" si="16"/>
        <v>CAIRNS1993</v>
      </c>
      <c r="B726" s="3" t="s">
        <v>15</v>
      </c>
      <c r="C726" s="12">
        <v>1993</v>
      </c>
      <c r="D726" s="12"/>
      <c r="E726" s="13">
        <v>14051</v>
      </c>
      <c r="F726" s="13">
        <v>14014</v>
      </c>
      <c r="G726" s="13">
        <v>28065</v>
      </c>
      <c r="H726" s="13">
        <v>4430</v>
      </c>
      <c r="I726" s="13">
        <v>4414</v>
      </c>
      <c r="J726" s="13">
        <v>8844</v>
      </c>
      <c r="K726" s="15">
        <v>18481</v>
      </c>
      <c r="L726" s="15">
        <v>18428</v>
      </c>
      <c r="M726" s="15">
        <v>36909</v>
      </c>
      <c r="O726" s="13"/>
      <c r="P726" s="13"/>
    </row>
    <row r="727" spans="1:16" s="93" customFormat="1" ht="12.9" customHeight="1" x14ac:dyDescent="0.2">
      <c r="A727" s="11" t="str">
        <f t="shared" si="16"/>
        <v>CAIRNS1994</v>
      </c>
      <c r="B727" s="95" t="s">
        <v>15</v>
      </c>
      <c r="C727" s="88">
        <v>1994</v>
      </c>
      <c r="D727" s="89"/>
      <c r="E727" s="15">
        <v>15713</v>
      </c>
      <c r="F727" s="15">
        <v>15762</v>
      </c>
      <c r="G727" s="15">
        <v>31475</v>
      </c>
      <c r="H727" s="90">
        <v>4722</v>
      </c>
      <c r="I727" s="90">
        <v>4661</v>
      </c>
      <c r="J727" s="15">
        <v>9383</v>
      </c>
      <c r="K727" s="15">
        <v>20435</v>
      </c>
      <c r="L727" s="15">
        <v>20423</v>
      </c>
      <c r="M727" s="15">
        <v>40858</v>
      </c>
      <c r="O727" s="13"/>
      <c r="P727" s="13"/>
    </row>
    <row r="728" spans="1:16" s="93" customFormat="1" ht="12.9" customHeight="1" x14ac:dyDescent="0.2">
      <c r="A728" s="11" t="str">
        <f t="shared" si="16"/>
        <v>CAIRNS1995</v>
      </c>
      <c r="B728" s="91" t="s">
        <v>15</v>
      </c>
      <c r="C728" s="16">
        <v>1995</v>
      </c>
      <c r="D728" s="89"/>
      <c r="E728" s="92">
        <v>16639</v>
      </c>
      <c r="F728" s="92">
        <v>16595</v>
      </c>
      <c r="G728" s="92">
        <v>33234</v>
      </c>
      <c r="H728" s="92">
        <v>4691</v>
      </c>
      <c r="I728" s="92">
        <v>4696</v>
      </c>
      <c r="J728" s="92">
        <v>9387</v>
      </c>
      <c r="K728" s="15">
        <v>21330</v>
      </c>
      <c r="L728" s="15">
        <v>21291</v>
      </c>
      <c r="M728" s="15">
        <v>42621</v>
      </c>
      <c r="O728" s="13"/>
      <c r="P728" s="13"/>
    </row>
    <row r="729" spans="1:16" s="93" customFormat="1" ht="12.9" customHeight="1" x14ac:dyDescent="0.2">
      <c r="A729" s="11" t="str">
        <f t="shared" si="16"/>
        <v>CAIRNS1996</v>
      </c>
      <c r="B729" s="3" t="s">
        <v>15</v>
      </c>
      <c r="C729" s="12">
        <v>1996</v>
      </c>
      <c r="D729" s="12"/>
      <c r="E729" s="13">
        <v>16887</v>
      </c>
      <c r="F729" s="13">
        <v>16845</v>
      </c>
      <c r="G729" s="13">
        <v>33732</v>
      </c>
      <c r="H729" s="13">
        <v>4973</v>
      </c>
      <c r="I729" s="13">
        <v>5002</v>
      </c>
      <c r="J729" s="13">
        <v>9975</v>
      </c>
      <c r="K729" s="15">
        <v>21860</v>
      </c>
      <c r="L729" s="15">
        <v>21847</v>
      </c>
      <c r="M729" s="15">
        <v>43707</v>
      </c>
      <c r="O729" s="13"/>
      <c r="P729" s="13"/>
    </row>
    <row r="730" spans="1:16" s="93" customFormat="1" ht="12.9" customHeight="1" x14ac:dyDescent="0.2">
      <c r="A730" s="11" t="str">
        <f t="shared" si="16"/>
        <v>CAIRNS1997</v>
      </c>
      <c r="B730" s="3" t="s">
        <v>15</v>
      </c>
      <c r="C730" s="12">
        <v>1997</v>
      </c>
      <c r="D730" s="12"/>
      <c r="E730" s="13">
        <v>17032</v>
      </c>
      <c r="F730" s="13">
        <v>17040</v>
      </c>
      <c r="G730" s="13">
        <v>34072</v>
      </c>
      <c r="H730" s="13">
        <v>4503</v>
      </c>
      <c r="I730" s="13">
        <v>4553</v>
      </c>
      <c r="J730" s="13">
        <v>9056</v>
      </c>
      <c r="K730" s="15">
        <v>21535</v>
      </c>
      <c r="L730" s="15">
        <v>21593</v>
      </c>
      <c r="M730" s="15">
        <v>43128</v>
      </c>
      <c r="O730" s="13"/>
      <c r="P730" s="13"/>
    </row>
    <row r="731" spans="1:16" s="93" customFormat="1" ht="12.9" customHeight="1" x14ac:dyDescent="0.2">
      <c r="A731" s="11" t="str">
        <f t="shared" si="16"/>
        <v>CAIRNS1998</v>
      </c>
      <c r="B731" s="95" t="s">
        <v>15</v>
      </c>
      <c r="C731" s="88">
        <v>1998</v>
      </c>
      <c r="D731" s="89"/>
      <c r="E731" s="15">
        <v>17011</v>
      </c>
      <c r="F731" s="15">
        <v>17011</v>
      </c>
      <c r="G731" s="15">
        <v>34022</v>
      </c>
      <c r="H731" s="90">
        <v>3798</v>
      </c>
      <c r="I731" s="90">
        <v>3808</v>
      </c>
      <c r="J731" s="15">
        <v>7606</v>
      </c>
      <c r="K731" s="15">
        <v>20809</v>
      </c>
      <c r="L731" s="15">
        <v>20819</v>
      </c>
      <c r="M731" s="15">
        <v>41628</v>
      </c>
      <c r="O731" s="13"/>
      <c r="P731" s="13"/>
    </row>
    <row r="732" spans="1:16" s="93" customFormat="1" ht="12.9" customHeight="1" x14ac:dyDescent="0.2">
      <c r="A732" s="11" t="str">
        <f t="shared" si="16"/>
        <v>CAIRNS1999</v>
      </c>
      <c r="B732" s="95" t="s">
        <v>15</v>
      </c>
      <c r="C732" s="88">
        <v>1999</v>
      </c>
      <c r="D732" s="89"/>
      <c r="E732" s="15">
        <v>17022</v>
      </c>
      <c r="F732" s="15">
        <v>17053</v>
      </c>
      <c r="G732" s="15">
        <v>34075</v>
      </c>
      <c r="H732" s="90">
        <v>3632</v>
      </c>
      <c r="I732" s="90">
        <v>3605</v>
      </c>
      <c r="J732" s="15">
        <v>7237</v>
      </c>
      <c r="K732" s="15">
        <v>20654</v>
      </c>
      <c r="L732" s="15">
        <v>20658</v>
      </c>
      <c r="M732" s="15">
        <v>41312</v>
      </c>
      <c r="O732" s="13"/>
      <c r="P732" s="13"/>
    </row>
    <row r="733" spans="1:16" s="93" customFormat="1" ht="12.9" customHeight="1" x14ac:dyDescent="0.2">
      <c r="A733" s="11" t="str">
        <f t="shared" si="16"/>
        <v>CAIRNS2000</v>
      </c>
      <c r="B733" s="91" t="s">
        <v>15</v>
      </c>
      <c r="C733" s="88">
        <v>2000</v>
      </c>
      <c r="D733" s="89"/>
      <c r="E733" s="15">
        <v>17725</v>
      </c>
      <c r="F733" s="15">
        <v>17724</v>
      </c>
      <c r="G733" s="15">
        <v>35449</v>
      </c>
      <c r="H733" s="90">
        <v>3193</v>
      </c>
      <c r="I733" s="90">
        <v>3166</v>
      </c>
      <c r="J733" s="15">
        <v>6359</v>
      </c>
      <c r="K733" s="15">
        <v>20918</v>
      </c>
      <c r="L733" s="15">
        <v>20890</v>
      </c>
      <c r="M733" s="15">
        <v>41808</v>
      </c>
      <c r="O733" s="13"/>
      <c r="P733" s="13"/>
    </row>
    <row r="734" spans="1:16" s="93" customFormat="1" ht="12.9" customHeight="1" x14ac:dyDescent="0.2">
      <c r="A734" s="11" t="str">
        <f t="shared" si="16"/>
        <v>CAIRNS2001</v>
      </c>
      <c r="B734" s="3" t="s">
        <v>15</v>
      </c>
      <c r="C734" s="12">
        <v>2001</v>
      </c>
      <c r="D734" s="12"/>
      <c r="E734" s="13">
        <v>16217</v>
      </c>
      <c r="F734" s="13">
        <v>16246</v>
      </c>
      <c r="G734" s="13">
        <v>32463</v>
      </c>
      <c r="H734" s="13">
        <v>2971</v>
      </c>
      <c r="I734" s="13">
        <v>2933</v>
      </c>
      <c r="J734" s="13">
        <v>5904</v>
      </c>
      <c r="K734" s="15">
        <v>19188</v>
      </c>
      <c r="L734" s="15">
        <v>19179</v>
      </c>
      <c r="M734" s="15">
        <v>38367</v>
      </c>
      <c r="O734" s="13"/>
      <c r="P734" s="13"/>
    </row>
    <row r="735" spans="1:16" s="93" customFormat="1" ht="12.9" customHeight="1" x14ac:dyDescent="0.2">
      <c r="A735" s="11" t="str">
        <f t="shared" si="16"/>
        <v>CAIRNS2002</v>
      </c>
      <c r="B735" s="3" t="s">
        <v>15</v>
      </c>
      <c r="C735" s="12">
        <v>2002</v>
      </c>
      <c r="D735" s="12"/>
      <c r="E735" s="13">
        <v>15109</v>
      </c>
      <c r="F735" s="13">
        <v>15046</v>
      </c>
      <c r="G735" s="13">
        <v>30155</v>
      </c>
      <c r="H735" s="13">
        <v>3513</v>
      </c>
      <c r="I735" s="13">
        <v>3516</v>
      </c>
      <c r="J735" s="13">
        <v>7029</v>
      </c>
      <c r="K735" s="15">
        <v>18622</v>
      </c>
      <c r="L735" s="15">
        <v>18562</v>
      </c>
      <c r="M735" s="15">
        <v>37184</v>
      </c>
      <c r="O735" s="13"/>
      <c r="P735" s="13"/>
    </row>
    <row r="736" spans="1:16" s="93" customFormat="1" ht="12.9" customHeight="1" x14ac:dyDescent="0.2">
      <c r="A736" s="11" t="str">
        <f t="shared" si="16"/>
        <v>CAIRNS2003</v>
      </c>
      <c r="B736" s="3" t="s">
        <v>15</v>
      </c>
      <c r="C736" s="12">
        <v>2003</v>
      </c>
      <c r="D736" s="12"/>
      <c r="E736" s="13">
        <v>15974</v>
      </c>
      <c r="F736" s="13">
        <v>15944</v>
      </c>
      <c r="G736" s="13">
        <v>31918</v>
      </c>
      <c r="H736" s="13">
        <v>3682</v>
      </c>
      <c r="I736" s="13">
        <v>3698</v>
      </c>
      <c r="J736" s="13">
        <v>7380</v>
      </c>
      <c r="K736" s="15">
        <v>19656</v>
      </c>
      <c r="L736" s="15">
        <v>19642</v>
      </c>
      <c r="M736" s="15">
        <v>39298</v>
      </c>
      <c r="O736" s="13"/>
      <c r="P736" s="13"/>
    </row>
    <row r="737" spans="1:16" s="93" customFormat="1" ht="12.9" customHeight="1" x14ac:dyDescent="0.2">
      <c r="A737" s="11" t="str">
        <f t="shared" si="16"/>
        <v>CAIRNS2004</v>
      </c>
      <c r="B737" s="3" t="s">
        <v>15</v>
      </c>
      <c r="C737" s="12">
        <v>2004</v>
      </c>
      <c r="D737" s="12"/>
      <c r="E737" s="13">
        <v>17907</v>
      </c>
      <c r="F737" s="13">
        <v>17900</v>
      </c>
      <c r="G737" s="13">
        <v>35807</v>
      </c>
      <c r="H737" s="13">
        <v>4348</v>
      </c>
      <c r="I737" s="13">
        <v>4346</v>
      </c>
      <c r="J737" s="13">
        <v>8694</v>
      </c>
      <c r="K737" s="15">
        <v>22255</v>
      </c>
      <c r="L737" s="15">
        <v>22246</v>
      </c>
      <c r="M737" s="15">
        <v>44501</v>
      </c>
      <c r="O737" s="13"/>
      <c r="P737" s="13"/>
    </row>
    <row r="738" spans="1:16" s="93" customFormat="1" ht="12.9" customHeight="1" x14ac:dyDescent="0.2">
      <c r="A738" s="11" t="str">
        <f t="shared" si="16"/>
        <v>CAIRNS2005</v>
      </c>
      <c r="B738" s="95" t="s">
        <v>15</v>
      </c>
      <c r="C738" s="88">
        <v>2005</v>
      </c>
      <c r="D738" s="89"/>
      <c r="E738" s="15">
        <v>19213</v>
      </c>
      <c r="F738" s="15">
        <v>19180</v>
      </c>
      <c r="G738" s="15">
        <v>38393</v>
      </c>
      <c r="H738" s="90">
        <v>4156</v>
      </c>
      <c r="I738" s="90">
        <v>4154</v>
      </c>
      <c r="J738" s="15">
        <v>8310</v>
      </c>
      <c r="K738" s="15">
        <v>23369</v>
      </c>
      <c r="L738" s="15">
        <v>23334</v>
      </c>
      <c r="M738" s="15">
        <v>46703</v>
      </c>
      <c r="O738" s="13"/>
      <c r="P738" s="13"/>
    </row>
    <row r="739" spans="1:16" s="93" customFormat="1" ht="12.9" customHeight="1" x14ac:dyDescent="0.2">
      <c r="A739" s="11" t="str">
        <f t="shared" si="16"/>
        <v>CAIRNS2006</v>
      </c>
      <c r="B739" s="95" t="s">
        <v>15</v>
      </c>
      <c r="C739" s="88">
        <v>2006</v>
      </c>
      <c r="D739" s="89"/>
      <c r="E739" s="15">
        <v>18510</v>
      </c>
      <c r="F739" s="15">
        <v>18450</v>
      </c>
      <c r="G739" s="15">
        <v>36960</v>
      </c>
      <c r="H739" s="90">
        <v>4122</v>
      </c>
      <c r="I739" s="90">
        <v>4120</v>
      </c>
      <c r="J739" s="15">
        <v>8242</v>
      </c>
      <c r="K739" s="15">
        <v>22632</v>
      </c>
      <c r="L739" s="15">
        <v>22570</v>
      </c>
      <c r="M739" s="15">
        <v>45202</v>
      </c>
      <c r="O739" s="13"/>
      <c r="P739" s="13"/>
    </row>
    <row r="740" spans="1:16" s="93" customFormat="1" ht="12.9" customHeight="1" x14ac:dyDescent="0.2">
      <c r="A740" s="11" t="str">
        <f t="shared" si="16"/>
        <v>CAIRNS2007</v>
      </c>
      <c r="B740" s="95" t="s">
        <v>15</v>
      </c>
      <c r="C740" s="88">
        <v>2007</v>
      </c>
      <c r="D740" s="89"/>
      <c r="E740" s="15">
        <v>17950</v>
      </c>
      <c r="F740" s="15">
        <v>17936</v>
      </c>
      <c r="G740" s="15">
        <v>35886</v>
      </c>
      <c r="H740" s="90">
        <v>3906</v>
      </c>
      <c r="I740" s="90">
        <v>3900</v>
      </c>
      <c r="J740" s="15">
        <v>7806</v>
      </c>
      <c r="K740" s="15">
        <v>21856</v>
      </c>
      <c r="L740" s="15">
        <v>21836</v>
      </c>
      <c r="M740" s="15">
        <v>43692</v>
      </c>
      <c r="O740" s="13"/>
      <c r="P740" s="13"/>
    </row>
    <row r="741" spans="1:16" s="93" customFormat="1" ht="12.9" customHeight="1" x14ac:dyDescent="0.2">
      <c r="A741" s="11" t="str">
        <f t="shared" si="16"/>
        <v>CAIRNS2008</v>
      </c>
      <c r="B741" s="3" t="s">
        <v>15</v>
      </c>
      <c r="C741" s="12">
        <v>2008</v>
      </c>
      <c r="D741" s="12"/>
      <c r="E741" s="13">
        <v>17834</v>
      </c>
      <c r="F741" s="13">
        <v>17814</v>
      </c>
      <c r="G741" s="13">
        <v>35648</v>
      </c>
      <c r="H741" s="13">
        <v>3763</v>
      </c>
      <c r="I741" s="13">
        <v>3769</v>
      </c>
      <c r="J741" s="13">
        <v>7532</v>
      </c>
      <c r="K741" s="15">
        <v>21597</v>
      </c>
      <c r="L741" s="15">
        <v>21583</v>
      </c>
      <c r="M741" s="15">
        <v>43180</v>
      </c>
      <c r="O741" s="13"/>
      <c r="P741" s="13"/>
    </row>
    <row r="742" spans="1:16" s="93" customFormat="1" ht="12.9" customHeight="1" x14ac:dyDescent="0.2">
      <c r="A742" s="11" t="str">
        <f t="shared" si="16"/>
        <v>CAIRNS2009</v>
      </c>
      <c r="B742" s="3" t="s">
        <v>15</v>
      </c>
      <c r="C742" s="12">
        <v>2009</v>
      </c>
      <c r="D742" s="12"/>
      <c r="E742" s="13">
        <v>16269</v>
      </c>
      <c r="F742" s="13">
        <v>16279</v>
      </c>
      <c r="G742" s="13">
        <v>32548</v>
      </c>
      <c r="H742" s="13">
        <v>2435</v>
      </c>
      <c r="I742" s="13">
        <v>2425</v>
      </c>
      <c r="J742" s="13">
        <v>4860</v>
      </c>
      <c r="K742" s="15">
        <v>18704</v>
      </c>
      <c r="L742" s="15">
        <v>18704</v>
      </c>
      <c r="M742" s="15">
        <v>37408</v>
      </c>
      <c r="O742" s="13"/>
      <c r="P742" s="13"/>
    </row>
    <row r="743" spans="1:16" s="93" customFormat="1" ht="12.9" customHeight="1" x14ac:dyDescent="0.2">
      <c r="A743" s="11" t="str">
        <f t="shared" si="16"/>
        <v>CAIRNS2010</v>
      </c>
      <c r="B743" s="3" t="s">
        <v>15</v>
      </c>
      <c r="C743" s="12">
        <v>2010</v>
      </c>
      <c r="D743" s="12"/>
      <c r="E743" s="13">
        <v>17876</v>
      </c>
      <c r="F743" s="13">
        <v>17766</v>
      </c>
      <c r="G743" s="13">
        <v>35642</v>
      </c>
      <c r="H743" s="13">
        <v>2763</v>
      </c>
      <c r="I743" s="13">
        <v>2782</v>
      </c>
      <c r="J743" s="13">
        <v>5545</v>
      </c>
      <c r="K743" s="15">
        <v>20639</v>
      </c>
      <c r="L743" s="15">
        <v>20548</v>
      </c>
      <c r="M743" s="15">
        <v>41187</v>
      </c>
      <c r="O743" s="13"/>
      <c r="P743" s="13"/>
    </row>
    <row r="744" spans="1:16" s="93" customFormat="1" ht="12.9" customHeight="1" x14ac:dyDescent="0.2">
      <c r="A744" s="11" t="str">
        <f t="shared" si="16"/>
        <v>CAIRNS2011</v>
      </c>
      <c r="B744" s="3" t="s">
        <v>15</v>
      </c>
      <c r="C744" s="12">
        <v>2011</v>
      </c>
      <c r="D744" s="12"/>
      <c r="E744" s="13">
        <v>18543</v>
      </c>
      <c r="F744" s="13">
        <v>18482</v>
      </c>
      <c r="G744" s="13">
        <v>37025</v>
      </c>
      <c r="H744" s="13">
        <v>3022</v>
      </c>
      <c r="I744" s="13">
        <v>3020</v>
      </c>
      <c r="J744" s="13">
        <v>6042</v>
      </c>
      <c r="K744" s="15">
        <v>21565</v>
      </c>
      <c r="L744" s="15">
        <v>21502</v>
      </c>
      <c r="M744" s="15">
        <v>43067</v>
      </c>
      <c r="O744" s="13"/>
      <c r="P744" s="13"/>
    </row>
    <row r="745" spans="1:16" s="93" customFormat="1" ht="12.9" customHeight="1" x14ac:dyDescent="0.2">
      <c r="A745" s="11" t="str">
        <f t="shared" si="16"/>
        <v>CAIRNS2012</v>
      </c>
      <c r="B745" s="3" t="s">
        <v>15</v>
      </c>
      <c r="C745" s="12">
        <v>2012</v>
      </c>
      <c r="D745" s="12"/>
      <c r="E745" s="13">
        <v>19336</v>
      </c>
      <c r="F745" s="13">
        <v>19398</v>
      </c>
      <c r="G745" s="13">
        <v>38734</v>
      </c>
      <c r="H745" s="13">
        <v>2867</v>
      </c>
      <c r="I745" s="13">
        <v>2809</v>
      </c>
      <c r="J745" s="13">
        <v>5676</v>
      </c>
      <c r="K745" s="15">
        <v>22203</v>
      </c>
      <c r="L745" s="15">
        <v>22207</v>
      </c>
      <c r="M745" s="15">
        <v>44410</v>
      </c>
      <c r="O745" s="13"/>
      <c r="P745" s="13"/>
    </row>
    <row r="746" spans="1:16" s="93" customFormat="1" ht="12.9" customHeight="1" x14ac:dyDescent="0.2">
      <c r="A746" s="11" t="str">
        <f t="shared" si="16"/>
        <v>CAIRNS2013</v>
      </c>
      <c r="B746" s="95" t="s">
        <v>15</v>
      </c>
      <c r="C746" s="88">
        <v>2013</v>
      </c>
      <c r="D746" s="89"/>
      <c r="E746" s="15">
        <v>19916</v>
      </c>
      <c r="F746" s="15">
        <v>20045</v>
      </c>
      <c r="G746" s="15">
        <v>39961</v>
      </c>
      <c r="H746" s="90">
        <v>2844</v>
      </c>
      <c r="I746" s="90">
        <v>2717</v>
      </c>
      <c r="J746" s="15">
        <v>5561</v>
      </c>
      <c r="K746" s="15">
        <v>22760</v>
      </c>
      <c r="L746" s="15">
        <v>22762</v>
      </c>
      <c r="M746" s="15">
        <v>45522</v>
      </c>
      <c r="O746" s="13"/>
      <c r="P746" s="13"/>
    </row>
    <row r="747" spans="1:16" s="93" customFormat="1" ht="12.9" customHeight="1" x14ac:dyDescent="0.2">
      <c r="A747" s="11" t="str">
        <f t="shared" si="16"/>
        <v>CAIRNS2014</v>
      </c>
      <c r="B747" s="95" t="s">
        <v>15</v>
      </c>
      <c r="C747" s="88">
        <v>2014</v>
      </c>
      <c r="D747" s="89"/>
      <c r="E747" s="15">
        <v>19442</v>
      </c>
      <c r="F747" s="15">
        <v>19515</v>
      </c>
      <c r="G747" s="15">
        <v>38957</v>
      </c>
      <c r="H747" s="90">
        <v>2594</v>
      </c>
      <c r="I747" s="90">
        <v>2548</v>
      </c>
      <c r="J747" s="15">
        <v>5142</v>
      </c>
      <c r="K747" s="15">
        <v>22036</v>
      </c>
      <c r="L747" s="15">
        <v>22063</v>
      </c>
      <c r="M747" s="15">
        <v>44099</v>
      </c>
      <c r="O747" s="13"/>
      <c r="P747" s="13"/>
    </row>
    <row r="748" spans="1:16" s="93" customFormat="1" ht="12.9" customHeight="1" x14ac:dyDescent="0.2">
      <c r="A748" s="11" t="str">
        <f t="shared" si="16"/>
        <v>CAIRNS2015</v>
      </c>
      <c r="B748" s="95" t="s">
        <v>15</v>
      </c>
      <c r="C748" s="88">
        <v>2015</v>
      </c>
      <c r="D748" s="89"/>
      <c r="E748" s="15">
        <v>20232</v>
      </c>
      <c r="F748" s="15">
        <v>20259</v>
      </c>
      <c r="G748" s="15">
        <v>40491</v>
      </c>
      <c r="H748" s="90">
        <v>2799</v>
      </c>
      <c r="I748" s="90">
        <v>2789</v>
      </c>
      <c r="J748" s="15">
        <v>5588</v>
      </c>
      <c r="K748" s="15">
        <v>23031</v>
      </c>
      <c r="L748" s="15">
        <v>23048</v>
      </c>
      <c r="M748" s="15">
        <v>46079</v>
      </c>
      <c r="O748" s="13"/>
      <c r="P748" s="13"/>
    </row>
    <row r="749" spans="1:16" s="93" customFormat="1" ht="12.9" customHeight="1" x14ac:dyDescent="0.2">
      <c r="A749" s="11" t="str">
        <f t="shared" si="16"/>
        <v>CAIRNS2016</v>
      </c>
      <c r="B749" s="3" t="s">
        <v>15</v>
      </c>
      <c r="C749" s="12">
        <v>2016</v>
      </c>
      <c r="D749" s="12"/>
      <c r="E749" s="13">
        <v>21422</v>
      </c>
      <c r="F749" s="13">
        <v>21427</v>
      </c>
      <c r="G749" s="13">
        <v>42849</v>
      </c>
      <c r="H749" s="13">
        <v>3232</v>
      </c>
      <c r="I749" s="13">
        <v>3237</v>
      </c>
      <c r="J749" s="13">
        <v>6469</v>
      </c>
      <c r="K749" s="15">
        <v>24654</v>
      </c>
      <c r="L749" s="15">
        <v>24664</v>
      </c>
      <c r="M749" s="15">
        <v>49318</v>
      </c>
      <c r="O749" s="13"/>
      <c r="P749" s="13"/>
    </row>
    <row r="750" spans="1:16" s="93" customFormat="1" ht="12.9" customHeight="1" x14ac:dyDescent="0.2">
      <c r="A750" s="11" t="str">
        <f t="shared" si="16"/>
        <v>CAIRNS2017</v>
      </c>
      <c r="B750" s="3" t="s">
        <v>15</v>
      </c>
      <c r="C750" s="12">
        <v>2017</v>
      </c>
      <c r="D750" s="12"/>
      <c r="E750" s="13">
        <v>21292</v>
      </c>
      <c r="F750" s="13">
        <v>21369</v>
      </c>
      <c r="G750" s="13">
        <v>42661</v>
      </c>
      <c r="H750" s="13">
        <v>2883</v>
      </c>
      <c r="I750" s="13">
        <v>2879</v>
      </c>
      <c r="J750" s="13">
        <v>5762</v>
      </c>
      <c r="K750" s="15">
        <v>24175</v>
      </c>
      <c r="L750" s="15">
        <v>24248</v>
      </c>
      <c r="M750" s="15">
        <v>48423</v>
      </c>
      <c r="O750" s="13"/>
      <c r="P750" s="13"/>
    </row>
    <row r="751" spans="1:16" s="93" customFormat="1" ht="12.9" customHeight="1" x14ac:dyDescent="0.2">
      <c r="A751" s="11" t="str">
        <f t="shared" si="16"/>
        <v>CAIRNS2018</v>
      </c>
      <c r="B751" s="3" t="s">
        <v>15</v>
      </c>
      <c r="C751" s="12">
        <v>2018</v>
      </c>
      <c r="D751" s="12"/>
      <c r="E751" s="13">
        <v>21016</v>
      </c>
      <c r="F751" s="13">
        <v>20961</v>
      </c>
      <c r="G751" s="13">
        <v>41977</v>
      </c>
      <c r="H751" s="13">
        <v>2441</v>
      </c>
      <c r="I751" s="13">
        <v>2444</v>
      </c>
      <c r="J751" s="13">
        <v>4885</v>
      </c>
      <c r="K751" s="15">
        <v>23457</v>
      </c>
      <c r="L751" s="15">
        <v>23405</v>
      </c>
      <c r="M751" s="15">
        <v>46862</v>
      </c>
      <c r="O751" s="13"/>
      <c r="P751" s="13"/>
    </row>
    <row r="752" spans="1:16" s="93" customFormat="1" ht="12.9" customHeight="1" x14ac:dyDescent="0.2">
      <c r="A752" s="11" t="str">
        <f t="shared" si="16"/>
        <v>CAIRNS2019</v>
      </c>
      <c r="B752" s="3" t="s">
        <v>15</v>
      </c>
      <c r="C752" s="12">
        <v>2019</v>
      </c>
      <c r="D752" s="12"/>
      <c r="E752" s="13">
        <v>20343</v>
      </c>
      <c r="F752" s="13">
        <v>20447</v>
      </c>
      <c r="G752" s="13">
        <v>40790</v>
      </c>
      <c r="H752" s="13">
        <v>2443</v>
      </c>
      <c r="I752" s="13">
        <v>2448</v>
      </c>
      <c r="J752" s="13">
        <v>4891</v>
      </c>
      <c r="K752" s="15">
        <v>22786</v>
      </c>
      <c r="L752" s="15">
        <v>22895</v>
      </c>
      <c r="M752" s="15">
        <v>45681</v>
      </c>
      <c r="O752" s="13"/>
      <c r="P752" s="13"/>
    </row>
    <row r="753" spans="1:16" s="93" customFormat="1" ht="12.9" customHeight="1" x14ac:dyDescent="0.2">
      <c r="A753" s="11" t="str">
        <f t="shared" si="16"/>
        <v>CAIRNS2020</v>
      </c>
      <c r="B753" s="3" t="s">
        <v>15</v>
      </c>
      <c r="C753" s="12">
        <v>2020</v>
      </c>
      <c r="D753" s="12"/>
      <c r="E753" s="13">
        <v>10741</v>
      </c>
      <c r="F753" s="13">
        <v>10697</v>
      </c>
      <c r="G753" s="13">
        <v>21438</v>
      </c>
      <c r="H753" s="13">
        <v>589</v>
      </c>
      <c r="I753" s="13">
        <v>587</v>
      </c>
      <c r="J753" s="13">
        <v>1176</v>
      </c>
      <c r="K753" s="15">
        <v>11330</v>
      </c>
      <c r="L753" s="15">
        <v>11284</v>
      </c>
      <c r="M753" s="15">
        <v>22614</v>
      </c>
      <c r="O753" s="13"/>
      <c r="P753" s="13"/>
    </row>
    <row r="754" spans="1:16" s="93" customFormat="1" ht="12.9" customHeight="1" x14ac:dyDescent="0.2">
      <c r="A754" s="11" t="str">
        <f t="shared" si="16"/>
        <v>CAIRNS2021</v>
      </c>
      <c r="B754" s="95" t="s">
        <v>15</v>
      </c>
      <c r="C754" s="88">
        <v>2021</v>
      </c>
      <c r="D754" s="89"/>
      <c r="E754" s="15">
        <v>15382</v>
      </c>
      <c r="F754" s="15">
        <v>15260</v>
      </c>
      <c r="G754" s="15">
        <v>30642</v>
      </c>
      <c r="H754" s="90">
        <v>170</v>
      </c>
      <c r="I754" s="90">
        <v>219</v>
      </c>
      <c r="J754" s="15">
        <v>389</v>
      </c>
      <c r="K754" s="15">
        <v>15552</v>
      </c>
      <c r="L754" s="15">
        <v>15479</v>
      </c>
      <c r="M754" s="15">
        <v>31031</v>
      </c>
      <c r="O754" s="13"/>
      <c r="P754" s="13"/>
    </row>
    <row r="755" spans="1:16" s="93" customFormat="1" ht="12.9" customHeight="1" x14ac:dyDescent="0.2">
      <c r="A755" s="11" t="str">
        <f t="shared" si="16"/>
        <v>CAIRNS2022</v>
      </c>
      <c r="B755" s="3" t="s">
        <v>15</v>
      </c>
      <c r="C755" s="12">
        <v>2022</v>
      </c>
      <c r="D755" s="12"/>
      <c r="E755" s="13">
        <v>18557</v>
      </c>
      <c r="F755" s="13">
        <v>18583</v>
      </c>
      <c r="G755" s="13">
        <v>37140</v>
      </c>
      <c r="H755" s="13">
        <v>916</v>
      </c>
      <c r="I755" s="13">
        <v>950</v>
      </c>
      <c r="J755" s="13">
        <v>1866</v>
      </c>
      <c r="K755" s="15">
        <v>19473</v>
      </c>
      <c r="L755" s="15">
        <v>19533</v>
      </c>
      <c r="M755" s="15">
        <v>39006</v>
      </c>
      <c r="O755" s="13"/>
      <c r="P755" s="13"/>
    </row>
    <row r="756" spans="1:16" s="93" customFormat="1" ht="12.9" customHeight="1" x14ac:dyDescent="0.2">
      <c r="A756" s="11" t="str">
        <f t="shared" si="16"/>
        <v>CAIRNS2023</v>
      </c>
      <c r="B756" s="3" t="s">
        <v>15</v>
      </c>
      <c r="C756" s="12">
        <v>2023</v>
      </c>
      <c r="D756" s="12"/>
      <c r="E756" s="13">
        <v>19498</v>
      </c>
      <c r="F756" s="13">
        <v>19536</v>
      </c>
      <c r="G756" s="13">
        <v>39034</v>
      </c>
      <c r="H756" s="13">
        <v>1639</v>
      </c>
      <c r="I756" s="13">
        <v>1618</v>
      </c>
      <c r="J756" s="13">
        <v>3257</v>
      </c>
      <c r="K756" s="15">
        <v>21137</v>
      </c>
      <c r="L756" s="15">
        <v>21154</v>
      </c>
      <c r="M756" s="15">
        <v>42291</v>
      </c>
      <c r="O756" s="13"/>
      <c r="P756" s="13"/>
    </row>
    <row r="757" spans="1:16" s="93" customFormat="1" ht="12.9" customHeight="1" x14ac:dyDescent="0.2">
      <c r="A757" s="11" t="str">
        <f t="shared" si="16"/>
        <v>CAIRNS2024</v>
      </c>
      <c r="B757" s="95" t="s">
        <v>15</v>
      </c>
      <c r="C757" s="88">
        <v>2024</v>
      </c>
      <c r="D757" s="89"/>
      <c r="E757" s="15">
        <v>21041</v>
      </c>
      <c r="F757" s="15">
        <v>21038</v>
      </c>
      <c r="G757" s="15">
        <v>42079</v>
      </c>
      <c r="H757" s="90">
        <v>1989</v>
      </c>
      <c r="I757" s="90">
        <v>1988</v>
      </c>
      <c r="J757" s="15">
        <v>3977</v>
      </c>
      <c r="K757" s="15">
        <v>23030</v>
      </c>
      <c r="L757" s="15">
        <v>23026</v>
      </c>
      <c r="M757" s="15">
        <v>46056</v>
      </c>
      <c r="O757" s="13"/>
      <c r="P757" s="13"/>
    </row>
    <row r="758" spans="1:16" s="93" customFormat="1" ht="12.9" customHeight="1" x14ac:dyDescent="0.2">
      <c r="A758" s="11" t="str">
        <f t="shared" si="16"/>
        <v>CANBERRA1985</v>
      </c>
      <c r="B758" s="95" t="s">
        <v>25</v>
      </c>
      <c r="C758" s="88">
        <v>1985</v>
      </c>
      <c r="D758" s="89"/>
      <c r="E758" s="15">
        <v>9760</v>
      </c>
      <c r="F758" s="15">
        <v>9699</v>
      </c>
      <c r="G758" s="15">
        <v>19459</v>
      </c>
      <c r="H758" s="90">
        <v>0</v>
      </c>
      <c r="I758" s="90">
        <v>0</v>
      </c>
      <c r="J758" s="15">
        <v>0</v>
      </c>
      <c r="K758" s="15">
        <v>9760</v>
      </c>
      <c r="L758" s="15">
        <v>9699</v>
      </c>
      <c r="M758" s="15">
        <v>19459</v>
      </c>
      <c r="O758" s="13"/>
      <c r="P758" s="13"/>
    </row>
    <row r="759" spans="1:16" s="93" customFormat="1" ht="12.9" customHeight="1" x14ac:dyDescent="0.2">
      <c r="A759" s="11" t="str">
        <f t="shared" si="16"/>
        <v>CANBERRA1986</v>
      </c>
      <c r="B759" s="95" t="s">
        <v>25</v>
      </c>
      <c r="C759" s="88">
        <v>1986</v>
      </c>
      <c r="D759" s="89"/>
      <c r="E759" s="15">
        <v>10595</v>
      </c>
      <c r="F759" s="15">
        <v>10613</v>
      </c>
      <c r="G759" s="15">
        <v>21208</v>
      </c>
      <c r="H759" s="90">
        <v>0</v>
      </c>
      <c r="I759" s="90">
        <v>0</v>
      </c>
      <c r="J759" s="15">
        <v>0</v>
      </c>
      <c r="K759" s="15">
        <v>10595</v>
      </c>
      <c r="L759" s="15">
        <v>10613</v>
      </c>
      <c r="M759" s="15">
        <v>21208</v>
      </c>
      <c r="O759" s="13"/>
      <c r="P759" s="13"/>
    </row>
    <row r="760" spans="1:16" s="93" customFormat="1" ht="12.9" customHeight="1" x14ac:dyDescent="0.2">
      <c r="A760" s="11" t="str">
        <f t="shared" si="16"/>
        <v>CANBERRA1987</v>
      </c>
      <c r="B760" s="93" t="s">
        <v>25</v>
      </c>
      <c r="C760" s="12">
        <v>1987</v>
      </c>
      <c r="D760" s="89"/>
      <c r="E760" s="94">
        <v>11050</v>
      </c>
      <c r="F760" s="94">
        <v>11048</v>
      </c>
      <c r="G760" s="94">
        <v>22098</v>
      </c>
      <c r="H760" s="94">
        <v>0</v>
      </c>
      <c r="I760" s="94">
        <v>0</v>
      </c>
      <c r="J760" s="94">
        <v>0</v>
      </c>
      <c r="K760" s="15">
        <v>11050</v>
      </c>
      <c r="L760" s="15">
        <v>11048</v>
      </c>
      <c r="M760" s="15">
        <v>22098</v>
      </c>
      <c r="O760" s="13"/>
      <c r="P760" s="13"/>
    </row>
    <row r="761" spans="1:16" s="93" customFormat="1" ht="12.9" customHeight="1" x14ac:dyDescent="0.2">
      <c r="A761" s="11" t="str">
        <f t="shared" si="16"/>
        <v>CANBERRA1988</v>
      </c>
      <c r="B761" s="93" t="s">
        <v>25</v>
      </c>
      <c r="C761" s="12">
        <v>1988</v>
      </c>
      <c r="D761" s="89"/>
      <c r="E761" s="94">
        <v>10439</v>
      </c>
      <c r="F761" s="94">
        <v>10457</v>
      </c>
      <c r="G761" s="94">
        <v>20896</v>
      </c>
      <c r="H761" s="94">
        <v>0</v>
      </c>
      <c r="I761" s="94">
        <v>0</v>
      </c>
      <c r="J761" s="94">
        <v>0</v>
      </c>
      <c r="K761" s="15">
        <v>10439</v>
      </c>
      <c r="L761" s="15">
        <v>10457</v>
      </c>
      <c r="M761" s="15">
        <v>20896</v>
      </c>
      <c r="O761" s="13"/>
      <c r="P761" s="13"/>
    </row>
    <row r="762" spans="1:16" s="93" customFormat="1" ht="12.9" customHeight="1" x14ac:dyDescent="0.2">
      <c r="A762" s="11" t="str">
        <f t="shared" si="16"/>
        <v>CANBERRA1989</v>
      </c>
      <c r="B762" s="95" t="s">
        <v>25</v>
      </c>
      <c r="C762" s="88">
        <v>1989</v>
      </c>
      <c r="D762" s="89"/>
      <c r="E762" s="15">
        <v>8565</v>
      </c>
      <c r="F762" s="15">
        <v>8652</v>
      </c>
      <c r="G762" s="15">
        <v>17217</v>
      </c>
      <c r="H762" s="90">
        <v>0</v>
      </c>
      <c r="I762" s="90">
        <v>0</v>
      </c>
      <c r="J762" s="15">
        <v>0</v>
      </c>
      <c r="K762" s="15">
        <v>8565</v>
      </c>
      <c r="L762" s="15">
        <v>8652</v>
      </c>
      <c r="M762" s="15">
        <v>17217</v>
      </c>
      <c r="O762" s="13"/>
      <c r="P762" s="13"/>
    </row>
    <row r="763" spans="1:16" s="93" customFormat="1" ht="12.9" customHeight="1" x14ac:dyDescent="0.2">
      <c r="A763" s="11" t="str">
        <f t="shared" si="16"/>
        <v>CANBERRA1990</v>
      </c>
      <c r="B763" s="93" t="s">
        <v>25</v>
      </c>
      <c r="C763" s="88">
        <v>1990</v>
      </c>
      <c r="D763" s="89"/>
      <c r="E763" s="15">
        <v>9596</v>
      </c>
      <c r="F763" s="15">
        <v>9644</v>
      </c>
      <c r="G763" s="15">
        <v>19240</v>
      </c>
      <c r="H763" s="15">
        <v>0</v>
      </c>
      <c r="I763" s="15">
        <v>0</v>
      </c>
      <c r="J763" s="15">
        <v>0</v>
      </c>
      <c r="K763" s="15">
        <v>9596</v>
      </c>
      <c r="L763" s="15">
        <v>9644</v>
      </c>
      <c r="M763" s="15">
        <v>19240</v>
      </c>
      <c r="O763" s="13"/>
      <c r="P763" s="13"/>
    </row>
    <row r="764" spans="1:16" s="93" customFormat="1" ht="12.9" customHeight="1" x14ac:dyDescent="0.2">
      <c r="A764" s="11" t="str">
        <f t="shared" si="16"/>
        <v>CANBERRA1991</v>
      </c>
      <c r="B764" s="3" t="s">
        <v>25</v>
      </c>
      <c r="C764" s="12">
        <v>1991</v>
      </c>
      <c r="D764" s="12"/>
      <c r="E764" s="13">
        <v>12148</v>
      </c>
      <c r="F764" s="13">
        <v>12142</v>
      </c>
      <c r="G764" s="13">
        <v>24290</v>
      </c>
      <c r="H764" s="13">
        <v>0</v>
      </c>
      <c r="I764" s="13">
        <v>0</v>
      </c>
      <c r="J764" s="13">
        <v>0</v>
      </c>
      <c r="K764" s="15">
        <v>12148</v>
      </c>
      <c r="L764" s="15">
        <v>12142</v>
      </c>
      <c r="M764" s="15">
        <v>24290</v>
      </c>
      <c r="O764" s="13"/>
      <c r="P764" s="13"/>
    </row>
    <row r="765" spans="1:16" s="93" customFormat="1" ht="12.9" customHeight="1" x14ac:dyDescent="0.2">
      <c r="A765" s="11" t="str">
        <f t="shared" si="16"/>
        <v>CANBERRA1992</v>
      </c>
      <c r="B765" s="3" t="s">
        <v>25</v>
      </c>
      <c r="C765" s="12">
        <v>1992</v>
      </c>
      <c r="D765" s="12"/>
      <c r="E765" s="13">
        <v>13687</v>
      </c>
      <c r="F765" s="13">
        <v>13683</v>
      </c>
      <c r="G765" s="13">
        <v>27370</v>
      </c>
      <c r="H765" s="13">
        <v>0</v>
      </c>
      <c r="I765" s="13">
        <v>0</v>
      </c>
      <c r="J765" s="13">
        <v>0</v>
      </c>
      <c r="K765" s="15">
        <v>13687</v>
      </c>
      <c r="L765" s="15">
        <v>13683</v>
      </c>
      <c r="M765" s="15">
        <v>27370</v>
      </c>
      <c r="O765" s="13"/>
      <c r="P765" s="13"/>
    </row>
    <row r="766" spans="1:16" s="93" customFormat="1" ht="12.9" customHeight="1" x14ac:dyDescent="0.2">
      <c r="A766" s="11" t="str">
        <f t="shared" si="16"/>
        <v>CANBERRA1993</v>
      </c>
      <c r="B766" s="3" t="s">
        <v>25</v>
      </c>
      <c r="C766" s="12">
        <v>1993</v>
      </c>
      <c r="D766" s="12"/>
      <c r="E766" s="13">
        <v>14794</v>
      </c>
      <c r="F766" s="13">
        <v>14774</v>
      </c>
      <c r="G766" s="13">
        <v>29568</v>
      </c>
      <c r="H766" s="13">
        <v>0</v>
      </c>
      <c r="I766" s="13">
        <v>0</v>
      </c>
      <c r="J766" s="13">
        <v>0</v>
      </c>
      <c r="K766" s="15">
        <v>14794</v>
      </c>
      <c r="L766" s="15">
        <v>14774</v>
      </c>
      <c r="M766" s="15">
        <v>29568</v>
      </c>
      <c r="O766" s="13"/>
      <c r="P766" s="13"/>
    </row>
    <row r="767" spans="1:16" s="93" customFormat="1" ht="12.9" customHeight="1" x14ac:dyDescent="0.2">
      <c r="A767" s="11" t="str">
        <f t="shared" si="16"/>
        <v>CANBERRA1994</v>
      </c>
      <c r="B767" s="95" t="s">
        <v>25</v>
      </c>
      <c r="C767" s="88">
        <v>1994</v>
      </c>
      <c r="D767" s="89"/>
      <c r="E767" s="15">
        <v>17119</v>
      </c>
      <c r="F767" s="15">
        <v>17105</v>
      </c>
      <c r="G767" s="15">
        <v>34224</v>
      </c>
      <c r="H767" s="90">
        <v>0</v>
      </c>
      <c r="I767" s="90">
        <v>0</v>
      </c>
      <c r="J767" s="15">
        <v>0</v>
      </c>
      <c r="K767" s="15">
        <v>17119</v>
      </c>
      <c r="L767" s="15">
        <v>17105</v>
      </c>
      <c r="M767" s="15">
        <v>34224</v>
      </c>
      <c r="O767" s="13"/>
      <c r="P767" s="13"/>
    </row>
    <row r="768" spans="1:16" s="93" customFormat="1" ht="12.9" customHeight="1" x14ac:dyDescent="0.2">
      <c r="A768" s="11" t="str">
        <f t="shared" si="16"/>
        <v>CANBERRA1995</v>
      </c>
      <c r="B768" s="95" t="s">
        <v>25</v>
      </c>
      <c r="C768" s="88">
        <v>1995</v>
      </c>
      <c r="D768" s="89"/>
      <c r="E768" s="15">
        <v>18112</v>
      </c>
      <c r="F768" s="15">
        <v>18058</v>
      </c>
      <c r="G768" s="15">
        <v>36170</v>
      </c>
      <c r="H768" s="90">
        <v>0</v>
      </c>
      <c r="I768" s="90">
        <v>0</v>
      </c>
      <c r="J768" s="15">
        <v>0</v>
      </c>
      <c r="K768" s="15">
        <v>18112</v>
      </c>
      <c r="L768" s="15">
        <v>18058</v>
      </c>
      <c r="M768" s="15">
        <v>36170</v>
      </c>
      <c r="O768" s="13"/>
      <c r="P768" s="13"/>
    </row>
    <row r="769" spans="1:16" s="93" customFormat="1" ht="12.9" customHeight="1" x14ac:dyDescent="0.2">
      <c r="A769" s="11" t="str">
        <f t="shared" si="16"/>
        <v>CANBERRA1996</v>
      </c>
      <c r="B769" s="95" t="s">
        <v>25</v>
      </c>
      <c r="C769" s="88">
        <v>1996</v>
      </c>
      <c r="D769" s="89"/>
      <c r="E769" s="15">
        <v>19087</v>
      </c>
      <c r="F769" s="15">
        <v>19009</v>
      </c>
      <c r="G769" s="15">
        <v>38096</v>
      </c>
      <c r="H769" s="90">
        <v>0</v>
      </c>
      <c r="I769" s="90">
        <v>0</v>
      </c>
      <c r="J769" s="15">
        <v>0</v>
      </c>
      <c r="K769" s="15">
        <v>19087</v>
      </c>
      <c r="L769" s="15">
        <v>19009</v>
      </c>
      <c r="M769" s="15">
        <v>38096</v>
      </c>
      <c r="O769" s="13"/>
      <c r="P769" s="13"/>
    </row>
    <row r="770" spans="1:16" s="93" customFormat="1" ht="12.9" customHeight="1" x14ac:dyDescent="0.2">
      <c r="A770" s="11" t="str">
        <f t="shared" si="16"/>
        <v>CANBERRA1997</v>
      </c>
      <c r="B770" s="95" t="s">
        <v>25</v>
      </c>
      <c r="C770" s="88">
        <v>1997</v>
      </c>
      <c r="D770" s="12"/>
      <c r="E770" s="15">
        <v>19136</v>
      </c>
      <c r="F770" s="15">
        <v>19112</v>
      </c>
      <c r="G770" s="15">
        <v>38248</v>
      </c>
      <c r="H770" s="90">
        <v>0</v>
      </c>
      <c r="I770" s="90">
        <v>0</v>
      </c>
      <c r="J770" s="15">
        <v>0</v>
      </c>
      <c r="K770" s="15">
        <v>19136</v>
      </c>
      <c r="L770" s="15">
        <v>19112</v>
      </c>
      <c r="M770" s="15">
        <v>38248</v>
      </c>
      <c r="O770" s="13"/>
      <c r="P770" s="13"/>
    </row>
    <row r="771" spans="1:16" s="93" customFormat="1" ht="12.9" customHeight="1" x14ac:dyDescent="0.2">
      <c r="A771" s="11" t="str">
        <f t="shared" si="16"/>
        <v>CANBERRA1998</v>
      </c>
      <c r="B771" s="93" t="s">
        <v>25</v>
      </c>
      <c r="C771" s="88">
        <v>1998</v>
      </c>
      <c r="D771" s="89"/>
      <c r="E771" s="15">
        <v>19071</v>
      </c>
      <c r="F771" s="15">
        <v>19039</v>
      </c>
      <c r="G771" s="15">
        <v>38110</v>
      </c>
      <c r="H771" s="15">
        <v>0</v>
      </c>
      <c r="I771" s="15">
        <v>0</v>
      </c>
      <c r="J771" s="15">
        <v>0</v>
      </c>
      <c r="K771" s="15">
        <v>19071</v>
      </c>
      <c r="L771" s="15">
        <v>19039</v>
      </c>
      <c r="M771" s="15">
        <v>38110</v>
      </c>
      <c r="O771" s="13"/>
      <c r="P771" s="13"/>
    </row>
    <row r="772" spans="1:16" s="93" customFormat="1" ht="12.9" customHeight="1" x14ac:dyDescent="0.2">
      <c r="A772" s="11" t="str">
        <f t="shared" si="16"/>
        <v>CANBERRA1999</v>
      </c>
      <c r="B772" s="3" t="s">
        <v>25</v>
      </c>
      <c r="C772" s="12">
        <v>1999</v>
      </c>
      <c r="D772" s="12"/>
      <c r="E772" s="13">
        <v>19486</v>
      </c>
      <c r="F772" s="13">
        <v>19488</v>
      </c>
      <c r="G772" s="13">
        <v>38974</v>
      </c>
      <c r="H772" s="13">
        <v>0</v>
      </c>
      <c r="I772" s="13">
        <v>0</v>
      </c>
      <c r="J772" s="13">
        <v>0</v>
      </c>
      <c r="K772" s="15">
        <v>19486</v>
      </c>
      <c r="L772" s="15">
        <v>19488</v>
      </c>
      <c r="M772" s="15">
        <v>38974</v>
      </c>
      <c r="O772" s="13"/>
      <c r="P772" s="13"/>
    </row>
    <row r="773" spans="1:16" s="93" customFormat="1" ht="12.9" customHeight="1" x14ac:dyDescent="0.2">
      <c r="A773" s="11" t="str">
        <f t="shared" si="16"/>
        <v>CANBERRA2000</v>
      </c>
      <c r="B773" s="93" t="s">
        <v>25</v>
      </c>
      <c r="C773" s="12">
        <v>2000</v>
      </c>
      <c r="D773" s="89"/>
      <c r="E773" s="94">
        <v>22735</v>
      </c>
      <c r="F773" s="94">
        <v>22859</v>
      </c>
      <c r="G773" s="94">
        <v>45594</v>
      </c>
      <c r="H773" s="94">
        <v>0</v>
      </c>
      <c r="I773" s="94">
        <v>0</v>
      </c>
      <c r="J773" s="94">
        <v>0</v>
      </c>
      <c r="K773" s="15">
        <v>22735</v>
      </c>
      <c r="L773" s="15">
        <v>22859</v>
      </c>
      <c r="M773" s="15">
        <v>45594</v>
      </c>
      <c r="O773" s="13"/>
      <c r="P773" s="13"/>
    </row>
    <row r="774" spans="1:16" s="93" customFormat="1" ht="12.9" customHeight="1" x14ac:dyDescent="0.2">
      <c r="A774" s="11" t="str">
        <f t="shared" si="16"/>
        <v>CANBERRA2001</v>
      </c>
      <c r="B774" s="93" t="s">
        <v>25</v>
      </c>
      <c r="C774" s="88">
        <v>2001</v>
      </c>
      <c r="D774" s="89"/>
      <c r="E774" s="15">
        <v>24154</v>
      </c>
      <c r="F774" s="15">
        <v>24167</v>
      </c>
      <c r="G774" s="15">
        <v>48321</v>
      </c>
      <c r="H774" s="15">
        <v>0</v>
      </c>
      <c r="I774" s="15">
        <v>0</v>
      </c>
      <c r="J774" s="15">
        <v>0</v>
      </c>
      <c r="K774" s="15">
        <v>24154</v>
      </c>
      <c r="L774" s="15">
        <v>24167</v>
      </c>
      <c r="M774" s="15">
        <v>48321</v>
      </c>
      <c r="O774" s="13"/>
      <c r="P774" s="13"/>
    </row>
    <row r="775" spans="1:16" s="93" customFormat="1" ht="12.9" customHeight="1" x14ac:dyDescent="0.2">
      <c r="A775" s="11" t="str">
        <f t="shared" si="16"/>
        <v>CANBERRA2002</v>
      </c>
      <c r="B775" s="3" t="s">
        <v>25</v>
      </c>
      <c r="C775" s="12">
        <v>2002</v>
      </c>
      <c r="D775" s="12"/>
      <c r="E775" s="13">
        <v>18240</v>
      </c>
      <c r="F775" s="13">
        <v>18219</v>
      </c>
      <c r="G775" s="13">
        <v>36459</v>
      </c>
      <c r="H775" s="13">
        <v>0</v>
      </c>
      <c r="I775" s="13">
        <v>0</v>
      </c>
      <c r="J775" s="13">
        <v>0</v>
      </c>
      <c r="K775" s="15">
        <v>18240</v>
      </c>
      <c r="L775" s="15">
        <v>18219</v>
      </c>
      <c r="M775" s="15">
        <v>36459</v>
      </c>
      <c r="O775" s="13"/>
      <c r="P775" s="13"/>
    </row>
    <row r="776" spans="1:16" s="93" customFormat="1" ht="12.9" customHeight="1" x14ac:dyDescent="0.2">
      <c r="A776" s="11" t="str">
        <f t="shared" si="16"/>
        <v>CANBERRA2003</v>
      </c>
      <c r="B776" s="3" t="s">
        <v>25</v>
      </c>
      <c r="C776" s="12">
        <v>2003</v>
      </c>
      <c r="D776" s="12"/>
      <c r="E776" s="13">
        <v>18726</v>
      </c>
      <c r="F776" s="13">
        <v>18670</v>
      </c>
      <c r="G776" s="13">
        <v>37396</v>
      </c>
      <c r="H776" s="13">
        <v>0</v>
      </c>
      <c r="I776" s="13">
        <v>0</v>
      </c>
      <c r="J776" s="13">
        <v>0</v>
      </c>
      <c r="K776" s="15">
        <v>18726</v>
      </c>
      <c r="L776" s="15">
        <v>18670</v>
      </c>
      <c r="M776" s="15">
        <v>37396</v>
      </c>
      <c r="O776" s="13"/>
      <c r="P776" s="13"/>
    </row>
    <row r="777" spans="1:16" s="93" customFormat="1" ht="12.9" customHeight="1" x14ac:dyDescent="0.2">
      <c r="A777" s="11" t="str">
        <f t="shared" si="16"/>
        <v>CANBERRA2004</v>
      </c>
      <c r="B777" s="93" t="s">
        <v>25</v>
      </c>
      <c r="C777" s="88">
        <v>2004</v>
      </c>
      <c r="D777" s="89"/>
      <c r="E777" s="15">
        <v>20322</v>
      </c>
      <c r="F777" s="15">
        <v>19980</v>
      </c>
      <c r="G777" s="15">
        <v>40302</v>
      </c>
      <c r="H777" s="15">
        <v>21</v>
      </c>
      <c r="I777" s="15">
        <v>21</v>
      </c>
      <c r="J777" s="15">
        <v>42</v>
      </c>
      <c r="K777" s="15">
        <v>20343</v>
      </c>
      <c r="L777" s="15">
        <v>20001</v>
      </c>
      <c r="M777" s="15">
        <v>40344</v>
      </c>
      <c r="O777" s="13"/>
      <c r="P777" s="13"/>
    </row>
    <row r="778" spans="1:16" s="93" customFormat="1" ht="12.9" customHeight="1" x14ac:dyDescent="0.2">
      <c r="A778" s="11" t="str">
        <f t="shared" ref="A778:A840" si="17">CONCATENATE(B778,C778)</f>
        <v>CANBERRA2005</v>
      </c>
      <c r="B778" s="3" t="s">
        <v>25</v>
      </c>
      <c r="C778" s="12">
        <v>2005</v>
      </c>
      <c r="D778" s="12"/>
      <c r="E778" s="13">
        <v>18855</v>
      </c>
      <c r="F778" s="13">
        <v>18645</v>
      </c>
      <c r="G778" s="13">
        <v>37500</v>
      </c>
      <c r="H778" s="13">
        <v>0</v>
      </c>
      <c r="I778" s="13">
        <v>0</v>
      </c>
      <c r="J778" s="13">
        <v>0</v>
      </c>
      <c r="K778" s="15">
        <v>18855</v>
      </c>
      <c r="L778" s="15">
        <v>18645</v>
      </c>
      <c r="M778" s="15">
        <v>37500</v>
      </c>
      <c r="O778" s="13"/>
      <c r="P778" s="13"/>
    </row>
    <row r="779" spans="1:16" s="93" customFormat="1" ht="12.9" customHeight="1" x14ac:dyDescent="0.2">
      <c r="A779" s="11" t="str">
        <f t="shared" si="17"/>
        <v>CANBERRA2006</v>
      </c>
      <c r="B779" s="3" t="s">
        <v>25</v>
      </c>
      <c r="C779" s="12">
        <v>2006</v>
      </c>
      <c r="D779" s="12"/>
      <c r="E779" s="13">
        <v>19323</v>
      </c>
      <c r="F779" s="13">
        <v>19087</v>
      </c>
      <c r="G779" s="13">
        <v>38410</v>
      </c>
      <c r="H779" s="13">
        <v>0</v>
      </c>
      <c r="I779" s="13">
        <v>0</v>
      </c>
      <c r="J779" s="13">
        <v>0</v>
      </c>
      <c r="K779" s="15">
        <v>19323</v>
      </c>
      <c r="L779" s="15">
        <v>19087</v>
      </c>
      <c r="M779" s="15">
        <v>38410</v>
      </c>
      <c r="O779" s="13"/>
      <c r="P779" s="13"/>
    </row>
    <row r="780" spans="1:16" s="93" customFormat="1" ht="12.9" customHeight="1" x14ac:dyDescent="0.2">
      <c r="A780" s="11" t="str">
        <f t="shared" si="17"/>
        <v>CANBERRA2007</v>
      </c>
      <c r="B780" s="3" t="s">
        <v>25</v>
      </c>
      <c r="C780" s="12">
        <v>2007</v>
      </c>
      <c r="D780" s="12"/>
      <c r="E780" s="13">
        <v>19184</v>
      </c>
      <c r="F780" s="13">
        <v>19001</v>
      </c>
      <c r="G780" s="13">
        <v>38185</v>
      </c>
      <c r="H780" s="13">
        <v>0</v>
      </c>
      <c r="I780" s="13">
        <v>0</v>
      </c>
      <c r="J780" s="13">
        <v>0</v>
      </c>
      <c r="K780" s="15">
        <v>19184</v>
      </c>
      <c r="L780" s="15">
        <v>19001</v>
      </c>
      <c r="M780" s="15">
        <v>38185</v>
      </c>
      <c r="O780" s="13"/>
      <c r="P780" s="13"/>
    </row>
    <row r="781" spans="1:16" s="93" customFormat="1" ht="12.9" customHeight="1" x14ac:dyDescent="0.2">
      <c r="A781" s="11" t="str">
        <f t="shared" si="17"/>
        <v>CANBERRA2008</v>
      </c>
      <c r="B781" s="3" t="s">
        <v>25</v>
      </c>
      <c r="C781" s="12">
        <v>2008</v>
      </c>
      <c r="D781" s="12"/>
      <c r="E781" s="13">
        <v>22360</v>
      </c>
      <c r="F781" s="13">
        <v>22171</v>
      </c>
      <c r="G781" s="13">
        <v>44531</v>
      </c>
      <c r="H781" s="13">
        <v>0</v>
      </c>
      <c r="I781" s="13">
        <v>0</v>
      </c>
      <c r="J781" s="13">
        <v>0</v>
      </c>
      <c r="K781" s="15">
        <v>22360</v>
      </c>
      <c r="L781" s="15">
        <v>22171</v>
      </c>
      <c r="M781" s="15">
        <v>44531</v>
      </c>
      <c r="O781" s="13"/>
      <c r="P781" s="13"/>
    </row>
    <row r="782" spans="1:16" s="93" customFormat="1" ht="12.9" customHeight="1" x14ac:dyDescent="0.2">
      <c r="A782" s="11" t="str">
        <f t="shared" si="17"/>
        <v>CANBERRA2009</v>
      </c>
      <c r="B782" s="3" t="s">
        <v>25</v>
      </c>
      <c r="C782" s="12">
        <v>2009</v>
      </c>
      <c r="D782" s="12"/>
      <c r="E782" s="13">
        <v>22382</v>
      </c>
      <c r="F782" s="13">
        <v>22344</v>
      </c>
      <c r="G782" s="13">
        <v>44726</v>
      </c>
      <c r="H782" s="13">
        <v>0</v>
      </c>
      <c r="I782" s="13">
        <v>0</v>
      </c>
      <c r="J782" s="13">
        <v>0</v>
      </c>
      <c r="K782" s="15">
        <v>22382</v>
      </c>
      <c r="L782" s="15">
        <v>22344</v>
      </c>
      <c r="M782" s="15">
        <v>44726</v>
      </c>
      <c r="O782" s="13"/>
      <c r="P782" s="13"/>
    </row>
    <row r="783" spans="1:16" s="93" customFormat="1" ht="12.9" customHeight="1" x14ac:dyDescent="0.2">
      <c r="A783" s="11" t="str">
        <f t="shared" si="17"/>
        <v>CANBERRA2010</v>
      </c>
      <c r="B783" s="3" t="s">
        <v>25</v>
      </c>
      <c r="C783" s="12">
        <v>2010</v>
      </c>
      <c r="D783" s="12"/>
      <c r="E783" s="13">
        <v>21962</v>
      </c>
      <c r="F783" s="13">
        <v>21932</v>
      </c>
      <c r="G783" s="13">
        <v>43894</v>
      </c>
      <c r="H783" s="13">
        <v>0</v>
      </c>
      <c r="I783" s="13">
        <v>0</v>
      </c>
      <c r="J783" s="13">
        <v>0</v>
      </c>
      <c r="K783" s="15">
        <v>21962</v>
      </c>
      <c r="L783" s="15">
        <v>21932</v>
      </c>
      <c r="M783" s="15">
        <v>43894</v>
      </c>
      <c r="O783" s="13"/>
      <c r="P783" s="13"/>
    </row>
    <row r="784" spans="1:16" s="93" customFormat="1" ht="12.9" customHeight="1" x14ac:dyDescent="0.2">
      <c r="A784" s="11" t="str">
        <f t="shared" si="17"/>
        <v>CANBERRA2011</v>
      </c>
      <c r="B784" s="93" t="s">
        <v>25</v>
      </c>
      <c r="C784" s="88">
        <v>2011</v>
      </c>
      <c r="D784" s="89"/>
      <c r="E784" s="15">
        <v>21718</v>
      </c>
      <c r="F784" s="15">
        <v>21633</v>
      </c>
      <c r="G784" s="15">
        <v>43351</v>
      </c>
      <c r="H784" s="15">
        <v>0</v>
      </c>
      <c r="I784" s="15">
        <v>0</v>
      </c>
      <c r="J784" s="15">
        <v>0</v>
      </c>
      <c r="K784" s="15">
        <v>21718</v>
      </c>
      <c r="L784" s="15">
        <v>21633</v>
      </c>
      <c r="M784" s="15">
        <v>43351</v>
      </c>
      <c r="O784" s="13"/>
      <c r="P784" s="13"/>
    </row>
    <row r="785" spans="1:16" s="93" customFormat="1" ht="12.9" customHeight="1" x14ac:dyDescent="0.2">
      <c r="A785" s="11" t="str">
        <f t="shared" si="17"/>
        <v>CANBERRA2012</v>
      </c>
      <c r="B785" s="95" t="s">
        <v>25</v>
      </c>
      <c r="C785" s="88">
        <v>2012</v>
      </c>
      <c r="D785" s="89"/>
      <c r="E785" s="15">
        <v>21080</v>
      </c>
      <c r="F785" s="15">
        <v>20937</v>
      </c>
      <c r="G785" s="15">
        <v>42017</v>
      </c>
      <c r="H785" s="90">
        <v>0</v>
      </c>
      <c r="I785" s="90">
        <v>0</v>
      </c>
      <c r="J785" s="15">
        <v>0</v>
      </c>
      <c r="K785" s="15">
        <v>21080</v>
      </c>
      <c r="L785" s="15">
        <v>20937</v>
      </c>
      <c r="M785" s="15">
        <v>42017</v>
      </c>
      <c r="O785" s="13"/>
      <c r="P785" s="13"/>
    </row>
    <row r="786" spans="1:16" s="93" customFormat="1" ht="12.9" customHeight="1" x14ac:dyDescent="0.2">
      <c r="A786" s="11" t="str">
        <f t="shared" si="17"/>
        <v>CANBERRA2013</v>
      </c>
      <c r="B786" s="3" t="s">
        <v>25</v>
      </c>
      <c r="C786" s="12">
        <v>2013</v>
      </c>
      <c r="D786" s="12"/>
      <c r="E786" s="13">
        <v>20888</v>
      </c>
      <c r="F786" s="13">
        <v>20812</v>
      </c>
      <c r="G786" s="13">
        <v>41700</v>
      </c>
      <c r="H786" s="13">
        <v>0</v>
      </c>
      <c r="I786" s="13">
        <v>0</v>
      </c>
      <c r="J786" s="13">
        <v>0</v>
      </c>
      <c r="K786" s="15">
        <v>20888</v>
      </c>
      <c r="L786" s="15">
        <v>20812</v>
      </c>
      <c r="M786" s="15">
        <v>41700</v>
      </c>
      <c r="O786" s="13"/>
      <c r="P786" s="13"/>
    </row>
    <row r="787" spans="1:16" s="93" customFormat="1" ht="12.9" customHeight="1" x14ac:dyDescent="0.2">
      <c r="A787" s="11" t="str">
        <f t="shared" si="17"/>
        <v>CANBERRA2014</v>
      </c>
      <c r="B787" s="3" t="s">
        <v>25</v>
      </c>
      <c r="C787" s="12">
        <v>2014</v>
      </c>
      <c r="D787" s="12"/>
      <c r="E787" s="13">
        <v>19786</v>
      </c>
      <c r="F787" s="13">
        <v>19685</v>
      </c>
      <c r="G787" s="13">
        <v>39471</v>
      </c>
      <c r="H787" s="13">
        <v>0</v>
      </c>
      <c r="I787" s="13">
        <v>0</v>
      </c>
      <c r="J787" s="13">
        <v>0</v>
      </c>
      <c r="K787" s="15">
        <v>19786</v>
      </c>
      <c r="L787" s="15">
        <v>19685</v>
      </c>
      <c r="M787" s="15">
        <v>39471</v>
      </c>
      <c r="O787" s="13"/>
      <c r="P787" s="13"/>
    </row>
    <row r="788" spans="1:16" s="93" customFormat="1" ht="12.9" customHeight="1" x14ac:dyDescent="0.2">
      <c r="A788" s="11" t="str">
        <f t="shared" si="17"/>
        <v>CANBERRA2015</v>
      </c>
      <c r="B788" s="95" t="s">
        <v>25</v>
      </c>
      <c r="C788" s="88">
        <v>2015</v>
      </c>
      <c r="D788" s="12"/>
      <c r="E788" s="15">
        <v>19220</v>
      </c>
      <c r="F788" s="15">
        <v>19156</v>
      </c>
      <c r="G788" s="15">
        <v>38376</v>
      </c>
      <c r="H788" s="90">
        <v>0</v>
      </c>
      <c r="I788" s="90">
        <v>0</v>
      </c>
      <c r="J788" s="15">
        <v>0</v>
      </c>
      <c r="K788" s="15">
        <v>19220</v>
      </c>
      <c r="L788" s="15">
        <v>19156</v>
      </c>
      <c r="M788" s="15">
        <v>38376</v>
      </c>
      <c r="O788" s="13"/>
      <c r="P788" s="13"/>
    </row>
    <row r="789" spans="1:16" s="93" customFormat="1" ht="12.9" customHeight="1" x14ac:dyDescent="0.2">
      <c r="A789" s="11" t="str">
        <f t="shared" si="17"/>
        <v>CANBERRA2016</v>
      </c>
      <c r="B789" s="3" t="s">
        <v>25</v>
      </c>
      <c r="C789" s="12">
        <v>2016</v>
      </c>
      <c r="D789" s="12"/>
      <c r="E789" s="13">
        <v>19178</v>
      </c>
      <c r="F789" s="13">
        <v>19109</v>
      </c>
      <c r="G789" s="13">
        <v>38287</v>
      </c>
      <c r="H789" s="13">
        <v>118</v>
      </c>
      <c r="I789" s="13">
        <v>118</v>
      </c>
      <c r="J789" s="13">
        <v>236</v>
      </c>
      <c r="K789" s="15">
        <v>19296</v>
      </c>
      <c r="L789" s="15">
        <v>19227</v>
      </c>
      <c r="M789" s="15">
        <v>38523</v>
      </c>
      <c r="O789" s="13"/>
      <c r="P789" s="13"/>
    </row>
    <row r="790" spans="1:16" s="93" customFormat="1" ht="12.9" customHeight="1" x14ac:dyDescent="0.2">
      <c r="A790" s="11" t="str">
        <f t="shared" si="17"/>
        <v>CANBERRA2017</v>
      </c>
      <c r="B790" s="95" t="s">
        <v>25</v>
      </c>
      <c r="C790" s="88">
        <v>2017</v>
      </c>
      <c r="D790" s="89"/>
      <c r="E790" s="15">
        <v>19301</v>
      </c>
      <c r="F790" s="15">
        <v>19224</v>
      </c>
      <c r="G790" s="15">
        <v>38525</v>
      </c>
      <c r="H790" s="90">
        <v>417</v>
      </c>
      <c r="I790" s="90">
        <v>417</v>
      </c>
      <c r="J790" s="15">
        <v>834</v>
      </c>
      <c r="K790" s="15">
        <v>19718</v>
      </c>
      <c r="L790" s="15">
        <v>19641</v>
      </c>
      <c r="M790" s="15">
        <v>39359</v>
      </c>
      <c r="O790" s="13"/>
      <c r="P790" s="13"/>
    </row>
    <row r="791" spans="1:16" s="93" customFormat="1" ht="12.9" customHeight="1" x14ac:dyDescent="0.2">
      <c r="A791" s="11" t="str">
        <f t="shared" si="17"/>
        <v>CANBERRA2018</v>
      </c>
      <c r="B791" s="3" t="s">
        <v>25</v>
      </c>
      <c r="C791" s="12">
        <v>2018</v>
      </c>
      <c r="D791" s="12"/>
      <c r="E791" s="13">
        <v>19327</v>
      </c>
      <c r="F791" s="13">
        <v>19283</v>
      </c>
      <c r="G791" s="13">
        <v>38610</v>
      </c>
      <c r="H791" s="13">
        <v>700</v>
      </c>
      <c r="I791" s="13">
        <v>700</v>
      </c>
      <c r="J791" s="13">
        <v>1400</v>
      </c>
      <c r="K791" s="15">
        <v>20027</v>
      </c>
      <c r="L791" s="15">
        <v>19983</v>
      </c>
      <c r="M791" s="15">
        <v>40010</v>
      </c>
      <c r="O791" s="13"/>
      <c r="P791" s="13"/>
    </row>
    <row r="792" spans="1:16" s="93" customFormat="1" ht="12.9" customHeight="1" x14ac:dyDescent="0.2">
      <c r="A792" s="11" t="str">
        <f t="shared" si="17"/>
        <v>CANBERRA2019</v>
      </c>
      <c r="B792" s="3" t="s">
        <v>25</v>
      </c>
      <c r="C792" s="12">
        <v>2019</v>
      </c>
      <c r="D792" s="12"/>
      <c r="E792" s="13">
        <v>19342</v>
      </c>
      <c r="F792" s="13">
        <v>19282</v>
      </c>
      <c r="G792" s="13">
        <v>38624</v>
      </c>
      <c r="H792" s="13">
        <v>729</v>
      </c>
      <c r="I792" s="13">
        <v>728</v>
      </c>
      <c r="J792" s="13">
        <v>1457</v>
      </c>
      <c r="K792" s="15">
        <v>20071</v>
      </c>
      <c r="L792" s="15">
        <v>20010</v>
      </c>
      <c r="M792" s="15">
        <v>40081</v>
      </c>
      <c r="O792" s="13"/>
      <c r="P792" s="13"/>
    </row>
    <row r="793" spans="1:16" s="93" customFormat="1" ht="12.9" customHeight="1" x14ac:dyDescent="0.2">
      <c r="A793" s="11" t="str">
        <f t="shared" si="17"/>
        <v>CANBERRA2020</v>
      </c>
      <c r="B793" s="3" t="s">
        <v>25</v>
      </c>
      <c r="C793" s="12">
        <v>2020</v>
      </c>
      <c r="D793" s="12"/>
      <c r="E793" s="13">
        <v>6547</v>
      </c>
      <c r="F793" s="13">
        <v>6534</v>
      </c>
      <c r="G793" s="13">
        <v>13081</v>
      </c>
      <c r="H793" s="13">
        <v>164</v>
      </c>
      <c r="I793" s="13">
        <v>164</v>
      </c>
      <c r="J793" s="13">
        <v>328</v>
      </c>
      <c r="K793" s="15">
        <v>6711</v>
      </c>
      <c r="L793" s="15">
        <v>6698</v>
      </c>
      <c r="M793" s="15">
        <v>13409</v>
      </c>
      <c r="O793" s="13"/>
      <c r="P793" s="13"/>
    </row>
    <row r="794" spans="1:16" s="93" customFormat="1" ht="12.9" customHeight="1" x14ac:dyDescent="0.2">
      <c r="A794" s="11" t="str">
        <f t="shared" si="17"/>
        <v>CANBERRA2021</v>
      </c>
      <c r="B794" s="95" t="s">
        <v>25</v>
      </c>
      <c r="C794" s="88">
        <v>2021</v>
      </c>
      <c r="D794" s="89"/>
      <c r="E794" s="15">
        <v>8977</v>
      </c>
      <c r="F794" s="15">
        <v>8956</v>
      </c>
      <c r="G794" s="15">
        <v>17933</v>
      </c>
      <c r="H794" s="90">
        <v>1</v>
      </c>
      <c r="I794" s="90">
        <v>0</v>
      </c>
      <c r="J794" s="15">
        <v>1</v>
      </c>
      <c r="K794" s="15">
        <v>8978</v>
      </c>
      <c r="L794" s="15">
        <v>8956</v>
      </c>
      <c r="M794" s="15">
        <v>17934</v>
      </c>
      <c r="O794" s="13"/>
      <c r="P794" s="13"/>
    </row>
    <row r="795" spans="1:16" s="93" customFormat="1" ht="12.9" customHeight="1" x14ac:dyDescent="0.2">
      <c r="A795" s="11" t="str">
        <f t="shared" si="17"/>
        <v>CANBERRA2022</v>
      </c>
      <c r="B795" s="3" t="s">
        <v>25</v>
      </c>
      <c r="C795" s="12">
        <v>2022</v>
      </c>
      <c r="D795" s="12"/>
      <c r="E795" s="13">
        <v>17964</v>
      </c>
      <c r="F795" s="13">
        <v>17952</v>
      </c>
      <c r="G795" s="13">
        <v>35916</v>
      </c>
      <c r="H795" s="13">
        <v>0</v>
      </c>
      <c r="I795" s="13">
        <v>0</v>
      </c>
      <c r="J795" s="13">
        <v>0</v>
      </c>
      <c r="K795" s="15">
        <v>17964</v>
      </c>
      <c r="L795" s="15">
        <v>17952</v>
      </c>
      <c r="M795" s="15">
        <v>35916</v>
      </c>
      <c r="O795" s="13"/>
      <c r="P795" s="13"/>
    </row>
    <row r="796" spans="1:16" s="93" customFormat="1" ht="12.9" customHeight="1" x14ac:dyDescent="0.2">
      <c r="A796" s="11" t="str">
        <f t="shared" si="17"/>
        <v>CANBERRA2023</v>
      </c>
      <c r="B796" s="3" t="s">
        <v>25</v>
      </c>
      <c r="C796" s="12">
        <v>2023</v>
      </c>
      <c r="D796" s="12"/>
      <c r="E796" s="13">
        <v>20052</v>
      </c>
      <c r="F796" s="13">
        <v>19989</v>
      </c>
      <c r="G796" s="13">
        <v>40041</v>
      </c>
      <c r="H796" s="13">
        <v>62</v>
      </c>
      <c r="I796" s="13">
        <v>62</v>
      </c>
      <c r="J796" s="13">
        <v>124</v>
      </c>
      <c r="K796" s="15">
        <v>20114</v>
      </c>
      <c r="L796" s="15">
        <v>20051</v>
      </c>
      <c r="M796" s="15">
        <v>40165</v>
      </c>
      <c r="O796" s="13"/>
      <c r="P796" s="13"/>
    </row>
    <row r="797" spans="1:16" s="93" customFormat="1" ht="12.9" customHeight="1" x14ac:dyDescent="0.2">
      <c r="A797" s="11" t="str">
        <f t="shared" si="17"/>
        <v>CANBERRA2024</v>
      </c>
      <c r="B797" s="3" t="s">
        <v>25</v>
      </c>
      <c r="C797" s="12">
        <v>2024</v>
      </c>
      <c r="D797" s="12"/>
      <c r="E797" s="13">
        <v>18701</v>
      </c>
      <c r="F797" s="13">
        <v>18612</v>
      </c>
      <c r="G797" s="13">
        <v>37313</v>
      </c>
      <c r="H797" s="13">
        <v>191</v>
      </c>
      <c r="I797" s="13">
        <v>190</v>
      </c>
      <c r="J797" s="13">
        <v>381</v>
      </c>
      <c r="K797" s="15">
        <v>18892</v>
      </c>
      <c r="L797" s="15">
        <v>18802</v>
      </c>
      <c r="M797" s="15">
        <v>37694</v>
      </c>
      <c r="O797" s="13"/>
      <c r="P797" s="13"/>
    </row>
    <row r="798" spans="1:16" s="93" customFormat="1" ht="12.9" customHeight="1" x14ac:dyDescent="0.2">
      <c r="A798" s="11" t="str">
        <f t="shared" si="17"/>
        <v>CARNARVON1985</v>
      </c>
      <c r="B798" s="95" t="s">
        <v>14</v>
      </c>
      <c r="C798" s="88">
        <v>1985</v>
      </c>
      <c r="D798" s="89"/>
      <c r="E798" s="15">
        <v>753</v>
      </c>
      <c r="F798" s="15">
        <v>855</v>
      </c>
      <c r="G798" s="15">
        <v>1608</v>
      </c>
      <c r="H798" s="90">
        <v>0</v>
      </c>
      <c r="I798" s="90">
        <v>0</v>
      </c>
      <c r="J798" s="15">
        <v>0</v>
      </c>
      <c r="K798" s="15">
        <v>753</v>
      </c>
      <c r="L798" s="15">
        <v>855</v>
      </c>
      <c r="M798" s="15">
        <v>1608</v>
      </c>
      <c r="O798" s="13"/>
      <c r="P798" s="13"/>
    </row>
    <row r="799" spans="1:16" s="93" customFormat="1" ht="12.9" customHeight="1" x14ac:dyDescent="0.2">
      <c r="A799" s="11" t="str">
        <f t="shared" si="17"/>
        <v>CARNARVON1986</v>
      </c>
      <c r="B799" s="3" t="s">
        <v>14</v>
      </c>
      <c r="C799" s="12">
        <v>1986</v>
      </c>
      <c r="D799" s="12"/>
      <c r="E799" s="13">
        <v>693</v>
      </c>
      <c r="F799" s="13">
        <v>715</v>
      </c>
      <c r="G799" s="13">
        <v>1408</v>
      </c>
      <c r="H799" s="13">
        <v>0</v>
      </c>
      <c r="I799" s="13">
        <v>0</v>
      </c>
      <c r="J799" s="13">
        <v>0</v>
      </c>
      <c r="K799" s="15">
        <v>693</v>
      </c>
      <c r="L799" s="15">
        <v>715</v>
      </c>
      <c r="M799" s="15">
        <v>1408</v>
      </c>
      <c r="O799" s="13"/>
      <c r="P799" s="13"/>
    </row>
    <row r="800" spans="1:16" s="93" customFormat="1" ht="12.9" customHeight="1" x14ac:dyDescent="0.2">
      <c r="A800" s="11" t="str">
        <f t="shared" si="17"/>
        <v>CARNARVON1987</v>
      </c>
      <c r="B800" s="3" t="s">
        <v>14</v>
      </c>
      <c r="C800" s="12">
        <v>1987</v>
      </c>
      <c r="D800" s="12"/>
      <c r="E800" s="13">
        <v>585</v>
      </c>
      <c r="F800" s="13">
        <v>587</v>
      </c>
      <c r="G800" s="13">
        <v>1172</v>
      </c>
      <c r="H800" s="13">
        <v>0</v>
      </c>
      <c r="I800" s="13">
        <v>0</v>
      </c>
      <c r="J800" s="13">
        <v>0</v>
      </c>
      <c r="K800" s="15">
        <v>585</v>
      </c>
      <c r="L800" s="15">
        <v>587</v>
      </c>
      <c r="M800" s="15">
        <v>1172</v>
      </c>
      <c r="O800" s="13"/>
      <c r="P800" s="13"/>
    </row>
    <row r="801" spans="1:16" s="93" customFormat="1" ht="12.9" customHeight="1" x14ac:dyDescent="0.2">
      <c r="A801" s="11" t="str">
        <f t="shared" si="17"/>
        <v>CARNARVON1988</v>
      </c>
      <c r="B801" s="93" t="s">
        <v>14</v>
      </c>
      <c r="C801" s="88">
        <v>1988</v>
      </c>
      <c r="D801" s="89"/>
      <c r="E801" s="15">
        <v>482</v>
      </c>
      <c r="F801" s="15">
        <v>485</v>
      </c>
      <c r="G801" s="15">
        <v>967</v>
      </c>
      <c r="H801" s="15">
        <v>0</v>
      </c>
      <c r="I801" s="15">
        <v>0</v>
      </c>
      <c r="J801" s="15">
        <v>0</v>
      </c>
      <c r="K801" s="15">
        <v>482</v>
      </c>
      <c r="L801" s="15">
        <v>485</v>
      </c>
      <c r="M801" s="15">
        <v>967</v>
      </c>
      <c r="O801" s="13"/>
      <c r="P801" s="13"/>
    </row>
    <row r="802" spans="1:16" s="93" customFormat="1" ht="12.9" customHeight="1" x14ac:dyDescent="0.2">
      <c r="A802" s="11" t="str">
        <f t="shared" si="17"/>
        <v>CARNARVON1989</v>
      </c>
      <c r="B802" s="93" t="s">
        <v>14</v>
      </c>
      <c r="C802" s="88">
        <v>1989</v>
      </c>
      <c r="D802" s="89"/>
      <c r="E802" s="15">
        <v>341</v>
      </c>
      <c r="F802" s="15">
        <v>342</v>
      </c>
      <c r="G802" s="15">
        <v>683</v>
      </c>
      <c r="H802" s="15">
        <v>0</v>
      </c>
      <c r="I802" s="15">
        <v>0</v>
      </c>
      <c r="J802" s="15">
        <v>0</v>
      </c>
      <c r="K802" s="15">
        <v>341</v>
      </c>
      <c r="L802" s="15">
        <v>342</v>
      </c>
      <c r="M802" s="15">
        <v>683</v>
      </c>
      <c r="O802" s="13"/>
      <c r="P802" s="13"/>
    </row>
    <row r="803" spans="1:16" s="93" customFormat="1" ht="12.9" customHeight="1" x14ac:dyDescent="0.2">
      <c r="A803" s="11" t="str">
        <f t="shared" si="17"/>
        <v>CARNARVON1990</v>
      </c>
      <c r="B803" s="95" t="s">
        <v>14</v>
      </c>
      <c r="C803" s="88">
        <v>1990</v>
      </c>
      <c r="D803" s="89"/>
      <c r="E803" s="15">
        <v>439</v>
      </c>
      <c r="F803" s="15">
        <v>440</v>
      </c>
      <c r="G803" s="15">
        <v>879</v>
      </c>
      <c r="H803" s="90">
        <v>0</v>
      </c>
      <c r="I803" s="90">
        <v>0</v>
      </c>
      <c r="J803" s="15">
        <v>0</v>
      </c>
      <c r="K803" s="15">
        <v>439</v>
      </c>
      <c r="L803" s="15">
        <v>440</v>
      </c>
      <c r="M803" s="15">
        <v>879</v>
      </c>
      <c r="O803" s="13"/>
      <c r="P803" s="13"/>
    </row>
    <row r="804" spans="1:16" s="93" customFormat="1" ht="12.9" customHeight="1" x14ac:dyDescent="0.2">
      <c r="A804" s="11" t="str">
        <f t="shared" si="17"/>
        <v>CARNARVON1991</v>
      </c>
      <c r="B804" s="3" t="s">
        <v>14</v>
      </c>
      <c r="C804" s="12">
        <v>1991</v>
      </c>
      <c r="D804" s="12"/>
      <c r="E804" s="13">
        <v>453</v>
      </c>
      <c r="F804" s="13">
        <v>455</v>
      </c>
      <c r="G804" s="13">
        <v>908</v>
      </c>
      <c r="H804" s="13">
        <v>0</v>
      </c>
      <c r="I804" s="13">
        <v>0</v>
      </c>
      <c r="J804" s="13">
        <v>0</v>
      </c>
      <c r="K804" s="15">
        <v>453</v>
      </c>
      <c r="L804" s="15">
        <v>455</v>
      </c>
      <c r="M804" s="15">
        <v>908</v>
      </c>
      <c r="O804" s="13"/>
      <c r="P804" s="13"/>
    </row>
    <row r="805" spans="1:16" s="93" customFormat="1" ht="12.9" customHeight="1" x14ac:dyDescent="0.2">
      <c r="A805" s="11" t="str">
        <f t="shared" si="17"/>
        <v>CARNARVON1992</v>
      </c>
      <c r="B805" s="95" t="s">
        <v>14</v>
      </c>
      <c r="C805" s="88">
        <v>1992</v>
      </c>
      <c r="D805" s="89"/>
      <c r="E805" s="15">
        <v>453</v>
      </c>
      <c r="F805" s="15">
        <v>454</v>
      </c>
      <c r="G805" s="15">
        <v>907</v>
      </c>
      <c r="H805" s="90">
        <v>0</v>
      </c>
      <c r="I805" s="90">
        <v>0</v>
      </c>
      <c r="J805" s="15">
        <v>0</v>
      </c>
      <c r="K805" s="15">
        <v>453</v>
      </c>
      <c r="L805" s="15">
        <v>454</v>
      </c>
      <c r="M805" s="15">
        <v>907</v>
      </c>
      <c r="O805" s="13"/>
      <c r="P805" s="13"/>
    </row>
    <row r="806" spans="1:16" s="93" customFormat="1" ht="12.9" customHeight="1" x14ac:dyDescent="0.2">
      <c r="A806" s="11" t="str">
        <f t="shared" si="17"/>
        <v>CARNARVON1993</v>
      </c>
      <c r="B806" s="91" t="s">
        <v>14</v>
      </c>
      <c r="C806" s="16">
        <v>1993</v>
      </c>
      <c r="D806" s="12"/>
      <c r="E806" s="92">
        <v>433</v>
      </c>
      <c r="F806" s="92">
        <v>433</v>
      </c>
      <c r="G806" s="92">
        <v>866</v>
      </c>
      <c r="H806" s="92">
        <v>0</v>
      </c>
      <c r="I806" s="92">
        <v>0</v>
      </c>
      <c r="J806" s="92">
        <v>0</v>
      </c>
      <c r="K806" s="15">
        <v>433</v>
      </c>
      <c r="L806" s="15">
        <v>433</v>
      </c>
      <c r="M806" s="15">
        <v>866</v>
      </c>
      <c r="O806" s="13"/>
      <c r="P806" s="13"/>
    </row>
    <row r="807" spans="1:16" s="93" customFormat="1" ht="12.9" customHeight="1" x14ac:dyDescent="0.2">
      <c r="A807" s="11" t="str">
        <f t="shared" si="17"/>
        <v>CARNARVON1994</v>
      </c>
      <c r="B807" s="95" t="s">
        <v>14</v>
      </c>
      <c r="C807" s="88">
        <v>1994</v>
      </c>
      <c r="D807" s="89"/>
      <c r="E807" s="15">
        <v>422</v>
      </c>
      <c r="F807" s="15">
        <v>422</v>
      </c>
      <c r="G807" s="15">
        <v>844</v>
      </c>
      <c r="H807" s="90">
        <v>0</v>
      </c>
      <c r="I807" s="90">
        <v>0</v>
      </c>
      <c r="J807" s="15">
        <v>0</v>
      </c>
      <c r="K807" s="15">
        <v>422</v>
      </c>
      <c r="L807" s="15">
        <v>422</v>
      </c>
      <c r="M807" s="15">
        <v>844</v>
      </c>
      <c r="O807" s="13"/>
      <c r="P807" s="13"/>
    </row>
    <row r="808" spans="1:16" s="93" customFormat="1" ht="12.9" customHeight="1" x14ac:dyDescent="0.2">
      <c r="A808" s="11" t="str">
        <f t="shared" si="17"/>
        <v>CARNARVON1995</v>
      </c>
      <c r="B808" s="3" t="s">
        <v>14</v>
      </c>
      <c r="C808" s="12">
        <v>1995</v>
      </c>
      <c r="D808" s="12"/>
      <c r="E808" s="13">
        <v>553</v>
      </c>
      <c r="F808" s="13">
        <v>558</v>
      </c>
      <c r="G808" s="13">
        <v>1111</v>
      </c>
      <c r="H808" s="13">
        <v>0</v>
      </c>
      <c r="I808" s="13">
        <v>0</v>
      </c>
      <c r="J808" s="13">
        <v>0</v>
      </c>
      <c r="K808" s="15">
        <v>553</v>
      </c>
      <c r="L808" s="15">
        <v>558</v>
      </c>
      <c r="M808" s="15">
        <v>1111</v>
      </c>
      <c r="O808" s="13"/>
      <c r="P808" s="13"/>
    </row>
    <row r="809" spans="1:16" s="93" customFormat="1" ht="12.9" customHeight="1" x14ac:dyDescent="0.2">
      <c r="A809" s="11" t="str">
        <f t="shared" si="17"/>
        <v>CARNARVON1996</v>
      </c>
      <c r="B809" s="95" t="s">
        <v>14</v>
      </c>
      <c r="C809" s="88">
        <v>1996</v>
      </c>
      <c r="D809" s="89"/>
      <c r="E809" s="15">
        <v>670</v>
      </c>
      <c r="F809" s="15">
        <v>672</v>
      </c>
      <c r="G809" s="15">
        <v>1342</v>
      </c>
      <c r="H809" s="90">
        <v>0</v>
      </c>
      <c r="I809" s="90">
        <v>0</v>
      </c>
      <c r="J809" s="15">
        <v>0</v>
      </c>
      <c r="K809" s="15">
        <v>670</v>
      </c>
      <c r="L809" s="15">
        <v>672</v>
      </c>
      <c r="M809" s="15">
        <v>1342</v>
      </c>
      <c r="O809" s="13"/>
      <c r="P809" s="13"/>
    </row>
    <row r="810" spans="1:16" s="93" customFormat="1" ht="12.9" customHeight="1" x14ac:dyDescent="0.2">
      <c r="A810" s="11" t="str">
        <f t="shared" si="17"/>
        <v>CARNARVON1997</v>
      </c>
      <c r="B810" s="95" t="s">
        <v>14</v>
      </c>
      <c r="C810" s="88">
        <v>1997</v>
      </c>
      <c r="D810" s="89"/>
      <c r="E810" s="15">
        <v>564</v>
      </c>
      <c r="F810" s="15">
        <v>566</v>
      </c>
      <c r="G810" s="15">
        <v>1130</v>
      </c>
      <c r="H810" s="90">
        <v>0</v>
      </c>
      <c r="I810" s="90">
        <v>0</v>
      </c>
      <c r="J810" s="15">
        <v>0</v>
      </c>
      <c r="K810" s="15">
        <v>564</v>
      </c>
      <c r="L810" s="15">
        <v>566</v>
      </c>
      <c r="M810" s="15">
        <v>1130</v>
      </c>
      <c r="O810" s="13"/>
      <c r="P810" s="13"/>
    </row>
    <row r="811" spans="1:16" s="93" customFormat="1" ht="12.9" customHeight="1" x14ac:dyDescent="0.2">
      <c r="A811" s="11" t="str">
        <f t="shared" si="17"/>
        <v>CARNARVON1998</v>
      </c>
      <c r="B811" s="95" t="s">
        <v>14</v>
      </c>
      <c r="C811" s="88">
        <v>1998</v>
      </c>
      <c r="D811" s="89"/>
      <c r="E811" s="15">
        <v>457</v>
      </c>
      <c r="F811" s="15">
        <v>460</v>
      </c>
      <c r="G811" s="15">
        <v>917</v>
      </c>
      <c r="H811" s="90">
        <v>0</v>
      </c>
      <c r="I811" s="90">
        <v>0</v>
      </c>
      <c r="J811" s="15">
        <v>0</v>
      </c>
      <c r="K811" s="15">
        <v>457</v>
      </c>
      <c r="L811" s="15">
        <v>460</v>
      </c>
      <c r="M811" s="15">
        <v>917</v>
      </c>
      <c r="O811" s="13"/>
      <c r="P811" s="13"/>
    </row>
    <row r="812" spans="1:16" s="93" customFormat="1" ht="12.9" customHeight="1" x14ac:dyDescent="0.2">
      <c r="A812" s="11" t="str">
        <f t="shared" si="17"/>
        <v>CARNARVON1999</v>
      </c>
      <c r="B812" s="3" t="s">
        <v>14</v>
      </c>
      <c r="C812" s="12">
        <v>1999</v>
      </c>
      <c r="D812" s="12"/>
      <c r="E812" s="13">
        <v>380</v>
      </c>
      <c r="F812" s="13">
        <v>386</v>
      </c>
      <c r="G812" s="13">
        <v>766</v>
      </c>
      <c r="H812" s="13">
        <v>0</v>
      </c>
      <c r="I812" s="13">
        <v>0</v>
      </c>
      <c r="J812" s="13">
        <v>0</v>
      </c>
      <c r="K812" s="15">
        <v>380</v>
      </c>
      <c r="L812" s="15">
        <v>386</v>
      </c>
      <c r="M812" s="15">
        <v>766</v>
      </c>
      <c r="O812" s="13"/>
      <c r="P812" s="13"/>
    </row>
    <row r="813" spans="1:16" s="93" customFormat="1" ht="12.9" customHeight="1" x14ac:dyDescent="0.2">
      <c r="A813" s="11" t="str">
        <f t="shared" si="17"/>
        <v>CARNARVON2000</v>
      </c>
      <c r="B813" s="95" t="s">
        <v>14</v>
      </c>
      <c r="C813" s="88">
        <v>2000</v>
      </c>
      <c r="D813" s="89"/>
      <c r="E813" s="15">
        <v>448</v>
      </c>
      <c r="F813" s="15">
        <v>453</v>
      </c>
      <c r="G813" s="15">
        <v>901</v>
      </c>
      <c r="H813" s="90">
        <v>0</v>
      </c>
      <c r="I813" s="90">
        <v>0</v>
      </c>
      <c r="J813" s="15">
        <v>0</v>
      </c>
      <c r="K813" s="15">
        <v>448</v>
      </c>
      <c r="L813" s="15">
        <v>453</v>
      </c>
      <c r="M813" s="15">
        <v>901</v>
      </c>
      <c r="O813" s="13"/>
      <c r="P813" s="13"/>
    </row>
    <row r="814" spans="1:16" s="93" customFormat="1" ht="12.9" customHeight="1" x14ac:dyDescent="0.2">
      <c r="A814" s="11" t="str">
        <f t="shared" si="17"/>
        <v>CARNARVON2001</v>
      </c>
      <c r="B814" s="95" t="s">
        <v>14</v>
      </c>
      <c r="C814" s="88">
        <v>2001</v>
      </c>
      <c r="D814" s="89"/>
      <c r="E814" s="15">
        <v>407</v>
      </c>
      <c r="F814" s="15">
        <v>406</v>
      </c>
      <c r="G814" s="15">
        <v>813</v>
      </c>
      <c r="H814" s="90">
        <v>0</v>
      </c>
      <c r="I814" s="90">
        <v>0</v>
      </c>
      <c r="J814" s="15">
        <v>0</v>
      </c>
      <c r="K814" s="15">
        <v>407</v>
      </c>
      <c r="L814" s="15">
        <v>406</v>
      </c>
      <c r="M814" s="15">
        <v>813</v>
      </c>
      <c r="O814" s="13"/>
      <c r="P814" s="13"/>
    </row>
    <row r="815" spans="1:16" s="93" customFormat="1" ht="12.9" customHeight="1" x14ac:dyDescent="0.2">
      <c r="A815" s="11" t="str">
        <f t="shared" si="17"/>
        <v>CARNARVON2002</v>
      </c>
      <c r="B815" s="95" t="s">
        <v>14</v>
      </c>
      <c r="C815" s="88">
        <v>2002</v>
      </c>
      <c r="D815" s="89"/>
      <c r="E815" s="15">
        <v>411</v>
      </c>
      <c r="F815" s="15">
        <v>415</v>
      </c>
      <c r="G815" s="15">
        <v>826</v>
      </c>
      <c r="H815" s="90">
        <v>0</v>
      </c>
      <c r="I815" s="90">
        <v>0</v>
      </c>
      <c r="J815" s="15">
        <v>0</v>
      </c>
      <c r="K815" s="15">
        <v>411</v>
      </c>
      <c r="L815" s="15">
        <v>415</v>
      </c>
      <c r="M815" s="15">
        <v>826</v>
      </c>
      <c r="O815" s="13"/>
      <c r="P815" s="13"/>
    </row>
    <row r="816" spans="1:16" s="93" customFormat="1" ht="12.9" customHeight="1" x14ac:dyDescent="0.2">
      <c r="A816" s="11" t="str">
        <f t="shared" si="17"/>
        <v>CARNARVON2003</v>
      </c>
      <c r="B816" s="95" t="s">
        <v>14</v>
      </c>
      <c r="C816" s="88">
        <v>2003</v>
      </c>
      <c r="D816" s="89"/>
      <c r="E816" s="15">
        <v>474</v>
      </c>
      <c r="F816" s="15">
        <v>478</v>
      </c>
      <c r="G816" s="15">
        <v>952</v>
      </c>
      <c r="H816" s="90">
        <v>0</v>
      </c>
      <c r="I816" s="90">
        <v>0</v>
      </c>
      <c r="J816" s="15">
        <v>0</v>
      </c>
      <c r="K816" s="15">
        <v>474</v>
      </c>
      <c r="L816" s="15">
        <v>478</v>
      </c>
      <c r="M816" s="15">
        <v>952</v>
      </c>
      <c r="O816" s="13"/>
      <c r="P816" s="13"/>
    </row>
    <row r="817" spans="1:16" s="93" customFormat="1" ht="12.9" customHeight="1" x14ac:dyDescent="0.2">
      <c r="A817" s="11" t="str">
        <f t="shared" si="17"/>
        <v>CARNARVON2004</v>
      </c>
      <c r="B817" s="3" t="s">
        <v>14</v>
      </c>
      <c r="C817" s="12">
        <v>2004</v>
      </c>
      <c r="D817" s="12"/>
      <c r="E817" s="13">
        <v>443</v>
      </c>
      <c r="F817" s="13">
        <v>442</v>
      </c>
      <c r="G817" s="13">
        <v>885</v>
      </c>
      <c r="H817" s="13">
        <v>0</v>
      </c>
      <c r="I817" s="13">
        <v>0</v>
      </c>
      <c r="J817" s="13">
        <v>0</v>
      </c>
      <c r="K817" s="15">
        <v>443</v>
      </c>
      <c r="L817" s="15">
        <v>442</v>
      </c>
      <c r="M817" s="15">
        <v>885</v>
      </c>
      <c r="O817" s="13"/>
      <c r="P817" s="13"/>
    </row>
    <row r="818" spans="1:16" s="93" customFormat="1" ht="12.9" customHeight="1" x14ac:dyDescent="0.2">
      <c r="A818" s="11" t="str">
        <f t="shared" si="17"/>
        <v>CARNARVON2005</v>
      </c>
      <c r="B818" s="93" t="s">
        <v>14</v>
      </c>
      <c r="C818" s="88">
        <v>2005</v>
      </c>
      <c r="D818" s="89"/>
      <c r="E818" s="15">
        <v>386</v>
      </c>
      <c r="F818" s="15">
        <v>400</v>
      </c>
      <c r="G818" s="15">
        <v>786</v>
      </c>
      <c r="H818" s="15">
        <v>0</v>
      </c>
      <c r="I818" s="15">
        <v>0</v>
      </c>
      <c r="J818" s="15">
        <v>0</v>
      </c>
      <c r="K818" s="15">
        <v>386</v>
      </c>
      <c r="L818" s="15">
        <v>400</v>
      </c>
      <c r="M818" s="15">
        <v>786</v>
      </c>
      <c r="O818" s="13"/>
      <c r="P818" s="13"/>
    </row>
    <row r="819" spans="1:16" s="93" customFormat="1" ht="12.9" customHeight="1" x14ac:dyDescent="0.2">
      <c r="A819" s="11" t="str">
        <f t="shared" si="17"/>
        <v>CARNARVON2006</v>
      </c>
      <c r="B819" s="3" t="s">
        <v>14</v>
      </c>
      <c r="C819" s="12">
        <v>2006</v>
      </c>
      <c r="D819" s="12"/>
      <c r="E819" s="13">
        <v>446</v>
      </c>
      <c r="F819" s="13">
        <v>445</v>
      </c>
      <c r="G819" s="13">
        <v>891</v>
      </c>
      <c r="H819" s="13">
        <v>0</v>
      </c>
      <c r="I819" s="13">
        <v>0</v>
      </c>
      <c r="J819" s="13">
        <v>0</v>
      </c>
      <c r="K819" s="15">
        <v>446</v>
      </c>
      <c r="L819" s="15">
        <v>445</v>
      </c>
      <c r="M819" s="15">
        <v>891</v>
      </c>
      <c r="O819" s="13"/>
      <c r="P819" s="13"/>
    </row>
    <row r="820" spans="1:16" s="93" customFormat="1" ht="12.9" customHeight="1" x14ac:dyDescent="0.2">
      <c r="A820" s="11" t="str">
        <f t="shared" si="17"/>
        <v>CARNARVON2007</v>
      </c>
      <c r="B820" s="3" t="s">
        <v>14</v>
      </c>
      <c r="C820" s="12">
        <v>2007</v>
      </c>
      <c r="D820" s="12"/>
      <c r="E820" s="13">
        <v>489</v>
      </c>
      <c r="F820" s="13">
        <v>486</v>
      </c>
      <c r="G820" s="13">
        <v>975</v>
      </c>
      <c r="H820" s="13">
        <v>0</v>
      </c>
      <c r="I820" s="13">
        <v>0</v>
      </c>
      <c r="J820" s="13">
        <v>0</v>
      </c>
      <c r="K820" s="15">
        <v>489</v>
      </c>
      <c r="L820" s="15">
        <v>486</v>
      </c>
      <c r="M820" s="15">
        <v>975</v>
      </c>
      <c r="O820" s="13"/>
      <c r="P820" s="13"/>
    </row>
    <row r="821" spans="1:16" s="93" customFormat="1" ht="12.9" customHeight="1" x14ac:dyDescent="0.2">
      <c r="A821" s="11" t="str">
        <f t="shared" si="17"/>
        <v>CARNARVON2008</v>
      </c>
      <c r="B821" s="3" t="s">
        <v>14</v>
      </c>
      <c r="C821" s="12">
        <v>2008</v>
      </c>
      <c r="D821" s="12"/>
      <c r="E821" s="13">
        <v>434</v>
      </c>
      <c r="F821" s="13">
        <v>434</v>
      </c>
      <c r="G821" s="13">
        <v>868</v>
      </c>
      <c r="H821" s="13">
        <v>0</v>
      </c>
      <c r="I821" s="13">
        <v>0</v>
      </c>
      <c r="J821" s="13">
        <v>0</v>
      </c>
      <c r="K821" s="15">
        <v>434</v>
      </c>
      <c r="L821" s="15">
        <v>434</v>
      </c>
      <c r="M821" s="15">
        <v>868</v>
      </c>
      <c r="O821" s="13"/>
      <c r="P821" s="13"/>
    </row>
    <row r="822" spans="1:16" s="93" customFormat="1" ht="12.9" customHeight="1" x14ac:dyDescent="0.2">
      <c r="A822" s="11" t="str">
        <f t="shared" si="17"/>
        <v>CARNARVON2009</v>
      </c>
      <c r="B822" s="95" t="s">
        <v>14</v>
      </c>
      <c r="C822" s="88">
        <v>2009</v>
      </c>
      <c r="D822" s="89"/>
      <c r="E822" s="15">
        <v>532</v>
      </c>
      <c r="F822" s="15">
        <v>544</v>
      </c>
      <c r="G822" s="15">
        <v>1076</v>
      </c>
      <c r="H822" s="90">
        <v>0</v>
      </c>
      <c r="I822" s="90">
        <v>0</v>
      </c>
      <c r="J822" s="15">
        <v>0</v>
      </c>
      <c r="K822" s="15">
        <v>532</v>
      </c>
      <c r="L822" s="15">
        <v>544</v>
      </c>
      <c r="M822" s="15">
        <v>1076</v>
      </c>
      <c r="O822" s="13"/>
      <c r="P822" s="13"/>
    </row>
    <row r="823" spans="1:16" s="93" customFormat="1" ht="12.9" customHeight="1" x14ac:dyDescent="0.2">
      <c r="A823" s="11" t="str">
        <f t="shared" si="17"/>
        <v>CARNARVON2010</v>
      </c>
      <c r="B823" s="95" t="s">
        <v>14</v>
      </c>
      <c r="C823" s="88">
        <v>2010</v>
      </c>
      <c r="D823" s="89"/>
      <c r="E823" s="15">
        <v>511</v>
      </c>
      <c r="F823" s="15">
        <v>523</v>
      </c>
      <c r="G823" s="15">
        <v>1034</v>
      </c>
      <c r="H823" s="90">
        <v>0</v>
      </c>
      <c r="I823" s="90">
        <v>0</v>
      </c>
      <c r="J823" s="15">
        <v>0</v>
      </c>
      <c r="K823" s="15">
        <v>511</v>
      </c>
      <c r="L823" s="15">
        <v>523</v>
      </c>
      <c r="M823" s="15">
        <v>1034</v>
      </c>
      <c r="O823" s="13"/>
      <c r="P823" s="13"/>
    </row>
    <row r="824" spans="1:16" s="93" customFormat="1" ht="12.9" customHeight="1" x14ac:dyDescent="0.2">
      <c r="A824" s="11" t="str">
        <f t="shared" si="17"/>
        <v>CARNARVON2011</v>
      </c>
      <c r="B824" s="95" t="s">
        <v>14</v>
      </c>
      <c r="C824" s="88">
        <v>2011</v>
      </c>
      <c r="D824" s="89"/>
      <c r="E824" s="15">
        <v>547</v>
      </c>
      <c r="F824" s="15">
        <v>548</v>
      </c>
      <c r="G824" s="15">
        <v>1095</v>
      </c>
      <c r="H824" s="90">
        <v>0</v>
      </c>
      <c r="I824" s="90">
        <v>0</v>
      </c>
      <c r="J824" s="15">
        <v>0</v>
      </c>
      <c r="K824" s="15">
        <v>547</v>
      </c>
      <c r="L824" s="15">
        <v>548</v>
      </c>
      <c r="M824" s="15">
        <v>1095</v>
      </c>
      <c r="O824" s="13"/>
      <c r="P824" s="13"/>
    </row>
    <row r="825" spans="1:16" s="93" customFormat="1" ht="12.9" customHeight="1" x14ac:dyDescent="0.2">
      <c r="A825" s="11" t="str">
        <f t="shared" si="17"/>
        <v>CARNARVON2012</v>
      </c>
      <c r="B825" s="95" t="s">
        <v>14</v>
      </c>
      <c r="C825" s="88">
        <v>2012</v>
      </c>
      <c r="D825" s="89"/>
      <c r="E825" s="15">
        <v>562</v>
      </c>
      <c r="F825" s="15">
        <v>562</v>
      </c>
      <c r="G825" s="15">
        <v>1124</v>
      </c>
      <c r="H825" s="90">
        <v>0</v>
      </c>
      <c r="I825" s="90">
        <v>0</v>
      </c>
      <c r="J825" s="15">
        <v>0</v>
      </c>
      <c r="K825" s="15">
        <v>562</v>
      </c>
      <c r="L825" s="15">
        <v>562</v>
      </c>
      <c r="M825" s="15">
        <v>1124</v>
      </c>
      <c r="O825" s="13"/>
      <c r="P825" s="13"/>
    </row>
    <row r="826" spans="1:16" s="93" customFormat="1" ht="12.9" customHeight="1" x14ac:dyDescent="0.2">
      <c r="A826" s="11" t="str">
        <f t="shared" si="17"/>
        <v>CARNARVON2013</v>
      </c>
      <c r="B826" s="93" t="s">
        <v>14</v>
      </c>
      <c r="C826" s="12">
        <v>2013</v>
      </c>
      <c r="D826" s="89"/>
      <c r="E826" s="94">
        <v>594</v>
      </c>
      <c r="F826" s="94">
        <v>595</v>
      </c>
      <c r="G826" s="94">
        <v>1189</v>
      </c>
      <c r="H826" s="94">
        <v>0</v>
      </c>
      <c r="I826" s="94">
        <v>0</v>
      </c>
      <c r="J826" s="94">
        <v>0</v>
      </c>
      <c r="K826" s="15">
        <v>594</v>
      </c>
      <c r="L826" s="15">
        <v>595</v>
      </c>
      <c r="M826" s="15">
        <v>1189</v>
      </c>
      <c r="O826" s="13"/>
      <c r="P826" s="13"/>
    </row>
    <row r="827" spans="1:16" s="93" customFormat="1" ht="12.9" customHeight="1" x14ac:dyDescent="0.2">
      <c r="A827" s="11" t="str">
        <f t="shared" si="17"/>
        <v>CARNARVON2014</v>
      </c>
      <c r="B827" s="3" t="s">
        <v>14</v>
      </c>
      <c r="C827" s="12">
        <v>2014</v>
      </c>
      <c r="D827" s="12"/>
      <c r="E827" s="13">
        <v>509</v>
      </c>
      <c r="F827" s="13">
        <v>510</v>
      </c>
      <c r="G827" s="13">
        <v>1019</v>
      </c>
      <c r="H827" s="13">
        <v>0</v>
      </c>
      <c r="I827" s="13">
        <v>0</v>
      </c>
      <c r="J827" s="13">
        <v>0</v>
      </c>
      <c r="K827" s="15">
        <v>509</v>
      </c>
      <c r="L827" s="15">
        <v>510</v>
      </c>
      <c r="M827" s="15">
        <v>1019</v>
      </c>
      <c r="O827" s="13"/>
      <c r="P827" s="13"/>
    </row>
    <row r="828" spans="1:16" s="93" customFormat="1" ht="12.9" customHeight="1" x14ac:dyDescent="0.2">
      <c r="A828" s="11" t="str">
        <f t="shared" si="17"/>
        <v>CARNARVON2015</v>
      </c>
      <c r="B828" s="95" t="s">
        <v>14</v>
      </c>
      <c r="C828" s="88">
        <v>2015</v>
      </c>
      <c r="D828" s="89"/>
      <c r="E828" s="15">
        <v>565</v>
      </c>
      <c r="F828" s="15">
        <v>565</v>
      </c>
      <c r="G828" s="15">
        <v>1130</v>
      </c>
      <c r="H828" s="90">
        <v>0</v>
      </c>
      <c r="I828" s="90">
        <v>0</v>
      </c>
      <c r="J828" s="15">
        <v>0</v>
      </c>
      <c r="K828" s="15">
        <v>565</v>
      </c>
      <c r="L828" s="15">
        <v>565</v>
      </c>
      <c r="M828" s="15">
        <v>1130</v>
      </c>
      <c r="O828" s="13"/>
      <c r="P828" s="13"/>
    </row>
    <row r="829" spans="1:16" s="93" customFormat="1" ht="12.9" customHeight="1" x14ac:dyDescent="0.2">
      <c r="A829" s="11" t="str">
        <f t="shared" si="17"/>
        <v>CARNARVON2016</v>
      </c>
      <c r="B829" s="95" t="s">
        <v>14</v>
      </c>
      <c r="C829" s="88">
        <v>2016</v>
      </c>
      <c r="D829" s="89"/>
      <c r="E829" s="15">
        <v>496</v>
      </c>
      <c r="F829" s="15">
        <v>497</v>
      </c>
      <c r="G829" s="15">
        <v>993</v>
      </c>
      <c r="H829" s="90">
        <v>0</v>
      </c>
      <c r="I829" s="90">
        <v>0</v>
      </c>
      <c r="J829" s="15">
        <v>0</v>
      </c>
      <c r="K829" s="15">
        <v>496</v>
      </c>
      <c r="L829" s="15">
        <v>497</v>
      </c>
      <c r="M829" s="15">
        <v>993</v>
      </c>
      <c r="O829" s="13"/>
      <c r="P829" s="13"/>
    </row>
    <row r="830" spans="1:16" s="93" customFormat="1" ht="12.9" customHeight="1" x14ac:dyDescent="0.2">
      <c r="A830" s="11" t="str">
        <f t="shared" si="17"/>
        <v>CARNARVON2017</v>
      </c>
      <c r="B830" s="3" t="s">
        <v>14</v>
      </c>
      <c r="C830" s="12">
        <v>2017</v>
      </c>
      <c r="D830" s="12"/>
      <c r="E830" s="13">
        <v>494</v>
      </c>
      <c r="F830" s="13">
        <v>495</v>
      </c>
      <c r="G830" s="13">
        <v>989</v>
      </c>
      <c r="H830" s="13">
        <v>0</v>
      </c>
      <c r="I830" s="13">
        <v>0</v>
      </c>
      <c r="J830" s="13">
        <v>0</v>
      </c>
      <c r="K830" s="15">
        <v>494</v>
      </c>
      <c r="L830" s="15">
        <v>495</v>
      </c>
      <c r="M830" s="15">
        <v>989</v>
      </c>
      <c r="O830" s="13"/>
      <c r="P830" s="13"/>
    </row>
    <row r="831" spans="1:16" s="93" customFormat="1" ht="12.9" customHeight="1" x14ac:dyDescent="0.2">
      <c r="A831" s="11" t="str">
        <f t="shared" si="17"/>
        <v>CARNARVON2018</v>
      </c>
      <c r="B831" s="95" t="s">
        <v>14</v>
      </c>
      <c r="C831" s="88">
        <v>2018</v>
      </c>
      <c r="D831" s="89"/>
      <c r="E831" s="15">
        <v>561</v>
      </c>
      <c r="F831" s="15">
        <v>477</v>
      </c>
      <c r="G831" s="15">
        <v>1038</v>
      </c>
      <c r="H831" s="90">
        <v>0</v>
      </c>
      <c r="I831" s="90">
        <v>0</v>
      </c>
      <c r="J831" s="15">
        <v>0</v>
      </c>
      <c r="K831" s="15">
        <v>561</v>
      </c>
      <c r="L831" s="15">
        <v>477</v>
      </c>
      <c r="M831" s="15">
        <v>1038</v>
      </c>
      <c r="O831" s="13"/>
      <c r="P831" s="13"/>
    </row>
    <row r="832" spans="1:16" s="93" customFormat="1" ht="12.9" customHeight="1" x14ac:dyDescent="0.2">
      <c r="A832" s="11" t="str">
        <f t="shared" si="17"/>
        <v>CARNARVON2019</v>
      </c>
      <c r="B832" s="3" t="s">
        <v>14</v>
      </c>
      <c r="C832" s="12">
        <v>2019</v>
      </c>
      <c r="D832" s="12"/>
      <c r="E832" s="13">
        <v>622</v>
      </c>
      <c r="F832" s="13">
        <v>616</v>
      </c>
      <c r="G832" s="13">
        <v>1238</v>
      </c>
      <c r="H832" s="13">
        <v>0</v>
      </c>
      <c r="I832" s="13">
        <v>0</v>
      </c>
      <c r="J832" s="13">
        <v>0</v>
      </c>
      <c r="K832" s="15">
        <v>622</v>
      </c>
      <c r="L832" s="15">
        <v>616</v>
      </c>
      <c r="M832" s="15">
        <v>1238</v>
      </c>
      <c r="O832" s="13"/>
      <c r="P832" s="13"/>
    </row>
    <row r="833" spans="1:16" s="93" customFormat="1" ht="12.9" customHeight="1" x14ac:dyDescent="0.2">
      <c r="A833" s="11" t="str">
        <f t="shared" si="17"/>
        <v>CARNARVON2020</v>
      </c>
      <c r="B833" s="95" t="s">
        <v>14</v>
      </c>
      <c r="C833" s="88">
        <v>2020</v>
      </c>
      <c r="D833" s="89"/>
      <c r="E833" s="15">
        <v>414</v>
      </c>
      <c r="F833" s="15">
        <v>416</v>
      </c>
      <c r="G833" s="15">
        <v>830</v>
      </c>
      <c r="H833" s="90">
        <v>0</v>
      </c>
      <c r="I833" s="90">
        <v>0</v>
      </c>
      <c r="J833" s="15">
        <v>0</v>
      </c>
      <c r="K833" s="15">
        <v>414</v>
      </c>
      <c r="L833" s="15">
        <v>416</v>
      </c>
      <c r="M833" s="15">
        <v>830</v>
      </c>
      <c r="O833" s="13"/>
      <c r="P833" s="13"/>
    </row>
    <row r="834" spans="1:16" s="93" customFormat="1" ht="12.9" customHeight="1" x14ac:dyDescent="0.2">
      <c r="A834" s="11" t="str">
        <f t="shared" si="17"/>
        <v>CARNARVON2021</v>
      </c>
      <c r="B834" s="95" t="s">
        <v>14</v>
      </c>
      <c r="C834" s="88">
        <v>2021</v>
      </c>
      <c r="D834" s="89"/>
      <c r="E834" s="15">
        <v>588</v>
      </c>
      <c r="F834" s="15">
        <v>587</v>
      </c>
      <c r="G834" s="15">
        <v>1175</v>
      </c>
      <c r="H834" s="90">
        <v>0</v>
      </c>
      <c r="I834" s="90">
        <v>0</v>
      </c>
      <c r="J834" s="15">
        <v>0</v>
      </c>
      <c r="K834" s="15">
        <v>588</v>
      </c>
      <c r="L834" s="15">
        <v>587</v>
      </c>
      <c r="M834" s="15">
        <v>1175</v>
      </c>
      <c r="O834" s="13"/>
      <c r="P834" s="13"/>
    </row>
    <row r="835" spans="1:16" s="93" customFormat="1" ht="12.9" customHeight="1" x14ac:dyDescent="0.2">
      <c r="A835" s="11" t="str">
        <f t="shared" si="17"/>
        <v>CARNARVON2022</v>
      </c>
      <c r="B835" s="3" t="s">
        <v>14</v>
      </c>
      <c r="C835" s="12">
        <v>2022</v>
      </c>
      <c r="D835" s="12"/>
      <c r="E835" s="13">
        <v>667</v>
      </c>
      <c r="F835" s="13">
        <v>656</v>
      </c>
      <c r="G835" s="13">
        <v>1323</v>
      </c>
      <c r="H835" s="13">
        <v>0</v>
      </c>
      <c r="I835" s="13">
        <v>0</v>
      </c>
      <c r="J835" s="13">
        <v>0</v>
      </c>
      <c r="K835" s="15">
        <v>667</v>
      </c>
      <c r="L835" s="15">
        <v>656</v>
      </c>
      <c r="M835" s="15">
        <v>1323</v>
      </c>
      <c r="O835" s="13"/>
      <c r="P835" s="13"/>
    </row>
    <row r="836" spans="1:16" s="93" customFormat="1" ht="12.9" customHeight="1" x14ac:dyDescent="0.2">
      <c r="A836" s="11" t="str">
        <f t="shared" si="17"/>
        <v>CARNARVON2023</v>
      </c>
      <c r="B836" s="3" t="s">
        <v>14</v>
      </c>
      <c r="C836" s="12">
        <v>2023</v>
      </c>
      <c r="D836" s="12"/>
      <c r="E836" s="13">
        <v>612</v>
      </c>
      <c r="F836" s="13">
        <v>605</v>
      </c>
      <c r="G836" s="13">
        <v>1217</v>
      </c>
      <c r="H836" s="13">
        <v>0</v>
      </c>
      <c r="I836" s="13">
        <v>0</v>
      </c>
      <c r="J836" s="13">
        <v>0</v>
      </c>
      <c r="K836" s="15">
        <v>612</v>
      </c>
      <c r="L836" s="15">
        <v>605</v>
      </c>
      <c r="M836" s="15">
        <v>1217</v>
      </c>
      <c r="O836" s="13"/>
      <c r="P836" s="13"/>
    </row>
    <row r="837" spans="1:16" s="93" customFormat="1" ht="12.9" customHeight="1" x14ac:dyDescent="0.2">
      <c r="A837" s="11" t="str">
        <f t="shared" si="17"/>
        <v>CARNARVON2024</v>
      </c>
      <c r="B837" s="3" t="s">
        <v>14</v>
      </c>
      <c r="C837" s="12">
        <v>2024</v>
      </c>
      <c r="D837" s="12"/>
      <c r="E837" s="13">
        <v>611</v>
      </c>
      <c r="F837" s="13">
        <v>614</v>
      </c>
      <c r="G837" s="13">
        <v>1225</v>
      </c>
      <c r="H837" s="13">
        <v>0</v>
      </c>
      <c r="I837" s="13">
        <v>0</v>
      </c>
      <c r="J837" s="13">
        <v>0</v>
      </c>
      <c r="K837" s="15">
        <v>611</v>
      </c>
      <c r="L837" s="15">
        <v>614</v>
      </c>
      <c r="M837" s="15">
        <v>1225</v>
      </c>
      <c r="O837" s="13"/>
      <c r="P837" s="13"/>
    </row>
    <row r="838" spans="1:16" s="93" customFormat="1" ht="12.9" customHeight="1" x14ac:dyDescent="0.2">
      <c r="A838" s="11" t="str">
        <f t="shared" si="17"/>
        <v>CEDUNA1985</v>
      </c>
      <c r="B838" s="95" t="s">
        <v>13</v>
      </c>
      <c r="C838" s="88">
        <v>1985</v>
      </c>
      <c r="D838" s="89"/>
      <c r="E838" s="15">
        <v>259</v>
      </c>
      <c r="F838" s="15">
        <v>259</v>
      </c>
      <c r="G838" s="15">
        <v>518</v>
      </c>
      <c r="H838" s="90">
        <v>0</v>
      </c>
      <c r="I838" s="90">
        <v>0</v>
      </c>
      <c r="J838" s="15">
        <v>0</v>
      </c>
      <c r="K838" s="15">
        <v>259</v>
      </c>
      <c r="L838" s="15">
        <v>259</v>
      </c>
      <c r="M838" s="15">
        <v>518</v>
      </c>
      <c r="O838" s="13"/>
      <c r="P838" s="13"/>
    </row>
    <row r="839" spans="1:16" s="93" customFormat="1" ht="12.9" customHeight="1" x14ac:dyDescent="0.2">
      <c r="A839" s="11" t="str">
        <f t="shared" si="17"/>
        <v>CEDUNA1986</v>
      </c>
      <c r="B839" s="3" t="s">
        <v>13</v>
      </c>
      <c r="C839" s="12">
        <v>1986</v>
      </c>
      <c r="D839" s="12"/>
      <c r="E839" s="13">
        <v>69</v>
      </c>
      <c r="F839" s="13">
        <v>69</v>
      </c>
      <c r="G839" s="13">
        <v>138</v>
      </c>
      <c r="H839" s="13">
        <v>0</v>
      </c>
      <c r="I839" s="13">
        <v>0</v>
      </c>
      <c r="J839" s="13">
        <v>0</v>
      </c>
      <c r="K839" s="15">
        <v>69</v>
      </c>
      <c r="L839" s="15">
        <v>69</v>
      </c>
      <c r="M839" s="15">
        <v>138</v>
      </c>
      <c r="O839" s="13"/>
      <c r="P839" s="13"/>
    </row>
    <row r="840" spans="1:16" s="93" customFormat="1" ht="12.9" customHeight="1" x14ac:dyDescent="0.2">
      <c r="A840" s="11" t="str">
        <f t="shared" si="17"/>
        <v>CEDUNA1987</v>
      </c>
      <c r="B840" s="95" t="s">
        <v>13</v>
      </c>
      <c r="C840" s="88">
        <v>1987</v>
      </c>
      <c r="D840" s="89"/>
      <c r="E840" s="15">
        <v>293</v>
      </c>
      <c r="F840" s="15">
        <v>326</v>
      </c>
      <c r="G840" s="15">
        <v>619</v>
      </c>
      <c r="H840" s="90">
        <v>0</v>
      </c>
      <c r="I840" s="90">
        <v>0</v>
      </c>
      <c r="J840" s="15">
        <v>0</v>
      </c>
      <c r="K840" s="15">
        <v>293</v>
      </c>
      <c r="L840" s="15">
        <v>326</v>
      </c>
      <c r="M840" s="15">
        <v>619</v>
      </c>
      <c r="O840" s="13"/>
      <c r="P840" s="13"/>
    </row>
    <row r="841" spans="1:16" s="93" customFormat="1" ht="12.9" customHeight="1" x14ac:dyDescent="0.2">
      <c r="A841" s="11" t="str">
        <f t="shared" ref="A841:A880" si="18">CONCATENATE(B841,C841)</f>
        <v>CEDUNA1988</v>
      </c>
      <c r="B841" s="91" t="s">
        <v>13</v>
      </c>
      <c r="C841" s="16">
        <v>1988</v>
      </c>
      <c r="D841" s="89"/>
      <c r="E841" s="92">
        <v>304</v>
      </c>
      <c r="F841" s="92">
        <v>305</v>
      </c>
      <c r="G841" s="92">
        <v>609</v>
      </c>
      <c r="H841" s="92">
        <v>0</v>
      </c>
      <c r="I841" s="92">
        <v>0</v>
      </c>
      <c r="J841" s="92">
        <v>0</v>
      </c>
      <c r="K841" s="15">
        <v>304</v>
      </c>
      <c r="L841" s="15">
        <v>305</v>
      </c>
      <c r="M841" s="15">
        <v>609</v>
      </c>
      <c r="O841" s="13"/>
      <c r="P841" s="13"/>
    </row>
    <row r="842" spans="1:16" s="93" customFormat="1" ht="12.9" customHeight="1" x14ac:dyDescent="0.2">
      <c r="A842" s="11" t="str">
        <f t="shared" si="18"/>
        <v>CEDUNA1989</v>
      </c>
      <c r="B842" s="3" t="s">
        <v>13</v>
      </c>
      <c r="C842" s="12">
        <v>1989</v>
      </c>
      <c r="D842" s="12"/>
      <c r="E842" s="13">
        <v>301</v>
      </c>
      <c r="F842" s="13">
        <v>297</v>
      </c>
      <c r="G842" s="13">
        <v>598</v>
      </c>
      <c r="H842" s="13">
        <v>0</v>
      </c>
      <c r="I842" s="13">
        <v>0</v>
      </c>
      <c r="J842" s="13">
        <v>0</v>
      </c>
      <c r="K842" s="15">
        <v>301</v>
      </c>
      <c r="L842" s="15">
        <v>297</v>
      </c>
      <c r="M842" s="15">
        <v>598</v>
      </c>
      <c r="O842" s="13"/>
      <c r="P842" s="13"/>
    </row>
    <row r="843" spans="1:16" s="93" customFormat="1" ht="12.9" customHeight="1" x14ac:dyDescent="0.2">
      <c r="A843" s="11" t="str">
        <f t="shared" si="18"/>
        <v>CEDUNA1990</v>
      </c>
      <c r="B843" s="3" t="s">
        <v>13</v>
      </c>
      <c r="C843" s="12">
        <v>1990</v>
      </c>
      <c r="D843" s="12"/>
      <c r="E843" s="13">
        <v>300</v>
      </c>
      <c r="F843" s="13">
        <v>345</v>
      </c>
      <c r="G843" s="13">
        <v>645</v>
      </c>
      <c r="H843" s="13">
        <v>0</v>
      </c>
      <c r="I843" s="13">
        <v>0</v>
      </c>
      <c r="J843" s="13">
        <v>0</v>
      </c>
      <c r="K843" s="15">
        <v>300</v>
      </c>
      <c r="L843" s="15">
        <v>345</v>
      </c>
      <c r="M843" s="15">
        <v>645</v>
      </c>
      <c r="O843" s="13"/>
      <c r="P843" s="13"/>
    </row>
    <row r="844" spans="1:16" s="93" customFormat="1" ht="12.9" customHeight="1" x14ac:dyDescent="0.2">
      <c r="A844" s="11" t="str">
        <f t="shared" si="18"/>
        <v>CEDUNA1991</v>
      </c>
      <c r="B844" s="3" t="s">
        <v>13</v>
      </c>
      <c r="C844" s="12">
        <v>1991</v>
      </c>
      <c r="D844" s="12"/>
      <c r="E844" s="13">
        <v>324</v>
      </c>
      <c r="F844" s="13">
        <v>322</v>
      </c>
      <c r="G844" s="13">
        <v>646</v>
      </c>
      <c r="H844" s="13">
        <v>0</v>
      </c>
      <c r="I844" s="13">
        <v>0</v>
      </c>
      <c r="J844" s="13">
        <v>0</v>
      </c>
      <c r="K844" s="15">
        <v>324</v>
      </c>
      <c r="L844" s="15">
        <v>322</v>
      </c>
      <c r="M844" s="15">
        <v>646</v>
      </c>
      <c r="O844" s="13"/>
      <c r="P844" s="13"/>
    </row>
    <row r="845" spans="1:16" s="93" customFormat="1" ht="12.9" customHeight="1" x14ac:dyDescent="0.2">
      <c r="A845" s="11" t="str">
        <f t="shared" si="18"/>
        <v>CEDUNA1992</v>
      </c>
      <c r="B845" s="3" t="s">
        <v>13</v>
      </c>
      <c r="C845" s="12">
        <v>1992</v>
      </c>
      <c r="D845" s="12"/>
      <c r="E845" s="13">
        <v>342</v>
      </c>
      <c r="F845" s="13">
        <v>341</v>
      </c>
      <c r="G845" s="13">
        <v>683</v>
      </c>
      <c r="H845" s="13">
        <v>0</v>
      </c>
      <c r="I845" s="13">
        <v>0</v>
      </c>
      <c r="J845" s="13">
        <v>0</v>
      </c>
      <c r="K845" s="15">
        <v>342</v>
      </c>
      <c r="L845" s="15">
        <v>341</v>
      </c>
      <c r="M845" s="15">
        <v>683</v>
      </c>
      <c r="O845" s="13"/>
      <c r="P845" s="13"/>
    </row>
    <row r="846" spans="1:16" s="93" customFormat="1" ht="12.9" customHeight="1" x14ac:dyDescent="0.2">
      <c r="A846" s="11" t="str">
        <f t="shared" si="18"/>
        <v>CEDUNA1993</v>
      </c>
      <c r="B846" s="91" t="s">
        <v>13</v>
      </c>
      <c r="C846" s="16">
        <v>1993</v>
      </c>
      <c r="D846" s="89"/>
      <c r="E846" s="92">
        <v>343</v>
      </c>
      <c r="F846" s="92">
        <v>343</v>
      </c>
      <c r="G846" s="92">
        <v>686</v>
      </c>
      <c r="H846" s="92">
        <v>0</v>
      </c>
      <c r="I846" s="92">
        <v>0</v>
      </c>
      <c r="J846" s="92">
        <v>0</v>
      </c>
      <c r="K846" s="15">
        <v>343</v>
      </c>
      <c r="L846" s="15">
        <v>343</v>
      </c>
      <c r="M846" s="15">
        <v>686</v>
      </c>
      <c r="O846" s="13"/>
      <c r="P846" s="13"/>
    </row>
    <row r="847" spans="1:16" s="93" customFormat="1" ht="12.9" customHeight="1" x14ac:dyDescent="0.2">
      <c r="A847" s="11" t="str">
        <f t="shared" si="18"/>
        <v>CEDUNA1994</v>
      </c>
      <c r="B847" s="3" t="s">
        <v>13</v>
      </c>
      <c r="C847" s="12">
        <v>1994</v>
      </c>
      <c r="D847" s="12"/>
      <c r="E847" s="13">
        <v>348</v>
      </c>
      <c r="F847" s="13">
        <v>348</v>
      </c>
      <c r="G847" s="13">
        <v>696</v>
      </c>
      <c r="H847" s="13">
        <v>0</v>
      </c>
      <c r="I847" s="13">
        <v>0</v>
      </c>
      <c r="J847" s="13">
        <v>0</v>
      </c>
      <c r="K847" s="15">
        <v>348</v>
      </c>
      <c r="L847" s="15">
        <v>348</v>
      </c>
      <c r="M847" s="15">
        <v>696</v>
      </c>
      <c r="O847" s="13"/>
      <c r="P847" s="13"/>
    </row>
    <row r="848" spans="1:16" s="93" customFormat="1" ht="12.9" customHeight="1" x14ac:dyDescent="0.2">
      <c r="A848" s="11" t="str">
        <f t="shared" si="18"/>
        <v>CEDUNA1995</v>
      </c>
      <c r="B848" s="3" t="s">
        <v>13</v>
      </c>
      <c r="C848" s="12">
        <v>1995</v>
      </c>
      <c r="D848" s="12"/>
      <c r="E848" s="13">
        <v>345</v>
      </c>
      <c r="F848" s="13">
        <v>345</v>
      </c>
      <c r="G848" s="13">
        <v>690</v>
      </c>
      <c r="H848" s="13">
        <v>0</v>
      </c>
      <c r="I848" s="13">
        <v>0</v>
      </c>
      <c r="J848" s="13">
        <v>0</v>
      </c>
      <c r="K848" s="15">
        <v>345</v>
      </c>
      <c r="L848" s="15">
        <v>345</v>
      </c>
      <c r="M848" s="15">
        <v>690</v>
      </c>
      <c r="O848" s="13"/>
      <c r="P848" s="13"/>
    </row>
    <row r="849" spans="1:16" s="93" customFormat="1" ht="12.9" customHeight="1" x14ac:dyDescent="0.2">
      <c r="A849" s="11" t="str">
        <f t="shared" si="18"/>
        <v>CEDUNA1996</v>
      </c>
      <c r="B849" s="3" t="s">
        <v>13</v>
      </c>
      <c r="C849" s="12">
        <v>1996</v>
      </c>
      <c r="D849" s="89"/>
      <c r="E849" s="13">
        <v>589</v>
      </c>
      <c r="F849" s="13">
        <v>588</v>
      </c>
      <c r="G849" s="13">
        <v>1177</v>
      </c>
      <c r="H849" s="13">
        <v>0</v>
      </c>
      <c r="I849" s="13">
        <v>0</v>
      </c>
      <c r="J849" s="13">
        <v>0</v>
      </c>
      <c r="K849" s="15">
        <v>589</v>
      </c>
      <c r="L849" s="15">
        <v>588</v>
      </c>
      <c r="M849" s="15">
        <v>1177</v>
      </c>
      <c r="O849" s="13"/>
      <c r="P849" s="13"/>
    </row>
    <row r="850" spans="1:16" s="93" customFormat="1" ht="12.9" customHeight="1" x14ac:dyDescent="0.2">
      <c r="A850" s="11" t="str">
        <f t="shared" si="18"/>
        <v>CEDUNA1997</v>
      </c>
      <c r="B850" s="3" t="s">
        <v>13</v>
      </c>
      <c r="C850" s="12">
        <v>1997</v>
      </c>
      <c r="D850" s="12"/>
      <c r="E850" s="13">
        <v>658</v>
      </c>
      <c r="F850" s="13">
        <v>657</v>
      </c>
      <c r="G850" s="13">
        <v>1315</v>
      </c>
      <c r="H850" s="13">
        <v>0</v>
      </c>
      <c r="I850" s="13">
        <v>0</v>
      </c>
      <c r="J850" s="13">
        <v>0</v>
      </c>
      <c r="K850" s="15">
        <v>658</v>
      </c>
      <c r="L850" s="15">
        <v>657</v>
      </c>
      <c r="M850" s="15">
        <v>1315</v>
      </c>
      <c r="O850" s="13"/>
      <c r="P850" s="13"/>
    </row>
    <row r="851" spans="1:16" s="93" customFormat="1" ht="12.9" customHeight="1" x14ac:dyDescent="0.2">
      <c r="A851" s="11" t="str">
        <f t="shared" si="18"/>
        <v>CEDUNA1998</v>
      </c>
      <c r="B851" s="91" t="s">
        <v>13</v>
      </c>
      <c r="C851" s="16">
        <v>1998</v>
      </c>
      <c r="D851" s="89"/>
      <c r="E851" s="92">
        <v>636</v>
      </c>
      <c r="F851" s="92">
        <v>634</v>
      </c>
      <c r="G851" s="92">
        <v>1270</v>
      </c>
      <c r="H851" s="92">
        <v>0</v>
      </c>
      <c r="I851" s="92">
        <v>0</v>
      </c>
      <c r="J851" s="92">
        <v>0</v>
      </c>
      <c r="K851" s="15">
        <v>636</v>
      </c>
      <c r="L851" s="15">
        <v>634</v>
      </c>
      <c r="M851" s="15">
        <v>1270</v>
      </c>
      <c r="O851" s="13"/>
      <c r="P851" s="13"/>
    </row>
    <row r="852" spans="1:16" s="93" customFormat="1" ht="12.9" customHeight="1" x14ac:dyDescent="0.2">
      <c r="A852" s="11" t="str">
        <f t="shared" si="18"/>
        <v>CEDUNA1999</v>
      </c>
      <c r="B852" s="95" t="s">
        <v>13</v>
      </c>
      <c r="C852" s="88">
        <v>1999</v>
      </c>
      <c r="D852" s="89"/>
      <c r="E852" s="15">
        <v>519</v>
      </c>
      <c r="F852" s="15">
        <v>519</v>
      </c>
      <c r="G852" s="15">
        <v>1038</v>
      </c>
      <c r="H852" s="90">
        <v>0</v>
      </c>
      <c r="I852" s="90">
        <v>0</v>
      </c>
      <c r="J852" s="15">
        <v>0</v>
      </c>
      <c r="K852" s="15">
        <v>519</v>
      </c>
      <c r="L852" s="15">
        <v>519</v>
      </c>
      <c r="M852" s="15">
        <v>1038</v>
      </c>
      <c r="O852" s="13"/>
      <c r="P852" s="13"/>
    </row>
    <row r="853" spans="1:16" s="93" customFormat="1" ht="12.9" customHeight="1" x14ac:dyDescent="0.2">
      <c r="A853" s="11" t="str">
        <f t="shared" si="18"/>
        <v>CEDUNA2000</v>
      </c>
      <c r="B853" s="3" t="s">
        <v>13</v>
      </c>
      <c r="C853" s="12">
        <v>2000</v>
      </c>
      <c r="D853" s="12"/>
      <c r="E853" s="13">
        <v>417</v>
      </c>
      <c r="F853" s="13">
        <v>417</v>
      </c>
      <c r="G853" s="13">
        <v>834</v>
      </c>
      <c r="H853" s="13">
        <v>0</v>
      </c>
      <c r="I853" s="13">
        <v>0</v>
      </c>
      <c r="J853" s="13">
        <v>0</v>
      </c>
      <c r="K853" s="15">
        <v>417</v>
      </c>
      <c r="L853" s="15">
        <v>417</v>
      </c>
      <c r="M853" s="15">
        <v>834</v>
      </c>
      <c r="O853" s="13"/>
      <c r="P853" s="13"/>
    </row>
    <row r="854" spans="1:16" s="93" customFormat="1" ht="12.9" customHeight="1" x14ac:dyDescent="0.2">
      <c r="A854" s="11" t="str">
        <f t="shared" si="18"/>
        <v>CEDUNA2001</v>
      </c>
      <c r="B854" s="95" t="s">
        <v>13</v>
      </c>
      <c r="C854" s="88">
        <v>2001</v>
      </c>
      <c r="D854" s="89"/>
      <c r="E854" s="15">
        <v>401</v>
      </c>
      <c r="F854" s="15">
        <v>401</v>
      </c>
      <c r="G854" s="15">
        <v>802</v>
      </c>
      <c r="H854" s="90">
        <v>0</v>
      </c>
      <c r="I854" s="90">
        <v>0</v>
      </c>
      <c r="J854" s="15">
        <v>0</v>
      </c>
      <c r="K854" s="15">
        <v>401</v>
      </c>
      <c r="L854" s="15">
        <v>401</v>
      </c>
      <c r="M854" s="15">
        <v>802</v>
      </c>
      <c r="O854" s="13"/>
      <c r="P854" s="13"/>
    </row>
    <row r="855" spans="1:16" s="93" customFormat="1" ht="12.9" customHeight="1" x14ac:dyDescent="0.2">
      <c r="A855" s="11" t="str">
        <f t="shared" si="18"/>
        <v>CEDUNA2002</v>
      </c>
      <c r="B855" s="3" t="s">
        <v>13</v>
      </c>
      <c r="C855" s="12">
        <v>2002</v>
      </c>
      <c r="D855" s="12"/>
      <c r="E855" s="13">
        <v>407</v>
      </c>
      <c r="F855" s="13">
        <v>407</v>
      </c>
      <c r="G855" s="13">
        <v>814</v>
      </c>
      <c r="H855" s="13">
        <v>0</v>
      </c>
      <c r="I855" s="13">
        <v>0</v>
      </c>
      <c r="J855" s="13">
        <v>0</v>
      </c>
      <c r="K855" s="15">
        <v>407</v>
      </c>
      <c r="L855" s="15">
        <v>407</v>
      </c>
      <c r="M855" s="15">
        <v>814</v>
      </c>
      <c r="O855" s="13"/>
      <c r="P855" s="13"/>
    </row>
    <row r="856" spans="1:16" s="93" customFormat="1" ht="12.9" customHeight="1" x14ac:dyDescent="0.2">
      <c r="A856" s="11" t="str">
        <f t="shared" si="18"/>
        <v>CEDUNA2003</v>
      </c>
      <c r="B856" s="3" t="s">
        <v>13</v>
      </c>
      <c r="C856" s="12">
        <v>2003</v>
      </c>
      <c r="D856" s="12"/>
      <c r="E856" s="13">
        <v>505</v>
      </c>
      <c r="F856" s="13">
        <v>504</v>
      </c>
      <c r="G856" s="13">
        <v>1009</v>
      </c>
      <c r="H856" s="13">
        <v>0</v>
      </c>
      <c r="I856" s="13">
        <v>0</v>
      </c>
      <c r="J856" s="13">
        <v>0</v>
      </c>
      <c r="K856" s="15">
        <v>505</v>
      </c>
      <c r="L856" s="15">
        <v>504</v>
      </c>
      <c r="M856" s="15">
        <v>1009</v>
      </c>
      <c r="O856" s="13"/>
      <c r="P856" s="13"/>
    </row>
    <row r="857" spans="1:16" s="93" customFormat="1" ht="12.9" customHeight="1" x14ac:dyDescent="0.2">
      <c r="A857" s="11" t="str">
        <f t="shared" si="18"/>
        <v>CEDUNA2004</v>
      </c>
      <c r="B857" s="95" t="s">
        <v>13</v>
      </c>
      <c r="C857" s="88">
        <v>2004</v>
      </c>
      <c r="D857" s="89"/>
      <c r="E857" s="15">
        <v>482</v>
      </c>
      <c r="F857" s="15">
        <v>482</v>
      </c>
      <c r="G857" s="15">
        <v>964</v>
      </c>
      <c r="H857" s="90">
        <v>0</v>
      </c>
      <c r="I857" s="90">
        <v>0</v>
      </c>
      <c r="J857" s="15">
        <v>0</v>
      </c>
      <c r="K857" s="15">
        <v>482</v>
      </c>
      <c r="L857" s="15">
        <v>482</v>
      </c>
      <c r="M857" s="15">
        <v>964</v>
      </c>
      <c r="O857" s="13"/>
      <c r="P857" s="13"/>
    </row>
    <row r="858" spans="1:16" s="93" customFormat="1" ht="12.9" customHeight="1" x14ac:dyDescent="0.2">
      <c r="A858" s="11" t="str">
        <f t="shared" si="18"/>
        <v>CEDUNA2005</v>
      </c>
      <c r="B858" s="3" t="s">
        <v>13</v>
      </c>
      <c r="C858" s="12">
        <v>2005</v>
      </c>
      <c r="D858" s="12"/>
      <c r="E858" s="13">
        <v>552</v>
      </c>
      <c r="F858" s="13">
        <v>552</v>
      </c>
      <c r="G858" s="13">
        <v>1104</v>
      </c>
      <c r="H858" s="13">
        <v>0</v>
      </c>
      <c r="I858" s="13">
        <v>0</v>
      </c>
      <c r="J858" s="13">
        <v>0</v>
      </c>
      <c r="K858" s="15">
        <v>552</v>
      </c>
      <c r="L858" s="15">
        <v>552</v>
      </c>
      <c r="M858" s="15">
        <v>1104</v>
      </c>
      <c r="O858" s="13"/>
      <c r="P858" s="13"/>
    </row>
    <row r="859" spans="1:16" s="93" customFormat="1" ht="12.9" customHeight="1" x14ac:dyDescent="0.2">
      <c r="A859" s="11" t="str">
        <f t="shared" si="18"/>
        <v>CEDUNA2006</v>
      </c>
      <c r="B859" s="3" t="s">
        <v>13</v>
      </c>
      <c r="C859" s="12">
        <v>2006</v>
      </c>
      <c r="D859" s="12"/>
      <c r="E859" s="13">
        <v>612</v>
      </c>
      <c r="F859" s="13">
        <v>612</v>
      </c>
      <c r="G859" s="13">
        <v>1224</v>
      </c>
      <c r="H859" s="13">
        <v>0</v>
      </c>
      <c r="I859" s="13">
        <v>0</v>
      </c>
      <c r="J859" s="13">
        <v>0</v>
      </c>
      <c r="K859" s="15">
        <v>612</v>
      </c>
      <c r="L859" s="15">
        <v>612</v>
      </c>
      <c r="M859" s="15">
        <v>1224</v>
      </c>
      <c r="O859" s="13"/>
      <c r="P859" s="13"/>
    </row>
    <row r="860" spans="1:16" s="93" customFormat="1" ht="12.9" customHeight="1" x14ac:dyDescent="0.2">
      <c r="A860" s="11" t="str">
        <f t="shared" si="18"/>
        <v>CEDUNA2007</v>
      </c>
      <c r="B860" s="3" t="s">
        <v>13</v>
      </c>
      <c r="C860" s="12">
        <v>2007</v>
      </c>
      <c r="D860" s="12"/>
      <c r="E860" s="13">
        <v>605</v>
      </c>
      <c r="F860" s="13">
        <v>605</v>
      </c>
      <c r="G860" s="13">
        <v>1210</v>
      </c>
      <c r="H860" s="13">
        <v>0</v>
      </c>
      <c r="I860" s="13">
        <v>0</v>
      </c>
      <c r="J860" s="13">
        <v>0</v>
      </c>
      <c r="K860" s="15">
        <v>605</v>
      </c>
      <c r="L860" s="15">
        <v>605</v>
      </c>
      <c r="M860" s="15">
        <v>1210</v>
      </c>
      <c r="O860" s="13"/>
      <c r="P860" s="13"/>
    </row>
    <row r="861" spans="1:16" s="93" customFormat="1" ht="12.9" customHeight="1" x14ac:dyDescent="0.2">
      <c r="A861" s="11" t="str">
        <f t="shared" si="18"/>
        <v>CEDUNA2008</v>
      </c>
      <c r="B861" s="93" t="s">
        <v>13</v>
      </c>
      <c r="C861" s="88">
        <v>2008</v>
      </c>
      <c r="D861" s="89"/>
      <c r="E861" s="15">
        <v>601</v>
      </c>
      <c r="F861" s="15">
        <v>601</v>
      </c>
      <c r="G861" s="15">
        <v>1202</v>
      </c>
      <c r="H861" s="15">
        <v>0</v>
      </c>
      <c r="I861" s="15">
        <v>0</v>
      </c>
      <c r="J861" s="15">
        <v>0</v>
      </c>
      <c r="K861" s="15">
        <v>601</v>
      </c>
      <c r="L861" s="15">
        <v>601</v>
      </c>
      <c r="M861" s="15">
        <v>1202</v>
      </c>
      <c r="O861" s="13"/>
      <c r="P861" s="13"/>
    </row>
    <row r="862" spans="1:16" s="93" customFormat="1" ht="12.9" customHeight="1" x14ac:dyDescent="0.2">
      <c r="A862" s="11" t="str">
        <f t="shared" si="18"/>
        <v>CEDUNA2009</v>
      </c>
      <c r="B862" s="3" t="s">
        <v>13</v>
      </c>
      <c r="C862" s="12">
        <v>2009</v>
      </c>
      <c r="D862" s="12"/>
      <c r="E862" s="13">
        <v>591</v>
      </c>
      <c r="F862" s="13">
        <v>591</v>
      </c>
      <c r="G862" s="13">
        <v>1182</v>
      </c>
      <c r="H862" s="13">
        <v>0</v>
      </c>
      <c r="I862" s="13">
        <v>0</v>
      </c>
      <c r="J862" s="13">
        <v>0</v>
      </c>
      <c r="K862" s="15">
        <v>591</v>
      </c>
      <c r="L862" s="15">
        <v>591</v>
      </c>
      <c r="M862" s="15">
        <v>1182</v>
      </c>
      <c r="O862" s="13"/>
      <c r="P862" s="13"/>
    </row>
    <row r="863" spans="1:16" s="93" customFormat="1" ht="12.9" customHeight="1" x14ac:dyDescent="0.2">
      <c r="A863" s="11" t="str">
        <f t="shared" si="18"/>
        <v>CEDUNA2010</v>
      </c>
      <c r="B863" s="3" t="s">
        <v>13</v>
      </c>
      <c r="C863" s="12">
        <v>2010</v>
      </c>
      <c r="D863" s="12"/>
      <c r="E863" s="13">
        <v>603</v>
      </c>
      <c r="F863" s="13">
        <v>603</v>
      </c>
      <c r="G863" s="13">
        <v>1206</v>
      </c>
      <c r="H863" s="13">
        <v>0</v>
      </c>
      <c r="I863" s="13">
        <v>0</v>
      </c>
      <c r="J863" s="13">
        <v>0</v>
      </c>
      <c r="K863" s="15">
        <v>603</v>
      </c>
      <c r="L863" s="15">
        <v>603</v>
      </c>
      <c r="M863" s="15">
        <v>1206</v>
      </c>
      <c r="O863" s="13"/>
      <c r="P863" s="13"/>
    </row>
    <row r="864" spans="1:16" s="93" customFormat="1" ht="12.9" customHeight="1" x14ac:dyDescent="0.2">
      <c r="A864" s="11" t="str">
        <f t="shared" si="18"/>
        <v>CEDUNA2011</v>
      </c>
      <c r="B864" s="95" t="s">
        <v>13</v>
      </c>
      <c r="C864" s="88">
        <v>2011</v>
      </c>
      <c r="D864" s="89"/>
      <c r="E864" s="15">
        <v>595</v>
      </c>
      <c r="F864" s="15">
        <v>595</v>
      </c>
      <c r="G864" s="15">
        <v>1190</v>
      </c>
      <c r="H864" s="90">
        <v>0</v>
      </c>
      <c r="I864" s="90">
        <v>0</v>
      </c>
      <c r="J864" s="15">
        <v>0</v>
      </c>
      <c r="K864" s="15">
        <v>595</v>
      </c>
      <c r="L864" s="15">
        <v>595</v>
      </c>
      <c r="M864" s="15">
        <v>1190</v>
      </c>
      <c r="O864" s="13"/>
      <c r="P864" s="13"/>
    </row>
    <row r="865" spans="1:16" s="93" customFormat="1" ht="12.9" customHeight="1" x14ac:dyDescent="0.2">
      <c r="A865" s="11" t="str">
        <f t="shared" si="18"/>
        <v>CEDUNA2012</v>
      </c>
      <c r="B865" s="93" t="s">
        <v>13</v>
      </c>
      <c r="C865" s="88">
        <v>2012</v>
      </c>
      <c r="D865" s="89"/>
      <c r="E865" s="15">
        <v>598</v>
      </c>
      <c r="F865" s="15">
        <v>598</v>
      </c>
      <c r="G865" s="15">
        <v>1196</v>
      </c>
      <c r="H865" s="15">
        <v>0</v>
      </c>
      <c r="I865" s="15">
        <v>0</v>
      </c>
      <c r="J865" s="15">
        <v>0</v>
      </c>
      <c r="K865" s="15">
        <v>598</v>
      </c>
      <c r="L865" s="15">
        <v>598</v>
      </c>
      <c r="M865" s="15">
        <v>1196</v>
      </c>
      <c r="O865" s="13"/>
      <c r="P865" s="13"/>
    </row>
    <row r="866" spans="1:16" s="93" customFormat="1" ht="12.9" customHeight="1" x14ac:dyDescent="0.2">
      <c r="A866" s="11" t="str">
        <f t="shared" si="18"/>
        <v>CEDUNA2013</v>
      </c>
      <c r="B866" s="95" t="s">
        <v>13</v>
      </c>
      <c r="C866" s="88">
        <v>2013</v>
      </c>
      <c r="D866" s="89"/>
      <c r="E866" s="15">
        <v>587</v>
      </c>
      <c r="F866" s="15">
        <v>586</v>
      </c>
      <c r="G866" s="15">
        <v>1173</v>
      </c>
      <c r="H866" s="90">
        <v>0</v>
      </c>
      <c r="I866" s="90">
        <v>0</v>
      </c>
      <c r="J866" s="15">
        <v>0</v>
      </c>
      <c r="K866" s="15">
        <v>587</v>
      </c>
      <c r="L866" s="15">
        <v>586</v>
      </c>
      <c r="M866" s="15">
        <v>1173</v>
      </c>
      <c r="O866" s="13"/>
      <c r="P866" s="13"/>
    </row>
    <row r="867" spans="1:16" s="93" customFormat="1" ht="12.9" customHeight="1" x14ac:dyDescent="0.2">
      <c r="A867" s="11" t="str">
        <f t="shared" si="18"/>
        <v>CEDUNA2014</v>
      </c>
      <c r="B867" s="95" t="s">
        <v>13</v>
      </c>
      <c r="C867" s="88">
        <v>2014</v>
      </c>
      <c r="D867" s="89"/>
      <c r="E867" s="15">
        <v>582</v>
      </c>
      <c r="F867" s="15">
        <v>581</v>
      </c>
      <c r="G867" s="15">
        <v>1163</v>
      </c>
      <c r="H867" s="90">
        <v>0</v>
      </c>
      <c r="I867" s="90">
        <v>0</v>
      </c>
      <c r="J867" s="15">
        <v>0</v>
      </c>
      <c r="K867" s="15">
        <v>582</v>
      </c>
      <c r="L867" s="15">
        <v>581</v>
      </c>
      <c r="M867" s="15">
        <v>1163</v>
      </c>
      <c r="O867" s="13"/>
      <c r="P867" s="13"/>
    </row>
    <row r="868" spans="1:16" s="93" customFormat="1" ht="12.9" customHeight="1" x14ac:dyDescent="0.2">
      <c r="A868" s="11" t="str">
        <f t="shared" si="18"/>
        <v>CEDUNA2015</v>
      </c>
      <c r="B868" s="95" t="s">
        <v>13</v>
      </c>
      <c r="C868" s="88">
        <v>2015</v>
      </c>
      <c r="D868" s="89"/>
      <c r="E868" s="15">
        <v>581</v>
      </c>
      <c r="F868" s="15">
        <v>581</v>
      </c>
      <c r="G868" s="15">
        <v>1162</v>
      </c>
      <c r="H868" s="90">
        <v>0</v>
      </c>
      <c r="I868" s="90">
        <v>0</v>
      </c>
      <c r="J868" s="15">
        <v>0</v>
      </c>
      <c r="K868" s="15">
        <v>581</v>
      </c>
      <c r="L868" s="15">
        <v>581</v>
      </c>
      <c r="M868" s="15">
        <v>1162</v>
      </c>
      <c r="O868" s="13"/>
      <c r="P868" s="13"/>
    </row>
    <row r="869" spans="1:16" s="93" customFormat="1" ht="12.9" customHeight="1" x14ac:dyDescent="0.2">
      <c r="A869" s="11" t="str">
        <f t="shared" si="18"/>
        <v>CEDUNA2016</v>
      </c>
      <c r="B869" s="95" t="s">
        <v>13</v>
      </c>
      <c r="C869" s="88">
        <v>2016</v>
      </c>
      <c r="D869" s="89"/>
      <c r="E869" s="15">
        <v>589</v>
      </c>
      <c r="F869" s="15">
        <v>590</v>
      </c>
      <c r="G869" s="15">
        <v>1179</v>
      </c>
      <c r="H869" s="90">
        <v>0</v>
      </c>
      <c r="I869" s="90">
        <v>0</v>
      </c>
      <c r="J869" s="15">
        <v>0</v>
      </c>
      <c r="K869" s="15">
        <v>589</v>
      </c>
      <c r="L869" s="15">
        <v>590</v>
      </c>
      <c r="M869" s="15">
        <v>1179</v>
      </c>
      <c r="O869" s="13"/>
      <c r="P869" s="13"/>
    </row>
    <row r="870" spans="1:16" s="93" customFormat="1" ht="12.9" customHeight="1" x14ac:dyDescent="0.2">
      <c r="A870" s="11" t="str">
        <f t="shared" si="18"/>
        <v>CEDUNA2017</v>
      </c>
      <c r="B870" s="3" t="s">
        <v>13</v>
      </c>
      <c r="C870" s="12">
        <v>2017</v>
      </c>
      <c r="D870" s="12"/>
      <c r="E870" s="13">
        <v>591</v>
      </c>
      <c r="F870" s="13">
        <v>589</v>
      </c>
      <c r="G870" s="13">
        <v>1180</v>
      </c>
      <c r="H870" s="13">
        <v>0</v>
      </c>
      <c r="I870" s="13">
        <v>0</v>
      </c>
      <c r="J870" s="13">
        <v>0</v>
      </c>
      <c r="K870" s="15">
        <v>591</v>
      </c>
      <c r="L870" s="15">
        <v>589</v>
      </c>
      <c r="M870" s="15">
        <v>1180</v>
      </c>
      <c r="O870" s="13"/>
      <c r="P870" s="13"/>
    </row>
    <row r="871" spans="1:16" s="93" customFormat="1" ht="12.9" customHeight="1" x14ac:dyDescent="0.2">
      <c r="A871" s="11" t="str">
        <f t="shared" si="18"/>
        <v>CEDUNA2018</v>
      </c>
      <c r="B871" s="3" t="s">
        <v>13</v>
      </c>
      <c r="C871" s="12">
        <v>2018</v>
      </c>
      <c r="D871" s="12"/>
      <c r="E871" s="13">
        <v>589</v>
      </c>
      <c r="F871" s="13">
        <v>588</v>
      </c>
      <c r="G871" s="13">
        <v>1177</v>
      </c>
      <c r="H871" s="13">
        <v>0</v>
      </c>
      <c r="I871" s="13">
        <v>0</v>
      </c>
      <c r="J871" s="13">
        <v>0</v>
      </c>
      <c r="K871" s="15">
        <v>589</v>
      </c>
      <c r="L871" s="15">
        <v>588</v>
      </c>
      <c r="M871" s="15">
        <v>1177</v>
      </c>
      <c r="O871" s="13"/>
      <c r="P871" s="13"/>
    </row>
    <row r="872" spans="1:16" s="93" customFormat="1" ht="12.9" customHeight="1" x14ac:dyDescent="0.2">
      <c r="A872" s="11" t="str">
        <f t="shared" si="18"/>
        <v>CEDUNA2019</v>
      </c>
      <c r="B872" s="3" t="s">
        <v>13</v>
      </c>
      <c r="C872" s="12">
        <v>2019</v>
      </c>
      <c r="D872" s="12"/>
      <c r="E872" s="13">
        <v>727</v>
      </c>
      <c r="F872" s="13">
        <v>727</v>
      </c>
      <c r="G872" s="13">
        <v>1454</v>
      </c>
      <c r="H872" s="13">
        <v>0</v>
      </c>
      <c r="I872" s="13">
        <v>0</v>
      </c>
      <c r="J872" s="13">
        <v>0</v>
      </c>
      <c r="K872" s="15">
        <v>727</v>
      </c>
      <c r="L872" s="15">
        <v>727</v>
      </c>
      <c r="M872" s="15">
        <v>1454</v>
      </c>
      <c r="O872" s="13"/>
      <c r="P872" s="13"/>
    </row>
    <row r="873" spans="1:16" s="93" customFormat="1" ht="12.9" customHeight="1" x14ac:dyDescent="0.2">
      <c r="A873" s="11" t="str">
        <f t="shared" si="18"/>
        <v>CEDUNA2020</v>
      </c>
      <c r="B873" s="95" t="s">
        <v>13</v>
      </c>
      <c r="C873" s="88">
        <v>2020</v>
      </c>
      <c r="D873" s="89"/>
      <c r="E873" s="15">
        <v>477</v>
      </c>
      <c r="F873" s="15">
        <v>477</v>
      </c>
      <c r="G873" s="15">
        <v>954</v>
      </c>
      <c r="H873" s="90">
        <v>0</v>
      </c>
      <c r="I873" s="90">
        <v>0</v>
      </c>
      <c r="J873" s="15">
        <v>0</v>
      </c>
      <c r="K873" s="15">
        <v>477</v>
      </c>
      <c r="L873" s="15">
        <v>477</v>
      </c>
      <c r="M873" s="15">
        <v>954</v>
      </c>
      <c r="O873" s="13"/>
      <c r="P873" s="13"/>
    </row>
    <row r="874" spans="1:16" s="93" customFormat="1" ht="12.9" customHeight="1" x14ac:dyDescent="0.2">
      <c r="A874" s="11" t="str">
        <f t="shared" si="18"/>
        <v>CEDUNA2021</v>
      </c>
      <c r="B874" s="3" t="s">
        <v>13</v>
      </c>
      <c r="C874" s="12">
        <v>2021</v>
      </c>
      <c r="D874" s="12"/>
      <c r="E874" s="13">
        <v>581</v>
      </c>
      <c r="F874" s="13">
        <v>581</v>
      </c>
      <c r="G874" s="13">
        <v>1162</v>
      </c>
      <c r="H874" s="13">
        <v>0</v>
      </c>
      <c r="I874" s="13">
        <v>0</v>
      </c>
      <c r="J874" s="13">
        <v>0</v>
      </c>
      <c r="K874" s="15">
        <v>581</v>
      </c>
      <c r="L874" s="15">
        <v>581</v>
      </c>
      <c r="M874" s="15">
        <v>1162</v>
      </c>
      <c r="O874" s="13"/>
      <c r="P874" s="13"/>
    </row>
    <row r="875" spans="1:16" s="93" customFormat="1" ht="12.9" customHeight="1" x14ac:dyDescent="0.2">
      <c r="A875" s="11" t="str">
        <f t="shared" si="18"/>
        <v>CEDUNA2022</v>
      </c>
      <c r="B875" s="3" t="s">
        <v>13</v>
      </c>
      <c r="C875" s="12">
        <v>2022</v>
      </c>
      <c r="D875" s="12"/>
      <c r="E875" s="13">
        <v>684</v>
      </c>
      <c r="F875" s="13">
        <v>686</v>
      </c>
      <c r="G875" s="13">
        <v>1370</v>
      </c>
      <c r="H875" s="13">
        <v>0</v>
      </c>
      <c r="I875" s="13">
        <v>0</v>
      </c>
      <c r="J875" s="13">
        <v>0</v>
      </c>
      <c r="K875" s="15">
        <v>684</v>
      </c>
      <c r="L875" s="15">
        <v>686</v>
      </c>
      <c r="M875" s="15">
        <v>1370</v>
      </c>
      <c r="O875" s="13"/>
      <c r="P875" s="13"/>
    </row>
    <row r="876" spans="1:16" s="93" customFormat="1" ht="12.9" customHeight="1" x14ac:dyDescent="0.2">
      <c r="A876" s="11" t="str">
        <f t="shared" si="18"/>
        <v>CEDUNA2023</v>
      </c>
      <c r="B876" s="3" t="s">
        <v>13</v>
      </c>
      <c r="C876" s="12">
        <v>2023</v>
      </c>
      <c r="D876" s="12"/>
      <c r="E876" s="13">
        <v>641</v>
      </c>
      <c r="F876" s="13">
        <v>640</v>
      </c>
      <c r="G876" s="13">
        <v>1281</v>
      </c>
      <c r="H876" s="13">
        <v>0</v>
      </c>
      <c r="I876" s="13">
        <v>0</v>
      </c>
      <c r="J876" s="13">
        <v>0</v>
      </c>
      <c r="K876" s="15">
        <v>641</v>
      </c>
      <c r="L876" s="15">
        <v>640</v>
      </c>
      <c r="M876" s="15">
        <v>1281</v>
      </c>
      <c r="O876" s="13"/>
      <c r="P876" s="13"/>
    </row>
    <row r="877" spans="1:16" s="93" customFormat="1" ht="12.9" customHeight="1" x14ac:dyDescent="0.2">
      <c r="A877" s="11" t="str">
        <f t="shared" si="18"/>
        <v>CEDUNA2024</v>
      </c>
      <c r="B877" s="3" t="s">
        <v>13</v>
      </c>
      <c r="C877" s="12">
        <v>2024</v>
      </c>
      <c r="D877" s="12"/>
      <c r="E877" s="13">
        <v>615</v>
      </c>
      <c r="F877" s="13">
        <v>615</v>
      </c>
      <c r="G877" s="13">
        <v>1230</v>
      </c>
      <c r="H877" s="13">
        <v>0</v>
      </c>
      <c r="I877" s="13">
        <v>0</v>
      </c>
      <c r="J877" s="13">
        <v>0</v>
      </c>
      <c r="K877" s="15">
        <v>615</v>
      </c>
      <c r="L877" s="15">
        <v>615</v>
      </c>
      <c r="M877" s="15">
        <v>1230</v>
      </c>
      <c r="O877" s="13"/>
      <c r="P877" s="13"/>
    </row>
    <row r="878" spans="1:16" s="93" customFormat="1" ht="12.9" customHeight="1" x14ac:dyDescent="0.2">
      <c r="A878" s="11" t="str">
        <f t="shared" si="18"/>
        <v>CHARLEVILLE1985</v>
      </c>
      <c r="B878" s="3" t="s">
        <v>12</v>
      </c>
      <c r="C878" s="12">
        <v>1985</v>
      </c>
      <c r="D878" s="12"/>
      <c r="E878" s="13">
        <v>366</v>
      </c>
      <c r="F878" s="13">
        <v>368</v>
      </c>
      <c r="G878" s="13">
        <v>734</v>
      </c>
      <c r="H878" s="13">
        <v>0</v>
      </c>
      <c r="I878" s="13">
        <v>0</v>
      </c>
      <c r="J878" s="13">
        <v>0</v>
      </c>
      <c r="K878" s="15">
        <v>366</v>
      </c>
      <c r="L878" s="15">
        <v>368</v>
      </c>
      <c r="M878" s="15">
        <v>734</v>
      </c>
      <c r="O878" s="13"/>
      <c r="P878" s="13"/>
    </row>
    <row r="879" spans="1:16" s="93" customFormat="1" ht="12.9" customHeight="1" x14ac:dyDescent="0.2">
      <c r="A879" s="11" t="str">
        <f t="shared" si="18"/>
        <v>CHARLEVILLE1986</v>
      </c>
      <c r="B879" s="3" t="s">
        <v>12</v>
      </c>
      <c r="C879" s="12">
        <v>1986</v>
      </c>
      <c r="D879" s="12"/>
      <c r="E879" s="13">
        <v>380</v>
      </c>
      <c r="F879" s="13">
        <v>380</v>
      </c>
      <c r="G879" s="13">
        <v>760</v>
      </c>
      <c r="H879" s="13">
        <v>0</v>
      </c>
      <c r="I879" s="13">
        <v>0</v>
      </c>
      <c r="J879" s="13">
        <v>0</v>
      </c>
      <c r="K879" s="15">
        <v>380</v>
      </c>
      <c r="L879" s="15">
        <v>380</v>
      </c>
      <c r="M879" s="15">
        <v>760</v>
      </c>
      <c r="O879" s="13"/>
      <c r="P879" s="13"/>
    </row>
    <row r="880" spans="1:16" s="93" customFormat="1" ht="12.9" customHeight="1" x14ac:dyDescent="0.2">
      <c r="A880" s="11" t="str">
        <f t="shared" si="18"/>
        <v>CHARLEVILLE1987</v>
      </c>
      <c r="B880" s="3" t="s">
        <v>12</v>
      </c>
      <c r="C880" s="12">
        <v>1987</v>
      </c>
      <c r="D880" s="12"/>
      <c r="E880" s="13">
        <v>238</v>
      </c>
      <c r="F880" s="13">
        <v>239</v>
      </c>
      <c r="G880" s="13">
        <v>477</v>
      </c>
      <c r="H880" s="13">
        <v>0</v>
      </c>
      <c r="I880" s="13">
        <v>0</v>
      </c>
      <c r="J880" s="13">
        <v>0</v>
      </c>
      <c r="K880" s="15">
        <v>238</v>
      </c>
      <c r="L880" s="15">
        <v>239</v>
      </c>
      <c r="M880" s="15">
        <v>477</v>
      </c>
      <c r="O880" s="13"/>
      <c r="P880" s="13"/>
    </row>
    <row r="881" spans="1:16" s="93" customFormat="1" ht="12.9" customHeight="1" x14ac:dyDescent="0.2">
      <c r="A881" s="11" t="str">
        <f t="shared" ref="A881:A944" si="19">CONCATENATE(B881,C881)</f>
        <v>CHARLEVILLE1991</v>
      </c>
      <c r="B881" s="3" t="s">
        <v>12</v>
      </c>
      <c r="C881" s="12">
        <v>1991</v>
      </c>
      <c r="D881" s="12"/>
      <c r="E881" s="13">
        <v>377</v>
      </c>
      <c r="F881" s="13">
        <v>378</v>
      </c>
      <c r="G881" s="13">
        <v>755</v>
      </c>
      <c r="H881" s="13">
        <v>0</v>
      </c>
      <c r="I881" s="13">
        <v>0</v>
      </c>
      <c r="J881" s="13">
        <v>0</v>
      </c>
      <c r="K881" s="15">
        <v>377</v>
      </c>
      <c r="L881" s="15">
        <v>378</v>
      </c>
      <c r="M881" s="15">
        <v>755</v>
      </c>
      <c r="O881" s="13"/>
      <c r="P881" s="13"/>
    </row>
    <row r="882" spans="1:16" s="93" customFormat="1" ht="12.9" customHeight="1" x14ac:dyDescent="0.2">
      <c r="A882" s="11" t="str">
        <f t="shared" si="19"/>
        <v>CHARLEVILLE1992</v>
      </c>
      <c r="B882" s="3" t="s">
        <v>12</v>
      </c>
      <c r="C882" s="12">
        <v>1992</v>
      </c>
      <c r="D882" s="12"/>
      <c r="E882" s="13">
        <v>551</v>
      </c>
      <c r="F882" s="13">
        <v>550</v>
      </c>
      <c r="G882" s="13">
        <v>1101</v>
      </c>
      <c r="H882" s="13">
        <v>0</v>
      </c>
      <c r="I882" s="13">
        <v>0</v>
      </c>
      <c r="J882" s="13">
        <v>0</v>
      </c>
      <c r="K882" s="15">
        <v>551</v>
      </c>
      <c r="L882" s="15">
        <v>550</v>
      </c>
      <c r="M882" s="15">
        <v>1101</v>
      </c>
      <c r="O882" s="13"/>
      <c r="P882" s="13"/>
    </row>
    <row r="883" spans="1:16" s="93" customFormat="1" ht="12.9" customHeight="1" x14ac:dyDescent="0.2">
      <c r="A883" s="11" t="str">
        <f t="shared" si="19"/>
        <v>CHARLEVILLE1993</v>
      </c>
      <c r="B883" s="3" t="s">
        <v>12</v>
      </c>
      <c r="C883" s="12">
        <v>1993</v>
      </c>
      <c r="D883" s="12"/>
      <c r="E883" s="13">
        <v>643</v>
      </c>
      <c r="F883" s="13">
        <v>641</v>
      </c>
      <c r="G883" s="13">
        <v>1284</v>
      </c>
      <c r="H883" s="13">
        <v>0</v>
      </c>
      <c r="I883" s="13">
        <v>0</v>
      </c>
      <c r="J883" s="13">
        <v>0</v>
      </c>
      <c r="K883" s="15">
        <v>643</v>
      </c>
      <c r="L883" s="15">
        <v>641</v>
      </c>
      <c r="M883" s="15">
        <v>1284</v>
      </c>
      <c r="O883" s="13"/>
      <c r="P883" s="13"/>
    </row>
    <row r="884" spans="1:16" s="93" customFormat="1" ht="12.9" customHeight="1" x14ac:dyDescent="0.2">
      <c r="A884" s="11" t="str">
        <f t="shared" si="19"/>
        <v>CHARLEVILLE1994</v>
      </c>
      <c r="B884" s="95" t="s">
        <v>12</v>
      </c>
      <c r="C884" s="88">
        <v>1994</v>
      </c>
      <c r="D884" s="89"/>
      <c r="E884" s="15">
        <v>650</v>
      </c>
      <c r="F884" s="15">
        <v>650</v>
      </c>
      <c r="G884" s="15">
        <v>1300</v>
      </c>
      <c r="H884" s="90">
        <v>0</v>
      </c>
      <c r="I884" s="90">
        <v>0</v>
      </c>
      <c r="J884" s="15">
        <v>0</v>
      </c>
      <c r="K884" s="15">
        <v>650</v>
      </c>
      <c r="L884" s="15">
        <v>650</v>
      </c>
      <c r="M884" s="15">
        <v>1300</v>
      </c>
      <c r="O884" s="13"/>
      <c r="P884" s="13"/>
    </row>
    <row r="885" spans="1:16" s="93" customFormat="1" ht="12.9" customHeight="1" x14ac:dyDescent="0.2">
      <c r="A885" s="11" t="str">
        <f t="shared" si="19"/>
        <v>CHARLEVILLE1995</v>
      </c>
      <c r="B885" s="3" t="s">
        <v>12</v>
      </c>
      <c r="C885" s="12">
        <v>1995</v>
      </c>
      <c r="D885" s="12"/>
      <c r="E885" s="13">
        <v>613</v>
      </c>
      <c r="F885" s="13">
        <v>612</v>
      </c>
      <c r="G885" s="13">
        <v>1225</v>
      </c>
      <c r="H885" s="13">
        <v>0</v>
      </c>
      <c r="I885" s="13">
        <v>0</v>
      </c>
      <c r="J885" s="13">
        <v>0</v>
      </c>
      <c r="K885" s="15">
        <v>613</v>
      </c>
      <c r="L885" s="15">
        <v>612</v>
      </c>
      <c r="M885" s="15">
        <v>1225</v>
      </c>
      <c r="O885" s="13"/>
      <c r="P885" s="13"/>
    </row>
    <row r="886" spans="1:16" s="93" customFormat="1" ht="12.9" customHeight="1" x14ac:dyDescent="0.2">
      <c r="A886" s="11" t="str">
        <f t="shared" si="19"/>
        <v>CHARLEVILLE1996</v>
      </c>
      <c r="B886" s="95" t="s">
        <v>12</v>
      </c>
      <c r="C886" s="88">
        <v>1996</v>
      </c>
      <c r="D886" s="89"/>
      <c r="E886" s="15">
        <v>585</v>
      </c>
      <c r="F886" s="15">
        <v>585</v>
      </c>
      <c r="G886" s="15">
        <v>1170</v>
      </c>
      <c r="H886" s="90">
        <v>0</v>
      </c>
      <c r="I886" s="90">
        <v>0</v>
      </c>
      <c r="J886" s="15">
        <v>0</v>
      </c>
      <c r="K886" s="15">
        <v>585</v>
      </c>
      <c r="L886" s="15">
        <v>585</v>
      </c>
      <c r="M886" s="15">
        <v>1170</v>
      </c>
      <c r="O886" s="13"/>
      <c r="P886" s="13"/>
    </row>
    <row r="887" spans="1:16" s="93" customFormat="1" ht="12.9" customHeight="1" x14ac:dyDescent="0.2">
      <c r="A887" s="11" t="str">
        <f t="shared" si="19"/>
        <v>CHARLEVILLE1997</v>
      </c>
      <c r="B887" s="95" t="s">
        <v>12</v>
      </c>
      <c r="C887" s="88">
        <v>1997</v>
      </c>
      <c r="D887" s="89"/>
      <c r="E887" s="15">
        <v>576</v>
      </c>
      <c r="F887" s="15">
        <v>576</v>
      </c>
      <c r="G887" s="15">
        <v>1152</v>
      </c>
      <c r="H887" s="90">
        <v>0</v>
      </c>
      <c r="I887" s="90">
        <v>0</v>
      </c>
      <c r="J887" s="15">
        <v>0</v>
      </c>
      <c r="K887" s="15">
        <v>576</v>
      </c>
      <c r="L887" s="15">
        <v>576</v>
      </c>
      <c r="M887" s="15">
        <v>1152</v>
      </c>
      <c r="O887" s="13"/>
      <c r="P887" s="13"/>
    </row>
    <row r="888" spans="1:16" s="93" customFormat="1" ht="12.9" customHeight="1" x14ac:dyDescent="0.2">
      <c r="A888" s="11" t="str">
        <f t="shared" si="19"/>
        <v>CHARLEVILLE1998</v>
      </c>
      <c r="B888" s="3" t="s">
        <v>12</v>
      </c>
      <c r="C888" s="12">
        <v>1998</v>
      </c>
      <c r="D888" s="12"/>
      <c r="E888" s="13">
        <v>616</v>
      </c>
      <c r="F888" s="13">
        <v>617</v>
      </c>
      <c r="G888" s="13">
        <v>1233</v>
      </c>
      <c r="H888" s="13">
        <v>0</v>
      </c>
      <c r="I888" s="13">
        <v>0</v>
      </c>
      <c r="J888" s="13">
        <v>0</v>
      </c>
      <c r="K888" s="15">
        <v>616</v>
      </c>
      <c r="L888" s="15">
        <v>617</v>
      </c>
      <c r="M888" s="15">
        <v>1233</v>
      </c>
      <c r="O888" s="13"/>
      <c r="P888" s="13"/>
    </row>
    <row r="889" spans="1:16" s="93" customFormat="1" ht="12.9" customHeight="1" x14ac:dyDescent="0.2">
      <c r="A889" s="11" t="str">
        <f t="shared" si="19"/>
        <v>CHARLEVILLE1999</v>
      </c>
      <c r="B889" s="93" t="s">
        <v>12</v>
      </c>
      <c r="C889" s="88">
        <v>1999</v>
      </c>
      <c r="D889" s="89"/>
      <c r="E889" s="15">
        <v>574</v>
      </c>
      <c r="F889" s="15">
        <v>573</v>
      </c>
      <c r="G889" s="15">
        <v>1147</v>
      </c>
      <c r="H889" s="15">
        <v>0</v>
      </c>
      <c r="I889" s="15">
        <v>0</v>
      </c>
      <c r="J889" s="15">
        <v>0</v>
      </c>
      <c r="K889" s="15">
        <v>574</v>
      </c>
      <c r="L889" s="15">
        <v>573</v>
      </c>
      <c r="M889" s="15">
        <v>1147</v>
      </c>
      <c r="O889" s="13"/>
      <c r="P889" s="13"/>
    </row>
    <row r="890" spans="1:16" s="93" customFormat="1" ht="12.9" customHeight="1" x14ac:dyDescent="0.2">
      <c r="A890" s="11" t="str">
        <f t="shared" si="19"/>
        <v>CHARLEVILLE2000</v>
      </c>
      <c r="B890" s="3" t="s">
        <v>12</v>
      </c>
      <c r="C890" s="12">
        <v>2000</v>
      </c>
      <c r="D890" s="12"/>
      <c r="E890" s="13">
        <v>589</v>
      </c>
      <c r="F890" s="13">
        <v>592</v>
      </c>
      <c r="G890" s="13">
        <v>1181</v>
      </c>
      <c r="H890" s="13">
        <v>0</v>
      </c>
      <c r="I890" s="13">
        <v>0</v>
      </c>
      <c r="J890" s="13">
        <v>0</v>
      </c>
      <c r="K890" s="15">
        <v>589</v>
      </c>
      <c r="L890" s="15">
        <v>592</v>
      </c>
      <c r="M890" s="15">
        <v>1181</v>
      </c>
      <c r="O890" s="13"/>
      <c r="P890" s="13"/>
    </row>
    <row r="891" spans="1:16" s="93" customFormat="1" ht="12.9" customHeight="1" x14ac:dyDescent="0.2">
      <c r="A891" s="11" t="str">
        <f t="shared" si="19"/>
        <v>CHARLEVILLE2001</v>
      </c>
      <c r="B891" s="95" t="s">
        <v>12</v>
      </c>
      <c r="C891" s="88">
        <v>2001</v>
      </c>
      <c r="D891" s="89"/>
      <c r="E891" s="15">
        <v>527</v>
      </c>
      <c r="F891" s="15">
        <v>516</v>
      </c>
      <c r="G891" s="15">
        <v>1043</v>
      </c>
      <c r="H891" s="90">
        <v>0</v>
      </c>
      <c r="I891" s="90">
        <v>0</v>
      </c>
      <c r="J891" s="15">
        <v>0</v>
      </c>
      <c r="K891" s="15">
        <v>527</v>
      </c>
      <c r="L891" s="15">
        <v>516</v>
      </c>
      <c r="M891" s="15">
        <v>1043</v>
      </c>
      <c r="O891" s="13"/>
      <c r="P891" s="13"/>
    </row>
    <row r="892" spans="1:16" s="93" customFormat="1" ht="12.9" customHeight="1" x14ac:dyDescent="0.2">
      <c r="A892" s="11" t="str">
        <f t="shared" si="19"/>
        <v>CHARLEVILLE2002</v>
      </c>
      <c r="B892" s="95" t="s">
        <v>12</v>
      </c>
      <c r="C892" s="88">
        <v>2002</v>
      </c>
      <c r="D892" s="89"/>
      <c r="E892" s="15">
        <v>570</v>
      </c>
      <c r="F892" s="15">
        <v>570</v>
      </c>
      <c r="G892" s="15">
        <v>1140</v>
      </c>
      <c r="H892" s="90">
        <v>0</v>
      </c>
      <c r="I892" s="90">
        <v>0</v>
      </c>
      <c r="J892" s="15">
        <v>0</v>
      </c>
      <c r="K892" s="15">
        <v>570</v>
      </c>
      <c r="L892" s="15">
        <v>570</v>
      </c>
      <c r="M892" s="15">
        <v>1140</v>
      </c>
      <c r="O892" s="13"/>
      <c r="P892" s="13"/>
    </row>
    <row r="893" spans="1:16" s="93" customFormat="1" ht="12.9" customHeight="1" x14ac:dyDescent="0.2">
      <c r="A893" s="11" t="str">
        <f t="shared" si="19"/>
        <v>CHARLEVILLE2003</v>
      </c>
      <c r="B893" s="3" t="s">
        <v>12</v>
      </c>
      <c r="C893" s="12">
        <v>2003</v>
      </c>
      <c r="D893" s="12"/>
      <c r="E893" s="13">
        <v>570</v>
      </c>
      <c r="F893" s="13">
        <v>570</v>
      </c>
      <c r="G893" s="13">
        <v>1140</v>
      </c>
      <c r="H893" s="13">
        <v>0</v>
      </c>
      <c r="I893" s="13">
        <v>0</v>
      </c>
      <c r="J893" s="13">
        <v>0</v>
      </c>
      <c r="K893" s="15">
        <v>570</v>
      </c>
      <c r="L893" s="15">
        <v>570</v>
      </c>
      <c r="M893" s="15">
        <v>1140</v>
      </c>
      <c r="O893" s="13"/>
      <c r="P893" s="13"/>
    </row>
    <row r="894" spans="1:16" s="93" customFormat="1" ht="12.9" customHeight="1" x14ac:dyDescent="0.2">
      <c r="A894" s="11" t="str">
        <f t="shared" si="19"/>
        <v>CHARLEVILLE2004</v>
      </c>
      <c r="B894" s="95" t="s">
        <v>12</v>
      </c>
      <c r="C894" s="88">
        <v>2004</v>
      </c>
      <c r="D894" s="89"/>
      <c r="E894" s="15">
        <v>576</v>
      </c>
      <c r="F894" s="15">
        <v>576</v>
      </c>
      <c r="G894" s="15">
        <v>1152</v>
      </c>
      <c r="H894" s="90">
        <v>0</v>
      </c>
      <c r="I894" s="90">
        <v>0</v>
      </c>
      <c r="J894" s="15">
        <v>0</v>
      </c>
      <c r="K894" s="15">
        <v>576</v>
      </c>
      <c r="L894" s="15">
        <v>576</v>
      </c>
      <c r="M894" s="15">
        <v>1152</v>
      </c>
      <c r="O894" s="13"/>
      <c r="P894" s="13"/>
    </row>
    <row r="895" spans="1:16" s="93" customFormat="1" ht="12.9" customHeight="1" x14ac:dyDescent="0.2">
      <c r="A895" s="11" t="str">
        <f t="shared" si="19"/>
        <v>CHARLEVILLE2005</v>
      </c>
      <c r="B895" s="95" t="s">
        <v>12</v>
      </c>
      <c r="C895" s="88">
        <v>2005</v>
      </c>
      <c r="D895" s="89"/>
      <c r="E895" s="15">
        <v>571</v>
      </c>
      <c r="F895" s="15">
        <v>571</v>
      </c>
      <c r="G895" s="15">
        <v>1142</v>
      </c>
      <c r="H895" s="90">
        <v>0</v>
      </c>
      <c r="I895" s="90">
        <v>0</v>
      </c>
      <c r="J895" s="15">
        <v>0</v>
      </c>
      <c r="K895" s="15">
        <v>571</v>
      </c>
      <c r="L895" s="15">
        <v>571</v>
      </c>
      <c r="M895" s="15">
        <v>1142</v>
      </c>
      <c r="O895" s="13"/>
      <c r="P895" s="13"/>
    </row>
    <row r="896" spans="1:16" s="93" customFormat="1" ht="12.9" customHeight="1" x14ac:dyDescent="0.2">
      <c r="A896" s="11" t="str">
        <f t="shared" si="19"/>
        <v>CHARLEVILLE2006</v>
      </c>
      <c r="B896" s="3" t="s">
        <v>12</v>
      </c>
      <c r="C896" s="12">
        <v>2006</v>
      </c>
      <c r="D896" s="12"/>
      <c r="E896" s="13">
        <v>572</v>
      </c>
      <c r="F896" s="13">
        <v>573</v>
      </c>
      <c r="G896" s="13">
        <v>1145</v>
      </c>
      <c r="H896" s="13">
        <v>0</v>
      </c>
      <c r="I896" s="13">
        <v>0</v>
      </c>
      <c r="J896" s="13">
        <v>0</v>
      </c>
      <c r="K896" s="15">
        <v>572</v>
      </c>
      <c r="L896" s="15">
        <v>573</v>
      </c>
      <c r="M896" s="15">
        <v>1145</v>
      </c>
      <c r="O896" s="13"/>
      <c r="P896" s="13"/>
    </row>
    <row r="897" spans="1:16" s="93" customFormat="1" ht="12.9" customHeight="1" x14ac:dyDescent="0.2">
      <c r="A897" s="11" t="str">
        <f t="shared" si="19"/>
        <v>CHARLEVILLE2007</v>
      </c>
      <c r="B897" s="3" t="s">
        <v>12</v>
      </c>
      <c r="C897" s="12">
        <v>2007</v>
      </c>
      <c r="D897" s="12"/>
      <c r="E897" s="13">
        <v>571</v>
      </c>
      <c r="F897" s="13">
        <v>570</v>
      </c>
      <c r="G897" s="13">
        <v>1141</v>
      </c>
      <c r="H897" s="13">
        <v>0</v>
      </c>
      <c r="I897" s="13">
        <v>0</v>
      </c>
      <c r="J897" s="13">
        <v>0</v>
      </c>
      <c r="K897" s="15">
        <v>571</v>
      </c>
      <c r="L897" s="15">
        <v>570</v>
      </c>
      <c r="M897" s="15">
        <v>1141</v>
      </c>
      <c r="O897" s="13"/>
      <c r="P897" s="13"/>
    </row>
    <row r="898" spans="1:16" s="93" customFormat="1" ht="12.9" customHeight="1" x14ac:dyDescent="0.2">
      <c r="A898" s="11" t="str">
        <f t="shared" si="19"/>
        <v>CHARLEVILLE2008</v>
      </c>
      <c r="B898" s="3" t="s">
        <v>12</v>
      </c>
      <c r="C898" s="12">
        <v>2008</v>
      </c>
      <c r="D898" s="12"/>
      <c r="E898" s="13">
        <v>542</v>
      </c>
      <c r="F898" s="13">
        <v>543</v>
      </c>
      <c r="G898" s="13">
        <v>1085</v>
      </c>
      <c r="H898" s="13">
        <v>0</v>
      </c>
      <c r="I898" s="13">
        <v>0</v>
      </c>
      <c r="J898" s="13">
        <v>0</v>
      </c>
      <c r="K898" s="15">
        <v>542</v>
      </c>
      <c r="L898" s="15">
        <v>543</v>
      </c>
      <c r="M898" s="15">
        <v>1085</v>
      </c>
      <c r="O898" s="13"/>
      <c r="P898" s="13"/>
    </row>
    <row r="899" spans="1:16" s="93" customFormat="1" ht="12.9" customHeight="1" x14ac:dyDescent="0.2">
      <c r="A899" s="11" t="str">
        <f t="shared" si="19"/>
        <v>CHARLEVILLE2009</v>
      </c>
      <c r="B899" s="3" t="s">
        <v>12</v>
      </c>
      <c r="C899" s="12">
        <v>2009</v>
      </c>
      <c r="D899" s="12"/>
      <c r="E899" s="13">
        <v>370</v>
      </c>
      <c r="F899" s="13">
        <v>370</v>
      </c>
      <c r="G899" s="13">
        <v>740</v>
      </c>
      <c r="H899" s="13">
        <v>0</v>
      </c>
      <c r="I899" s="13">
        <v>0</v>
      </c>
      <c r="J899" s="13">
        <v>0</v>
      </c>
      <c r="K899" s="15">
        <v>370</v>
      </c>
      <c r="L899" s="15">
        <v>370</v>
      </c>
      <c r="M899" s="15">
        <v>740</v>
      </c>
      <c r="O899" s="13"/>
      <c r="P899" s="13"/>
    </row>
    <row r="900" spans="1:16" s="93" customFormat="1" ht="12.9" customHeight="1" x14ac:dyDescent="0.2">
      <c r="A900" s="11" t="str">
        <f t="shared" si="19"/>
        <v>CHARLEVILLE2010</v>
      </c>
      <c r="B900" s="3" t="s">
        <v>12</v>
      </c>
      <c r="C900" s="12">
        <v>2010</v>
      </c>
      <c r="D900" s="12"/>
      <c r="E900" s="13">
        <v>471</v>
      </c>
      <c r="F900" s="13">
        <v>471</v>
      </c>
      <c r="G900" s="13">
        <v>942</v>
      </c>
      <c r="H900" s="13">
        <v>0</v>
      </c>
      <c r="I900" s="13">
        <v>0</v>
      </c>
      <c r="J900" s="13">
        <v>0</v>
      </c>
      <c r="K900" s="15">
        <v>471</v>
      </c>
      <c r="L900" s="15">
        <v>471</v>
      </c>
      <c r="M900" s="15">
        <v>942</v>
      </c>
      <c r="O900" s="13"/>
      <c r="P900" s="13"/>
    </row>
    <row r="901" spans="1:16" s="93" customFormat="1" ht="12.9" customHeight="1" x14ac:dyDescent="0.2">
      <c r="A901" s="11" t="str">
        <f t="shared" si="19"/>
        <v>CHARLEVILLE2011</v>
      </c>
      <c r="B901" s="3" t="s">
        <v>12</v>
      </c>
      <c r="C901" s="12">
        <v>2011</v>
      </c>
      <c r="D901" s="12"/>
      <c r="E901" s="13">
        <v>598</v>
      </c>
      <c r="F901" s="13">
        <v>641</v>
      </c>
      <c r="G901" s="13">
        <v>1239</v>
      </c>
      <c r="H901" s="13">
        <v>0</v>
      </c>
      <c r="I901" s="13">
        <v>0</v>
      </c>
      <c r="J901" s="13">
        <v>0</v>
      </c>
      <c r="K901" s="15">
        <v>598</v>
      </c>
      <c r="L901" s="15">
        <v>641</v>
      </c>
      <c r="M901" s="15">
        <v>1239</v>
      </c>
      <c r="O901" s="13"/>
      <c r="P901" s="13"/>
    </row>
    <row r="902" spans="1:16" s="93" customFormat="1" ht="12.9" customHeight="1" x14ac:dyDescent="0.2">
      <c r="A902" s="11" t="str">
        <f t="shared" si="19"/>
        <v>CHARLEVILLE2012</v>
      </c>
      <c r="B902" s="95" t="s">
        <v>12</v>
      </c>
      <c r="C902" s="88">
        <v>2012</v>
      </c>
      <c r="D902" s="89"/>
      <c r="E902" s="15">
        <v>578</v>
      </c>
      <c r="F902" s="15">
        <v>578</v>
      </c>
      <c r="G902" s="15">
        <v>1156</v>
      </c>
      <c r="H902" s="90">
        <v>0</v>
      </c>
      <c r="I902" s="90">
        <v>0</v>
      </c>
      <c r="J902" s="15">
        <v>0</v>
      </c>
      <c r="K902" s="15">
        <v>578</v>
      </c>
      <c r="L902" s="15">
        <v>578</v>
      </c>
      <c r="M902" s="15">
        <v>1156</v>
      </c>
      <c r="O902" s="13"/>
      <c r="P902" s="13"/>
    </row>
    <row r="903" spans="1:16" s="93" customFormat="1" ht="12.9" customHeight="1" x14ac:dyDescent="0.2">
      <c r="A903" s="11" t="str">
        <f t="shared" si="19"/>
        <v>CHARLEVILLE2013</v>
      </c>
      <c r="B903" s="93" t="s">
        <v>12</v>
      </c>
      <c r="C903" s="88">
        <v>2013</v>
      </c>
      <c r="D903" s="89"/>
      <c r="E903" s="15">
        <v>572</v>
      </c>
      <c r="F903" s="15">
        <v>573</v>
      </c>
      <c r="G903" s="15">
        <v>1145</v>
      </c>
      <c r="H903" s="15">
        <v>0</v>
      </c>
      <c r="I903" s="15">
        <v>0</v>
      </c>
      <c r="J903" s="15">
        <v>0</v>
      </c>
      <c r="K903" s="15">
        <v>572</v>
      </c>
      <c r="L903" s="15">
        <v>573</v>
      </c>
      <c r="M903" s="15">
        <v>1145</v>
      </c>
      <c r="O903" s="13"/>
      <c r="P903" s="13"/>
    </row>
    <row r="904" spans="1:16" s="93" customFormat="1" ht="12.9" customHeight="1" x14ac:dyDescent="0.2">
      <c r="A904" s="11" t="str">
        <f t="shared" si="19"/>
        <v>CHARLEVILLE2014</v>
      </c>
      <c r="B904" s="3" t="s">
        <v>12</v>
      </c>
      <c r="C904" s="12">
        <v>2014</v>
      </c>
      <c r="D904" s="12"/>
      <c r="E904" s="13">
        <v>572</v>
      </c>
      <c r="F904" s="13">
        <v>574</v>
      </c>
      <c r="G904" s="13">
        <v>1146</v>
      </c>
      <c r="H904" s="13">
        <v>0</v>
      </c>
      <c r="I904" s="13">
        <v>0</v>
      </c>
      <c r="J904" s="13">
        <v>0</v>
      </c>
      <c r="K904" s="15">
        <v>572</v>
      </c>
      <c r="L904" s="15">
        <v>574</v>
      </c>
      <c r="M904" s="15">
        <v>1146</v>
      </c>
      <c r="O904" s="13"/>
      <c r="P904" s="13"/>
    </row>
    <row r="905" spans="1:16" s="93" customFormat="1" ht="12.9" customHeight="1" x14ac:dyDescent="0.2">
      <c r="A905" s="11" t="str">
        <f t="shared" si="19"/>
        <v>CHARLEVILLE2015</v>
      </c>
      <c r="B905" s="3" t="s">
        <v>12</v>
      </c>
      <c r="C905" s="12">
        <v>2015</v>
      </c>
      <c r="D905" s="89"/>
      <c r="E905" s="13">
        <v>573</v>
      </c>
      <c r="F905" s="13">
        <v>571</v>
      </c>
      <c r="G905" s="13">
        <v>1144</v>
      </c>
      <c r="H905" s="13">
        <v>0</v>
      </c>
      <c r="I905" s="13">
        <v>0</v>
      </c>
      <c r="J905" s="13">
        <v>0</v>
      </c>
      <c r="K905" s="15">
        <v>573</v>
      </c>
      <c r="L905" s="15">
        <v>571</v>
      </c>
      <c r="M905" s="15">
        <v>1144</v>
      </c>
      <c r="O905" s="13"/>
      <c r="P905" s="13"/>
    </row>
    <row r="906" spans="1:16" s="93" customFormat="1" ht="12.9" customHeight="1" x14ac:dyDescent="0.2">
      <c r="A906" s="11" t="str">
        <f t="shared" si="19"/>
        <v>CHARLEVILLE2016</v>
      </c>
      <c r="B906" s="3" t="s">
        <v>12</v>
      </c>
      <c r="C906" s="12">
        <v>2016</v>
      </c>
      <c r="D906" s="89"/>
      <c r="E906" s="13">
        <v>574</v>
      </c>
      <c r="F906" s="13">
        <v>574</v>
      </c>
      <c r="G906" s="13">
        <v>1148</v>
      </c>
      <c r="H906" s="13">
        <v>0</v>
      </c>
      <c r="I906" s="13">
        <v>0</v>
      </c>
      <c r="J906" s="13">
        <v>0</v>
      </c>
      <c r="K906" s="15">
        <v>574</v>
      </c>
      <c r="L906" s="15">
        <v>574</v>
      </c>
      <c r="M906" s="15">
        <v>1148</v>
      </c>
      <c r="O906" s="13"/>
      <c r="P906" s="13"/>
    </row>
    <row r="907" spans="1:16" s="93" customFormat="1" ht="12.9" customHeight="1" x14ac:dyDescent="0.2">
      <c r="A907" s="11" t="str">
        <f t="shared" si="19"/>
        <v>CHARLEVILLE2017</v>
      </c>
      <c r="B907" s="3" t="s">
        <v>12</v>
      </c>
      <c r="C907" s="12">
        <v>2017</v>
      </c>
      <c r="D907" s="12"/>
      <c r="E907" s="13">
        <v>566</v>
      </c>
      <c r="F907" s="13">
        <v>565</v>
      </c>
      <c r="G907" s="13">
        <v>1131</v>
      </c>
      <c r="H907" s="13">
        <v>0</v>
      </c>
      <c r="I907" s="13">
        <v>0</v>
      </c>
      <c r="J907" s="13">
        <v>0</v>
      </c>
      <c r="K907" s="15">
        <v>566</v>
      </c>
      <c r="L907" s="15">
        <v>565</v>
      </c>
      <c r="M907" s="15">
        <v>1131</v>
      </c>
      <c r="O907" s="13"/>
      <c r="P907" s="13"/>
    </row>
    <row r="908" spans="1:16" s="93" customFormat="1" ht="12.9" customHeight="1" x14ac:dyDescent="0.2">
      <c r="A908" s="11" t="str">
        <f t="shared" si="19"/>
        <v>CHARLEVILLE2018</v>
      </c>
      <c r="B908" s="95" t="s">
        <v>12</v>
      </c>
      <c r="C908" s="88">
        <v>2018</v>
      </c>
      <c r="D908" s="89"/>
      <c r="E908" s="15">
        <v>592</v>
      </c>
      <c r="F908" s="15">
        <v>587</v>
      </c>
      <c r="G908" s="15">
        <v>1179</v>
      </c>
      <c r="H908" s="90">
        <v>0</v>
      </c>
      <c r="I908" s="90">
        <v>0</v>
      </c>
      <c r="J908" s="15">
        <v>0</v>
      </c>
      <c r="K908" s="15">
        <v>592</v>
      </c>
      <c r="L908" s="15">
        <v>587</v>
      </c>
      <c r="M908" s="15">
        <v>1179</v>
      </c>
      <c r="O908" s="13"/>
      <c r="P908" s="13"/>
    </row>
    <row r="909" spans="1:16" s="93" customFormat="1" ht="12.9" customHeight="1" x14ac:dyDescent="0.2">
      <c r="A909" s="11" t="str">
        <f t="shared" si="19"/>
        <v>CHARLEVILLE2019</v>
      </c>
      <c r="B909" s="3" t="s">
        <v>12</v>
      </c>
      <c r="C909" s="12">
        <v>2019</v>
      </c>
      <c r="D909" s="12"/>
      <c r="E909" s="13">
        <v>670</v>
      </c>
      <c r="F909" s="13">
        <v>670</v>
      </c>
      <c r="G909" s="13">
        <v>1340</v>
      </c>
      <c r="H909" s="13">
        <v>0</v>
      </c>
      <c r="I909" s="13">
        <v>0</v>
      </c>
      <c r="J909" s="13">
        <v>0</v>
      </c>
      <c r="K909" s="15">
        <v>670</v>
      </c>
      <c r="L909" s="15">
        <v>670</v>
      </c>
      <c r="M909" s="15">
        <v>1340</v>
      </c>
      <c r="O909" s="13"/>
      <c r="P909" s="13"/>
    </row>
    <row r="910" spans="1:16" s="93" customFormat="1" ht="12.9" customHeight="1" x14ac:dyDescent="0.2">
      <c r="A910" s="11" t="str">
        <f t="shared" si="19"/>
        <v>CHARLEVILLE2020</v>
      </c>
      <c r="B910" s="3" t="s">
        <v>12</v>
      </c>
      <c r="C910" s="12">
        <v>2020</v>
      </c>
      <c r="D910" s="12"/>
      <c r="E910" s="13">
        <v>577</v>
      </c>
      <c r="F910" s="13">
        <v>578</v>
      </c>
      <c r="G910" s="13">
        <v>1155</v>
      </c>
      <c r="H910" s="13">
        <v>0</v>
      </c>
      <c r="I910" s="13">
        <v>0</v>
      </c>
      <c r="J910" s="13">
        <v>0</v>
      </c>
      <c r="K910" s="15">
        <v>577</v>
      </c>
      <c r="L910" s="15">
        <v>578</v>
      </c>
      <c r="M910" s="15">
        <v>1155</v>
      </c>
      <c r="O910" s="13"/>
      <c r="P910" s="13"/>
    </row>
    <row r="911" spans="1:16" s="93" customFormat="1" ht="12.9" customHeight="1" x14ac:dyDescent="0.2">
      <c r="A911" s="11" t="str">
        <f t="shared" si="19"/>
        <v>CHARLEVILLE2021</v>
      </c>
      <c r="B911" s="3" t="s">
        <v>12</v>
      </c>
      <c r="C911" s="12">
        <v>2021</v>
      </c>
      <c r="D911" s="12"/>
      <c r="E911" s="13">
        <v>635</v>
      </c>
      <c r="F911" s="13">
        <v>636</v>
      </c>
      <c r="G911" s="13">
        <v>1271</v>
      </c>
      <c r="H911" s="13">
        <v>0</v>
      </c>
      <c r="I911" s="13">
        <v>0</v>
      </c>
      <c r="J911" s="13">
        <v>0</v>
      </c>
      <c r="K911" s="15">
        <v>635</v>
      </c>
      <c r="L911" s="15">
        <v>636</v>
      </c>
      <c r="M911" s="15">
        <v>1271</v>
      </c>
      <c r="O911" s="13"/>
      <c r="P911" s="13"/>
    </row>
    <row r="912" spans="1:16" s="93" customFormat="1" ht="12.9" customHeight="1" x14ac:dyDescent="0.2">
      <c r="A912" s="11" t="str">
        <f t="shared" si="19"/>
        <v>CHARLEVILLE2022</v>
      </c>
      <c r="B912" s="95" t="s">
        <v>12</v>
      </c>
      <c r="C912" s="88">
        <v>2022</v>
      </c>
      <c r="D912" s="89"/>
      <c r="E912" s="15">
        <v>1073</v>
      </c>
      <c r="F912" s="15">
        <v>1072</v>
      </c>
      <c r="G912" s="15">
        <v>2145</v>
      </c>
      <c r="H912" s="90">
        <v>0</v>
      </c>
      <c r="I912" s="90">
        <v>0</v>
      </c>
      <c r="J912" s="15">
        <v>0</v>
      </c>
      <c r="K912" s="15">
        <v>1073</v>
      </c>
      <c r="L912" s="15">
        <v>1072</v>
      </c>
      <c r="M912" s="15">
        <v>2145</v>
      </c>
      <c r="O912" s="13"/>
      <c r="P912" s="13"/>
    </row>
    <row r="913" spans="1:16" s="93" customFormat="1" ht="12.9" customHeight="1" x14ac:dyDescent="0.2">
      <c r="A913" s="11" t="str">
        <f t="shared" si="19"/>
        <v>CHARLEVILLE2023</v>
      </c>
      <c r="B913" s="91" t="s">
        <v>12</v>
      </c>
      <c r="C913" s="16">
        <v>2023</v>
      </c>
      <c r="D913" s="89"/>
      <c r="E913" s="92">
        <v>1084</v>
      </c>
      <c r="F913" s="92">
        <v>1083</v>
      </c>
      <c r="G913" s="92">
        <v>2167</v>
      </c>
      <c r="H913" s="92">
        <v>0</v>
      </c>
      <c r="I913" s="92">
        <v>0</v>
      </c>
      <c r="J913" s="92">
        <v>0</v>
      </c>
      <c r="K913" s="15">
        <v>1084</v>
      </c>
      <c r="L913" s="15">
        <v>1083</v>
      </c>
      <c r="M913" s="15">
        <v>2167</v>
      </c>
      <c r="O913" s="13"/>
      <c r="P913" s="13"/>
    </row>
    <row r="914" spans="1:16" s="93" customFormat="1" ht="12.9" customHeight="1" x14ac:dyDescent="0.2">
      <c r="A914" s="11" t="str">
        <f t="shared" si="19"/>
        <v>CHARLEVILLE2024</v>
      </c>
      <c r="B914" s="3" t="s">
        <v>12</v>
      </c>
      <c r="C914" s="12">
        <v>2024</v>
      </c>
      <c r="D914" s="89"/>
      <c r="E914" s="13">
        <v>1008</v>
      </c>
      <c r="F914" s="13">
        <v>1009</v>
      </c>
      <c r="G914" s="13">
        <v>2017</v>
      </c>
      <c r="H914" s="13">
        <v>0</v>
      </c>
      <c r="I914" s="13">
        <v>0</v>
      </c>
      <c r="J914" s="13">
        <v>0</v>
      </c>
      <c r="K914" s="15">
        <v>1008</v>
      </c>
      <c r="L914" s="15">
        <v>1009</v>
      </c>
      <c r="M914" s="15">
        <v>2017</v>
      </c>
      <c r="O914" s="13"/>
      <c r="P914" s="13"/>
    </row>
    <row r="915" spans="1:16" s="93" customFormat="1" ht="12.9" customHeight="1" x14ac:dyDescent="0.2">
      <c r="A915" s="11" t="str">
        <f t="shared" si="19"/>
        <v>CHRISTMAS ISLAND1993</v>
      </c>
      <c r="B915" s="3" t="s">
        <v>11</v>
      </c>
      <c r="C915" s="12">
        <v>1993</v>
      </c>
      <c r="D915" s="12"/>
      <c r="E915" s="13">
        <v>44</v>
      </c>
      <c r="F915" s="13">
        <v>45</v>
      </c>
      <c r="G915" s="13">
        <v>89</v>
      </c>
      <c r="H915" s="13">
        <v>52</v>
      </c>
      <c r="I915" s="13">
        <v>52</v>
      </c>
      <c r="J915" s="13">
        <v>104</v>
      </c>
      <c r="K915" s="15">
        <v>96</v>
      </c>
      <c r="L915" s="15">
        <v>97</v>
      </c>
      <c r="M915" s="15">
        <v>193</v>
      </c>
      <c r="O915" s="13"/>
      <c r="P915" s="13"/>
    </row>
    <row r="916" spans="1:16" s="93" customFormat="1" ht="12.9" customHeight="1" x14ac:dyDescent="0.2">
      <c r="A916" s="11" t="str">
        <f t="shared" si="19"/>
        <v>CHRISTMAS ISLAND1994</v>
      </c>
      <c r="B916" s="3" t="s">
        <v>11</v>
      </c>
      <c r="C916" s="12">
        <v>1994</v>
      </c>
      <c r="D916" s="12"/>
      <c r="E916" s="13">
        <v>125</v>
      </c>
      <c r="F916" s="13">
        <v>125</v>
      </c>
      <c r="G916" s="13">
        <v>250</v>
      </c>
      <c r="H916" s="13">
        <v>271</v>
      </c>
      <c r="I916" s="13">
        <v>272</v>
      </c>
      <c r="J916" s="13">
        <v>543</v>
      </c>
      <c r="K916" s="15">
        <v>396</v>
      </c>
      <c r="L916" s="15">
        <v>397</v>
      </c>
      <c r="M916" s="15">
        <v>793</v>
      </c>
      <c r="O916" s="13"/>
      <c r="P916" s="13"/>
    </row>
    <row r="917" spans="1:16" s="93" customFormat="1" ht="12.9" customHeight="1" x14ac:dyDescent="0.2">
      <c r="A917" s="11" t="str">
        <f t="shared" si="19"/>
        <v>CHRISTMAS ISLAND1995</v>
      </c>
      <c r="B917" s="95" t="s">
        <v>11</v>
      </c>
      <c r="C917" s="88">
        <v>1995</v>
      </c>
      <c r="D917" s="89"/>
      <c r="E917" s="15">
        <v>127</v>
      </c>
      <c r="F917" s="15">
        <v>127</v>
      </c>
      <c r="G917" s="15">
        <v>254</v>
      </c>
      <c r="H917" s="90">
        <v>282</v>
      </c>
      <c r="I917" s="90">
        <v>278</v>
      </c>
      <c r="J917" s="15">
        <v>560</v>
      </c>
      <c r="K917" s="15">
        <v>409</v>
      </c>
      <c r="L917" s="15">
        <v>405</v>
      </c>
      <c r="M917" s="15">
        <v>814</v>
      </c>
      <c r="O917" s="13"/>
      <c r="P917" s="13"/>
    </row>
    <row r="918" spans="1:16" s="93" customFormat="1" ht="12.9" customHeight="1" x14ac:dyDescent="0.2">
      <c r="A918" s="11" t="str">
        <f t="shared" si="19"/>
        <v>CHRISTMAS ISLAND1996</v>
      </c>
      <c r="B918" s="93" t="s">
        <v>11</v>
      </c>
      <c r="C918" s="12">
        <v>1996</v>
      </c>
      <c r="D918" s="12"/>
      <c r="E918" s="94">
        <v>127</v>
      </c>
      <c r="F918" s="94">
        <v>127</v>
      </c>
      <c r="G918" s="94">
        <v>254</v>
      </c>
      <c r="H918" s="94">
        <v>251</v>
      </c>
      <c r="I918" s="94">
        <v>251</v>
      </c>
      <c r="J918" s="94">
        <v>502</v>
      </c>
      <c r="K918" s="15">
        <v>378</v>
      </c>
      <c r="L918" s="15">
        <v>378</v>
      </c>
      <c r="M918" s="15">
        <v>756</v>
      </c>
      <c r="O918" s="13"/>
      <c r="P918" s="13"/>
    </row>
    <row r="919" spans="1:16" s="93" customFormat="1" ht="12.9" customHeight="1" x14ac:dyDescent="0.2">
      <c r="A919" s="11" t="str">
        <f t="shared" si="19"/>
        <v>CHRISTMAS ISLAND1997</v>
      </c>
      <c r="B919" s="3" t="s">
        <v>11</v>
      </c>
      <c r="C919" s="12">
        <v>1997</v>
      </c>
      <c r="D919" s="12"/>
      <c r="E919" s="13">
        <v>123</v>
      </c>
      <c r="F919" s="13">
        <v>123</v>
      </c>
      <c r="G919" s="13">
        <v>246</v>
      </c>
      <c r="H919" s="13">
        <v>76</v>
      </c>
      <c r="I919" s="13">
        <v>75</v>
      </c>
      <c r="J919" s="13">
        <v>151</v>
      </c>
      <c r="K919" s="15">
        <v>199</v>
      </c>
      <c r="L919" s="15">
        <v>198</v>
      </c>
      <c r="M919" s="15">
        <v>397</v>
      </c>
      <c r="O919" s="13"/>
      <c r="P919" s="13"/>
    </row>
    <row r="920" spans="1:16" s="93" customFormat="1" ht="12.9" customHeight="1" x14ac:dyDescent="0.2">
      <c r="A920" s="11" t="str">
        <f t="shared" si="19"/>
        <v>CHRISTMAS ISLAND1998</v>
      </c>
      <c r="B920" s="3" t="s">
        <v>11</v>
      </c>
      <c r="C920" s="12">
        <v>1998</v>
      </c>
      <c r="D920" s="12"/>
      <c r="E920" s="13">
        <v>87</v>
      </c>
      <c r="F920" s="13">
        <v>88</v>
      </c>
      <c r="G920" s="13">
        <v>175</v>
      </c>
      <c r="H920" s="13">
        <v>50</v>
      </c>
      <c r="I920" s="13">
        <v>50</v>
      </c>
      <c r="J920" s="13">
        <v>100</v>
      </c>
      <c r="K920" s="15">
        <v>137</v>
      </c>
      <c r="L920" s="15">
        <v>138</v>
      </c>
      <c r="M920" s="15">
        <v>275</v>
      </c>
      <c r="O920" s="13"/>
      <c r="P920" s="13"/>
    </row>
    <row r="921" spans="1:16" s="93" customFormat="1" ht="12.9" customHeight="1" x14ac:dyDescent="0.2">
      <c r="A921" s="11" t="str">
        <f t="shared" si="19"/>
        <v>CHRISTMAS ISLAND1999</v>
      </c>
      <c r="B921" s="3" t="s">
        <v>11</v>
      </c>
      <c r="C921" s="12">
        <v>1999</v>
      </c>
      <c r="D921" s="12"/>
      <c r="E921" s="13">
        <v>78</v>
      </c>
      <c r="F921" s="13">
        <v>79</v>
      </c>
      <c r="G921" s="13">
        <v>157</v>
      </c>
      <c r="H921" s="13">
        <v>0</v>
      </c>
      <c r="I921" s="13">
        <v>0</v>
      </c>
      <c r="J921" s="13">
        <v>0</v>
      </c>
      <c r="K921" s="15">
        <v>78</v>
      </c>
      <c r="L921" s="15">
        <v>79</v>
      </c>
      <c r="M921" s="15">
        <v>157</v>
      </c>
      <c r="O921" s="13"/>
      <c r="P921" s="13"/>
    </row>
    <row r="922" spans="1:16" s="93" customFormat="1" ht="12.9" customHeight="1" x14ac:dyDescent="0.2">
      <c r="A922" s="11" t="str">
        <f t="shared" si="19"/>
        <v>CHRISTMAS ISLAND2000</v>
      </c>
      <c r="B922" s="3" t="s">
        <v>11</v>
      </c>
      <c r="C922" s="12">
        <v>2000</v>
      </c>
      <c r="D922" s="12"/>
      <c r="E922" s="13">
        <v>86</v>
      </c>
      <c r="F922" s="13">
        <v>85</v>
      </c>
      <c r="G922" s="13">
        <v>171</v>
      </c>
      <c r="H922" s="13">
        <v>0</v>
      </c>
      <c r="I922" s="13">
        <v>0</v>
      </c>
      <c r="J922" s="13">
        <v>0</v>
      </c>
      <c r="K922" s="15">
        <v>86</v>
      </c>
      <c r="L922" s="15">
        <v>85</v>
      </c>
      <c r="M922" s="15">
        <v>171</v>
      </c>
      <c r="O922" s="13"/>
      <c r="P922" s="13"/>
    </row>
    <row r="923" spans="1:16" s="93" customFormat="1" ht="12.9" customHeight="1" x14ac:dyDescent="0.2">
      <c r="A923" s="11" t="str">
        <f t="shared" si="19"/>
        <v>CHRISTMAS ISLAND2001</v>
      </c>
      <c r="B923" s="95" t="s">
        <v>11</v>
      </c>
      <c r="C923" s="88">
        <v>2001</v>
      </c>
      <c r="D923" s="89"/>
      <c r="E923" s="15">
        <v>103</v>
      </c>
      <c r="F923" s="15">
        <v>104</v>
      </c>
      <c r="G923" s="15">
        <v>207</v>
      </c>
      <c r="H923" s="90">
        <v>0</v>
      </c>
      <c r="I923" s="90">
        <v>0</v>
      </c>
      <c r="J923" s="15">
        <v>0</v>
      </c>
      <c r="K923" s="15">
        <v>103</v>
      </c>
      <c r="L923" s="15">
        <v>104</v>
      </c>
      <c r="M923" s="15">
        <v>207</v>
      </c>
      <c r="O923" s="13"/>
      <c r="P923" s="13"/>
    </row>
    <row r="924" spans="1:16" s="93" customFormat="1" ht="12.9" customHeight="1" x14ac:dyDescent="0.2">
      <c r="A924" s="11" t="str">
        <f t="shared" si="19"/>
        <v>CHRISTMAS ISLAND2002</v>
      </c>
      <c r="B924" s="3" t="s">
        <v>11</v>
      </c>
      <c r="C924" s="12">
        <v>2002</v>
      </c>
      <c r="D924" s="12"/>
      <c r="E924" s="13">
        <v>140</v>
      </c>
      <c r="F924" s="13">
        <v>139</v>
      </c>
      <c r="G924" s="13">
        <v>279</v>
      </c>
      <c r="H924" s="13">
        <v>0</v>
      </c>
      <c r="I924" s="13">
        <v>0</v>
      </c>
      <c r="J924" s="13">
        <v>0</v>
      </c>
      <c r="K924" s="15">
        <v>140</v>
      </c>
      <c r="L924" s="15">
        <v>139</v>
      </c>
      <c r="M924" s="15">
        <v>279</v>
      </c>
      <c r="O924" s="13"/>
      <c r="P924" s="13"/>
    </row>
    <row r="925" spans="1:16" s="93" customFormat="1" ht="12.9" customHeight="1" x14ac:dyDescent="0.2">
      <c r="A925" s="11" t="str">
        <f t="shared" si="19"/>
        <v>CHRISTMAS ISLAND2003</v>
      </c>
      <c r="B925" s="93" t="s">
        <v>11</v>
      </c>
      <c r="C925" s="88">
        <v>2003</v>
      </c>
      <c r="D925" s="89"/>
      <c r="E925" s="15">
        <v>130</v>
      </c>
      <c r="F925" s="15">
        <v>131</v>
      </c>
      <c r="G925" s="15">
        <v>261</v>
      </c>
      <c r="H925" s="15">
        <v>0</v>
      </c>
      <c r="I925" s="15">
        <v>0</v>
      </c>
      <c r="J925" s="15">
        <v>0</v>
      </c>
      <c r="K925" s="15">
        <v>130</v>
      </c>
      <c r="L925" s="15">
        <v>131</v>
      </c>
      <c r="M925" s="15">
        <v>261</v>
      </c>
      <c r="O925" s="13"/>
      <c r="P925" s="13"/>
    </row>
    <row r="926" spans="1:16" s="93" customFormat="1" ht="12.9" customHeight="1" x14ac:dyDescent="0.2">
      <c r="A926" s="11" t="str">
        <f t="shared" si="19"/>
        <v>CHRISTMAS ISLAND2004</v>
      </c>
      <c r="B926" s="3" t="s">
        <v>11</v>
      </c>
      <c r="C926" s="12">
        <v>2004</v>
      </c>
      <c r="D926" s="12"/>
      <c r="E926" s="13">
        <v>136</v>
      </c>
      <c r="F926" s="13">
        <v>135</v>
      </c>
      <c r="G926" s="13">
        <v>271</v>
      </c>
      <c r="H926" s="13">
        <v>0</v>
      </c>
      <c r="I926" s="13">
        <v>0</v>
      </c>
      <c r="J926" s="13">
        <v>0</v>
      </c>
      <c r="K926" s="15">
        <v>136</v>
      </c>
      <c r="L926" s="15">
        <v>135</v>
      </c>
      <c r="M926" s="15">
        <v>271</v>
      </c>
      <c r="O926" s="13"/>
      <c r="P926" s="13"/>
    </row>
    <row r="927" spans="1:16" s="93" customFormat="1" ht="12.9" customHeight="1" x14ac:dyDescent="0.2">
      <c r="A927" s="11" t="str">
        <f t="shared" si="19"/>
        <v>CHRISTMAS ISLAND2005</v>
      </c>
      <c r="B927" s="3" t="s">
        <v>11</v>
      </c>
      <c r="C927" s="12">
        <v>2005</v>
      </c>
      <c r="D927" s="12"/>
      <c r="E927" s="13">
        <v>123</v>
      </c>
      <c r="F927" s="13">
        <v>123</v>
      </c>
      <c r="G927" s="13">
        <v>246</v>
      </c>
      <c r="H927" s="13">
        <v>0</v>
      </c>
      <c r="I927" s="13">
        <v>0</v>
      </c>
      <c r="J927" s="13">
        <v>0</v>
      </c>
      <c r="K927" s="15">
        <v>123</v>
      </c>
      <c r="L927" s="15">
        <v>123</v>
      </c>
      <c r="M927" s="15">
        <v>246</v>
      </c>
      <c r="O927" s="13"/>
      <c r="P927" s="13"/>
    </row>
    <row r="928" spans="1:16" s="93" customFormat="1" ht="12.9" customHeight="1" x14ac:dyDescent="0.2">
      <c r="A928" s="11" t="str">
        <f t="shared" si="19"/>
        <v>CHRISTMAS ISLAND2006</v>
      </c>
      <c r="B928" s="95" t="s">
        <v>11</v>
      </c>
      <c r="C928" s="88">
        <v>2006</v>
      </c>
      <c r="D928" s="89"/>
      <c r="E928" s="15">
        <v>130</v>
      </c>
      <c r="F928" s="15">
        <v>130</v>
      </c>
      <c r="G928" s="15">
        <v>260</v>
      </c>
      <c r="H928" s="90">
        <v>0</v>
      </c>
      <c r="I928" s="90">
        <v>0</v>
      </c>
      <c r="J928" s="15">
        <v>0</v>
      </c>
      <c r="K928" s="15">
        <v>130</v>
      </c>
      <c r="L928" s="15">
        <v>130</v>
      </c>
      <c r="M928" s="15">
        <v>260</v>
      </c>
      <c r="O928" s="13"/>
      <c r="P928" s="13"/>
    </row>
    <row r="929" spans="1:16" s="93" customFormat="1" ht="12.9" customHeight="1" x14ac:dyDescent="0.2">
      <c r="A929" s="11" t="str">
        <f t="shared" si="19"/>
        <v>CHRISTMAS ISLAND2007</v>
      </c>
      <c r="B929" s="3" t="s">
        <v>11</v>
      </c>
      <c r="C929" s="12">
        <v>2007</v>
      </c>
      <c r="D929" s="12"/>
      <c r="E929" s="13">
        <v>166</v>
      </c>
      <c r="F929" s="13">
        <v>166</v>
      </c>
      <c r="G929" s="13">
        <v>332</v>
      </c>
      <c r="H929" s="13">
        <v>4</v>
      </c>
      <c r="I929" s="13">
        <v>4</v>
      </c>
      <c r="J929" s="13">
        <v>8</v>
      </c>
      <c r="K929" s="15">
        <v>170</v>
      </c>
      <c r="L929" s="15">
        <v>170</v>
      </c>
      <c r="M929" s="15">
        <v>340</v>
      </c>
      <c r="O929" s="13"/>
      <c r="P929" s="13"/>
    </row>
    <row r="930" spans="1:16" s="93" customFormat="1" ht="12.9" customHeight="1" x14ac:dyDescent="0.2">
      <c r="A930" s="11" t="str">
        <f t="shared" si="19"/>
        <v>CHRISTMAS ISLAND2008</v>
      </c>
      <c r="B930" s="93" t="s">
        <v>11</v>
      </c>
      <c r="C930" s="88">
        <v>2008</v>
      </c>
      <c r="D930" s="89"/>
      <c r="E930" s="15">
        <v>144</v>
      </c>
      <c r="F930" s="15">
        <v>143</v>
      </c>
      <c r="G930" s="15">
        <v>287</v>
      </c>
      <c r="H930" s="15">
        <v>22</v>
      </c>
      <c r="I930" s="15">
        <v>22</v>
      </c>
      <c r="J930" s="15">
        <v>44</v>
      </c>
      <c r="K930" s="15">
        <v>166</v>
      </c>
      <c r="L930" s="15">
        <v>165</v>
      </c>
      <c r="M930" s="15">
        <v>331</v>
      </c>
      <c r="O930" s="13"/>
      <c r="P930" s="13"/>
    </row>
    <row r="931" spans="1:16" s="93" customFormat="1" ht="12.9" customHeight="1" x14ac:dyDescent="0.2">
      <c r="A931" s="11" t="str">
        <f t="shared" si="19"/>
        <v>CHRISTMAS ISLAND2009</v>
      </c>
      <c r="B931" s="95" t="s">
        <v>11</v>
      </c>
      <c r="C931" s="88">
        <v>2009</v>
      </c>
      <c r="D931" s="89"/>
      <c r="E931" s="15">
        <v>168</v>
      </c>
      <c r="F931" s="15">
        <v>168</v>
      </c>
      <c r="G931" s="15">
        <v>336</v>
      </c>
      <c r="H931" s="90">
        <v>0</v>
      </c>
      <c r="I931" s="90">
        <v>0</v>
      </c>
      <c r="J931" s="15">
        <v>0</v>
      </c>
      <c r="K931" s="15">
        <v>168</v>
      </c>
      <c r="L931" s="15">
        <v>168</v>
      </c>
      <c r="M931" s="15">
        <v>336</v>
      </c>
      <c r="O931" s="13"/>
      <c r="P931" s="13"/>
    </row>
    <row r="932" spans="1:16" s="93" customFormat="1" ht="12.9" customHeight="1" x14ac:dyDescent="0.2">
      <c r="A932" s="11" t="str">
        <f t="shared" si="19"/>
        <v>CHRISTMAS ISLAND2010</v>
      </c>
      <c r="B932" s="95" t="s">
        <v>11</v>
      </c>
      <c r="C932" s="88">
        <v>2010</v>
      </c>
      <c r="D932" s="89"/>
      <c r="E932" s="15">
        <v>188</v>
      </c>
      <c r="F932" s="15">
        <v>188</v>
      </c>
      <c r="G932" s="15">
        <v>376</v>
      </c>
      <c r="H932" s="90">
        <v>0</v>
      </c>
      <c r="I932" s="90">
        <v>0</v>
      </c>
      <c r="J932" s="15">
        <v>0</v>
      </c>
      <c r="K932" s="15">
        <v>188</v>
      </c>
      <c r="L932" s="15">
        <v>188</v>
      </c>
      <c r="M932" s="15">
        <v>376</v>
      </c>
      <c r="O932" s="13"/>
      <c r="P932" s="13"/>
    </row>
    <row r="933" spans="1:16" s="93" customFormat="1" ht="12.9" customHeight="1" x14ac:dyDescent="0.2">
      <c r="A933" s="11" t="str">
        <f t="shared" si="19"/>
        <v>CHRISTMAS ISLAND2011</v>
      </c>
      <c r="B933" s="95" t="s">
        <v>11</v>
      </c>
      <c r="C933" s="88">
        <v>2011</v>
      </c>
      <c r="D933" s="89"/>
      <c r="E933" s="15">
        <v>298</v>
      </c>
      <c r="F933" s="15">
        <v>291</v>
      </c>
      <c r="G933" s="15">
        <v>589</v>
      </c>
      <c r="H933" s="90">
        <v>0</v>
      </c>
      <c r="I933" s="90">
        <v>0</v>
      </c>
      <c r="J933" s="15">
        <v>0</v>
      </c>
      <c r="K933" s="15">
        <v>298</v>
      </c>
      <c r="L933" s="15">
        <v>291</v>
      </c>
      <c r="M933" s="15">
        <v>589</v>
      </c>
      <c r="O933" s="13"/>
      <c r="P933" s="13"/>
    </row>
    <row r="934" spans="1:16" s="93" customFormat="1" ht="12.9" customHeight="1" x14ac:dyDescent="0.2">
      <c r="A934" s="11" t="str">
        <f t="shared" si="19"/>
        <v>CHRISTMAS ISLAND2012</v>
      </c>
      <c r="B934" s="93" t="s">
        <v>11</v>
      </c>
      <c r="C934" s="88">
        <v>2012</v>
      </c>
      <c r="D934" s="89"/>
      <c r="E934" s="15">
        <v>352</v>
      </c>
      <c r="F934" s="15">
        <v>348</v>
      </c>
      <c r="G934" s="15">
        <v>700</v>
      </c>
      <c r="H934" s="15">
        <v>0</v>
      </c>
      <c r="I934" s="15">
        <v>0</v>
      </c>
      <c r="J934" s="15">
        <v>0</v>
      </c>
      <c r="K934" s="15">
        <v>352</v>
      </c>
      <c r="L934" s="15">
        <v>348</v>
      </c>
      <c r="M934" s="15">
        <v>700</v>
      </c>
      <c r="O934" s="13"/>
      <c r="P934" s="13"/>
    </row>
    <row r="935" spans="1:16" s="93" customFormat="1" ht="12.9" customHeight="1" x14ac:dyDescent="0.2">
      <c r="A935" s="11" t="str">
        <f t="shared" si="19"/>
        <v>CHRISTMAS ISLAND2013</v>
      </c>
      <c r="B935" s="3" t="s">
        <v>11</v>
      </c>
      <c r="C935" s="12">
        <v>2013</v>
      </c>
      <c r="D935" s="12"/>
      <c r="E935" s="13">
        <v>358</v>
      </c>
      <c r="F935" s="13">
        <v>351</v>
      </c>
      <c r="G935" s="13">
        <v>709</v>
      </c>
      <c r="H935" s="13">
        <v>0</v>
      </c>
      <c r="I935" s="13">
        <v>0</v>
      </c>
      <c r="J935" s="13">
        <v>0</v>
      </c>
      <c r="K935" s="15">
        <v>358</v>
      </c>
      <c r="L935" s="15">
        <v>351</v>
      </c>
      <c r="M935" s="15">
        <v>709</v>
      </c>
      <c r="O935" s="13"/>
      <c r="P935" s="13"/>
    </row>
    <row r="936" spans="1:16" s="93" customFormat="1" ht="12.9" customHeight="1" x14ac:dyDescent="0.2">
      <c r="A936" s="11" t="str">
        <f t="shared" si="19"/>
        <v>CHRISTMAS ISLAND2014</v>
      </c>
      <c r="B936" s="3" t="s">
        <v>11</v>
      </c>
      <c r="C936" s="12">
        <v>2014</v>
      </c>
      <c r="D936" s="12"/>
      <c r="E936" s="13">
        <v>348</v>
      </c>
      <c r="F936" s="13">
        <v>344</v>
      </c>
      <c r="G936" s="13">
        <v>692</v>
      </c>
      <c r="H936" s="13">
        <v>0</v>
      </c>
      <c r="I936" s="13">
        <v>0</v>
      </c>
      <c r="J936" s="13">
        <v>0</v>
      </c>
      <c r="K936" s="15">
        <v>348</v>
      </c>
      <c r="L936" s="15">
        <v>344</v>
      </c>
      <c r="M936" s="15">
        <v>692</v>
      </c>
      <c r="O936" s="13"/>
      <c r="P936" s="13"/>
    </row>
    <row r="937" spans="1:16" s="93" customFormat="1" ht="12.9" customHeight="1" x14ac:dyDescent="0.2">
      <c r="A937" s="11" t="str">
        <f t="shared" si="19"/>
        <v>CHRISTMAS ISLAND2015</v>
      </c>
      <c r="B937" s="3" t="s">
        <v>11</v>
      </c>
      <c r="C937" s="12">
        <v>2015</v>
      </c>
      <c r="D937" s="12"/>
      <c r="E937" s="13">
        <v>132</v>
      </c>
      <c r="F937" s="13">
        <v>132</v>
      </c>
      <c r="G937" s="13">
        <v>264</v>
      </c>
      <c r="H937" s="13">
        <v>0</v>
      </c>
      <c r="I937" s="13">
        <v>0</v>
      </c>
      <c r="J937" s="13">
        <v>0</v>
      </c>
      <c r="K937" s="15">
        <v>132</v>
      </c>
      <c r="L937" s="15">
        <v>132</v>
      </c>
      <c r="M937" s="15">
        <v>264</v>
      </c>
      <c r="O937" s="13"/>
      <c r="P937" s="13"/>
    </row>
    <row r="938" spans="1:16" s="93" customFormat="1" ht="12.9" customHeight="1" x14ac:dyDescent="0.2">
      <c r="A938" s="11" t="str">
        <f t="shared" si="19"/>
        <v>CHRISTMAS ISLAND2016</v>
      </c>
      <c r="B938" s="3" t="s">
        <v>11</v>
      </c>
      <c r="C938" s="12">
        <v>2016</v>
      </c>
      <c r="D938" s="12"/>
      <c r="E938" s="13">
        <v>111</v>
      </c>
      <c r="F938" s="13">
        <v>111</v>
      </c>
      <c r="G938" s="13">
        <v>222</v>
      </c>
      <c r="H938" s="13">
        <v>0</v>
      </c>
      <c r="I938" s="13">
        <v>0</v>
      </c>
      <c r="J938" s="13">
        <v>0</v>
      </c>
      <c r="K938" s="15">
        <v>111</v>
      </c>
      <c r="L938" s="15">
        <v>111</v>
      </c>
      <c r="M938" s="15">
        <v>222</v>
      </c>
      <c r="O938" s="13"/>
      <c r="P938" s="13"/>
    </row>
    <row r="939" spans="1:16" s="93" customFormat="1" ht="12.9" customHeight="1" x14ac:dyDescent="0.2">
      <c r="A939" s="11" t="str">
        <f t="shared" si="19"/>
        <v>CHRISTMAS ISLAND2017</v>
      </c>
      <c r="B939" s="95" t="s">
        <v>11</v>
      </c>
      <c r="C939" s="88">
        <v>2017</v>
      </c>
      <c r="D939" s="89"/>
      <c r="E939" s="15">
        <v>106</v>
      </c>
      <c r="F939" s="15">
        <v>103</v>
      </c>
      <c r="G939" s="15">
        <v>209</v>
      </c>
      <c r="H939" s="90">
        <v>0</v>
      </c>
      <c r="I939" s="90">
        <v>0</v>
      </c>
      <c r="J939" s="15">
        <v>0</v>
      </c>
      <c r="K939" s="15">
        <v>106</v>
      </c>
      <c r="L939" s="15">
        <v>103</v>
      </c>
      <c r="M939" s="15">
        <v>209</v>
      </c>
      <c r="O939" s="13"/>
      <c r="P939" s="13"/>
    </row>
    <row r="940" spans="1:16" s="93" customFormat="1" ht="12.9" customHeight="1" x14ac:dyDescent="0.2">
      <c r="A940" s="11" t="str">
        <f t="shared" si="19"/>
        <v>CHRISTMAS ISLAND2018</v>
      </c>
      <c r="B940" s="3" t="s">
        <v>11</v>
      </c>
      <c r="C940" s="12">
        <v>2018</v>
      </c>
      <c r="D940" s="12"/>
      <c r="E940" s="13">
        <v>105</v>
      </c>
      <c r="F940" s="13">
        <v>105</v>
      </c>
      <c r="G940" s="13">
        <v>210</v>
      </c>
      <c r="H940" s="13">
        <v>0</v>
      </c>
      <c r="I940" s="13">
        <v>0</v>
      </c>
      <c r="J940" s="13">
        <v>0</v>
      </c>
      <c r="K940" s="15">
        <v>105</v>
      </c>
      <c r="L940" s="15">
        <v>105</v>
      </c>
      <c r="M940" s="15">
        <v>210</v>
      </c>
      <c r="O940" s="13"/>
      <c r="P940" s="13"/>
    </row>
    <row r="941" spans="1:16" s="93" customFormat="1" ht="12.9" customHeight="1" x14ac:dyDescent="0.2">
      <c r="A941" s="11" t="str">
        <f t="shared" si="19"/>
        <v>CHRISTMAS ISLAND2019</v>
      </c>
      <c r="B941" s="91" t="s">
        <v>11</v>
      </c>
      <c r="C941" s="16">
        <v>2019</v>
      </c>
      <c r="D941" s="89"/>
      <c r="E941" s="92">
        <v>105</v>
      </c>
      <c r="F941" s="92">
        <v>105</v>
      </c>
      <c r="G941" s="92">
        <v>210</v>
      </c>
      <c r="H941" s="92">
        <v>0</v>
      </c>
      <c r="I941" s="92">
        <v>0</v>
      </c>
      <c r="J941" s="92">
        <v>0</v>
      </c>
      <c r="K941" s="15">
        <v>105</v>
      </c>
      <c r="L941" s="15">
        <v>105</v>
      </c>
      <c r="M941" s="15">
        <v>210</v>
      </c>
      <c r="O941" s="13"/>
      <c r="P941" s="13"/>
    </row>
    <row r="942" spans="1:16" s="93" customFormat="1" ht="12.9" customHeight="1" x14ac:dyDescent="0.2">
      <c r="A942" s="11" t="str">
        <f t="shared" si="19"/>
        <v>CHRISTMAS ISLAND2020</v>
      </c>
      <c r="B942" s="3" t="s">
        <v>11</v>
      </c>
      <c r="C942" s="12">
        <v>2020</v>
      </c>
      <c r="D942" s="12"/>
      <c r="E942" s="13">
        <v>110</v>
      </c>
      <c r="F942" s="13">
        <v>110</v>
      </c>
      <c r="G942" s="13">
        <v>220</v>
      </c>
      <c r="H942" s="13">
        <v>0</v>
      </c>
      <c r="I942" s="13">
        <v>0</v>
      </c>
      <c r="J942" s="13">
        <v>0</v>
      </c>
      <c r="K942" s="15">
        <v>110</v>
      </c>
      <c r="L942" s="15">
        <v>110</v>
      </c>
      <c r="M942" s="15">
        <v>220</v>
      </c>
      <c r="O942" s="13"/>
      <c r="P942" s="13"/>
    </row>
    <row r="943" spans="1:16" s="93" customFormat="1" ht="12.9" customHeight="1" x14ac:dyDescent="0.2">
      <c r="A943" s="11" t="str">
        <f t="shared" si="19"/>
        <v>CHRISTMAS ISLAND2021</v>
      </c>
      <c r="B943" s="95" t="s">
        <v>11</v>
      </c>
      <c r="C943" s="88">
        <v>2021</v>
      </c>
      <c r="D943" s="89"/>
      <c r="E943" s="15">
        <v>116</v>
      </c>
      <c r="F943" s="15">
        <v>116</v>
      </c>
      <c r="G943" s="15">
        <v>232</v>
      </c>
      <c r="H943" s="90">
        <v>0</v>
      </c>
      <c r="I943" s="90">
        <v>0</v>
      </c>
      <c r="J943" s="15">
        <v>0</v>
      </c>
      <c r="K943" s="15">
        <v>116</v>
      </c>
      <c r="L943" s="15">
        <v>116</v>
      </c>
      <c r="M943" s="15">
        <v>232</v>
      </c>
      <c r="O943" s="13"/>
      <c r="P943" s="13"/>
    </row>
    <row r="944" spans="1:16" s="93" customFormat="1" ht="12.9" customHeight="1" x14ac:dyDescent="0.2">
      <c r="A944" s="11" t="str">
        <f t="shared" si="19"/>
        <v>CHRISTMAS ISLAND2022</v>
      </c>
      <c r="B944" s="95" t="s">
        <v>11</v>
      </c>
      <c r="C944" s="88">
        <v>2022</v>
      </c>
      <c r="D944" s="89"/>
      <c r="E944" s="15">
        <v>109</v>
      </c>
      <c r="F944" s="15">
        <v>109</v>
      </c>
      <c r="G944" s="15">
        <v>218</v>
      </c>
      <c r="H944" s="90">
        <v>0</v>
      </c>
      <c r="I944" s="90">
        <v>0</v>
      </c>
      <c r="J944" s="15">
        <v>0</v>
      </c>
      <c r="K944" s="15">
        <v>109</v>
      </c>
      <c r="L944" s="15">
        <v>109</v>
      </c>
      <c r="M944" s="15">
        <v>218</v>
      </c>
      <c r="O944" s="13"/>
      <c r="P944" s="13"/>
    </row>
    <row r="945" spans="1:16" s="93" customFormat="1" ht="12.9" customHeight="1" x14ac:dyDescent="0.2">
      <c r="A945" s="11" t="str">
        <f t="shared" ref="A945:A1008" si="20">CONCATENATE(B945,C945)</f>
        <v>CHRISTMAS ISLAND2023</v>
      </c>
      <c r="B945" s="95" t="s">
        <v>11</v>
      </c>
      <c r="C945" s="88">
        <v>2023</v>
      </c>
      <c r="D945" s="89"/>
      <c r="E945" s="15">
        <v>109</v>
      </c>
      <c r="F945" s="15">
        <v>108</v>
      </c>
      <c r="G945" s="15">
        <v>217</v>
      </c>
      <c r="H945" s="90">
        <v>0</v>
      </c>
      <c r="I945" s="90">
        <v>0</v>
      </c>
      <c r="J945" s="15">
        <v>0</v>
      </c>
      <c r="K945" s="15">
        <v>109</v>
      </c>
      <c r="L945" s="15">
        <v>108</v>
      </c>
      <c r="M945" s="15">
        <v>217</v>
      </c>
      <c r="O945" s="13"/>
      <c r="P945" s="13"/>
    </row>
    <row r="946" spans="1:16" s="93" customFormat="1" ht="12.9" customHeight="1" x14ac:dyDescent="0.2">
      <c r="A946" s="11" t="str">
        <f t="shared" si="20"/>
        <v>CHRISTMAS ISLAND2024</v>
      </c>
      <c r="B946" s="95" t="s">
        <v>11</v>
      </c>
      <c r="C946" s="88">
        <v>2024</v>
      </c>
      <c r="D946" s="89"/>
      <c r="E946" s="15">
        <v>106</v>
      </c>
      <c r="F946" s="15">
        <v>106</v>
      </c>
      <c r="G946" s="15">
        <v>212</v>
      </c>
      <c r="H946" s="90">
        <v>0</v>
      </c>
      <c r="I946" s="90">
        <v>0</v>
      </c>
      <c r="J946" s="15">
        <v>0</v>
      </c>
      <c r="K946" s="15">
        <v>106</v>
      </c>
      <c r="L946" s="15">
        <v>106</v>
      </c>
      <c r="M946" s="15">
        <v>212</v>
      </c>
      <c r="O946" s="13"/>
      <c r="P946" s="13"/>
    </row>
    <row r="947" spans="1:16" s="93" customFormat="1" ht="12.9" customHeight="1" x14ac:dyDescent="0.2">
      <c r="A947" s="11" t="str">
        <f t="shared" si="20"/>
        <v>CLONCURRY1985</v>
      </c>
      <c r="B947" s="93" t="s">
        <v>122</v>
      </c>
      <c r="C947" s="88">
        <v>1985</v>
      </c>
      <c r="D947" s="89"/>
      <c r="E947" s="15">
        <v>302</v>
      </c>
      <c r="F947" s="15">
        <v>300</v>
      </c>
      <c r="G947" s="15">
        <v>602</v>
      </c>
      <c r="H947" s="15">
        <v>0</v>
      </c>
      <c r="I947" s="15">
        <v>0</v>
      </c>
      <c r="J947" s="15">
        <v>0</v>
      </c>
      <c r="K947" s="15">
        <v>302</v>
      </c>
      <c r="L947" s="15">
        <v>300</v>
      </c>
      <c r="M947" s="15">
        <v>602</v>
      </c>
      <c r="O947" s="13"/>
      <c r="P947" s="13"/>
    </row>
    <row r="948" spans="1:16" s="93" customFormat="1" ht="12.9" customHeight="1" x14ac:dyDescent="0.2">
      <c r="A948" s="11" t="str">
        <f t="shared" si="20"/>
        <v>CLONCURRY1986</v>
      </c>
      <c r="B948" s="95" t="s">
        <v>122</v>
      </c>
      <c r="C948" s="88">
        <v>1986</v>
      </c>
      <c r="D948" s="89"/>
      <c r="E948" s="15">
        <v>309</v>
      </c>
      <c r="F948" s="15">
        <v>309</v>
      </c>
      <c r="G948" s="15">
        <v>618</v>
      </c>
      <c r="H948" s="90">
        <v>0</v>
      </c>
      <c r="I948" s="90">
        <v>0</v>
      </c>
      <c r="J948" s="15">
        <v>0</v>
      </c>
      <c r="K948" s="15">
        <v>309</v>
      </c>
      <c r="L948" s="15">
        <v>309</v>
      </c>
      <c r="M948" s="15">
        <v>618</v>
      </c>
      <c r="O948" s="13"/>
      <c r="P948" s="13"/>
    </row>
    <row r="949" spans="1:16" s="93" customFormat="1" ht="12.9" customHeight="1" x14ac:dyDescent="0.2">
      <c r="A949" s="11" t="str">
        <f t="shared" si="20"/>
        <v>CLONCURRY1987</v>
      </c>
      <c r="B949" s="3" t="s">
        <v>122</v>
      </c>
      <c r="C949" s="12">
        <v>1987</v>
      </c>
      <c r="D949" s="12"/>
      <c r="E949" s="13">
        <v>128</v>
      </c>
      <c r="F949" s="13">
        <v>127</v>
      </c>
      <c r="G949" s="13">
        <v>255</v>
      </c>
      <c r="H949" s="13">
        <v>0</v>
      </c>
      <c r="I949" s="13">
        <v>0</v>
      </c>
      <c r="J949" s="13">
        <v>0</v>
      </c>
      <c r="K949" s="15">
        <v>128</v>
      </c>
      <c r="L949" s="15">
        <v>127</v>
      </c>
      <c r="M949" s="15">
        <v>255</v>
      </c>
      <c r="O949" s="13"/>
      <c r="P949" s="13"/>
    </row>
    <row r="950" spans="1:16" s="93" customFormat="1" ht="12.9" customHeight="1" x14ac:dyDescent="0.2">
      <c r="A950" s="11" t="str">
        <f t="shared" si="20"/>
        <v>CLONCURRY1991</v>
      </c>
      <c r="B950" s="3" t="s">
        <v>122</v>
      </c>
      <c r="C950" s="12">
        <v>1991</v>
      </c>
      <c r="D950" s="12"/>
      <c r="E950" s="13">
        <v>233</v>
      </c>
      <c r="F950" s="13">
        <v>237</v>
      </c>
      <c r="G950" s="13">
        <v>470</v>
      </c>
      <c r="H950" s="13">
        <v>0</v>
      </c>
      <c r="I950" s="13">
        <v>0</v>
      </c>
      <c r="J950" s="13">
        <v>0</v>
      </c>
      <c r="K950" s="15">
        <v>233</v>
      </c>
      <c r="L950" s="15">
        <v>237</v>
      </c>
      <c r="M950" s="15">
        <v>470</v>
      </c>
      <c r="O950" s="13"/>
      <c r="P950" s="13"/>
    </row>
    <row r="951" spans="1:16" s="93" customFormat="1" ht="12.9" customHeight="1" x14ac:dyDescent="0.2">
      <c r="A951" s="11" t="str">
        <f t="shared" si="20"/>
        <v>CLONCURRY1992</v>
      </c>
      <c r="B951" s="3" t="s">
        <v>122</v>
      </c>
      <c r="C951" s="12">
        <v>1992</v>
      </c>
      <c r="D951" s="12"/>
      <c r="E951" s="13">
        <v>217</v>
      </c>
      <c r="F951" s="13">
        <v>216</v>
      </c>
      <c r="G951" s="13">
        <v>433</v>
      </c>
      <c r="H951" s="13">
        <v>0</v>
      </c>
      <c r="I951" s="13">
        <v>0</v>
      </c>
      <c r="J951" s="13">
        <v>0</v>
      </c>
      <c r="K951" s="15">
        <v>217</v>
      </c>
      <c r="L951" s="15">
        <v>216</v>
      </c>
      <c r="M951" s="15">
        <v>433</v>
      </c>
      <c r="O951" s="13"/>
      <c r="P951" s="13"/>
    </row>
    <row r="952" spans="1:16" s="93" customFormat="1" ht="12.9" customHeight="1" x14ac:dyDescent="0.2">
      <c r="A952" s="11" t="str">
        <f t="shared" si="20"/>
        <v>CLONCURRY1993</v>
      </c>
      <c r="B952" s="3" t="s">
        <v>122</v>
      </c>
      <c r="C952" s="12">
        <v>1993</v>
      </c>
      <c r="D952" s="12"/>
      <c r="E952" s="13">
        <v>229</v>
      </c>
      <c r="F952" s="13">
        <v>229</v>
      </c>
      <c r="G952" s="13">
        <v>458</v>
      </c>
      <c r="H952" s="13">
        <v>0</v>
      </c>
      <c r="I952" s="13">
        <v>0</v>
      </c>
      <c r="J952" s="13">
        <v>0</v>
      </c>
      <c r="K952" s="15">
        <v>229</v>
      </c>
      <c r="L952" s="15">
        <v>229</v>
      </c>
      <c r="M952" s="15">
        <v>458</v>
      </c>
      <c r="O952" s="13"/>
      <c r="P952" s="13"/>
    </row>
    <row r="953" spans="1:16" s="93" customFormat="1" ht="12.9" customHeight="1" x14ac:dyDescent="0.2">
      <c r="A953" s="11" t="str">
        <f t="shared" si="20"/>
        <v>CLONCURRY1994</v>
      </c>
      <c r="B953" s="3" t="s">
        <v>122</v>
      </c>
      <c r="C953" s="12">
        <v>1994</v>
      </c>
      <c r="D953" s="12"/>
      <c r="E953" s="13">
        <v>246</v>
      </c>
      <c r="F953" s="13">
        <v>246</v>
      </c>
      <c r="G953" s="13">
        <v>492</v>
      </c>
      <c r="H953" s="13">
        <v>0</v>
      </c>
      <c r="I953" s="13">
        <v>0</v>
      </c>
      <c r="J953" s="13">
        <v>0</v>
      </c>
      <c r="K953" s="15">
        <v>246</v>
      </c>
      <c r="L953" s="15">
        <v>246</v>
      </c>
      <c r="M953" s="15">
        <v>492</v>
      </c>
      <c r="O953" s="13"/>
      <c r="P953" s="13"/>
    </row>
    <row r="954" spans="1:16" s="93" customFormat="1" ht="12.9" customHeight="1" x14ac:dyDescent="0.2">
      <c r="A954" s="11" t="str">
        <f t="shared" si="20"/>
        <v>CLONCURRY1995</v>
      </c>
      <c r="B954" s="95" t="s">
        <v>122</v>
      </c>
      <c r="C954" s="88">
        <v>1995</v>
      </c>
      <c r="D954" s="89"/>
      <c r="E954" s="15">
        <v>289</v>
      </c>
      <c r="F954" s="15">
        <v>289</v>
      </c>
      <c r="G954" s="15">
        <v>578</v>
      </c>
      <c r="H954" s="90">
        <v>0</v>
      </c>
      <c r="I954" s="90">
        <v>0</v>
      </c>
      <c r="J954" s="15">
        <v>0</v>
      </c>
      <c r="K954" s="15">
        <v>289</v>
      </c>
      <c r="L954" s="15">
        <v>289</v>
      </c>
      <c r="M954" s="15">
        <v>578</v>
      </c>
      <c r="O954" s="13"/>
      <c r="P954" s="13"/>
    </row>
    <row r="955" spans="1:16" s="93" customFormat="1" ht="12.9" customHeight="1" x14ac:dyDescent="0.2">
      <c r="A955" s="11" t="str">
        <f t="shared" si="20"/>
        <v>CLONCURRY1996</v>
      </c>
      <c r="B955" s="95" t="s">
        <v>122</v>
      </c>
      <c r="C955" s="88">
        <v>1996</v>
      </c>
      <c r="D955" s="89"/>
      <c r="E955" s="15">
        <v>449</v>
      </c>
      <c r="F955" s="15">
        <v>449</v>
      </c>
      <c r="G955" s="15">
        <v>898</v>
      </c>
      <c r="H955" s="90">
        <v>0</v>
      </c>
      <c r="I955" s="90">
        <v>0</v>
      </c>
      <c r="J955" s="15">
        <v>0</v>
      </c>
      <c r="K955" s="15">
        <v>449</v>
      </c>
      <c r="L955" s="15">
        <v>449</v>
      </c>
      <c r="M955" s="15">
        <v>898</v>
      </c>
      <c r="O955" s="13"/>
      <c r="P955" s="13"/>
    </row>
    <row r="956" spans="1:16" s="93" customFormat="1" ht="12.9" customHeight="1" x14ac:dyDescent="0.2">
      <c r="A956" s="11" t="str">
        <f t="shared" si="20"/>
        <v>CLONCURRY1997</v>
      </c>
      <c r="B956" s="93" t="s">
        <v>122</v>
      </c>
      <c r="C956" s="12">
        <v>1997</v>
      </c>
      <c r="D956" s="89"/>
      <c r="E956" s="94">
        <v>555</v>
      </c>
      <c r="F956" s="94">
        <v>553</v>
      </c>
      <c r="G956" s="94">
        <v>1108</v>
      </c>
      <c r="H956" s="94">
        <v>0</v>
      </c>
      <c r="I956" s="94">
        <v>0</v>
      </c>
      <c r="J956" s="94">
        <v>0</v>
      </c>
      <c r="K956" s="15">
        <v>555</v>
      </c>
      <c r="L956" s="15">
        <v>553</v>
      </c>
      <c r="M956" s="15">
        <v>1108</v>
      </c>
      <c r="O956" s="13"/>
      <c r="P956" s="13"/>
    </row>
    <row r="957" spans="1:16" s="93" customFormat="1" ht="12.9" customHeight="1" x14ac:dyDescent="0.2">
      <c r="A957" s="11" t="str">
        <f t="shared" si="20"/>
        <v>CLONCURRY1998</v>
      </c>
      <c r="B957" s="3" t="s">
        <v>122</v>
      </c>
      <c r="C957" s="12">
        <v>1998</v>
      </c>
      <c r="D957" s="12"/>
      <c r="E957" s="13">
        <v>904</v>
      </c>
      <c r="F957" s="13">
        <v>902</v>
      </c>
      <c r="G957" s="13">
        <v>1806</v>
      </c>
      <c r="H957" s="13">
        <v>0</v>
      </c>
      <c r="I957" s="13">
        <v>0</v>
      </c>
      <c r="J957" s="13">
        <v>0</v>
      </c>
      <c r="K957" s="15">
        <v>904</v>
      </c>
      <c r="L957" s="15">
        <v>902</v>
      </c>
      <c r="M957" s="15">
        <v>1806</v>
      </c>
      <c r="O957" s="13"/>
      <c r="P957" s="13"/>
    </row>
    <row r="958" spans="1:16" s="93" customFormat="1" ht="12.9" customHeight="1" x14ac:dyDescent="0.2">
      <c r="A958" s="11" t="str">
        <f t="shared" si="20"/>
        <v>CLONCURRY1999</v>
      </c>
      <c r="B958" s="3" t="s">
        <v>122</v>
      </c>
      <c r="C958" s="12">
        <v>1999</v>
      </c>
      <c r="D958" s="12"/>
      <c r="E958" s="13">
        <v>1352</v>
      </c>
      <c r="F958" s="13">
        <v>1353</v>
      </c>
      <c r="G958" s="13">
        <v>2705</v>
      </c>
      <c r="H958" s="13">
        <v>0</v>
      </c>
      <c r="I958" s="13">
        <v>0</v>
      </c>
      <c r="J958" s="13">
        <v>0</v>
      </c>
      <c r="K958" s="15">
        <v>1352</v>
      </c>
      <c r="L958" s="15">
        <v>1353</v>
      </c>
      <c r="M958" s="15">
        <v>2705</v>
      </c>
      <c r="O958" s="13"/>
      <c r="P958" s="13"/>
    </row>
    <row r="959" spans="1:16" s="93" customFormat="1" ht="12.9" customHeight="1" x14ac:dyDescent="0.2">
      <c r="A959" s="11" t="str">
        <f t="shared" si="20"/>
        <v>CLONCURRY2000</v>
      </c>
      <c r="B959" s="3" t="s">
        <v>122</v>
      </c>
      <c r="C959" s="12">
        <v>2000</v>
      </c>
      <c r="D959" s="12"/>
      <c r="E959" s="13">
        <v>1302</v>
      </c>
      <c r="F959" s="13">
        <v>1308</v>
      </c>
      <c r="G959" s="13">
        <v>2610</v>
      </c>
      <c r="H959" s="13">
        <v>0</v>
      </c>
      <c r="I959" s="13">
        <v>0</v>
      </c>
      <c r="J959" s="13">
        <v>0</v>
      </c>
      <c r="K959" s="15">
        <v>1302</v>
      </c>
      <c r="L959" s="15">
        <v>1308</v>
      </c>
      <c r="M959" s="15">
        <v>2610</v>
      </c>
      <c r="O959" s="13"/>
      <c r="P959" s="13"/>
    </row>
    <row r="960" spans="1:16" s="93" customFormat="1" ht="12.9" customHeight="1" x14ac:dyDescent="0.2">
      <c r="A960" s="11" t="str">
        <f t="shared" si="20"/>
        <v>CLONCURRY2001</v>
      </c>
      <c r="B960" s="3" t="s">
        <v>122</v>
      </c>
      <c r="C960" s="12">
        <v>2001</v>
      </c>
      <c r="D960" s="12"/>
      <c r="E960" s="13">
        <v>981</v>
      </c>
      <c r="F960" s="13">
        <v>982</v>
      </c>
      <c r="G960" s="13">
        <v>1963</v>
      </c>
      <c r="H960" s="13">
        <v>0</v>
      </c>
      <c r="I960" s="13">
        <v>0</v>
      </c>
      <c r="J960" s="13">
        <v>0</v>
      </c>
      <c r="K960" s="15">
        <v>981</v>
      </c>
      <c r="L960" s="15">
        <v>982</v>
      </c>
      <c r="M960" s="15">
        <v>1963</v>
      </c>
      <c r="O960" s="13"/>
      <c r="P960" s="13"/>
    </row>
    <row r="961" spans="1:16" s="93" customFormat="1" ht="12.9" customHeight="1" x14ac:dyDescent="0.2">
      <c r="A961" s="11" t="str">
        <f t="shared" si="20"/>
        <v>CLONCURRY2002</v>
      </c>
      <c r="B961" s="3" t="s">
        <v>122</v>
      </c>
      <c r="C961" s="12">
        <v>2002</v>
      </c>
      <c r="D961" s="12"/>
      <c r="E961" s="13">
        <v>884</v>
      </c>
      <c r="F961" s="13">
        <v>885</v>
      </c>
      <c r="G961" s="13">
        <v>1769</v>
      </c>
      <c r="H961" s="13">
        <v>0</v>
      </c>
      <c r="I961" s="13">
        <v>0</v>
      </c>
      <c r="J961" s="13">
        <v>0</v>
      </c>
      <c r="K961" s="15">
        <v>884</v>
      </c>
      <c r="L961" s="15">
        <v>885</v>
      </c>
      <c r="M961" s="15">
        <v>1769</v>
      </c>
      <c r="O961" s="13"/>
      <c r="P961" s="13"/>
    </row>
    <row r="962" spans="1:16" s="93" customFormat="1" ht="12.9" customHeight="1" x14ac:dyDescent="0.2">
      <c r="A962" s="11" t="str">
        <f t="shared" si="20"/>
        <v>CLONCURRY2003</v>
      </c>
      <c r="B962" s="3" t="s">
        <v>122</v>
      </c>
      <c r="C962" s="12">
        <v>2003</v>
      </c>
      <c r="D962" s="12"/>
      <c r="E962" s="13">
        <v>668</v>
      </c>
      <c r="F962" s="13">
        <v>670</v>
      </c>
      <c r="G962" s="13">
        <v>1338</v>
      </c>
      <c r="H962" s="13">
        <v>0</v>
      </c>
      <c r="I962" s="13">
        <v>0</v>
      </c>
      <c r="J962" s="13">
        <v>0</v>
      </c>
      <c r="K962" s="15">
        <v>668</v>
      </c>
      <c r="L962" s="15">
        <v>670</v>
      </c>
      <c r="M962" s="15">
        <v>1338</v>
      </c>
      <c r="O962" s="13"/>
      <c r="P962" s="13"/>
    </row>
    <row r="963" spans="1:16" s="93" customFormat="1" ht="12.9" customHeight="1" x14ac:dyDescent="0.2">
      <c r="A963" s="11" t="str">
        <f t="shared" si="20"/>
        <v>CLONCURRY2004</v>
      </c>
      <c r="B963" s="3" t="s">
        <v>122</v>
      </c>
      <c r="C963" s="12">
        <v>2004</v>
      </c>
      <c r="D963" s="12"/>
      <c r="E963" s="13">
        <v>369</v>
      </c>
      <c r="F963" s="13">
        <v>371</v>
      </c>
      <c r="G963" s="13">
        <v>740</v>
      </c>
      <c r="H963" s="13">
        <v>0</v>
      </c>
      <c r="I963" s="13">
        <v>0</v>
      </c>
      <c r="J963" s="13">
        <v>0</v>
      </c>
      <c r="K963" s="15">
        <v>369</v>
      </c>
      <c r="L963" s="15">
        <v>371</v>
      </c>
      <c r="M963" s="15">
        <v>740</v>
      </c>
      <c r="O963" s="13"/>
      <c r="P963" s="13"/>
    </row>
    <row r="964" spans="1:16" s="93" customFormat="1" ht="12.9" customHeight="1" x14ac:dyDescent="0.2">
      <c r="A964" s="11" t="str">
        <f t="shared" si="20"/>
        <v>CLONCURRY2005</v>
      </c>
      <c r="B964" s="3" t="s">
        <v>122</v>
      </c>
      <c r="C964" s="12">
        <v>2005</v>
      </c>
      <c r="D964" s="12"/>
      <c r="E964" s="13">
        <v>342</v>
      </c>
      <c r="F964" s="13">
        <v>342</v>
      </c>
      <c r="G964" s="13">
        <v>684</v>
      </c>
      <c r="H964" s="13">
        <v>0</v>
      </c>
      <c r="I964" s="13">
        <v>0</v>
      </c>
      <c r="J964" s="13">
        <v>0</v>
      </c>
      <c r="K964" s="15">
        <v>342</v>
      </c>
      <c r="L964" s="15">
        <v>342</v>
      </c>
      <c r="M964" s="15">
        <v>684</v>
      </c>
      <c r="O964" s="13"/>
      <c r="P964" s="13"/>
    </row>
    <row r="965" spans="1:16" s="93" customFormat="1" ht="12.9" customHeight="1" x14ac:dyDescent="0.2">
      <c r="A965" s="11" t="str">
        <f t="shared" si="20"/>
        <v>CLONCURRY2006</v>
      </c>
      <c r="B965" s="3" t="s">
        <v>122</v>
      </c>
      <c r="C965" s="12">
        <v>2006</v>
      </c>
      <c r="D965" s="12"/>
      <c r="E965" s="13">
        <v>338</v>
      </c>
      <c r="F965" s="13">
        <v>336</v>
      </c>
      <c r="G965" s="13">
        <v>674</v>
      </c>
      <c r="H965" s="13">
        <v>0</v>
      </c>
      <c r="I965" s="13">
        <v>0</v>
      </c>
      <c r="J965" s="13">
        <v>0</v>
      </c>
      <c r="K965" s="15">
        <v>338</v>
      </c>
      <c r="L965" s="15">
        <v>336</v>
      </c>
      <c r="M965" s="15">
        <v>674</v>
      </c>
      <c r="O965" s="13"/>
      <c r="P965" s="13"/>
    </row>
    <row r="966" spans="1:16" s="93" customFormat="1" ht="12.9" customHeight="1" x14ac:dyDescent="0.2">
      <c r="A966" s="11" t="str">
        <f t="shared" si="20"/>
        <v>CLONCURRY2007</v>
      </c>
      <c r="B966" s="95" t="s">
        <v>122</v>
      </c>
      <c r="C966" s="88">
        <v>2007</v>
      </c>
      <c r="D966" s="89"/>
      <c r="E966" s="15">
        <v>388</v>
      </c>
      <c r="F966" s="15">
        <v>387</v>
      </c>
      <c r="G966" s="15">
        <v>775</v>
      </c>
      <c r="H966" s="90">
        <v>0</v>
      </c>
      <c r="I966" s="90">
        <v>0</v>
      </c>
      <c r="J966" s="15">
        <v>0</v>
      </c>
      <c r="K966" s="15">
        <v>388</v>
      </c>
      <c r="L966" s="15">
        <v>387</v>
      </c>
      <c r="M966" s="15">
        <v>775</v>
      </c>
      <c r="O966" s="13"/>
      <c r="P966" s="13"/>
    </row>
    <row r="967" spans="1:16" s="93" customFormat="1" ht="12.9" customHeight="1" x14ac:dyDescent="0.2">
      <c r="A967" s="11" t="str">
        <f t="shared" si="20"/>
        <v>CLONCURRY2008</v>
      </c>
      <c r="B967" s="3" t="s">
        <v>122</v>
      </c>
      <c r="C967" s="12">
        <v>2008</v>
      </c>
      <c r="D967" s="12"/>
      <c r="E967" s="13">
        <v>433</v>
      </c>
      <c r="F967" s="13">
        <v>439</v>
      </c>
      <c r="G967" s="13">
        <v>872</v>
      </c>
      <c r="H967" s="13">
        <v>0</v>
      </c>
      <c r="I967" s="13">
        <v>0</v>
      </c>
      <c r="J967" s="13">
        <v>0</v>
      </c>
      <c r="K967" s="15">
        <v>433</v>
      </c>
      <c r="L967" s="15">
        <v>439</v>
      </c>
      <c r="M967" s="15">
        <v>872</v>
      </c>
      <c r="O967" s="13"/>
      <c r="P967" s="13"/>
    </row>
    <row r="968" spans="1:16" s="93" customFormat="1" ht="12.9" customHeight="1" x14ac:dyDescent="0.2">
      <c r="A968" s="11" t="str">
        <f t="shared" si="20"/>
        <v>CLONCURRY2009</v>
      </c>
      <c r="B968" s="3" t="s">
        <v>122</v>
      </c>
      <c r="C968" s="12">
        <v>2009</v>
      </c>
      <c r="D968" s="12"/>
      <c r="E968" s="13">
        <v>417</v>
      </c>
      <c r="F968" s="13">
        <v>396</v>
      </c>
      <c r="G968" s="13">
        <v>813</v>
      </c>
      <c r="H968" s="13">
        <v>0</v>
      </c>
      <c r="I968" s="13">
        <v>0</v>
      </c>
      <c r="J968" s="13">
        <v>0</v>
      </c>
      <c r="K968" s="15">
        <v>417</v>
      </c>
      <c r="L968" s="15">
        <v>396</v>
      </c>
      <c r="M968" s="15">
        <v>813</v>
      </c>
      <c r="O968" s="13"/>
      <c r="P968" s="13"/>
    </row>
    <row r="969" spans="1:16" s="93" customFormat="1" ht="12.9" customHeight="1" x14ac:dyDescent="0.2">
      <c r="A969" s="11" t="str">
        <f t="shared" si="20"/>
        <v>CLONCURRY2010</v>
      </c>
      <c r="B969" s="3" t="s">
        <v>122</v>
      </c>
      <c r="C969" s="12">
        <v>2010</v>
      </c>
      <c r="D969" s="12"/>
      <c r="E969" s="13">
        <v>520</v>
      </c>
      <c r="F969" s="13">
        <v>571</v>
      </c>
      <c r="G969" s="13">
        <v>1091</v>
      </c>
      <c r="H969" s="13">
        <v>0</v>
      </c>
      <c r="I969" s="13">
        <v>0</v>
      </c>
      <c r="J969" s="13">
        <v>0</v>
      </c>
      <c r="K969" s="15">
        <v>520</v>
      </c>
      <c r="L969" s="15">
        <v>571</v>
      </c>
      <c r="M969" s="15">
        <v>1091</v>
      </c>
      <c r="O969" s="13"/>
      <c r="P969" s="13"/>
    </row>
    <row r="970" spans="1:16" s="93" customFormat="1" ht="12.9" customHeight="1" x14ac:dyDescent="0.2">
      <c r="A970" s="11" t="str">
        <f t="shared" si="20"/>
        <v>CLONCURRY2011</v>
      </c>
      <c r="B970" s="93" t="s">
        <v>122</v>
      </c>
      <c r="C970" s="88">
        <v>2011</v>
      </c>
      <c r="D970" s="89"/>
      <c r="E970" s="15">
        <v>454</v>
      </c>
      <c r="F970" s="15">
        <v>497</v>
      </c>
      <c r="G970" s="15">
        <v>951</v>
      </c>
      <c r="H970" s="15">
        <v>0</v>
      </c>
      <c r="I970" s="15">
        <v>0</v>
      </c>
      <c r="J970" s="15">
        <v>0</v>
      </c>
      <c r="K970" s="15">
        <v>454</v>
      </c>
      <c r="L970" s="15">
        <v>497</v>
      </c>
      <c r="M970" s="15">
        <v>951</v>
      </c>
      <c r="O970" s="13"/>
      <c r="P970" s="13"/>
    </row>
    <row r="971" spans="1:16" s="93" customFormat="1" ht="12.9" customHeight="1" x14ac:dyDescent="0.2">
      <c r="A971" s="11" t="str">
        <f t="shared" si="20"/>
        <v>CLONCURRY2012</v>
      </c>
      <c r="B971" s="3" t="s">
        <v>122</v>
      </c>
      <c r="C971" s="12">
        <v>2012</v>
      </c>
      <c r="D971" s="12"/>
      <c r="E971" s="13">
        <v>362</v>
      </c>
      <c r="F971" s="13">
        <v>405</v>
      </c>
      <c r="G971" s="13">
        <v>767</v>
      </c>
      <c r="H971" s="13">
        <v>0</v>
      </c>
      <c r="I971" s="13">
        <v>0</v>
      </c>
      <c r="J971" s="13">
        <v>0</v>
      </c>
      <c r="K971" s="15">
        <v>362</v>
      </c>
      <c r="L971" s="15">
        <v>405</v>
      </c>
      <c r="M971" s="15">
        <v>767</v>
      </c>
      <c r="O971" s="13"/>
      <c r="P971" s="13"/>
    </row>
    <row r="972" spans="1:16" s="93" customFormat="1" ht="12.9" customHeight="1" x14ac:dyDescent="0.2">
      <c r="A972" s="11" t="str">
        <f t="shared" si="20"/>
        <v>CLONCURRY2013</v>
      </c>
      <c r="B972" s="93" t="s">
        <v>122</v>
      </c>
      <c r="C972" s="88">
        <v>2013</v>
      </c>
      <c r="D972" s="89"/>
      <c r="E972" s="15">
        <v>377</v>
      </c>
      <c r="F972" s="15">
        <v>424</v>
      </c>
      <c r="G972" s="15">
        <v>801</v>
      </c>
      <c r="H972" s="15">
        <v>0</v>
      </c>
      <c r="I972" s="15">
        <v>0</v>
      </c>
      <c r="J972" s="15">
        <v>0</v>
      </c>
      <c r="K972" s="15">
        <v>377</v>
      </c>
      <c r="L972" s="15">
        <v>424</v>
      </c>
      <c r="M972" s="15">
        <v>801</v>
      </c>
      <c r="O972" s="13"/>
      <c r="P972" s="13"/>
    </row>
    <row r="973" spans="1:16" s="93" customFormat="1" ht="12.9" customHeight="1" x14ac:dyDescent="0.2">
      <c r="A973" s="11" t="str">
        <f t="shared" si="20"/>
        <v>CLONCURRY2014</v>
      </c>
      <c r="B973" s="3" t="s">
        <v>122</v>
      </c>
      <c r="C973" s="12">
        <v>2014</v>
      </c>
      <c r="D973" s="12"/>
      <c r="E973" s="13">
        <v>463</v>
      </c>
      <c r="F973" s="13">
        <v>517</v>
      </c>
      <c r="G973" s="13">
        <v>980</v>
      </c>
      <c r="H973" s="13">
        <v>0</v>
      </c>
      <c r="I973" s="13">
        <v>0</v>
      </c>
      <c r="J973" s="13">
        <v>0</v>
      </c>
      <c r="K973" s="15">
        <v>463</v>
      </c>
      <c r="L973" s="15">
        <v>517</v>
      </c>
      <c r="M973" s="15">
        <v>980</v>
      </c>
      <c r="O973" s="13"/>
      <c r="P973" s="13"/>
    </row>
    <row r="974" spans="1:16" s="93" customFormat="1" ht="12.9" customHeight="1" x14ac:dyDescent="0.2">
      <c r="A974" s="11" t="str">
        <f t="shared" si="20"/>
        <v>CLONCURRY2015</v>
      </c>
      <c r="B974" s="3" t="s">
        <v>122</v>
      </c>
      <c r="C974" s="12">
        <v>2015</v>
      </c>
      <c r="D974" s="12"/>
      <c r="E974" s="13">
        <v>461</v>
      </c>
      <c r="F974" s="13">
        <v>515</v>
      </c>
      <c r="G974" s="13">
        <v>976</v>
      </c>
      <c r="H974" s="13">
        <v>0</v>
      </c>
      <c r="I974" s="13">
        <v>0</v>
      </c>
      <c r="J974" s="13">
        <v>0</v>
      </c>
      <c r="K974" s="15">
        <v>461</v>
      </c>
      <c r="L974" s="15">
        <v>515</v>
      </c>
      <c r="M974" s="15">
        <v>976</v>
      </c>
      <c r="O974" s="13"/>
      <c r="P974" s="13"/>
    </row>
    <row r="975" spans="1:16" s="93" customFormat="1" ht="12.9" customHeight="1" x14ac:dyDescent="0.2">
      <c r="A975" s="11" t="str">
        <f t="shared" si="20"/>
        <v>CLONCURRY2016</v>
      </c>
      <c r="B975" s="3" t="s">
        <v>122</v>
      </c>
      <c r="C975" s="12">
        <v>2016</v>
      </c>
      <c r="D975" s="12"/>
      <c r="E975" s="13">
        <v>497</v>
      </c>
      <c r="F975" s="13">
        <v>551</v>
      </c>
      <c r="G975" s="13">
        <v>1048</v>
      </c>
      <c r="H975" s="13">
        <v>0</v>
      </c>
      <c r="I975" s="13">
        <v>0</v>
      </c>
      <c r="J975" s="13">
        <v>0</v>
      </c>
      <c r="K975" s="15">
        <v>497</v>
      </c>
      <c r="L975" s="15">
        <v>551</v>
      </c>
      <c r="M975" s="15">
        <v>1048</v>
      </c>
      <c r="O975" s="13"/>
      <c r="P975" s="13"/>
    </row>
    <row r="976" spans="1:16" s="93" customFormat="1" ht="12.9" customHeight="1" x14ac:dyDescent="0.2">
      <c r="A976" s="11" t="str">
        <f t="shared" si="20"/>
        <v>CLONCURRY2017</v>
      </c>
      <c r="B976" s="3" t="s">
        <v>122</v>
      </c>
      <c r="C976" s="12">
        <v>2017</v>
      </c>
      <c r="D976" s="12"/>
      <c r="E976" s="13">
        <v>513</v>
      </c>
      <c r="F976" s="13">
        <v>567</v>
      </c>
      <c r="G976" s="13">
        <v>1080</v>
      </c>
      <c r="H976" s="13">
        <v>0</v>
      </c>
      <c r="I976" s="13">
        <v>0</v>
      </c>
      <c r="J976" s="13">
        <v>0</v>
      </c>
      <c r="K976" s="15">
        <v>513</v>
      </c>
      <c r="L976" s="15">
        <v>567</v>
      </c>
      <c r="M976" s="15">
        <v>1080</v>
      </c>
      <c r="O976" s="13"/>
      <c r="P976" s="13"/>
    </row>
    <row r="977" spans="1:16" s="93" customFormat="1" ht="12.9" customHeight="1" x14ac:dyDescent="0.2">
      <c r="A977" s="11" t="str">
        <f t="shared" si="20"/>
        <v>CLONCURRY2018</v>
      </c>
      <c r="B977" s="3" t="s">
        <v>122</v>
      </c>
      <c r="C977" s="12">
        <v>2018</v>
      </c>
      <c r="D977" s="12"/>
      <c r="E977" s="13">
        <v>522</v>
      </c>
      <c r="F977" s="13">
        <v>572</v>
      </c>
      <c r="G977" s="13">
        <v>1094</v>
      </c>
      <c r="H977" s="13">
        <v>0</v>
      </c>
      <c r="I977" s="13">
        <v>0</v>
      </c>
      <c r="J977" s="13">
        <v>0</v>
      </c>
      <c r="K977" s="15">
        <v>522</v>
      </c>
      <c r="L977" s="15">
        <v>572</v>
      </c>
      <c r="M977" s="15">
        <v>1094</v>
      </c>
      <c r="O977" s="13"/>
      <c r="P977" s="13"/>
    </row>
    <row r="978" spans="1:16" s="93" customFormat="1" ht="12.9" customHeight="1" x14ac:dyDescent="0.2">
      <c r="A978" s="11" t="str">
        <f t="shared" si="20"/>
        <v>CLONCURRY2019</v>
      </c>
      <c r="B978" s="95" t="s">
        <v>122</v>
      </c>
      <c r="C978" s="88">
        <v>2019</v>
      </c>
      <c r="D978" s="89"/>
      <c r="E978" s="15">
        <v>581</v>
      </c>
      <c r="F978" s="15">
        <v>623</v>
      </c>
      <c r="G978" s="15">
        <v>1204</v>
      </c>
      <c r="H978" s="90">
        <v>0</v>
      </c>
      <c r="I978" s="90">
        <v>0</v>
      </c>
      <c r="J978" s="15">
        <v>0</v>
      </c>
      <c r="K978" s="15">
        <v>581</v>
      </c>
      <c r="L978" s="15">
        <v>623</v>
      </c>
      <c r="M978" s="15">
        <v>1204</v>
      </c>
      <c r="O978" s="13"/>
      <c r="P978" s="13"/>
    </row>
    <row r="979" spans="1:16" s="93" customFormat="1" ht="12.9" customHeight="1" x14ac:dyDescent="0.2">
      <c r="A979" s="11" t="str">
        <f t="shared" si="20"/>
        <v>CLONCURRY2020</v>
      </c>
      <c r="B979" s="3" t="s">
        <v>122</v>
      </c>
      <c r="C979" s="12">
        <v>2020</v>
      </c>
      <c r="D979" s="12"/>
      <c r="E979" s="13">
        <v>329</v>
      </c>
      <c r="F979" s="13">
        <v>333</v>
      </c>
      <c r="G979" s="13">
        <v>662</v>
      </c>
      <c r="H979" s="13">
        <v>0</v>
      </c>
      <c r="I979" s="13">
        <v>0</v>
      </c>
      <c r="J979" s="13">
        <v>0</v>
      </c>
      <c r="K979" s="15">
        <v>329</v>
      </c>
      <c r="L979" s="15">
        <v>333</v>
      </c>
      <c r="M979" s="15">
        <v>662</v>
      </c>
      <c r="O979" s="13"/>
      <c r="P979" s="13"/>
    </row>
    <row r="980" spans="1:16" s="93" customFormat="1" ht="12.9" customHeight="1" x14ac:dyDescent="0.2">
      <c r="A980" s="11" t="str">
        <f t="shared" si="20"/>
        <v>CLONCURRY2021</v>
      </c>
      <c r="B980" s="3" t="s">
        <v>122</v>
      </c>
      <c r="C980" s="12">
        <v>2021</v>
      </c>
      <c r="D980" s="12"/>
      <c r="E980" s="13">
        <v>438</v>
      </c>
      <c r="F980" s="13">
        <v>442</v>
      </c>
      <c r="G980" s="13">
        <v>880</v>
      </c>
      <c r="H980" s="13">
        <v>0</v>
      </c>
      <c r="I980" s="13">
        <v>0</v>
      </c>
      <c r="J980" s="13">
        <v>0</v>
      </c>
      <c r="K980" s="15">
        <v>438</v>
      </c>
      <c r="L980" s="15">
        <v>442</v>
      </c>
      <c r="M980" s="15">
        <v>880</v>
      </c>
      <c r="O980" s="13"/>
      <c r="P980" s="13"/>
    </row>
    <row r="981" spans="1:16" s="93" customFormat="1" ht="12.9" customHeight="1" x14ac:dyDescent="0.2">
      <c r="A981" s="11" t="str">
        <f t="shared" si="20"/>
        <v>CLONCURRY2022</v>
      </c>
      <c r="B981" s="3" t="s">
        <v>122</v>
      </c>
      <c r="C981" s="12">
        <v>2022</v>
      </c>
      <c r="D981" s="12"/>
      <c r="E981" s="13">
        <v>555</v>
      </c>
      <c r="F981" s="13">
        <v>554</v>
      </c>
      <c r="G981" s="13">
        <v>1109</v>
      </c>
      <c r="H981" s="13">
        <v>0</v>
      </c>
      <c r="I981" s="13">
        <v>0</v>
      </c>
      <c r="J981" s="13">
        <v>0</v>
      </c>
      <c r="K981" s="15">
        <v>555</v>
      </c>
      <c r="L981" s="15">
        <v>554</v>
      </c>
      <c r="M981" s="15">
        <v>1109</v>
      </c>
      <c r="O981" s="13"/>
      <c r="P981" s="13"/>
    </row>
    <row r="982" spans="1:16" s="93" customFormat="1" ht="12.9" customHeight="1" x14ac:dyDescent="0.2">
      <c r="A982" s="11" t="str">
        <f t="shared" si="20"/>
        <v>CLONCURRY2023</v>
      </c>
      <c r="B982" s="3" t="s">
        <v>122</v>
      </c>
      <c r="C982" s="12">
        <v>2023</v>
      </c>
      <c r="D982" s="12"/>
      <c r="E982" s="13">
        <v>565</v>
      </c>
      <c r="F982" s="13">
        <v>562</v>
      </c>
      <c r="G982" s="13">
        <v>1127</v>
      </c>
      <c r="H982" s="13">
        <v>0</v>
      </c>
      <c r="I982" s="13">
        <v>0</v>
      </c>
      <c r="J982" s="13">
        <v>0</v>
      </c>
      <c r="K982" s="15">
        <v>565</v>
      </c>
      <c r="L982" s="15">
        <v>562</v>
      </c>
      <c r="M982" s="15">
        <v>1127</v>
      </c>
      <c r="O982" s="13"/>
      <c r="P982" s="13"/>
    </row>
    <row r="983" spans="1:16" s="93" customFormat="1" ht="12.9" customHeight="1" x14ac:dyDescent="0.2">
      <c r="A983" s="11" t="str">
        <f t="shared" si="20"/>
        <v>CLONCURRY2024</v>
      </c>
      <c r="B983" s="95" t="s">
        <v>122</v>
      </c>
      <c r="C983" s="88">
        <v>2024</v>
      </c>
      <c r="D983" s="89"/>
      <c r="E983" s="15">
        <v>516</v>
      </c>
      <c r="F983" s="15">
        <v>510</v>
      </c>
      <c r="G983" s="15">
        <v>1026</v>
      </c>
      <c r="H983" s="90">
        <v>0</v>
      </c>
      <c r="I983" s="90">
        <v>0</v>
      </c>
      <c r="J983" s="15">
        <v>0</v>
      </c>
      <c r="K983" s="15">
        <v>516</v>
      </c>
      <c r="L983" s="15">
        <v>510</v>
      </c>
      <c r="M983" s="15">
        <v>1026</v>
      </c>
      <c r="O983" s="13"/>
      <c r="P983" s="13"/>
    </row>
    <row r="984" spans="1:16" s="93" customFormat="1" ht="12.9" customHeight="1" x14ac:dyDescent="0.2">
      <c r="A984" s="11" t="str">
        <f t="shared" si="20"/>
        <v>COCOS ISLAND1993</v>
      </c>
      <c r="B984" s="3" t="s">
        <v>123</v>
      </c>
      <c r="C984" s="12">
        <v>1993</v>
      </c>
      <c r="D984" s="12"/>
      <c r="E984" s="13">
        <v>33</v>
      </c>
      <c r="F984" s="13">
        <v>34</v>
      </c>
      <c r="G984" s="13">
        <v>67</v>
      </c>
      <c r="H984" s="13">
        <v>0</v>
      </c>
      <c r="I984" s="13">
        <v>0</v>
      </c>
      <c r="J984" s="13">
        <v>0</v>
      </c>
      <c r="K984" s="15">
        <v>33</v>
      </c>
      <c r="L984" s="15">
        <v>34</v>
      </c>
      <c r="M984" s="15">
        <v>67</v>
      </c>
      <c r="O984" s="13"/>
      <c r="P984" s="13"/>
    </row>
    <row r="985" spans="1:16" s="93" customFormat="1" ht="12.9" customHeight="1" x14ac:dyDescent="0.2">
      <c r="A985" s="11" t="str">
        <f t="shared" si="20"/>
        <v>COCOS ISLAND1994</v>
      </c>
      <c r="B985" s="3" t="s">
        <v>123</v>
      </c>
      <c r="C985" s="12">
        <v>1994</v>
      </c>
      <c r="D985" s="12"/>
      <c r="E985" s="13">
        <v>104</v>
      </c>
      <c r="F985" s="13">
        <v>104</v>
      </c>
      <c r="G985" s="13">
        <v>208</v>
      </c>
      <c r="H985" s="13">
        <v>0</v>
      </c>
      <c r="I985" s="13">
        <v>0</v>
      </c>
      <c r="J985" s="13">
        <v>0</v>
      </c>
      <c r="K985" s="15">
        <v>104</v>
      </c>
      <c r="L985" s="15">
        <v>104</v>
      </c>
      <c r="M985" s="15">
        <v>208</v>
      </c>
      <c r="O985" s="13"/>
      <c r="P985" s="13"/>
    </row>
    <row r="986" spans="1:16" s="93" customFormat="1" ht="12.9" customHeight="1" x14ac:dyDescent="0.2">
      <c r="A986" s="11" t="str">
        <f t="shared" si="20"/>
        <v>COCOS ISLAND1995</v>
      </c>
      <c r="B986" s="95" t="s">
        <v>123</v>
      </c>
      <c r="C986" s="88">
        <v>1995</v>
      </c>
      <c r="D986" s="89"/>
      <c r="E986" s="15">
        <v>104</v>
      </c>
      <c r="F986" s="15">
        <v>104</v>
      </c>
      <c r="G986" s="15">
        <v>208</v>
      </c>
      <c r="H986" s="90">
        <v>0</v>
      </c>
      <c r="I986" s="90">
        <v>0</v>
      </c>
      <c r="J986" s="15">
        <v>0</v>
      </c>
      <c r="K986" s="15">
        <v>104</v>
      </c>
      <c r="L986" s="15">
        <v>104</v>
      </c>
      <c r="M986" s="15">
        <v>208</v>
      </c>
      <c r="O986" s="13"/>
      <c r="P986" s="13"/>
    </row>
    <row r="987" spans="1:16" s="93" customFormat="1" ht="12.9" customHeight="1" x14ac:dyDescent="0.2">
      <c r="A987" s="11" t="str">
        <f t="shared" si="20"/>
        <v>COCOS ISLAND1996</v>
      </c>
      <c r="B987" s="3" t="s">
        <v>123</v>
      </c>
      <c r="C987" s="12">
        <v>1996</v>
      </c>
      <c r="D987" s="12"/>
      <c r="E987" s="13">
        <v>105</v>
      </c>
      <c r="F987" s="13">
        <v>105</v>
      </c>
      <c r="G987" s="13">
        <v>210</v>
      </c>
      <c r="H987" s="13">
        <v>0</v>
      </c>
      <c r="I987" s="13">
        <v>0</v>
      </c>
      <c r="J987" s="13">
        <v>0</v>
      </c>
      <c r="K987" s="15">
        <v>105</v>
      </c>
      <c r="L987" s="15">
        <v>105</v>
      </c>
      <c r="M987" s="15">
        <v>210</v>
      </c>
      <c r="O987" s="13"/>
      <c r="P987" s="13"/>
    </row>
    <row r="988" spans="1:16" s="93" customFormat="1" ht="12.9" customHeight="1" x14ac:dyDescent="0.2">
      <c r="A988" s="11" t="str">
        <f t="shared" si="20"/>
        <v>COCOS ISLAND1997</v>
      </c>
      <c r="B988" s="95" t="s">
        <v>123</v>
      </c>
      <c r="C988" s="88">
        <v>1997</v>
      </c>
      <c r="D988" s="89"/>
      <c r="E988" s="15">
        <v>104</v>
      </c>
      <c r="F988" s="15">
        <v>105</v>
      </c>
      <c r="G988" s="15">
        <v>209</v>
      </c>
      <c r="H988" s="90">
        <v>0</v>
      </c>
      <c r="I988" s="90">
        <v>0</v>
      </c>
      <c r="J988" s="15">
        <v>0</v>
      </c>
      <c r="K988" s="15">
        <v>104</v>
      </c>
      <c r="L988" s="15">
        <v>105</v>
      </c>
      <c r="M988" s="15">
        <v>209</v>
      </c>
      <c r="O988" s="13"/>
      <c r="P988" s="13"/>
    </row>
    <row r="989" spans="1:16" s="93" customFormat="1" ht="12.9" customHeight="1" x14ac:dyDescent="0.2">
      <c r="A989" s="11" t="str">
        <f t="shared" si="20"/>
        <v>COCOS ISLAND1998</v>
      </c>
      <c r="B989" s="3" t="s">
        <v>123</v>
      </c>
      <c r="C989" s="12">
        <v>1998</v>
      </c>
      <c r="D989" s="12"/>
      <c r="E989" s="13">
        <v>92</v>
      </c>
      <c r="F989" s="13">
        <v>92</v>
      </c>
      <c r="G989" s="13">
        <v>184</v>
      </c>
      <c r="H989" s="13">
        <v>0</v>
      </c>
      <c r="I989" s="13">
        <v>0</v>
      </c>
      <c r="J989" s="13">
        <v>0</v>
      </c>
      <c r="K989" s="15">
        <v>92</v>
      </c>
      <c r="L989" s="15">
        <v>92</v>
      </c>
      <c r="M989" s="15">
        <v>184</v>
      </c>
      <c r="O989" s="13"/>
      <c r="P989" s="13"/>
    </row>
    <row r="990" spans="1:16" s="93" customFormat="1" ht="12.9" customHeight="1" x14ac:dyDescent="0.2">
      <c r="A990" s="11" t="str">
        <f t="shared" si="20"/>
        <v>COCOS ISLAND1999</v>
      </c>
      <c r="B990" s="93" t="s">
        <v>123</v>
      </c>
      <c r="C990" s="12">
        <v>1999</v>
      </c>
      <c r="D990" s="89"/>
      <c r="E990" s="94">
        <v>79</v>
      </c>
      <c r="F990" s="94">
        <v>78</v>
      </c>
      <c r="G990" s="94">
        <v>157</v>
      </c>
      <c r="H990" s="94">
        <v>0</v>
      </c>
      <c r="I990" s="94">
        <v>0</v>
      </c>
      <c r="J990" s="94">
        <v>0</v>
      </c>
      <c r="K990" s="15">
        <v>79</v>
      </c>
      <c r="L990" s="15">
        <v>78</v>
      </c>
      <c r="M990" s="15">
        <v>157</v>
      </c>
      <c r="O990" s="13"/>
      <c r="P990" s="13"/>
    </row>
    <row r="991" spans="1:16" s="93" customFormat="1" ht="12.9" customHeight="1" x14ac:dyDescent="0.2">
      <c r="A991" s="11" t="str">
        <f t="shared" si="20"/>
        <v>COCOS ISLAND2000</v>
      </c>
      <c r="B991" s="3" t="s">
        <v>123</v>
      </c>
      <c r="C991" s="12">
        <v>2000</v>
      </c>
      <c r="D991" s="12"/>
      <c r="E991" s="13">
        <v>84</v>
      </c>
      <c r="F991" s="13">
        <v>85</v>
      </c>
      <c r="G991" s="13">
        <v>169</v>
      </c>
      <c r="H991" s="13">
        <v>0</v>
      </c>
      <c r="I991" s="13">
        <v>0</v>
      </c>
      <c r="J991" s="13">
        <v>0</v>
      </c>
      <c r="K991" s="15">
        <v>84</v>
      </c>
      <c r="L991" s="15">
        <v>85</v>
      </c>
      <c r="M991" s="15">
        <v>169</v>
      </c>
      <c r="O991" s="13"/>
      <c r="P991" s="13"/>
    </row>
    <row r="992" spans="1:16" s="93" customFormat="1" ht="12.9" customHeight="1" x14ac:dyDescent="0.2">
      <c r="A992" s="11" t="str">
        <f t="shared" si="20"/>
        <v>COCOS ISLAND2001</v>
      </c>
      <c r="B992" s="3" t="s">
        <v>123</v>
      </c>
      <c r="C992" s="12">
        <v>2001</v>
      </c>
      <c r="D992" s="12"/>
      <c r="E992" s="13">
        <v>103</v>
      </c>
      <c r="F992" s="13">
        <v>103</v>
      </c>
      <c r="G992" s="13">
        <v>206</v>
      </c>
      <c r="H992" s="13">
        <v>0</v>
      </c>
      <c r="I992" s="13">
        <v>0</v>
      </c>
      <c r="J992" s="13">
        <v>0</v>
      </c>
      <c r="K992" s="15">
        <v>103</v>
      </c>
      <c r="L992" s="15">
        <v>103</v>
      </c>
      <c r="M992" s="15">
        <v>206</v>
      </c>
      <c r="O992" s="13"/>
      <c r="P992" s="13"/>
    </row>
    <row r="993" spans="1:16" s="93" customFormat="1" ht="12.9" customHeight="1" x14ac:dyDescent="0.2">
      <c r="A993" s="11" t="str">
        <f t="shared" si="20"/>
        <v>COCOS ISLAND2002</v>
      </c>
      <c r="B993" s="91" t="s">
        <v>123</v>
      </c>
      <c r="C993" s="16">
        <v>2002</v>
      </c>
      <c r="D993" s="89"/>
      <c r="E993" s="92">
        <v>108</v>
      </c>
      <c r="F993" s="92">
        <v>108</v>
      </c>
      <c r="G993" s="92">
        <v>216</v>
      </c>
      <c r="H993" s="92">
        <v>0</v>
      </c>
      <c r="I993" s="92">
        <v>0</v>
      </c>
      <c r="J993" s="92">
        <v>0</v>
      </c>
      <c r="K993" s="15">
        <v>108</v>
      </c>
      <c r="L993" s="15">
        <v>108</v>
      </c>
      <c r="M993" s="15">
        <v>216</v>
      </c>
      <c r="O993" s="13"/>
      <c r="P993" s="13"/>
    </row>
    <row r="994" spans="1:16" s="93" customFormat="1" ht="12.9" customHeight="1" x14ac:dyDescent="0.2">
      <c r="A994" s="11" t="str">
        <f t="shared" si="20"/>
        <v>COCOS ISLAND2003</v>
      </c>
      <c r="B994" s="95" t="s">
        <v>123</v>
      </c>
      <c r="C994" s="88">
        <v>2003</v>
      </c>
      <c r="D994" s="89"/>
      <c r="E994" s="15">
        <v>108</v>
      </c>
      <c r="F994" s="15">
        <v>108</v>
      </c>
      <c r="G994" s="15">
        <v>216</v>
      </c>
      <c r="H994" s="90">
        <v>0</v>
      </c>
      <c r="I994" s="90">
        <v>0</v>
      </c>
      <c r="J994" s="15">
        <v>0</v>
      </c>
      <c r="K994" s="15">
        <v>108</v>
      </c>
      <c r="L994" s="15">
        <v>108</v>
      </c>
      <c r="M994" s="15">
        <v>216</v>
      </c>
      <c r="O994" s="13"/>
      <c r="P994" s="13"/>
    </row>
    <row r="995" spans="1:16" s="93" customFormat="1" ht="12.9" customHeight="1" x14ac:dyDescent="0.2">
      <c r="A995" s="11" t="str">
        <f t="shared" si="20"/>
        <v>COCOS ISLAND2004</v>
      </c>
      <c r="B995" s="95" t="s">
        <v>123</v>
      </c>
      <c r="C995" s="88">
        <v>2004</v>
      </c>
      <c r="D995" s="89"/>
      <c r="E995" s="15">
        <v>113</v>
      </c>
      <c r="F995" s="15">
        <v>113</v>
      </c>
      <c r="G995" s="15">
        <v>226</v>
      </c>
      <c r="H995" s="90">
        <v>0</v>
      </c>
      <c r="I995" s="90">
        <v>0</v>
      </c>
      <c r="J995" s="15">
        <v>0</v>
      </c>
      <c r="K995" s="15">
        <v>113</v>
      </c>
      <c r="L995" s="15">
        <v>113</v>
      </c>
      <c r="M995" s="15">
        <v>226</v>
      </c>
      <c r="O995" s="13"/>
      <c r="P995" s="13"/>
    </row>
    <row r="996" spans="1:16" s="93" customFormat="1" ht="12.9" customHeight="1" x14ac:dyDescent="0.2">
      <c r="A996" s="11" t="str">
        <f t="shared" si="20"/>
        <v>COCOS ISLAND2005</v>
      </c>
      <c r="B996" s="3" t="s">
        <v>123</v>
      </c>
      <c r="C996" s="12">
        <v>2005</v>
      </c>
      <c r="D996" s="12"/>
      <c r="E996" s="13">
        <v>112</v>
      </c>
      <c r="F996" s="13">
        <v>112</v>
      </c>
      <c r="G996" s="13">
        <v>224</v>
      </c>
      <c r="H996" s="13">
        <v>0</v>
      </c>
      <c r="I996" s="13">
        <v>0</v>
      </c>
      <c r="J996" s="13">
        <v>0</v>
      </c>
      <c r="K996" s="15">
        <v>112</v>
      </c>
      <c r="L996" s="15">
        <v>112</v>
      </c>
      <c r="M996" s="15">
        <v>224</v>
      </c>
      <c r="O996" s="13"/>
      <c r="P996" s="13"/>
    </row>
    <row r="997" spans="1:16" s="93" customFormat="1" ht="12.9" customHeight="1" x14ac:dyDescent="0.2">
      <c r="A997" s="11" t="str">
        <f t="shared" si="20"/>
        <v>COCOS ISLAND2006</v>
      </c>
      <c r="B997" s="91" t="s">
        <v>123</v>
      </c>
      <c r="C997" s="16">
        <v>2006</v>
      </c>
      <c r="D997" s="89"/>
      <c r="E997" s="92">
        <v>110</v>
      </c>
      <c r="F997" s="92">
        <v>110</v>
      </c>
      <c r="G997" s="92">
        <v>220</v>
      </c>
      <c r="H997" s="92">
        <v>0</v>
      </c>
      <c r="I997" s="92">
        <v>0</v>
      </c>
      <c r="J997" s="92">
        <v>0</v>
      </c>
      <c r="K997" s="15">
        <v>110</v>
      </c>
      <c r="L997" s="15">
        <v>110</v>
      </c>
      <c r="M997" s="15">
        <v>220</v>
      </c>
      <c r="O997" s="13"/>
      <c r="P997" s="13"/>
    </row>
    <row r="998" spans="1:16" s="93" customFormat="1" ht="12.9" customHeight="1" x14ac:dyDescent="0.2">
      <c r="A998" s="11" t="str">
        <f t="shared" si="20"/>
        <v>COCOS ISLAND2007</v>
      </c>
      <c r="B998" s="93" t="s">
        <v>123</v>
      </c>
      <c r="C998" s="88">
        <v>2007</v>
      </c>
      <c r="D998" s="89"/>
      <c r="E998" s="15">
        <v>152</v>
      </c>
      <c r="F998" s="15">
        <v>152</v>
      </c>
      <c r="G998" s="15">
        <v>304</v>
      </c>
      <c r="H998" s="15">
        <v>0</v>
      </c>
      <c r="I998" s="15">
        <v>0</v>
      </c>
      <c r="J998" s="15">
        <v>0</v>
      </c>
      <c r="K998" s="15">
        <v>152</v>
      </c>
      <c r="L998" s="15">
        <v>152</v>
      </c>
      <c r="M998" s="15">
        <v>304</v>
      </c>
      <c r="O998" s="13"/>
      <c r="P998" s="13"/>
    </row>
    <row r="999" spans="1:16" s="93" customFormat="1" ht="12.9" customHeight="1" x14ac:dyDescent="0.2">
      <c r="A999" s="11" t="str">
        <f t="shared" si="20"/>
        <v>COCOS ISLAND2008</v>
      </c>
      <c r="B999" s="95" t="s">
        <v>123</v>
      </c>
      <c r="C999" s="88">
        <v>2008</v>
      </c>
      <c r="D999" s="12"/>
      <c r="E999" s="15">
        <v>128</v>
      </c>
      <c r="F999" s="15">
        <v>138</v>
      </c>
      <c r="G999" s="15">
        <v>266</v>
      </c>
      <c r="H999" s="90">
        <v>0</v>
      </c>
      <c r="I999" s="90">
        <v>0</v>
      </c>
      <c r="J999" s="15">
        <v>0</v>
      </c>
      <c r="K999" s="15">
        <v>128</v>
      </c>
      <c r="L999" s="15">
        <v>138</v>
      </c>
      <c r="M999" s="15">
        <v>266</v>
      </c>
      <c r="O999" s="13"/>
      <c r="P999" s="13"/>
    </row>
    <row r="1000" spans="1:16" s="93" customFormat="1" ht="12.9" customHeight="1" x14ac:dyDescent="0.2">
      <c r="A1000" s="11" t="str">
        <f t="shared" si="20"/>
        <v>COCOS ISLAND2009</v>
      </c>
      <c r="B1000" s="3" t="s">
        <v>123</v>
      </c>
      <c r="C1000" s="12">
        <v>2009</v>
      </c>
      <c r="D1000" s="12"/>
      <c r="E1000" s="13">
        <v>143</v>
      </c>
      <c r="F1000" s="13">
        <v>143</v>
      </c>
      <c r="G1000" s="13">
        <v>286</v>
      </c>
      <c r="H1000" s="13">
        <v>0</v>
      </c>
      <c r="I1000" s="13">
        <v>0</v>
      </c>
      <c r="J1000" s="13">
        <v>0</v>
      </c>
      <c r="K1000" s="15">
        <v>143</v>
      </c>
      <c r="L1000" s="15">
        <v>143</v>
      </c>
      <c r="M1000" s="15">
        <v>286</v>
      </c>
      <c r="O1000" s="13"/>
      <c r="P1000" s="13"/>
    </row>
    <row r="1001" spans="1:16" s="93" customFormat="1" ht="12.9" customHeight="1" x14ac:dyDescent="0.2">
      <c r="A1001" s="11" t="str">
        <f t="shared" si="20"/>
        <v>COCOS ISLAND2010</v>
      </c>
      <c r="B1001" s="95" t="s">
        <v>123</v>
      </c>
      <c r="C1001" s="88">
        <v>2010</v>
      </c>
      <c r="D1001" s="89"/>
      <c r="E1001" s="15">
        <v>131</v>
      </c>
      <c r="F1001" s="15">
        <v>136</v>
      </c>
      <c r="G1001" s="15">
        <v>267</v>
      </c>
      <c r="H1001" s="90">
        <v>0</v>
      </c>
      <c r="I1001" s="90">
        <v>0</v>
      </c>
      <c r="J1001" s="15">
        <v>0</v>
      </c>
      <c r="K1001" s="15">
        <v>131</v>
      </c>
      <c r="L1001" s="15">
        <v>136</v>
      </c>
      <c r="M1001" s="15">
        <v>267</v>
      </c>
      <c r="O1001" s="13"/>
      <c r="P1001" s="13"/>
    </row>
    <row r="1002" spans="1:16" s="93" customFormat="1" ht="12.9" customHeight="1" x14ac:dyDescent="0.2">
      <c r="A1002" s="11" t="str">
        <f t="shared" si="20"/>
        <v>COCOS ISLAND2011</v>
      </c>
      <c r="B1002" s="3" t="s">
        <v>123</v>
      </c>
      <c r="C1002" s="12">
        <v>2011</v>
      </c>
      <c r="D1002" s="12"/>
      <c r="E1002" s="13">
        <v>159</v>
      </c>
      <c r="F1002" s="13">
        <v>161</v>
      </c>
      <c r="G1002" s="13">
        <v>320</v>
      </c>
      <c r="H1002" s="13">
        <v>0</v>
      </c>
      <c r="I1002" s="13">
        <v>0</v>
      </c>
      <c r="J1002" s="13">
        <v>0</v>
      </c>
      <c r="K1002" s="15">
        <v>159</v>
      </c>
      <c r="L1002" s="15">
        <v>161</v>
      </c>
      <c r="M1002" s="15">
        <v>320</v>
      </c>
      <c r="O1002" s="13"/>
      <c r="P1002" s="13"/>
    </row>
    <row r="1003" spans="1:16" s="93" customFormat="1" ht="12.9" customHeight="1" x14ac:dyDescent="0.2">
      <c r="A1003" s="11" t="str">
        <f t="shared" si="20"/>
        <v>COCOS ISLAND2012</v>
      </c>
      <c r="B1003" s="3" t="s">
        <v>123</v>
      </c>
      <c r="C1003" s="12">
        <v>2012</v>
      </c>
      <c r="D1003" s="12"/>
      <c r="E1003" s="13">
        <v>149</v>
      </c>
      <c r="F1003" s="13">
        <v>151</v>
      </c>
      <c r="G1003" s="13">
        <v>300</v>
      </c>
      <c r="H1003" s="13">
        <v>0</v>
      </c>
      <c r="I1003" s="13">
        <v>0</v>
      </c>
      <c r="J1003" s="13">
        <v>0</v>
      </c>
      <c r="K1003" s="15">
        <v>149</v>
      </c>
      <c r="L1003" s="15">
        <v>151</v>
      </c>
      <c r="M1003" s="15">
        <v>300</v>
      </c>
      <c r="O1003" s="13"/>
      <c r="P1003" s="13"/>
    </row>
    <row r="1004" spans="1:16" s="93" customFormat="1" ht="12.9" customHeight="1" x14ac:dyDescent="0.2">
      <c r="A1004" s="11" t="str">
        <f t="shared" si="20"/>
        <v>COCOS ISLAND2013</v>
      </c>
      <c r="B1004" s="3" t="s">
        <v>123</v>
      </c>
      <c r="C1004" s="12">
        <v>2013</v>
      </c>
      <c r="D1004" s="12"/>
      <c r="E1004" s="13">
        <v>151</v>
      </c>
      <c r="F1004" s="13">
        <v>149</v>
      </c>
      <c r="G1004" s="13">
        <v>300</v>
      </c>
      <c r="H1004" s="13">
        <v>0</v>
      </c>
      <c r="I1004" s="13">
        <v>0</v>
      </c>
      <c r="J1004" s="13">
        <v>0</v>
      </c>
      <c r="K1004" s="15">
        <v>151</v>
      </c>
      <c r="L1004" s="15">
        <v>149</v>
      </c>
      <c r="M1004" s="15">
        <v>300</v>
      </c>
      <c r="O1004" s="13"/>
      <c r="P1004" s="13"/>
    </row>
    <row r="1005" spans="1:16" s="93" customFormat="1" ht="12.9" customHeight="1" x14ac:dyDescent="0.2">
      <c r="A1005" s="11" t="str">
        <f t="shared" si="20"/>
        <v>COCOS ISLAND2014</v>
      </c>
      <c r="B1005" s="3" t="s">
        <v>123</v>
      </c>
      <c r="C1005" s="12">
        <v>2014</v>
      </c>
      <c r="D1005" s="12"/>
      <c r="E1005" s="13">
        <v>147</v>
      </c>
      <c r="F1005" s="13">
        <v>146</v>
      </c>
      <c r="G1005" s="13">
        <v>293</v>
      </c>
      <c r="H1005" s="13">
        <v>0</v>
      </c>
      <c r="I1005" s="13">
        <v>0</v>
      </c>
      <c r="J1005" s="13">
        <v>0</v>
      </c>
      <c r="K1005" s="15">
        <v>147</v>
      </c>
      <c r="L1005" s="15">
        <v>146</v>
      </c>
      <c r="M1005" s="15">
        <v>293</v>
      </c>
      <c r="O1005" s="13"/>
      <c r="P1005" s="13"/>
    </row>
    <row r="1006" spans="1:16" s="93" customFormat="1" ht="12.9" customHeight="1" x14ac:dyDescent="0.2">
      <c r="A1006" s="11" t="str">
        <f t="shared" si="20"/>
        <v>COCOS ISLAND2015</v>
      </c>
      <c r="B1006" s="93" t="s">
        <v>123</v>
      </c>
      <c r="C1006" s="88">
        <v>2015</v>
      </c>
      <c r="D1006" s="89"/>
      <c r="E1006" s="15">
        <v>104</v>
      </c>
      <c r="F1006" s="15">
        <v>104</v>
      </c>
      <c r="G1006" s="15">
        <v>208</v>
      </c>
      <c r="H1006" s="15">
        <v>0</v>
      </c>
      <c r="I1006" s="15">
        <v>0</v>
      </c>
      <c r="J1006" s="15">
        <v>0</v>
      </c>
      <c r="K1006" s="15">
        <v>104</v>
      </c>
      <c r="L1006" s="15">
        <v>104</v>
      </c>
      <c r="M1006" s="15">
        <v>208</v>
      </c>
      <c r="O1006" s="13"/>
      <c r="P1006" s="13"/>
    </row>
    <row r="1007" spans="1:16" s="93" customFormat="1" ht="12.9" customHeight="1" x14ac:dyDescent="0.2">
      <c r="A1007" s="11" t="str">
        <f t="shared" si="20"/>
        <v>COCOS ISLAND2016</v>
      </c>
      <c r="B1007" s="3" t="s">
        <v>123</v>
      </c>
      <c r="C1007" s="12">
        <v>2016</v>
      </c>
      <c r="D1007" s="12"/>
      <c r="E1007" s="13">
        <v>112</v>
      </c>
      <c r="F1007" s="13">
        <v>111</v>
      </c>
      <c r="G1007" s="13">
        <v>223</v>
      </c>
      <c r="H1007" s="13">
        <v>0</v>
      </c>
      <c r="I1007" s="13">
        <v>0</v>
      </c>
      <c r="J1007" s="13">
        <v>0</v>
      </c>
      <c r="K1007" s="15">
        <v>112</v>
      </c>
      <c r="L1007" s="15">
        <v>111</v>
      </c>
      <c r="M1007" s="15">
        <v>223</v>
      </c>
      <c r="O1007" s="13"/>
      <c r="P1007" s="13"/>
    </row>
    <row r="1008" spans="1:16" s="93" customFormat="1" ht="12.9" customHeight="1" x14ac:dyDescent="0.2">
      <c r="A1008" s="11" t="str">
        <f t="shared" si="20"/>
        <v>COCOS ISLAND2017</v>
      </c>
      <c r="B1008" s="3" t="s">
        <v>123</v>
      </c>
      <c r="C1008" s="12">
        <v>2017</v>
      </c>
      <c r="D1008" s="12"/>
      <c r="E1008" s="13">
        <v>100</v>
      </c>
      <c r="F1008" s="13">
        <v>101</v>
      </c>
      <c r="G1008" s="13">
        <v>201</v>
      </c>
      <c r="H1008" s="13">
        <v>0</v>
      </c>
      <c r="I1008" s="13">
        <v>0</v>
      </c>
      <c r="J1008" s="13">
        <v>0</v>
      </c>
      <c r="K1008" s="15">
        <v>100</v>
      </c>
      <c r="L1008" s="15">
        <v>101</v>
      </c>
      <c r="M1008" s="15">
        <v>201</v>
      </c>
      <c r="O1008" s="13"/>
      <c r="P1008" s="13"/>
    </row>
    <row r="1009" spans="1:16" s="93" customFormat="1" ht="12.9" customHeight="1" x14ac:dyDescent="0.2">
      <c r="A1009" s="11" t="str">
        <f t="shared" ref="A1009:A1072" si="21">CONCATENATE(B1009,C1009)</f>
        <v>COCOS ISLAND2018</v>
      </c>
      <c r="B1009" s="3" t="s">
        <v>123</v>
      </c>
      <c r="C1009" s="12">
        <v>2018</v>
      </c>
      <c r="D1009" s="12"/>
      <c r="E1009" s="13">
        <v>105</v>
      </c>
      <c r="F1009" s="13">
        <v>102</v>
      </c>
      <c r="G1009" s="13">
        <v>207</v>
      </c>
      <c r="H1009" s="13">
        <v>0</v>
      </c>
      <c r="I1009" s="13">
        <v>0</v>
      </c>
      <c r="J1009" s="13">
        <v>0</v>
      </c>
      <c r="K1009" s="15">
        <v>105</v>
      </c>
      <c r="L1009" s="15">
        <v>102</v>
      </c>
      <c r="M1009" s="15">
        <v>207</v>
      </c>
      <c r="O1009" s="13"/>
      <c r="P1009" s="13"/>
    </row>
    <row r="1010" spans="1:16" s="93" customFormat="1" ht="12.9" customHeight="1" x14ac:dyDescent="0.2">
      <c r="A1010" s="11" t="str">
        <f t="shared" si="21"/>
        <v>COCOS ISLAND2019</v>
      </c>
      <c r="B1010" s="95" t="s">
        <v>123</v>
      </c>
      <c r="C1010" s="88">
        <v>2019</v>
      </c>
      <c r="D1010" s="89"/>
      <c r="E1010" s="15">
        <v>104</v>
      </c>
      <c r="F1010" s="15">
        <v>105</v>
      </c>
      <c r="G1010" s="15">
        <v>209</v>
      </c>
      <c r="H1010" s="90">
        <v>0</v>
      </c>
      <c r="I1010" s="90">
        <v>0</v>
      </c>
      <c r="J1010" s="15">
        <v>0</v>
      </c>
      <c r="K1010" s="15">
        <v>104</v>
      </c>
      <c r="L1010" s="15">
        <v>105</v>
      </c>
      <c r="M1010" s="15">
        <v>209</v>
      </c>
      <c r="O1010" s="13"/>
      <c r="P1010" s="13"/>
    </row>
    <row r="1011" spans="1:16" s="93" customFormat="1" ht="12.9" customHeight="1" x14ac:dyDescent="0.2">
      <c r="A1011" s="11" t="str">
        <f t="shared" si="21"/>
        <v>COCOS ISLAND2020</v>
      </c>
      <c r="B1011" s="3" t="s">
        <v>123</v>
      </c>
      <c r="C1011" s="12">
        <v>2020</v>
      </c>
      <c r="D1011" s="12"/>
      <c r="E1011" s="13">
        <v>108</v>
      </c>
      <c r="F1011" s="13">
        <v>108</v>
      </c>
      <c r="G1011" s="13">
        <v>216</v>
      </c>
      <c r="H1011" s="13">
        <v>0</v>
      </c>
      <c r="I1011" s="13">
        <v>0</v>
      </c>
      <c r="J1011" s="13">
        <v>0</v>
      </c>
      <c r="K1011" s="15">
        <v>108</v>
      </c>
      <c r="L1011" s="15">
        <v>108</v>
      </c>
      <c r="M1011" s="15">
        <v>216</v>
      </c>
      <c r="O1011" s="13"/>
      <c r="P1011" s="13"/>
    </row>
    <row r="1012" spans="1:16" s="93" customFormat="1" ht="12.9" customHeight="1" x14ac:dyDescent="0.2">
      <c r="A1012" s="11" t="str">
        <f t="shared" si="21"/>
        <v>COCOS ISLAND2021</v>
      </c>
      <c r="B1012" s="3" t="s">
        <v>123</v>
      </c>
      <c r="C1012" s="12">
        <v>2021</v>
      </c>
      <c r="D1012" s="12"/>
      <c r="E1012" s="13">
        <v>104</v>
      </c>
      <c r="F1012" s="13">
        <v>109</v>
      </c>
      <c r="G1012" s="13">
        <v>213</v>
      </c>
      <c r="H1012" s="13">
        <v>0</v>
      </c>
      <c r="I1012" s="13">
        <v>0</v>
      </c>
      <c r="J1012" s="13">
        <v>0</v>
      </c>
      <c r="K1012" s="15">
        <v>104</v>
      </c>
      <c r="L1012" s="15">
        <v>109</v>
      </c>
      <c r="M1012" s="15">
        <v>213</v>
      </c>
      <c r="O1012" s="13"/>
      <c r="P1012" s="13"/>
    </row>
    <row r="1013" spans="1:16" s="93" customFormat="1" ht="12.9" customHeight="1" x14ac:dyDescent="0.2">
      <c r="A1013" s="11" t="str">
        <f t="shared" si="21"/>
        <v>COCOS ISLAND2022</v>
      </c>
      <c r="B1013" s="3" t="s">
        <v>123</v>
      </c>
      <c r="C1013" s="12">
        <v>2022</v>
      </c>
      <c r="D1013" s="12"/>
      <c r="E1013" s="13">
        <v>70</v>
      </c>
      <c r="F1013" s="13">
        <v>103</v>
      </c>
      <c r="G1013" s="13">
        <v>173</v>
      </c>
      <c r="H1013" s="13">
        <v>0</v>
      </c>
      <c r="I1013" s="13">
        <v>0</v>
      </c>
      <c r="J1013" s="13">
        <v>0</v>
      </c>
      <c r="K1013" s="15">
        <v>70</v>
      </c>
      <c r="L1013" s="15">
        <v>103</v>
      </c>
      <c r="M1013" s="15">
        <v>173</v>
      </c>
      <c r="O1013" s="13"/>
      <c r="P1013" s="13"/>
    </row>
    <row r="1014" spans="1:16" s="93" customFormat="1" ht="12.9" customHeight="1" x14ac:dyDescent="0.2">
      <c r="A1014" s="11" t="str">
        <f t="shared" si="21"/>
        <v>COCOS ISLAND2023</v>
      </c>
      <c r="B1014" s="3" t="s">
        <v>123</v>
      </c>
      <c r="C1014" s="12">
        <v>2023</v>
      </c>
      <c r="D1014" s="12"/>
      <c r="E1014" s="13">
        <v>79</v>
      </c>
      <c r="F1014" s="13">
        <v>105</v>
      </c>
      <c r="G1014" s="13">
        <v>184</v>
      </c>
      <c r="H1014" s="13">
        <v>0</v>
      </c>
      <c r="I1014" s="13">
        <v>0</v>
      </c>
      <c r="J1014" s="13">
        <v>0</v>
      </c>
      <c r="K1014" s="15">
        <v>79</v>
      </c>
      <c r="L1014" s="15">
        <v>105</v>
      </c>
      <c r="M1014" s="15">
        <v>184</v>
      </c>
      <c r="O1014" s="13"/>
      <c r="P1014" s="13"/>
    </row>
    <row r="1015" spans="1:16" s="93" customFormat="1" ht="12.9" customHeight="1" x14ac:dyDescent="0.2">
      <c r="A1015" s="11" t="str">
        <f t="shared" si="21"/>
        <v>COCOS ISLAND2024</v>
      </c>
      <c r="B1015" s="3" t="s">
        <v>123</v>
      </c>
      <c r="C1015" s="12">
        <v>2024</v>
      </c>
      <c r="D1015" s="12"/>
      <c r="E1015" s="13">
        <v>68</v>
      </c>
      <c r="F1015" s="13">
        <v>107</v>
      </c>
      <c r="G1015" s="13">
        <v>175</v>
      </c>
      <c r="H1015" s="13">
        <v>0</v>
      </c>
      <c r="I1015" s="13">
        <v>0</v>
      </c>
      <c r="J1015" s="13">
        <v>0</v>
      </c>
      <c r="K1015" s="15">
        <v>68</v>
      </c>
      <c r="L1015" s="15">
        <v>107</v>
      </c>
      <c r="M1015" s="15">
        <v>175</v>
      </c>
      <c r="O1015" s="13"/>
      <c r="P1015" s="13"/>
    </row>
    <row r="1016" spans="1:16" s="93" customFormat="1" ht="12.9" customHeight="1" x14ac:dyDescent="0.2">
      <c r="A1016" s="11" t="str">
        <f t="shared" si="21"/>
        <v>COFFS HARBOUR1985</v>
      </c>
      <c r="B1016" s="3" t="s">
        <v>10</v>
      </c>
      <c r="C1016" s="12">
        <v>1985</v>
      </c>
      <c r="D1016" s="12"/>
      <c r="E1016" s="13">
        <v>4434</v>
      </c>
      <c r="F1016" s="13">
        <v>4434</v>
      </c>
      <c r="G1016" s="13">
        <v>8868</v>
      </c>
      <c r="H1016" s="13">
        <v>0</v>
      </c>
      <c r="I1016" s="13">
        <v>0</v>
      </c>
      <c r="J1016" s="13">
        <v>0</v>
      </c>
      <c r="K1016" s="15">
        <v>4434</v>
      </c>
      <c r="L1016" s="15">
        <v>4434</v>
      </c>
      <c r="M1016" s="15">
        <v>8868</v>
      </c>
      <c r="O1016" s="13"/>
      <c r="P1016" s="13"/>
    </row>
    <row r="1017" spans="1:16" s="93" customFormat="1" ht="12.9" customHeight="1" x14ac:dyDescent="0.2">
      <c r="A1017" s="11" t="str">
        <f t="shared" si="21"/>
        <v>COFFS HARBOUR1986</v>
      </c>
      <c r="B1017" s="95" t="s">
        <v>10</v>
      </c>
      <c r="C1017" s="88">
        <v>1986</v>
      </c>
      <c r="D1017" s="89"/>
      <c r="E1017" s="15">
        <v>4536</v>
      </c>
      <c r="F1017" s="15">
        <v>4535</v>
      </c>
      <c r="G1017" s="15">
        <v>9071</v>
      </c>
      <c r="H1017" s="90">
        <v>0</v>
      </c>
      <c r="I1017" s="90">
        <v>0</v>
      </c>
      <c r="J1017" s="15">
        <v>0</v>
      </c>
      <c r="K1017" s="15">
        <v>4536</v>
      </c>
      <c r="L1017" s="15">
        <v>4535</v>
      </c>
      <c r="M1017" s="15">
        <v>9071</v>
      </c>
      <c r="O1017" s="13"/>
      <c r="P1017" s="13"/>
    </row>
    <row r="1018" spans="1:16" s="93" customFormat="1" ht="12.9" customHeight="1" x14ac:dyDescent="0.2">
      <c r="A1018" s="11" t="str">
        <f t="shared" si="21"/>
        <v>COFFS HARBOUR1987</v>
      </c>
      <c r="B1018" s="3" t="s">
        <v>10</v>
      </c>
      <c r="C1018" s="12">
        <v>1987</v>
      </c>
      <c r="D1018" s="12"/>
      <c r="E1018" s="13">
        <v>5432</v>
      </c>
      <c r="F1018" s="13">
        <v>5427</v>
      </c>
      <c r="G1018" s="13">
        <v>10859</v>
      </c>
      <c r="H1018" s="13">
        <v>0</v>
      </c>
      <c r="I1018" s="13">
        <v>0</v>
      </c>
      <c r="J1018" s="13">
        <v>0</v>
      </c>
      <c r="K1018" s="15">
        <v>5432</v>
      </c>
      <c r="L1018" s="15">
        <v>5427</v>
      </c>
      <c r="M1018" s="15">
        <v>10859</v>
      </c>
      <c r="O1018" s="13"/>
      <c r="P1018" s="13"/>
    </row>
    <row r="1019" spans="1:16" s="93" customFormat="1" ht="12.9" customHeight="1" x14ac:dyDescent="0.2">
      <c r="A1019" s="11" t="str">
        <f t="shared" si="21"/>
        <v>COFFS HARBOUR1988</v>
      </c>
      <c r="B1019" s="3" t="s">
        <v>10</v>
      </c>
      <c r="C1019" s="12">
        <v>1988</v>
      </c>
      <c r="D1019" s="12"/>
      <c r="E1019" s="13">
        <v>4524</v>
      </c>
      <c r="F1019" s="13">
        <v>4525</v>
      </c>
      <c r="G1019" s="13">
        <v>9049</v>
      </c>
      <c r="H1019" s="13">
        <v>0</v>
      </c>
      <c r="I1019" s="13">
        <v>0</v>
      </c>
      <c r="J1019" s="13">
        <v>0</v>
      </c>
      <c r="K1019" s="15">
        <v>4524</v>
      </c>
      <c r="L1019" s="15">
        <v>4525</v>
      </c>
      <c r="M1019" s="15">
        <v>9049</v>
      </c>
      <c r="O1019" s="13"/>
      <c r="P1019" s="13"/>
    </row>
    <row r="1020" spans="1:16" s="93" customFormat="1" ht="12.9" customHeight="1" x14ac:dyDescent="0.2">
      <c r="A1020" s="11" t="str">
        <f t="shared" si="21"/>
        <v>COFFS HARBOUR1989</v>
      </c>
      <c r="B1020" s="95" t="s">
        <v>10</v>
      </c>
      <c r="C1020" s="88">
        <v>1989</v>
      </c>
      <c r="D1020" s="89"/>
      <c r="E1020" s="15">
        <v>4159</v>
      </c>
      <c r="F1020" s="15">
        <v>4157</v>
      </c>
      <c r="G1020" s="15">
        <v>8316</v>
      </c>
      <c r="H1020" s="90">
        <v>0</v>
      </c>
      <c r="I1020" s="90">
        <v>0</v>
      </c>
      <c r="J1020" s="15">
        <v>0</v>
      </c>
      <c r="K1020" s="15">
        <v>4159</v>
      </c>
      <c r="L1020" s="15">
        <v>4157</v>
      </c>
      <c r="M1020" s="15">
        <v>8316</v>
      </c>
      <c r="O1020" s="13"/>
      <c r="P1020" s="13"/>
    </row>
    <row r="1021" spans="1:16" s="93" customFormat="1" ht="12.9" customHeight="1" x14ac:dyDescent="0.2">
      <c r="A1021" s="11" t="str">
        <f t="shared" si="21"/>
        <v>COFFS HARBOUR1990</v>
      </c>
      <c r="B1021" s="93" t="s">
        <v>10</v>
      </c>
      <c r="C1021" s="12">
        <v>1990</v>
      </c>
      <c r="D1021" s="89"/>
      <c r="E1021" s="94">
        <v>4066</v>
      </c>
      <c r="F1021" s="94">
        <v>4049</v>
      </c>
      <c r="G1021" s="94">
        <v>8115</v>
      </c>
      <c r="H1021" s="94">
        <v>0</v>
      </c>
      <c r="I1021" s="94">
        <v>0</v>
      </c>
      <c r="J1021" s="94">
        <v>0</v>
      </c>
      <c r="K1021" s="15">
        <v>4066</v>
      </c>
      <c r="L1021" s="15">
        <v>4049</v>
      </c>
      <c r="M1021" s="15">
        <v>8115</v>
      </c>
      <c r="O1021" s="13"/>
      <c r="P1021" s="13"/>
    </row>
    <row r="1022" spans="1:16" s="93" customFormat="1" ht="12.9" customHeight="1" x14ac:dyDescent="0.2">
      <c r="A1022" s="11" t="str">
        <f t="shared" si="21"/>
        <v>COFFS HARBOUR1991</v>
      </c>
      <c r="B1022" s="3" t="s">
        <v>10</v>
      </c>
      <c r="C1022" s="12">
        <v>1991</v>
      </c>
      <c r="D1022" s="12"/>
      <c r="E1022" s="13">
        <v>4591</v>
      </c>
      <c r="F1022" s="13">
        <v>4581</v>
      </c>
      <c r="G1022" s="13">
        <v>9172</v>
      </c>
      <c r="H1022" s="13">
        <v>0</v>
      </c>
      <c r="I1022" s="13">
        <v>0</v>
      </c>
      <c r="J1022" s="13">
        <v>0</v>
      </c>
      <c r="K1022" s="15">
        <v>4591</v>
      </c>
      <c r="L1022" s="15">
        <v>4581</v>
      </c>
      <c r="M1022" s="15">
        <v>9172</v>
      </c>
      <c r="O1022" s="13"/>
      <c r="P1022" s="13"/>
    </row>
    <row r="1023" spans="1:16" s="93" customFormat="1" ht="12.9" customHeight="1" x14ac:dyDescent="0.2">
      <c r="A1023" s="11" t="str">
        <f t="shared" si="21"/>
        <v>COFFS HARBOUR1992</v>
      </c>
      <c r="B1023" s="3" t="s">
        <v>10</v>
      </c>
      <c r="C1023" s="12">
        <v>1992</v>
      </c>
      <c r="D1023" s="12"/>
      <c r="E1023" s="13">
        <v>4896</v>
      </c>
      <c r="F1023" s="13">
        <v>4949</v>
      </c>
      <c r="G1023" s="13">
        <v>9845</v>
      </c>
      <c r="H1023" s="13">
        <v>0</v>
      </c>
      <c r="I1023" s="13">
        <v>0</v>
      </c>
      <c r="J1023" s="13">
        <v>0</v>
      </c>
      <c r="K1023" s="15">
        <v>4896</v>
      </c>
      <c r="L1023" s="15">
        <v>4949</v>
      </c>
      <c r="M1023" s="15">
        <v>9845</v>
      </c>
      <c r="O1023" s="13"/>
      <c r="P1023" s="13"/>
    </row>
    <row r="1024" spans="1:16" s="93" customFormat="1" ht="12.9" customHeight="1" x14ac:dyDescent="0.2">
      <c r="A1024" s="11" t="str">
        <f t="shared" si="21"/>
        <v>COFFS HARBOUR1993</v>
      </c>
      <c r="B1024" s="3" t="s">
        <v>10</v>
      </c>
      <c r="C1024" s="12">
        <v>1993</v>
      </c>
      <c r="D1024" s="12"/>
      <c r="E1024" s="13">
        <v>7848</v>
      </c>
      <c r="F1024" s="13">
        <v>7846</v>
      </c>
      <c r="G1024" s="13">
        <v>15694</v>
      </c>
      <c r="H1024" s="13">
        <v>0</v>
      </c>
      <c r="I1024" s="13">
        <v>0</v>
      </c>
      <c r="J1024" s="13">
        <v>0</v>
      </c>
      <c r="K1024" s="15">
        <v>7848</v>
      </c>
      <c r="L1024" s="15">
        <v>7846</v>
      </c>
      <c r="M1024" s="15">
        <v>15694</v>
      </c>
      <c r="O1024" s="13"/>
      <c r="P1024" s="13"/>
    </row>
    <row r="1025" spans="1:16" s="93" customFormat="1" ht="12.9" customHeight="1" x14ac:dyDescent="0.2">
      <c r="A1025" s="11" t="str">
        <f t="shared" si="21"/>
        <v>COFFS HARBOUR1994</v>
      </c>
      <c r="B1025" s="3" t="s">
        <v>10</v>
      </c>
      <c r="C1025" s="12">
        <v>1994</v>
      </c>
      <c r="D1025" s="12"/>
      <c r="E1025" s="13">
        <v>5688</v>
      </c>
      <c r="F1025" s="13">
        <v>5689</v>
      </c>
      <c r="G1025" s="13">
        <v>11377</v>
      </c>
      <c r="H1025" s="13">
        <v>0</v>
      </c>
      <c r="I1025" s="13">
        <v>0</v>
      </c>
      <c r="J1025" s="13">
        <v>0</v>
      </c>
      <c r="K1025" s="15">
        <v>5688</v>
      </c>
      <c r="L1025" s="15">
        <v>5689</v>
      </c>
      <c r="M1025" s="15">
        <v>11377</v>
      </c>
      <c r="O1025" s="13"/>
      <c r="P1025" s="13"/>
    </row>
    <row r="1026" spans="1:16" s="93" customFormat="1" ht="12.9" customHeight="1" x14ac:dyDescent="0.2">
      <c r="A1026" s="11" t="str">
        <f t="shared" si="21"/>
        <v>COFFS HARBOUR1995</v>
      </c>
      <c r="B1026" s="95" t="s">
        <v>10</v>
      </c>
      <c r="C1026" s="88">
        <v>1995</v>
      </c>
      <c r="D1026" s="89"/>
      <c r="E1026" s="15">
        <v>5302</v>
      </c>
      <c r="F1026" s="15">
        <v>5299</v>
      </c>
      <c r="G1026" s="15">
        <v>10601</v>
      </c>
      <c r="H1026" s="90">
        <v>0</v>
      </c>
      <c r="I1026" s="90">
        <v>0</v>
      </c>
      <c r="J1026" s="15">
        <v>0</v>
      </c>
      <c r="K1026" s="15">
        <v>5302</v>
      </c>
      <c r="L1026" s="15">
        <v>5299</v>
      </c>
      <c r="M1026" s="15">
        <v>10601</v>
      </c>
      <c r="O1026" s="13"/>
      <c r="P1026" s="13"/>
    </row>
    <row r="1027" spans="1:16" s="93" customFormat="1" ht="12.9" customHeight="1" x14ac:dyDescent="0.2">
      <c r="A1027" s="11" t="str">
        <f t="shared" si="21"/>
        <v>COFFS HARBOUR1996</v>
      </c>
      <c r="B1027" s="95" t="s">
        <v>10</v>
      </c>
      <c r="C1027" s="88">
        <v>1996</v>
      </c>
      <c r="D1027" s="89"/>
      <c r="E1027" s="15">
        <v>5281</v>
      </c>
      <c r="F1027" s="15">
        <v>5280</v>
      </c>
      <c r="G1027" s="15">
        <v>10561</v>
      </c>
      <c r="H1027" s="90">
        <v>0</v>
      </c>
      <c r="I1027" s="90">
        <v>0</v>
      </c>
      <c r="J1027" s="15">
        <v>0</v>
      </c>
      <c r="K1027" s="15">
        <v>5281</v>
      </c>
      <c r="L1027" s="15">
        <v>5280</v>
      </c>
      <c r="M1027" s="15">
        <v>10561</v>
      </c>
      <c r="O1027" s="13"/>
      <c r="P1027" s="13"/>
    </row>
    <row r="1028" spans="1:16" s="93" customFormat="1" ht="12.9" customHeight="1" x14ac:dyDescent="0.2">
      <c r="A1028" s="11" t="str">
        <f t="shared" si="21"/>
        <v>COFFS HARBOUR1997</v>
      </c>
      <c r="B1028" s="93" t="s">
        <v>10</v>
      </c>
      <c r="C1028" s="88">
        <v>1997</v>
      </c>
      <c r="D1028" s="89"/>
      <c r="E1028" s="15">
        <v>5474</v>
      </c>
      <c r="F1028" s="15">
        <v>5493</v>
      </c>
      <c r="G1028" s="15">
        <v>10967</v>
      </c>
      <c r="H1028" s="15">
        <v>0</v>
      </c>
      <c r="I1028" s="15">
        <v>0</v>
      </c>
      <c r="J1028" s="15">
        <v>0</v>
      </c>
      <c r="K1028" s="15">
        <v>5474</v>
      </c>
      <c r="L1028" s="15">
        <v>5493</v>
      </c>
      <c r="M1028" s="15">
        <v>10967</v>
      </c>
      <c r="O1028" s="13"/>
      <c r="P1028" s="13"/>
    </row>
    <row r="1029" spans="1:16" s="93" customFormat="1" ht="12.9" customHeight="1" x14ac:dyDescent="0.2">
      <c r="A1029" s="11" t="str">
        <f t="shared" si="21"/>
        <v>COFFS HARBOUR1998</v>
      </c>
      <c r="B1029" s="3" t="s">
        <v>10</v>
      </c>
      <c r="C1029" s="12">
        <v>1998</v>
      </c>
      <c r="D1029" s="12"/>
      <c r="E1029" s="13">
        <v>4533</v>
      </c>
      <c r="F1029" s="13">
        <v>4536</v>
      </c>
      <c r="G1029" s="13">
        <v>9069</v>
      </c>
      <c r="H1029" s="13">
        <v>0</v>
      </c>
      <c r="I1029" s="13">
        <v>0</v>
      </c>
      <c r="J1029" s="13">
        <v>0</v>
      </c>
      <c r="K1029" s="15">
        <v>4533</v>
      </c>
      <c r="L1029" s="15">
        <v>4536</v>
      </c>
      <c r="M1029" s="15">
        <v>9069</v>
      </c>
      <c r="O1029" s="13"/>
      <c r="P1029" s="13"/>
    </row>
    <row r="1030" spans="1:16" s="93" customFormat="1" ht="12.9" customHeight="1" x14ac:dyDescent="0.2">
      <c r="A1030" s="11" t="str">
        <f t="shared" si="21"/>
        <v>COFFS HARBOUR1999</v>
      </c>
      <c r="B1030" s="3" t="s">
        <v>10</v>
      </c>
      <c r="C1030" s="12">
        <v>1999</v>
      </c>
      <c r="D1030" s="12"/>
      <c r="E1030" s="13">
        <v>4951</v>
      </c>
      <c r="F1030" s="13">
        <v>4979</v>
      </c>
      <c r="G1030" s="13">
        <v>9930</v>
      </c>
      <c r="H1030" s="13">
        <v>0</v>
      </c>
      <c r="I1030" s="13">
        <v>0</v>
      </c>
      <c r="J1030" s="13">
        <v>0</v>
      </c>
      <c r="K1030" s="15">
        <v>4951</v>
      </c>
      <c r="L1030" s="15">
        <v>4979</v>
      </c>
      <c r="M1030" s="15">
        <v>9930</v>
      </c>
      <c r="O1030" s="13"/>
      <c r="P1030" s="13"/>
    </row>
    <row r="1031" spans="1:16" s="93" customFormat="1" ht="12.9" customHeight="1" x14ac:dyDescent="0.2">
      <c r="A1031" s="11" t="str">
        <f t="shared" si="21"/>
        <v>COFFS HARBOUR2000</v>
      </c>
      <c r="B1031" s="3" t="s">
        <v>10</v>
      </c>
      <c r="C1031" s="12">
        <v>2000</v>
      </c>
      <c r="D1031" s="12"/>
      <c r="E1031" s="13">
        <v>6400</v>
      </c>
      <c r="F1031" s="13">
        <v>6398</v>
      </c>
      <c r="G1031" s="13">
        <v>12798</v>
      </c>
      <c r="H1031" s="13">
        <v>0</v>
      </c>
      <c r="I1031" s="13">
        <v>0</v>
      </c>
      <c r="J1031" s="13">
        <v>0</v>
      </c>
      <c r="K1031" s="15">
        <v>6400</v>
      </c>
      <c r="L1031" s="15">
        <v>6398</v>
      </c>
      <c r="M1031" s="15">
        <v>12798</v>
      </c>
      <c r="O1031" s="13"/>
      <c r="P1031" s="13"/>
    </row>
    <row r="1032" spans="1:16" s="93" customFormat="1" ht="12.9" customHeight="1" x14ac:dyDescent="0.2">
      <c r="A1032" s="11" t="str">
        <f t="shared" si="21"/>
        <v>COFFS HARBOUR2001</v>
      </c>
      <c r="B1032" s="3" t="s">
        <v>10</v>
      </c>
      <c r="C1032" s="12">
        <v>2001</v>
      </c>
      <c r="D1032" s="12"/>
      <c r="E1032" s="13">
        <v>5423</v>
      </c>
      <c r="F1032" s="13">
        <v>5442</v>
      </c>
      <c r="G1032" s="13">
        <v>10865</v>
      </c>
      <c r="H1032" s="13">
        <v>0</v>
      </c>
      <c r="I1032" s="13">
        <v>0</v>
      </c>
      <c r="J1032" s="13">
        <v>0</v>
      </c>
      <c r="K1032" s="15">
        <v>5423</v>
      </c>
      <c r="L1032" s="15">
        <v>5442</v>
      </c>
      <c r="M1032" s="15">
        <v>10865</v>
      </c>
      <c r="O1032" s="13"/>
      <c r="P1032" s="13"/>
    </row>
    <row r="1033" spans="1:16" s="93" customFormat="1" ht="12.9" customHeight="1" x14ac:dyDescent="0.2">
      <c r="A1033" s="11" t="str">
        <f t="shared" si="21"/>
        <v>COFFS HARBOUR2002</v>
      </c>
      <c r="B1033" s="95" t="s">
        <v>10</v>
      </c>
      <c r="C1033" s="88">
        <v>2002</v>
      </c>
      <c r="D1033" s="89"/>
      <c r="E1033" s="15">
        <v>4749</v>
      </c>
      <c r="F1033" s="15">
        <v>4751</v>
      </c>
      <c r="G1033" s="15">
        <v>9500</v>
      </c>
      <c r="H1033" s="90">
        <v>0</v>
      </c>
      <c r="I1033" s="90">
        <v>0</v>
      </c>
      <c r="J1033" s="15">
        <v>0</v>
      </c>
      <c r="K1033" s="15">
        <v>4749</v>
      </c>
      <c r="L1033" s="15">
        <v>4751</v>
      </c>
      <c r="M1033" s="15">
        <v>9500</v>
      </c>
      <c r="O1033" s="13"/>
      <c r="P1033" s="13"/>
    </row>
    <row r="1034" spans="1:16" s="93" customFormat="1" ht="12.9" customHeight="1" x14ac:dyDescent="0.2">
      <c r="A1034" s="11" t="str">
        <f t="shared" si="21"/>
        <v>COFFS HARBOUR2003</v>
      </c>
      <c r="B1034" s="95" t="s">
        <v>10</v>
      </c>
      <c r="C1034" s="88">
        <v>2003</v>
      </c>
      <c r="D1034" s="89"/>
      <c r="E1034" s="15">
        <v>3319</v>
      </c>
      <c r="F1034" s="15">
        <v>3332</v>
      </c>
      <c r="G1034" s="15">
        <v>6651</v>
      </c>
      <c r="H1034" s="90">
        <v>0</v>
      </c>
      <c r="I1034" s="90">
        <v>0</v>
      </c>
      <c r="J1034" s="15">
        <v>0</v>
      </c>
      <c r="K1034" s="15">
        <v>3319</v>
      </c>
      <c r="L1034" s="15">
        <v>3332</v>
      </c>
      <c r="M1034" s="15">
        <v>6651</v>
      </c>
      <c r="O1034" s="13"/>
      <c r="P1034" s="13"/>
    </row>
    <row r="1035" spans="1:16" s="93" customFormat="1" ht="12.9" customHeight="1" x14ac:dyDescent="0.2">
      <c r="A1035" s="11" t="str">
        <f t="shared" si="21"/>
        <v>COFFS HARBOUR2004</v>
      </c>
      <c r="B1035" s="3" t="s">
        <v>10</v>
      </c>
      <c r="C1035" s="12">
        <v>2004</v>
      </c>
      <c r="D1035" s="12"/>
      <c r="E1035" s="13">
        <v>3040</v>
      </c>
      <c r="F1035" s="13">
        <v>3037</v>
      </c>
      <c r="G1035" s="13">
        <v>6077</v>
      </c>
      <c r="H1035" s="13">
        <v>0</v>
      </c>
      <c r="I1035" s="13">
        <v>0</v>
      </c>
      <c r="J1035" s="13">
        <v>0</v>
      </c>
      <c r="K1035" s="15">
        <v>3040</v>
      </c>
      <c r="L1035" s="15">
        <v>3037</v>
      </c>
      <c r="M1035" s="15">
        <v>6077</v>
      </c>
      <c r="O1035" s="13"/>
      <c r="P1035" s="13"/>
    </row>
    <row r="1036" spans="1:16" s="93" customFormat="1" ht="12.9" customHeight="1" x14ac:dyDescent="0.2">
      <c r="A1036" s="11" t="str">
        <f t="shared" si="21"/>
        <v>COFFS HARBOUR2005</v>
      </c>
      <c r="B1036" s="3" t="s">
        <v>10</v>
      </c>
      <c r="C1036" s="12">
        <v>2005</v>
      </c>
      <c r="D1036" s="12"/>
      <c r="E1036" s="13">
        <v>3866</v>
      </c>
      <c r="F1036" s="13">
        <v>3864</v>
      </c>
      <c r="G1036" s="13">
        <v>7730</v>
      </c>
      <c r="H1036" s="13">
        <v>0</v>
      </c>
      <c r="I1036" s="13">
        <v>0</v>
      </c>
      <c r="J1036" s="13">
        <v>0</v>
      </c>
      <c r="K1036" s="15">
        <v>3866</v>
      </c>
      <c r="L1036" s="15">
        <v>3864</v>
      </c>
      <c r="M1036" s="15">
        <v>7730</v>
      </c>
      <c r="O1036" s="13"/>
      <c r="P1036" s="13"/>
    </row>
    <row r="1037" spans="1:16" s="93" customFormat="1" ht="12.9" customHeight="1" x14ac:dyDescent="0.2">
      <c r="A1037" s="11" t="str">
        <f t="shared" si="21"/>
        <v>COFFS HARBOUR2006</v>
      </c>
      <c r="B1037" s="93" t="s">
        <v>10</v>
      </c>
      <c r="C1037" s="88">
        <v>2006</v>
      </c>
      <c r="D1037" s="89"/>
      <c r="E1037" s="15">
        <v>3976</v>
      </c>
      <c r="F1037" s="15">
        <v>3974</v>
      </c>
      <c r="G1037" s="15">
        <v>7950</v>
      </c>
      <c r="H1037" s="15">
        <v>0</v>
      </c>
      <c r="I1037" s="15">
        <v>0</v>
      </c>
      <c r="J1037" s="15">
        <v>0</v>
      </c>
      <c r="K1037" s="15">
        <v>3976</v>
      </c>
      <c r="L1037" s="15">
        <v>3974</v>
      </c>
      <c r="M1037" s="15">
        <v>7950</v>
      </c>
      <c r="O1037" s="13"/>
      <c r="P1037" s="13"/>
    </row>
    <row r="1038" spans="1:16" s="93" customFormat="1" ht="12.9" customHeight="1" x14ac:dyDescent="0.2">
      <c r="A1038" s="11" t="str">
        <f t="shared" si="21"/>
        <v>COFFS HARBOUR2007</v>
      </c>
      <c r="B1038" s="3" t="s">
        <v>10</v>
      </c>
      <c r="C1038" s="12">
        <v>2007</v>
      </c>
      <c r="D1038" s="12"/>
      <c r="E1038" s="13">
        <v>3880</v>
      </c>
      <c r="F1038" s="13">
        <v>3881</v>
      </c>
      <c r="G1038" s="13">
        <v>7761</v>
      </c>
      <c r="H1038" s="13">
        <v>0</v>
      </c>
      <c r="I1038" s="13">
        <v>0</v>
      </c>
      <c r="J1038" s="13">
        <v>0</v>
      </c>
      <c r="K1038" s="15">
        <v>3880</v>
      </c>
      <c r="L1038" s="15">
        <v>3881</v>
      </c>
      <c r="M1038" s="15">
        <v>7761</v>
      </c>
      <c r="O1038" s="13"/>
      <c r="P1038" s="13"/>
    </row>
    <row r="1039" spans="1:16" s="93" customFormat="1" ht="12.9" customHeight="1" x14ac:dyDescent="0.2">
      <c r="A1039" s="11" t="str">
        <f t="shared" si="21"/>
        <v>COFFS HARBOUR2008</v>
      </c>
      <c r="B1039" s="95" t="s">
        <v>10</v>
      </c>
      <c r="C1039" s="88">
        <v>2008</v>
      </c>
      <c r="D1039" s="89"/>
      <c r="E1039" s="15">
        <v>3574</v>
      </c>
      <c r="F1039" s="15">
        <v>3576</v>
      </c>
      <c r="G1039" s="15">
        <v>7150</v>
      </c>
      <c r="H1039" s="90">
        <v>0</v>
      </c>
      <c r="I1039" s="90">
        <v>0</v>
      </c>
      <c r="J1039" s="15">
        <v>0</v>
      </c>
      <c r="K1039" s="15">
        <v>3574</v>
      </c>
      <c r="L1039" s="15">
        <v>3576</v>
      </c>
      <c r="M1039" s="15">
        <v>7150</v>
      </c>
      <c r="O1039" s="13"/>
      <c r="P1039" s="13"/>
    </row>
    <row r="1040" spans="1:16" s="93" customFormat="1" ht="12.9" customHeight="1" x14ac:dyDescent="0.2">
      <c r="A1040" s="11" t="str">
        <f t="shared" si="21"/>
        <v>COFFS HARBOUR2009</v>
      </c>
      <c r="B1040" s="3" t="s">
        <v>10</v>
      </c>
      <c r="C1040" s="12">
        <v>2009</v>
      </c>
      <c r="D1040" s="12"/>
      <c r="E1040" s="13">
        <v>3520</v>
      </c>
      <c r="F1040" s="13">
        <v>3524</v>
      </c>
      <c r="G1040" s="13">
        <v>7044</v>
      </c>
      <c r="H1040" s="13">
        <v>0</v>
      </c>
      <c r="I1040" s="13">
        <v>0</v>
      </c>
      <c r="J1040" s="13">
        <v>0</v>
      </c>
      <c r="K1040" s="15">
        <v>3520</v>
      </c>
      <c r="L1040" s="15">
        <v>3524</v>
      </c>
      <c r="M1040" s="15">
        <v>7044</v>
      </c>
      <c r="O1040" s="13"/>
      <c r="P1040" s="13"/>
    </row>
    <row r="1041" spans="1:16" s="93" customFormat="1" ht="12.9" customHeight="1" x14ac:dyDescent="0.2">
      <c r="A1041" s="11" t="str">
        <f t="shared" si="21"/>
        <v>COFFS HARBOUR2010</v>
      </c>
      <c r="B1041" s="95" t="s">
        <v>10</v>
      </c>
      <c r="C1041" s="88">
        <v>2010</v>
      </c>
      <c r="D1041" s="89"/>
      <c r="E1041" s="15">
        <v>3730</v>
      </c>
      <c r="F1041" s="15">
        <v>3729</v>
      </c>
      <c r="G1041" s="15">
        <v>7459</v>
      </c>
      <c r="H1041" s="90">
        <v>0</v>
      </c>
      <c r="I1041" s="90">
        <v>0</v>
      </c>
      <c r="J1041" s="15">
        <v>0</v>
      </c>
      <c r="K1041" s="15">
        <v>3730</v>
      </c>
      <c r="L1041" s="15">
        <v>3729</v>
      </c>
      <c r="M1041" s="15">
        <v>7459</v>
      </c>
      <c r="O1041" s="13"/>
      <c r="P1041" s="13"/>
    </row>
    <row r="1042" spans="1:16" s="93" customFormat="1" ht="12.9" customHeight="1" x14ac:dyDescent="0.2">
      <c r="A1042" s="11" t="str">
        <f t="shared" si="21"/>
        <v>COFFS HARBOUR2011</v>
      </c>
      <c r="B1042" s="93" t="s">
        <v>10</v>
      </c>
      <c r="C1042" s="88">
        <v>2011</v>
      </c>
      <c r="D1042" s="89"/>
      <c r="E1042" s="15">
        <v>3085</v>
      </c>
      <c r="F1042" s="15">
        <v>3085</v>
      </c>
      <c r="G1042" s="15">
        <v>6170</v>
      </c>
      <c r="H1042" s="15">
        <v>0</v>
      </c>
      <c r="I1042" s="15">
        <v>0</v>
      </c>
      <c r="J1042" s="15">
        <v>0</v>
      </c>
      <c r="K1042" s="15">
        <v>3085</v>
      </c>
      <c r="L1042" s="15">
        <v>3085</v>
      </c>
      <c r="M1042" s="15">
        <v>6170</v>
      </c>
      <c r="O1042" s="13"/>
      <c r="P1042" s="13"/>
    </row>
    <row r="1043" spans="1:16" s="93" customFormat="1" ht="12.9" customHeight="1" x14ac:dyDescent="0.2">
      <c r="A1043" s="11" t="str">
        <f t="shared" si="21"/>
        <v>COFFS HARBOUR2012</v>
      </c>
      <c r="B1043" s="3" t="s">
        <v>10</v>
      </c>
      <c r="C1043" s="12">
        <v>2012</v>
      </c>
      <c r="D1043" s="12"/>
      <c r="E1043" s="13">
        <v>2890</v>
      </c>
      <c r="F1043" s="13">
        <v>2886</v>
      </c>
      <c r="G1043" s="13">
        <v>5776</v>
      </c>
      <c r="H1043" s="13">
        <v>0</v>
      </c>
      <c r="I1043" s="13">
        <v>0</v>
      </c>
      <c r="J1043" s="13">
        <v>0</v>
      </c>
      <c r="K1043" s="15">
        <v>2890</v>
      </c>
      <c r="L1043" s="15">
        <v>2886</v>
      </c>
      <c r="M1043" s="15">
        <v>5776</v>
      </c>
      <c r="O1043" s="13"/>
      <c r="P1043" s="13"/>
    </row>
    <row r="1044" spans="1:16" s="93" customFormat="1" ht="12.9" customHeight="1" x14ac:dyDescent="0.2">
      <c r="A1044" s="11" t="str">
        <f t="shared" si="21"/>
        <v>COFFS HARBOUR2013</v>
      </c>
      <c r="B1044" s="3" t="s">
        <v>10</v>
      </c>
      <c r="C1044" s="12">
        <v>2013</v>
      </c>
      <c r="D1044" s="12"/>
      <c r="E1044" s="13">
        <v>3105</v>
      </c>
      <c r="F1044" s="13">
        <v>3100</v>
      </c>
      <c r="G1044" s="13">
        <v>6205</v>
      </c>
      <c r="H1044" s="13">
        <v>0</v>
      </c>
      <c r="I1044" s="13">
        <v>0</v>
      </c>
      <c r="J1044" s="13">
        <v>0</v>
      </c>
      <c r="K1044" s="15">
        <v>3105</v>
      </c>
      <c r="L1044" s="15">
        <v>3100</v>
      </c>
      <c r="M1044" s="15">
        <v>6205</v>
      </c>
      <c r="O1044" s="13"/>
      <c r="P1044" s="13"/>
    </row>
    <row r="1045" spans="1:16" s="93" customFormat="1" ht="12.9" customHeight="1" x14ac:dyDescent="0.2">
      <c r="A1045" s="11" t="str">
        <f t="shared" si="21"/>
        <v>COFFS HARBOUR2014</v>
      </c>
      <c r="B1045" s="95" t="s">
        <v>10</v>
      </c>
      <c r="C1045" s="88">
        <v>2014</v>
      </c>
      <c r="D1045" s="89"/>
      <c r="E1045" s="15">
        <v>2769</v>
      </c>
      <c r="F1045" s="15">
        <v>2765</v>
      </c>
      <c r="G1045" s="15">
        <v>5534</v>
      </c>
      <c r="H1045" s="90">
        <v>0</v>
      </c>
      <c r="I1045" s="90">
        <v>0</v>
      </c>
      <c r="J1045" s="15">
        <v>0</v>
      </c>
      <c r="K1045" s="15">
        <v>2769</v>
      </c>
      <c r="L1045" s="15">
        <v>2765</v>
      </c>
      <c r="M1045" s="15">
        <v>5534</v>
      </c>
      <c r="O1045" s="13"/>
      <c r="P1045" s="13"/>
    </row>
    <row r="1046" spans="1:16" s="93" customFormat="1" ht="12.9" customHeight="1" x14ac:dyDescent="0.2">
      <c r="A1046" s="11" t="str">
        <f t="shared" si="21"/>
        <v>COFFS HARBOUR2015</v>
      </c>
      <c r="B1046" s="95" t="s">
        <v>10</v>
      </c>
      <c r="C1046" s="88">
        <v>2015</v>
      </c>
      <c r="D1046" s="89"/>
      <c r="E1046" s="15">
        <v>2791</v>
      </c>
      <c r="F1046" s="15">
        <v>2784</v>
      </c>
      <c r="G1046" s="15">
        <v>5575</v>
      </c>
      <c r="H1046" s="90">
        <v>0</v>
      </c>
      <c r="I1046" s="90">
        <v>0</v>
      </c>
      <c r="J1046" s="15">
        <v>0</v>
      </c>
      <c r="K1046" s="15">
        <v>2791</v>
      </c>
      <c r="L1046" s="15">
        <v>2784</v>
      </c>
      <c r="M1046" s="15">
        <v>5575</v>
      </c>
      <c r="O1046" s="13"/>
      <c r="P1046" s="13"/>
    </row>
    <row r="1047" spans="1:16" s="93" customFormat="1" ht="12.9" customHeight="1" x14ac:dyDescent="0.2">
      <c r="A1047" s="11" t="str">
        <f t="shared" si="21"/>
        <v>COFFS HARBOUR2016</v>
      </c>
      <c r="B1047" s="95" t="s">
        <v>10</v>
      </c>
      <c r="C1047" s="88">
        <v>2016</v>
      </c>
      <c r="D1047" s="89"/>
      <c r="E1047" s="15">
        <v>2947</v>
      </c>
      <c r="F1047" s="15">
        <v>2941</v>
      </c>
      <c r="G1047" s="15">
        <v>5888</v>
      </c>
      <c r="H1047" s="90">
        <v>0</v>
      </c>
      <c r="I1047" s="90">
        <v>0</v>
      </c>
      <c r="J1047" s="15">
        <v>0</v>
      </c>
      <c r="K1047" s="15">
        <v>2947</v>
      </c>
      <c r="L1047" s="15">
        <v>2941</v>
      </c>
      <c r="M1047" s="15">
        <v>5888</v>
      </c>
      <c r="O1047" s="13"/>
      <c r="P1047" s="13"/>
    </row>
    <row r="1048" spans="1:16" s="93" customFormat="1" ht="12.9" customHeight="1" x14ac:dyDescent="0.2">
      <c r="A1048" s="11" t="str">
        <f t="shared" si="21"/>
        <v>COFFS HARBOUR2017</v>
      </c>
      <c r="B1048" s="93" t="s">
        <v>10</v>
      </c>
      <c r="C1048" s="88">
        <v>2017</v>
      </c>
      <c r="D1048" s="89"/>
      <c r="E1048" s="15">
        <v>3108</v>
      </c>
      <c r="F1048" s="15">
        <v>3103</v>
      </c>
      <c r="G1048" s="15">
        <v>6211</v>
      </c>
      <c r="H1048" s="15">
        <v>0</v>
      </c>
      <c r="I1048" s="15">
        <v>0</v>
      </c>
      <c r="J1048" s="15">
        <v>0</v>
      </c>
      <c r="K1048" s="15">
        <v>3108</v>
      </c>
      <c r="L1048" s="15">
        <v>3103</v>
      </c>
      <c r="M1048" s="15">
        <v>6211</v>
      </c>
      <c r="O1048" s="13"/>
      <c r="P1048" s="13"/>
    </row>
    <row r="1049" spans="1:16" s="93" customFormat="1" ht="12.9" customHeight="1" x14ac:dyDescent="0.2">
      <c r="A1049" s="11" t="str">
        <f t="shared" si="21"/>
        <v>COFFS HARBOUR2018</v>
      </c>
      <c r="B1049" s="3" t="s">
        <v>10</v>
      </c>
      <c r="C1049" s="12">
        <v>2018</v>
      </c>
      <c r="D1049" s="12"/>
      <c r="E1049" s="13">
        <v>2843</v>
      </c>
      <c r="F1049" s="13">
        <v>2840</v>
      </c>
      <c r="G1049" s="13">
        <v>5683</v>
      </c>
      <c r="H1049" s="13">
        <v>0</v>
      </c>
      <c r="I1049" s="13">
        <v>0</v>
      </c>
      <c r="J1049" s="13">
        <v>0</v>
      </c>
      <c r="K1049" s="15">
        <v>2843</v>
      </c>
      <c r="L1049" s="15">
        <v>2840</v>
      </c>
      <c r="M1049" s="15">
        <v>5683</v>
      </c>
      <c r="O1049" s="13"/>
      <c r="P1049" s="13"/>
    </row>
    <row r="1050" spans="1:16" s="93" customFormat="1" ht="12.9" customHeight="1" x14ac:dyDescent="0.2">
      <c r="A1050" s="11" t="str">
        <f t="shared" si="21"/>
        <v>COFFS HARBOUR2019</v>
      </c>
      <c r="B1050" s="95" t="s">
        <v>10</v>
      </c>
      <c r="C1050" s="88">
        <v>2019</v>
      </c>
      <c r="D1050" s="89"/>
      <c r="E1050" s="15">
        <v>2910</v>
      </c>
      <c r="F1050" s="15">
        <v>2902</v>
      </c>
      <c r="G1050" s="15">
        <v>5812</v>
      </c>
      <c r="H1050" s="90">
        <v>0</v>
      </c>
      <c r="I1050" s="90">
        <v>0</v>
      </c>
      <c r="J1050" s="15">
        <v>0</v>
      </c>
      <c r="K1050" s="15">
        <v>2910</v>
      </c>
      <c r="L1050" s="15">
        <v>2902</v>
      </c>
      <c r="M1050" s="15">
        <v>5812</v>
      </c>
      <c r="O1050" s="13"/>
      <c r="P1050" s="13"/>
    </row>
    <row r="1051" spans="1:16" s="93" customFormat="1" ht="12.9" customHeight="1" x14ac:dyDescent="0.2">
      <c r="A1051" s="11" t="str">
        <f t="shared" si="21"/>
        <v>COFFS HARBOUR2020</v>
      </c>
      <c r="B1051" s="3" t="s">
        <v>10</v>
      </c>
      <c r="C1051" s="12">
        <v>2020</v>
      </c>
      <c r="D1051" s="12"/>
      <c r="E1051" s="13">
        <v>1382</v>
      </c>
      <c r="F1051" s="13">
        <v>1380</v>
      </c>
      <c r="G1051" s="13">
        <v>2762</v>
      </c>
      <c r="H1051" s="13">
        <v>0</v>
      </c>
      <c r="I1051" s="13">
        <v>0</v>
      </c>
      <c r="J1051" s="13">
        <v>0</v>
      </c>
      <c r="K1051" s="15">
        <v>1382</v>
      </c>
      <c r="L1051" s="15">
        <v>1380</v>
      </c>
      <c r="M1051" s="15">
        <v>2762</v>
      </c>
      <c r="O1051" s="13"/>
      <c r="P1051" s="13"/>
    </row>
    <row r="1052" spans="1:16" s="93" customFormat="1" ht="12.9" customHeight="1" x14ac:dyDescent="0.2">
      <c r="A1052" s="11" t="str">
        <f t="shared" si="21"/>
        <v>COFFS HARBOUR2021</v>
      </c>
      <c r="B1052" s="3" t="s">
        <v>10</v>
      </c>
      <c r="C1052" s="12">
        <v>2021</v>
      </c>
      <c r="D1052" s="12"/>
      <c r="E1052" s="13">
        <v>2123</v>
      </c>
      <c r="F1052" s="13">
        <v>2118</v>
      </c>
      <c r="G1052" s="13">
        <v>4241</v>
      </c>
      <c r="H1052" s="13">
        <v>0</v>
      </c>
      <c r="I1052" s="13">
        <v>0</v>
      </c>
      <c r="J1052" s="13">
        <v>0</v>
      </c>
      <c r="K1052" s="15">
        <v>2123</v>
      </c>
      <c r="L1052" s="15">
        <v>2118</v>
      </c>
      <c r="M1052" s="15">
        <v>4241</v>
      </c>
      <c r="O1052" s="13"/>
      <c r="P1052" s="13"/>
    </row>
    <row r="1053" spans="1:16" s="93" customFormat="1" ht="12.9" customHeight="1" x14ac:dyDescent="0.2">
      <c r="A1053" s="11" t="str">
        <f t="shared" si="21"/>
        <v>COFFS HARBOUR2022</v>
      </c>
      <c r="B1053" s="3" t="s">
        <v>10</v>
      </c>
      <c r="C1053" s="12">
        <v>2022</v>
      </c>
      <c r="D1053" s="12"/>
      <c r="E1053" s="13">
        <v>3492</v>
      </c>
      <c r="F1053" s="13">
        <v>3481</v>
      </c>
      <c r="G1053" s="13">
        <v>6973</v>
      </c>
      <c r="H1053" s="13">
        <v>0</v>
      </c>
      <c r="I1053" s="13">
        <v>0</v>
      </c>
      <c r="J1053" s="13">
        <v>0</v>
      </c>
      <c r="K1053" s="15">
        <v>3492</v>
      </c>
      <c r="L1053" s="15">
        <v>3481</v>
      </c>
      <c r="M1053" s="15">
        <v>6973</v>
      </c>
      <c r="O1053" s="13"/>
      <c r="P1053" s="13"/>
    </row>
    <row r="1054" spans="1:16" s="93" customFormat="1" ht="12.9" customHeight="1" x14ac:dyDescent="0.2">
      <c r="A1054" s="11" t="str">
        <f t="shared" si="21"/>
        <v>COFFS HARBOUR2023</v>
      </c>
      <c r="B1054" s="3" t="s">
        <v>10</v>
      </c>
      <c r="C1054" s="12">
        <v>2023</v>
      </c>
      <c r="D1054" s="12"/>
      <c r="E1054" s="13">
        <v>3586</v>
      </c>
      <c r="F1054" s="13">
        <v>3579</v>
      </c>
      <c r="G1054" s="13">
        <v>7165</v>
      </c>
      <c r="H1054" s="13">
        <v>0</v>
      </c>
      <c r="I1054" s="13">
        <v>0</v>
      </c>
      <c r="J1054" s="13">
        <v>0</v>
      </c>
      <c r="K1054" s="15">
        <v>3586</v>
      </c>
      <c r="L1054" s="15">
        <v>3579</v>
      </c>
      <c r="M1054" s="15">
        <v>7165</v>
      </c>
      <c r="O1054" s="13"/>
      <c r="P1054" s="13"/>
    </row>
    <row r="1055" spans="1:16" s="93" customFormat="1" ht="12.9" customHeight="1" x14ac:dyDescent="0.2">
      <c r="A1055" s="11" t="str">
        <f t="shared" si="21"/>
        <v>COFFS HARBOUR2024</v>
      </c>
      <c r="B1055" s="3" t="s">
        <v>10</v>
      </c>
      <c r="C1055" s="12">
        <v>2024</v>
      </c>
      <c r="D1055" s="12"/>
      <c r="E1055" s="13">
        <v>3152</v>
      </c>
      <c r="F1055" s="13">
        <v>3141</v>
      </c>
      <c r="G1055" s="13">
        <v>6293</v>
      </c>
      <c r="H1055" s="13">
        <v>0</v>
      </c>
      <c r="I1055" s="13">
        <v>0</v>
      </c>
      <c r="J1055" s="13">
        <v>0</v>
      </c>
      <c r="K1055" s="15">
        <v>3152</v>
      </c>
      <c r="L1055" s="15">
        <v>3141</v>
      </c>
      <c r="M1055" s="15">
        <v>6293</v>
      </c>
      <c r="O1055" s="13"/>
      <c r="P1055" s="13"/>
    </row>
    <row r="1056" spans="1:16" s="93" customFormat="1" ht="12.9" customHeight="1" x14ac:dyDescent="0.2">
      <c r="A1056" s="11" t="str">
        <f t="shared" si="21"/>
        <v>COOKTOWN1985</v>
      </c>
      <c r="B1056" s="3" t="s">
        <v>9</v>
      </c>
      <c r="C1056" s="12">
        <v>1985</v>
      </c>
      <c r="D1056" s="12"/>
      <c r="E1056" s="13">
        <v>259</v>
      </c>
      <c r="F1056" s="13">
        <v>258</v>
      </c>
      <c r="G1056" s="13">
        <v>517</v>
      </c>
      <c r="H1056" s="13">
        <v>0</v>
      </c>
      <c r="I1056" s="13">
        <v>0</v>
      </c>
      <c r="J1056" s="13">
        <v>0</v>
      </c>
      <c r="K1056" s="15">
        <v>259</v>
      </c>
      <c r="L1056" s="15">
        <v>258</v>
      </c>
      <c r="M1056" s="15">
        <v>517</v>
      </c>
      <c r="O1056" s="13"/>
      <c r="P1056" s="13"/>
    </row>
    <row r="1057" spans="1:16" s="93" customFormat="1" ht="12.9" customHeight="1" x14ac:dyDescent="0.2">
      <c r="A1057" s="11" t="str">
        <f t="shared" si="21"/>
        <v>COOKTOWN1986</v>
      </c>
      <c r="B1057" s="3" t="s">
        <v>9</v>
      </c>
      <c r="C1057" s="12">
        <v>1986</v>
      </c>
      <c r="D1057" s="12"/>
      <c r="E1057" s="13">
        <v>328</v>
      </c>
      <c r="F1057" s="13">
        <v>331</v>
      </c>
      <c r="G1057" s="13">
        <v>659</v>
      </c>
      <c r="H1057" s="13">
        <v>0</v>
      </c>
      <c r="I1057" s="13">
        <v>0</v>
      </c>
      <c r="J1057" s="13">
        <v>0</v>
      </c>
      <c r="K1057" s="15">
        <v>328</v>
      </c>
      <c r="L1057" s="15">
        <v>331</v>
      </c>
      <c r="M1057" s="15">
        <v>659</v>
      </c>
      <c r="O1057" s="13"/>
      <c r="P1057" s="13"/>
    </row>
    <row r="1058" spans="1:16" s="93" customFormat="1" ht="12.9" customHeight="1" x14ac:dyDescent="0.2">
      <c r="A1058" s="11" t="str">
        <f t="shared" si="21"/>
        <v>COOKTOWN1987</v>
      </c>
      <c r="B1058" s="93" t="s">
        <v>9</v>
      </c>
      <c r="C1058" s="88">
        <v>1987</v>
      </c>
      <c r="D1058" s="89"/>
      <c r="E1058" s="15">
        <v>422</v>
      </c>
      <c r="F1058" s="15">
        <v>414</v>
      </c>
      <c r="G1058" s="15">
        <v>836</v>
      </c>
      <c r="H1058" s="15">
        <v>0</v>
      </c>
      <c r="I1058" s="15">
        <v>0</v>
      </c>
      <c r="J1058" s="15">
        <v>0</v>
      </c>
      <c r="K1058" s="15">
        <v>422</v>
      </c>
      <c r="L1058" s="15">
        <v>414</v>
      </c>
      <c r="M1058" s="15">
        <v>836</v>
      </c>
      <c r="O1058" s="13"/>
      <c r="P1058" s="13"/>
    </row>
    <row r="1059" spans="1:16" s="93" customFormat="1" ht="12.9" customHeight="1" x14ac:dyDescent="0.2">
      <c r="A1059" s="11" t="str">
        <f t="shared" si="21"/>
        <v>COOKTOWN1988</v>
      </c>
      <c r="B1059" s="3" t="s">
        <v>9</v>
      </c>
      <c r="C1059" s="12">
        <v>1988</v>
      </c>
      <c r="D1059" s="12"/>
      <c r="E1059" s="13">
        <v>405</v>
      </c>
      <c r="F1059" s="13">
        <v>406</v>
      </c>
      <c r="G1059" s="13">
        <v>811</v>
      </c>
      <c r="H1059" s="13">
        <v>0</v>
      </c>
      <c r="I1059" s="13">
        <v>0</v>
      </c>
      <c r="J1059" s="13">
        <v>0</v>
      </c>
      <c r="K1059" s="15">
        <v>405</v>
      </c>
      <c r="L1059" s="15">
        <v>406</v>
      </c>
      <c r="M1059" s="15">
        <v>811</v>
      </c>
      <c r="O1059" s="13"/>
      <c r="P1059" s="13"/>
    </row>
    <row r="1060" spans="1:16" s="93" customFormat="1" ht="12.9" customHeight="1" x14ac:dyDescent="0.2">
      <c r="A1060" s="11" t="str">
        <f t="shared" si="21"/>
        <v>COOKTOWN1989</v>
      </c>
      <c r="B1060" s="93" t="s">
        <v>9</v>
      </c>
      <c r="C1060" s="88">
        <v>1989</v>
      </c>
      <c r="D1060" s="89"/>
      <c r="E1060" s="15">
        <v>337</v>
      </c>
      <c r="F1060" s="15">
        <v>337</v>
      </c>
      <c r="G1060" s="15">
        <v>674</v>
      </c>
      <c r="H1060" s="15">
        <v>0</v>
      </c>
      <c r="I1060" s="15">
        <v>0</v>
      </c>
      <c r="J1060" s="15">
        <v>0</v>
      </c>
      <c r="K1060" s="15">
        <v>337</v>
      </c>
      <c r="L1060" s="15">
        <v>337</v>
      </c>
      <c r="M1060" s="15">
        <v>674</v>
      </c>
      <c r="O1060" s="13"/>
      <c r="P1060" s="13"/>
    </row>
    <row r="1061" spans="1:16" s="93" customFormat="1" ht="12.9" customHeight="1" x14ac:dyDescent="0.2">
      <c r="A1061" s="11" t="str">
        <f t="shared" si="21"/>
        <v>COOKTOWN1990</v>
      </c>
      <c r="B1061" s="95" t="s">
        <v>9</v>
      </c>
      <c r="C1061" s="88">
        <v>1990</v>
      </c>
      <c r="D1061" s="89"/>
      <c r="E1061" s="15">
        <v>254</v>
      </c>
      <c r="F1061" s="15">
        <v>253</v>
      </c>
      <c r="G1061" s="15">
        <v>507</v>
      </c>
      <c r="H1061" s="90">
        <v>0</v>
      </c>
      <c r="I1061" s="90">
        <v>0</v>
      </c>
      <c r="J1061" s="15">
        <v>0</v>
      </c>
      <c r="K1061" s="15">
        <v>254</v>
      </c>
      <c r="L1061" s="15">
        <v>253</v>
      </c>
      <c r="M1061" s="15">
        <v>507</v>
      </c>
      <c r="O1061" s="13"/>
      <c r="P1061" s="13"/>
    </row>
    <row r="1062" spans="1:16" s="93" customFormat="1" ht="12.9" customHeight="1" x14ac:dyDescent="0.2">
      <c r="A1062" s="11" t="str">
        <f t="shared" si="21"/>
        <v>COOKTOWN1991</v>
      </c>
      <c r="B1062" s="3" t="s">
        <v>9</v>
      </c>
      <c r="C1062" s="12">
        <v>1991</v>
      </c>
      <c r="D1062" s="12"/>
      <c r="E1062" s="13">
        <v>541</v>
      </c>
      <c r="F1062" s="13">
        <v>537</v>
      </c>
      <c r="G1062" s="13">
        <v>1078</v>
      </c>
      <c r="H1062" s="13">
        <v>0</v>
      </c>
      <c r="I1062" s="13">
        <v>0</v>
      </c>
      <c r="J1062" s="13">
        <v>0</v>
      </c>
      <c r="K1062" s="15">
        <v>541</v>
      </c>
      <c r="L1062" s="15">
        <v>537</v>
      </c>
      <c r="M1062" s="15">
        <v>1078</v>
      </c>
      <c r="O1062" s="13"/>
      <c r="P1062" s="13"/>
    </row>
    <row r="1063" spans="1:16" s="93" customFormat="1" ht="12.9" customHeight="1" x14ac:dyDescent="0.2">
      <c r="A1063" s="11" t="str">
        <f t="shared" si="21"/>
        <v>COOKTOWN1992</v>
      </c>
      <c r="B1063" s="95" t="s">
        <v>9</v>
      </c>
      <c r="C1063" s="88">
        <v>1992</v>
      </c>
      <c r="D1063" s="89"/>
      <c r="E1063" s="15">
        <v>651</v>
      </c>
      <c r="F1063" s="15">
        <v>654</v>
      </c>
      <c r="G1063" s="15">
        <v>1305</v>
      </c>
      <c r="H1063" s="90">
        <v>0</v>
      </c>
      <c r="I1063" s="90">
        <v>0</v>
      </c>
      <c r="J1063" s="15">
        <v>0</v>
      </c>
      <c r="K1063" s="15">
        <v>651</v>
      </c>
      <c r="L1063" s="15">
        <v>654</v>
      </c>
      <c r="M1063" s="15">
        <v>1305</v>
      </c>
      <c r="O1063" s="13"/>
      <c r="P1063" s="13"/>
    </row>
    <row r="1064" spans="1:16" s="93" customFormat="1" ht="12.9" customHeight="1" x14ac:dyDescent="0.2">
      <c r="A1064" s="11" t="str">
        <f t="shared" si="21"/>
        <v>COOKTOWN1993</v>
      </c>
      <c r="B1064" s="93" t="s">
        <v>9</v>
      </c>
      <c r="C1064" s="88">
        <v>1993</v>
      </c>
      <c r="D1064" s="89"/>
      <c r="E1064" s="15">
        <v>656</v>
      </c>
      <c r="F1064" s="15">
        <v>656</v>
      </c>
      <c r="G1064" s="15">
        <v>1312</v>
      </c>
      <c r="H1064" s="15">
        <v>0</v>
      </c>
      <c r="I1064" s="15">
        <v>0</v>
      </c>
      <c r="J1064" s="15">
        <v>0</v>
      </c>
      <c r="K1064" s="15">
        <v>656</v>
      </c>
      <c r="L1064" s="15">
        <v>656</v>
      </c>
      <c r="M1064" s="15">
        <v>1312</v>
      </c>
      <c r="O1064" s="13"/>
      <c r="P1064" s="13"/>
    </row>
    <row r="1065" spans="1:16" s="93" customFormat="1" ht="12.9" customHeight="1" x14ac:dyDescent="0.2">
      <c r="A1065" s="11" t="str">
        <f t="shared" si="21"/>
        <v>COOKTOWN1994</v>
      </c>
      <c r="B1065" s="3" t="s">
        <v>9</v>
      </c>
      <c r="C1065" s="12">
        <v>1994</v>
      </c>
      <c r="D1065" s="12"/>
      <c r="E1065" s="13">
        <v>579</v>
      </c>
      <c r="F1065" s="13">
        <v>579</v>
      </c>
      <c r="G1065" s="13">
        <v>1158</v>
      </c>
      <c r="H1065" s="13">
        <v>0</v>
      </c>
      <c r="I1065" s="13">
        <v>0</v>
      </c>
      <c r="J1065" s="13">
        <v>0</v>
      </c>
      <c r="K1065" s="15">
        <v>579</v>
      </c>
      <c r="L1065" s="15">
        <v>579</v>
      </c>
      <c r="M1065" s="15">
        <v>1158</v>
      </c>
      <c r="O1065" s="13"/>
      <c r="P1065" s="13"/>
    </row>
    <row r="1066" spans="1:16" s="93" customFormat="1" ht="12.9" customHeight="1" x14ac:dyDescent="0.2">
      <c r="A1066" s="11" t="str">
        <f t="shared" si="21"/>
        <v>COOKTOWN1995</v>
      </c>
      <c r="B1066" s="3" t="s">
        <v>9</v>
      </c>
      <c r="C1066" s="12">
        <v>1995</v>
      </c>
      <c r="D1066" s="12"/>
      <c r="E1066" s="13">
        <v>1158</v>
      </c>
      <c r="F1066" s="13">
        <v>1157</v>
      </c>
      <c r="G1066" s="13">
        <v>2315</v>
      </c>
      <c r="H1066" s="13">
        <v>0</v>
      </c>
      <c r="I1066" s="13">
        <v>0</v>
      </c>
      <c r="J1066" s="13">
        <v>0</v>
      </c>
      <c r="K1066" s="15">
        <v>1158</v>
      </c>
      <c r="L1066" s="15">
        <v>1157</v>
      </c>
      <c r="M1066" s="15">
        <v>2315</v>
      </c>
      <c r="O1066" s="13"/>
      <c r="P1066" s="13"/>
    </row>
    <row r="1067" spans="1:16" s="93" customFormat="1" ht="12.9" customHeight="1" x14ac:dyDescent="0.2">
      <c r="A1067" s="11" t="str">
        <f t="shared" si="21"/>
        <v>COOKTOWN1996</v>
      </c>
      <c r="B1067" s="3" t="s">
        <v>9</v>
      </c>
      <c r="C1067" s="12">
        <v>1996</v>
      </c>
      <c r="D1067" s="12"/>
      <c r="E1067" s="13">
        <v>878</v>
      </c>
      <c r="F1067" s="13">
        <v>876</v>
      </c>
      <c r="G1067" s="13">
        <v>1754</v>
      </c>
      <c r="H1067" s="13">
        <v>0</v>
      </c>
      <c r="I1067" s="13">
        <v>0</v>
      </c>
      <c r="J1067" s="13">
        <v>0</v>
      </c>
      <c r="K1067" s="15">
        <v>878</v>
      </c>
      <c r="L1067" s="15">
        <v>876</v>
      </c>
      <c r="M1067" s="15">
        <v>1754</v>
      </c>
      <c r="O1067" s="13"/>
      <c r="P1067" s="13"/>
    </row>
    <row r="1068" spans="1:16" s="93" customFormat="1" ht="12.9" customHeight="1" x14ac:dyDescent="0.2">
      <c r="A1068" s="11" t="str">
        <f t="shared" si="21"/>
        <v>COOKTOWN1997</v>
      </c>
      <c r="B1068" s="3" t="s">
        <v>9</v>
      </c>
      <c r="C1068" s="12">
        <v>1997</v>
      </c>
      <c r="D1068" s="12"/>
      <c r="E1068" s="13">
        <v>626</v>
      </c>
      <c r="F1068" s="13">
        <v>626</v>
      </c>
      <c r="G1068" s="13">
        <v>1252</v>
      </c>
      <c r="H1068" s="13">
        <v>0</v>
      </c>
      <c r="I1068" s="13">
        <v>0</v>
      </c>
      <c r="J1068" s="13">
        <v>0</v>
      </c>
      <c r="K1068" s="15">
        <v>626</v>
      </c>
      <c r="L1068" s="15">
        <v>626</v>
      </c>
      <c r="M1068" s="15">
        <v>1252</v>
      </c>
      <c r="O1068" s="13"/>
      <c r="P1068" s="13"/>
    </row>
    <row r="1069" spans="1:16" s="93" customFormat="1" ht="12.9" customHeight="1" x14ac:dyDescent="0.2">
      <c r="A1069" s="11" t="str">
        <f t="shared" si="21"/>
        <v>COOKTOWN1998</v>
      </c>
      <c r="B1069" s="93" t="s">
        <v>9</v>
      </c>
      <c r="C1069" s="88">
        <v>1998</v>
      </c>
      <c r="D1069" s="89"/>
      <c r="E1069" s="15">
        <v>626</v>
      </c>
      <c r="F1069" s="15">
        <v>626</v>
      </c>
      <c r="G1069" s="15">
        <v>1252</v>
      </c>
      <c r="H1069" s="15">
        <v>0</v>
      </c>
      <c r="I1069" s="15">
        <v>0</v>
      </c>
      <c r="J1069" s="15">
        <v>0</v>
      </c>
      <c r="K1069" s="15">
        <v>626</v>
      </c>
      <c r="L1069" s="15">
        <v>626</v>
      </c>
      <c r="M1069" s="15">
        <v>1252</v>
      </c>
      <c r="O1069" s="13"/>
      <c r="P1069" s="13"/>
    </row>
    <row r="1070" spans="1:16" s="93" customFormat="1" ht="12.9" customHeight="1" x14ac:dyDescent="0.2">
      <c r="A1070" s="11" t="str">
        <f t="shared" si="21"/>
        <v>COOKTOWN1999</v>
      </c>
      <c r="B1070" s="3" t="s">
        <v>9</v>
      </c>
      <c r="C1070" s="12">
        <v>1999</v>
      </c>
      <c r="D1070" s="12"/>
      <c r="E1070" s="13">
        <v>626</v>
      </c>
      <c r="F1070" s="13">
        <v>626</v>
      </c>
      <c r="G1070" s="13">
        <v>1252</v>
      </c>
      <c r="H1070" s="13">
        <v>0</v>
      </c>
      <c r="I1070" s="13">
        <v>0</v>
      </c>
      <c r="J1070" s="13">
        <v>0</v>
      </c>
      <c r="K1070" s="15">
        <v>626</v>
      </c>
      <c r="L1070" s="15">
        <v>626</v>
      </c>
      <c r="M1070" s="15">
        <v>1252</v>
      </c>
      <c r="O1070" s="13"/>
      <c r="P1070" s="13"/>
    </row>
    <row r="1071" spans="1:16" s="93" customFormat="1" ht="12.9" customHeight="1" x14ac:dyDescent="0.2">
      <c r="A1071" s="11" t="str">
        <f t="shared" si="21"/>
        <v>COOKTOWN2000</v>
      </c>
      <c r="B1071" s="93" t="s">
        <v>9</v>
      </c>
      <c r="C1071" s="12">
        <v>2000</v>
      </c>
      <c r="D1071" s="89"/>
      <c r="E1071" s="94">
        <v>626</v>
      </c>
      <c r="F1071" s="94">
        <v>626</v>
      </c>
      <c r="G1071" s="94">
        <v>1252</v>
      </c>
      <c r="H1071" s="94">
        <v>0</v>
      </c>
      <c r="I1071" s="94">
        <v>0</v>
      </c>
      <c r="J1071" s="94">
        <v>0</v>
      </c>
      <c r="K1071" s="15">
        <v>626</v>
      </c>
      <c r="L1071" s="15">
        <v>626</v>
      </c>
      <c r="M1071" s="15">
        <v>1252</v>
      </c>
      <c r="O1071" s="13"/>
      <c r="P1071" s="13"/>
    </row>
    <row r="1072" spans="1:16" s="93" customFormat="1" ht="12.9" customHeight="1" x14ac:dyDescent="0.2">
      <c r="A1072" s="11" t="str">
        <f t="shared" si="21"/>
        <v>COOKTOWN2001</v>
      </c>
      <c r="B1072" s="3" t="s">
        <v>9</v>
      </c>
      <c r="C1072" s="12">
        <v>2001</v>
      </c>
      <c r="D1072" s="12"/>
      <c r="E1072" s="13">
        <v>795</v>
      </c>
      <c r="F1072" s="13">
        <v>795</v>
      </c>
      <c r="G1072" s="13">
        <v>1590</v>
      </c>
      <c r="H1072" s="13">
        <v>0</v>
      </c>
      <c r="I1072" s="13">
        <v>0</v>
      </c>
      <c r="J1072" s="13">
        <v>0</v>
      </c>
      <c r="K1072" s="15">
        <v>795</v>
      </c>
      <c r="L1072" s="15">
        <v>795</v>
      </c>
      <c r="M1072" s="15">
        <v>1590</v>
      </c>
      <c r="O1072" s="13"/>
      <c r="P1072" s="13"/>
    </row>
    <row r="1073" spans="1:16" s="93" customFormat="1" ht="12.9" customHeight="1" x14ac:dyDescent="0.2">
      <c r="A1073" s="11" t="str">
        <f t="shared" ref="A1073:A1136" si="22">CONCATENATE(B1073,C1073)</f>
        <v>COOKTOWN2002</v>
      </c>
      <c r="B1073" s="3" t="s">
        <v>9</v>
      </c>
      <c r="C1073" s="12">
        <v>2002</v>
      </c>
      <c r="D1073" s="12"/>
      <c r="E1073" s="13">
        <v>1005</v>
      </c>
      <c r="F1073" s="13">
        <v>1005</v>
      </c>
      <c r="G1073" s="13">
        <v>2010</v>
      </c>
      <c r="H1073" s="13">
        <v>0</v>
      </c>
      <c r="I1073" s="13">
        <v>0</v>
      </c>
      <c r="J1073" s="13">
        <v>0</v>
      </c>
      <c r="K1073" s="15">
        <v>1005</v>
      </c>
      <c r="L1073" s="15">
        <v>1005</v>
      </c>
      <c r="M1073" s="15">
        <v>2010</v>
      </c>
      <c r="O1073" s="13"/>
      <c r="P1073" s="13"/>
    </row>
    <row r="1074" spans="1:16" s="93" customFormat="1" ht="12.9" customHeight="1" x14ac:dyDescent="0.2">
      <c r="A1074" s="11" t="str">
        <f t="shared" si="22"/>
        <v>COOKTOWN2003</v>
      </c>
      <c r="B1074" s="95" t="s">
        <v>9</v>
      </c>
      <c r="C1074" s="88">
        <v>2003</v>
      </c>
      <c r="D1074" s="89"/>
      <c r="E1074" s="15">
        <v>1092</v>
      </c>
      <c r="F1074" s="15">
        <v>1092</v>
      </c>
      <c r="G1074" s="15">
        <v>2184</v>
      </c>
      <c r="H1074" s="90">
        <v>0</v>
      </c>
      <c r="I1074" s="90">
        <v>0</v>
      </c>
      <c r="J1074" s="15">
        <v>0</v>
      </c>
      <c r="K1074" s="15">
        <v>1092</v>
      </c>
      <c r="L1074" s="15">
        <v>1092</v>
      </c>
      <c r="M1074" s="15">
        <v>2184</v>
      </c>
      <c r="O1074" s="13"/>
      <c r="P1074" s="13"/>
    </row>
    <row r="1075" spans="1:16" s="93" customFormat="1" ht="12.9" customHeight="1" x14ac:dyDescent="0.2">
      <c r="A1075" s="11" t="str">
        <f t="shared" si="22"/>
        <v>COOKTOWN2004</v>
      </c>
      <c r="B1075" s="3" t="s">
        <v>9</v>
      </c>
      <c r="C1075" s="12">
        <v>2004</v>
      </c>
      <c r="D1075" s="12"/>
      <c r="E1075" s="13">
        <v>1187</v>
      </c>
      <c r="F1075" s="13">
        <v>1187</v>
      </c>
      <c r="G1075" s="13">
        <v>2374</v>
      </c>
      <c r="H1075" s="13">
        <v>0</v>
      </c>
      <c r="I1075" s="13">
        <v>0</v>
      </c>
      <c r="J1075" s="13">
        <v>0</v>
      </c>
      <c r="K1075" s="15">
        <v>1187</v>
      </c>
      <c r="L1075" s="15">
        <v>1187</v>
      </c>
      <c r="M1075" s="15">
        <v>2374</v>
      </c>
      <c r="O1075" s="13"/>
      <c r="P1075" s="13"/>
    </row>
    <row r="1076" spans="1:16" s="93" customFormat="1" ht="12.9" customHeight="1" x14ac:dyDescent="0.2">
      <c r="A1076" s="11" t="str">
        <f t="shared" si="22"/>
        <v>COOKTOWN2005</v>
      </c>
      <c r="B1076" s="95" t="s">
        <v>9</v>
      </c>
      <c r="C1076" s="88">
        <v>2005</v>
      </c>
      <c r="D1076" s="89"/>
      <c r="E1076" s="15">
        <v>1302</v>
      </c>
      <c r="F1076" s="15">
        <v>1303</v>
      </c>
      <c r="G1076" s="15">
        <v>2605</v>
      </c>
      <c r="H1076" s="90">
        <v>0</v>
      </c>
      <c r="I1076" s="90">
        <v>0</v>
      </c>
      <c r="J1076" s="15">
        <v>0</v>
      </c>
      <c r="K1076" s="15">
        <v>1302</v>
      </c>
      <c r="L1076" s="15">
        <v>1303</v>
      </c>
      <c r="M1076" s="15">
        <v>2605</v>
      </c>
      <c r="O1076" s="13"/>
      <c r="P1076" s="13"/>
    </row>
    <row r="1077" spans="1:16" s="93" customFormat="1" ht="12.9" customHeight="1" x14ac:dyDescent="0.2">
      <c r="A1077" s="11" t="str">
        <f t="shared" si="22"/>
        <v>COOKTOWN2006</v>
      </c>
      <c r="B1077" s="3" t="s">
        <v>9</v>
      </c>
      <c r="C1077" s="12">
        <v>2006</v>
      </c>
      <c r="D1077" s="12"/>
      <c r="E1077" s="13">
        <v>1382</v>
      </c>
      <c r="F1077" s="13">
        <v>1382</v>
      </c>
      <c r="G1077" s="13">
        <v>2764</v>
      </c>
      <c r="H1077" s="13">
        <v>0</v>
      </c>
      <c r="I1077" s="13">
        <v>0</v>
      </c>
      <c r="J1077" s="13">
        <v>0</v>
      </c>
      <c r="K1077" s="15">
        <v>1382</v>
      </c>
      <c r="L1077" s="15">
        <v>1382</v>
      </c>
      <c r="M1077" s="15">
        <v>2764</v>
      </c>
      <c r="O1077" s="13"/>
      <c r="P1077" s="13"/>
    </row>
    <row r="1078" spans="1:16" s="93" customFormat="1" ht="12.9" customHeight="1" x14ac:dyDescent="0.2">
      <c r="A1078" s="11" t="str">
        <f t="shared" si="22"/>
        <v>COOKTOWN2007</v>
      </c>
      <c r="B1078" s="95" t="s">
        <v>9</v>
      </c>
      <c r="C1078" s="88">
        <v>2007</v>
      </c>
      <c r="D1078" s="89"/>
      <c r="E1078" s="15">
        <v>916</v>
      </c>
      <c r="F1078" s="15">
        <v>916</v>
      </c>
      <c r="G1078" s="15">
        <v>1832</v>
      </c>
      <c r="H1078" s="90">
        <v>0</v>
      </c>
      <c r="I1078" s="90">
        <v>0</v>
      </c>
      <c r="J1078" s="15">
        <v>0</v>
      </c>
      <c r="K1078" s="15">
        <v>916</v>
      </c>
      <c r="L1078" s="15">
        <v>916</v>
      </c>
      <c r="M1078" s="15">
        <v>1832</v>
      </c>
      <c r="O1078" s="13"/>
      <c r="P1078" s="13"/>
    </row>
    <row r="1079" spans="1:16" s="93" customFormat="1" ht="12.9" customHeight="1" x14ac:dyDescent="0.2">
      <c r="A1079" s="11" t="str">
        <f t="shared" si="22"/>
        <v>COOKTOWN2008</v>
      </c>
      <c r="B1079" s="93" t="s">
        <v>9</v>
      </c>
      <c r="C1079" s="88">
        <v>2008</v>
      </c>
      <c r="D1079" s="89"/>
      <c r="E1079" s="15">
        <v>658</v>
      </c>
      <c r="F1079" s="15">
        <v>658</v>
      </c>
      <c r="G1079" s="15">
        <v>1316</v>
      </c>
      <c r="H1079" s="15">
        <v>0</v>
      </c>
      <c r="I1079" s="15">
        <v>0</v>
      </c>
      <c r="J1079" s="15">
        <v>0</v>
      </c>
      <c r="K1079" s="15">
        <v>658</v>
      </c>
      <c r="L1079" s="15">
        <v>658</v>
      </c>
      <c r="M1079" s="15">
        <v>1316</v>
      </c>
      <c r="O1079" s="13"/>
      <c r="P1079" s="13"/>
    </row>
    <row r="1080" spans="1:16" s="93" customFormat="1" ht="12.9" customHeight="1" x14ac:dyDescent="0.2">
      <c r="A1080" s="11" t="str">
        <f t="shared" si="22"/>
        <v>COOKTOWN2009</v>
      </c>
      <c r="B1080" s="95" t="s">
        <v>9</v>
      </c>
      <c r="C1080" s="88">
        <v>2009</v>
      </c>
      <c r="D1080" s="89"/>
      <c r="E1080" s="15">
        <v>737</v>
      </c>
      <c r="F1080" s="15">
        <v>737</v>
      </c>
      <c r="G1080" s="15">
        <v>1474</v>
      </c>
      <c r="H1080" s="90">
        <v>0</v>
      </c>
      <c r="I1080" s="90">
        <v>0</v>
      </c>
      <c r="J1080" s="15">
        <v>0</v>
      </c>
      <c r="K1080" s="15">
        <v>737</v>
      </c>
      <c r="L1080" s="15">
        <v>737</v>
      </c>
      <c r="M1080" s="15">
        <v>1474</v>
      </c>
      <c r="O1080" s="13"/>
      <c r="P1080" s="13"/>
    </row>
    <row r="1081" spans="1:16" s="93" customFormat="1" ht="12.9" customHeight="1" x14ac:dyDescent="0.2">
      <c r="A1081" s="11" t="str">
        <f t="shared" si="22"/>
        <v>COOKTOWN2010</v>
      </c>
      <c r="B1081" s="95" t="s">
        <v>9</v>
      </c>
      <c r="C1081" s="88">
        <v>2010</v>
      </c>
      <c r="D1081" s="89"/>
      <c r="E1081" s="15">
        <v>823</v>
      </c>
      <c r="F1081" s="15">
        <v>821</v>
      </c>
      <c r="G1081" s="15">
        <v>1644</v>
      </c>
      <c r="H1081" s="90">
        <v>0</v>
      </c>
      <c r="I1081" s="90">
        <v>0</v>
      </c>
      <c r="J1081" s="15">
        <v>0</v>
      </c>
      <c r="K1081" s="15">
        <v>823</v>
      </c>
      <c r="L1081" s="15">
        <v>821</v>
      </c>
      <c r="M1081" s="15">
        <v>1644</v>
      </c>
      <c r="O1081" s="13"/>
      <c r="P1081" s="13"/>
    </row>
    <row r="1082" spans="1:16" s="93" customFormat="1" ht="12.9" customHeight="1" x14ac:dyDescent="0.2">
      <c r="A1082" s="11" t="str">
        <f t="shared" si="22"/>
        <v>COOKTOWN2011</v>
      </c>
      <c r="B1082" s="3" t="s">
        <v>9</v>
      </c>
      <c r="C1082" s="12">
        <v>2011</v>
      </c>
      <c r="D1082" s="12"/>
      <c r="E1082" s="13">
        <v>633</v>
      </c>
      <c r="F1082" s="13">
        <v>633</v>
      </c>
      <c r="G1082" s="13">
        <v>1266</v>
      </c>
      <c r="H1082" s="13">
        <v>0</v>
      </c>
      <c r="I1082" s="13">
        <v>0</v>
      </c>
      <c r="J1082" s="13">
        <v>0</v>
      </c>
      <c r="K1082" s="15">
        <v>633</v>
      </c>
      <c r="L1082" s="15">
        <v>633</v>
      </c>
      <c r="M1082" s="15">
        <v>1266</v>
      </c>
      <c r="O1082" s="13"/>
      <c r="P1082" s="13"/>
    </row>
    <row r="1083" spans="1:16" s="93" customFormat="1" ht="12.9" customHeight="1" x14ac:dyDescent="0.2">
      <c r="A1083" s="11" t="str">
        <f t="shared" si="22"/>
        <v>COOKTOWN2012</v>
      </c>
      <c r="B1083" s="95" t="s">
        <v>9</v>
      </c>
      <c r="C1083" s="88">
        <v>2012</v>
      </c>
      <c r="D1083" s="89"/>
      <c r="E1083" s="15">
        <v>631</v>
      </c>
      <c r="F1083" s="15">
        <v>629</v>
      </c>
      <c r="G1083" s="15">
        <v>1260</v>
      </c>
      <c r="H1083" s="90">
        <v>0</v>
      </c>
      <c r="I1083" s="90">
        <v>0</v>
      </c>
      <c r="J1083" s="15">
        <v>0</v>
      </c>
      <c r="K1083" s="15">
        <v>631</v>
      </c>
      <c r="L1083" s="15">
        <v>629</v>
      </c>
      <c r="M1083" s="15">
        <v>1260</v>
      </c>
      <c r="O1083" s="13"/>
      <c r="P1083" s="13"/>
    </row>
    <row r="1084" spans="1:16" s="93" customFormat="1" ht="12.9" customHeight="1" x14ac:dyDescent="0.2">
      <c r="A1084" s="11" t="str">
        <f t="shared" si="22"/>
        <v>COOKTOWN2013</v>
      </c>
      <c r="B1084" s="91" t="s">
        <v>9</v>
      </c>
      <c r="C1084" s="16">
        <v>2013</v>
      </c>
      <c r="D1084" s="89"/>
      <c r="E1084" s="92">
        <v>655</v>
      </c>
      <c r="F1084" s="92">
        <v>656</v>
      </c>
      <c r="G1084" s="92">
        <v>1311</v>
      </c>
      <c r="H1084" s="92">
        <v>0</v>
      </c>
      <c r="I1084" s="92">
        <v>0</v>
      </c>
      <c r="J1084" s="92">
        <v>0</v>
      </c>
      <c r="K1084" s="15">
        <v>655</v>
      </c>
      <c r="L1084" s="15">
        <v>656</v>
      </c>
      <c r="M1084" s="15">
        <v>1311</v>
      </c>
      <c r="O1084" s="13"/>
      <c r="P1084" s="13"/>
    </row>
    <row r="1085" spans="1:16" s="93" customFormat="1" ht="12.9" customHeight="1" x14ac:dyDescent="0.2">
      <c r="A1085" s="11" t="str">
        <f t="shared" si="22"/>
        <v>COOKTOWN2014</v>
      </c>
      <c r="B1085" s="3" t="s">
        <v>9</v>
      </c>
      <c r="C1085" s="12">
        <v>2014</v>
      </c>
      <c r="D1085" s="12"/>
      <c r="E1085" s="13">
        <v>657</v>
      </c>
      <c r="F1085" s="13">
        <v>658</v>
      </c>
      <c r="G1085" s="13">
        <v>1315</v>
      </c>
      <c r="H1085" s="13">
        <v>0</v>
      </c>
      <c r="I1085" s="13">
        <v>0</v>
      </c>
      <c r="J1085" s="13">
        <v>0</v>
      </c>
      <c r="K1085" s="15">
        <v>657</v>
      </c>
      <c r="L1085" s="15">
        <v>658</v>
      </c>
      <c r="M1085" s="15">
        <v>1315</v>
      </c>
      <c r="O1085" s="13"/>
      <c r="P1085" s="13"/>
    </row>
    <row r="1086" spans="1:16" s="93" customFormat="1" ht="12.9" customHeight="1" x14ac:dyDescent="0.2">
      <c r="A1086" s="11" t="str">
        <f t="shared" si="22"/>
        <v>COOKTOWN2015</v>
      </c>
      <c r="B1086" s="3" t="s">
        <v>9</v>
      </c>
      <c r="C1086" s="12">
        <v>2015</v>
      </c>
      <c r="D1086" s="12"/>
      <c r="E1086" s="13">
        <v>660</v>
      </c>
      <c r="F1086" s="13">
        <v>658</v>
      </c>
      <c r="G1086" s="13">
        <v>1318</v>
      </c>
      <c r="H1086" s="13">
        <v>0</v>
      </c>
      <c r="I1086" s="13">
        <v>0</v>
      </c>
      <c r="J1086" s="13">
        <v>0</v>
      </c>
      <c r="K1086" s="15">
        <v>660</v>
      </c>
      <c r="L1086" s="15">
        <v>658</v>
      </c>
      <c r="M1086" s="15">
        <v>1318</v>
      </c>
      <c r="O1086" s="13"/>
      <c r="P1086" s="13"/>
    </row>
    <row r="1087" spans="1:16" s="93" customFormat="1" ht="12.9" customHeight="1" x14ac:dyDescent="0.2">
      <c r="A1087" s="11" t="str">
        <f t="shared" si="22"/>
        <v>COOKTOWN2016</v>
      </c>
      <c r="B1087" s="93" t="s">
        <v>9</v>
      </c>
      <c r="C1087" s="88">
        <v>2016</v>
      </c>
      <c r="D1087" s="89"/>
      <c r="E1087" s="15">
        <v>688</v>
      </c>
      <c r="F1087" s="15">
        <v>690</v>
      </c>
      <c r="G1087" s="15">
        <v>1378</v>
      </c>
      <c r="H1087" s="15">
        <v>0</v>
      </c>
      <c r="I1087" s="15">
        <v>0</v>
      </c>
      <c r="J1087" s="15">
        <v>0</v>
      </c>
      <c r="K1087" s="15">
        <v>688</v>
      </c>
      <c r="L1087" s="15">
        <v>690</v>
      </c>
      <c r="M1087" s="15">
        <v>1378</v>
      </c>
      <c r="O1087" s="13"/>
      <c r="P1087" s="13"/>
    </row>
    <row r="1088" spans="1:16" s="93" customFormat="1" ht="12.9" customHeight="1" x14ac:dyDescent="0.2">
      <c r="A1088" s="11" t="str">
        <f t="shared" si="22"/>
        <v>COOKTOWN2017</v>
      </c>
      <c r="B1088" s="95" t="s">
        <v>9</v>
      </c>
      <c r="C1088" s="88">
        <v>2017</v>
      </c>
      <c r="D1088" s="89"/>
      <c r="E1088" s="15">
        <v>924</v>
      </c>
      <c r="F1088" s="15">
        <v>923</v>
      </c>
      <c r="G1088" s="15">
        <v>1847</v>
      </c>
      <c r="H1088" s="90">
        <v>0</v>
      </c>
      <c r="I1088" s="90">
        <v>0</v>
      </c>
      <c r="J1088" s="15">
        <v>0</v>
      </c>
      <c r="K1088" s="15">
        <v>924</v>
      </c>
      <c r="L1088" s="15">
        <v>923</v>
      </c>
      <c r="M1088" s="15">
        <v>1847</v>
      </c>
      <c r="O1088" s="13"/>
      <c r="P1088" s="13"/>
    </row>
    <row r="1089" spans="1:16" s="93" customFormat="1" ht="12.9" customHeight="1" x14ac:dyDescent="0.2">
      <c r="A1089" s="11" t="str">
        <f t="shared" si="22"/>
        <v>COOKTOWN2018</v>
      </c>
      <c r="B1089" s="3" t="s">
        <v>9</v>
      </c>
      <c r="C1089" s="12">
        <v>2018</v>
      </c>
      <c r="D1089" s="12"/>
      <c r="E1089" s="13">
        <v>927</v>
      </c>
      <c r="F1089" s="13">
        <v>925</v>
      </c>
      <c r="G1089" s="13">
        <v>1852</v>
      </c>
      <c r="H1089" s="13">
        <v>0</v>
      </c>
      <c r="I1089" s="13">
        <v>0</v>
      </c>
      <c r="J1089" s="13">
        <v>0</v>
      </c>
      <c r="K1089" s="15">
        <v>927</v>
      </c>
      <c r="L1089" s="15">
        <v>925</v>
      </c>
      <c r="M1089" s="15">
        <v>1852</v>
      </c>
      <c r="O1089" s="13"/>
      <c r="P1089" s="13"/>
    </row>
    <row r="1090" spans="1:16" s="93" customFormat="1" ht="12.9" customHeight="1" x14ac:dyDescent="0.2">
      <c r="A1090" s="11" t="str">
        <f t="shared" si="22"/>
        <v>COOKTOWN2019</v>
      </c>
      <c r="B1090" s="3" t="s">
        <v>9</v>
      </c>
      <c r="C1090" s="12">
        <v>2019</v>
      </c>
      <c r="D1090" s="12"/>
      <c r="E1090" s="13">
        <v>928</v>
      </c>
      <c r="F1090" s="13">
        <v>929</v>
      </c>
      <c r="G1090" s="13">
        <v>1857</v>
      </c>
      <c r="H1090" s="13">
        <v>0</v>
      </c>
      <c r="I1090" s="13">
        <v>0</v>
      </c>
      <c r="J1090" s="13">
        <v>0</v>
      </c>
      <c r="K1090" s="15">
        <v>928</v>
      </c>
      <c r="L1090" s="15">
        <v>929</v>
      </c>
      <c r="M1090" s="15">
        <v>1857</v>
      </c>
      <c r="O1090" s="13"/>
      <c r="P1090" s="13"/>
    </row>
    <row r="1091" spans="1:16" s="93" customFormat="1" ht="12.9" customHeight="1" x14ac:dyDescent="0.2">
      <c r="A1091" s="11" t="str">
        <f t="shared" si="22"/>
        <v>COOKTOWN2020</v>
      </c>
      <c r="B1091" s="3" t="s">
        <v>9</v>
      </c>
      <c r="C1091" s="12">
        <v>2020</v>
      </c>
      <c r="D1091" s="12"/>
      <c r="E1091" s="13">
        <v>738</v>
      </c>
      <c r="F1091" s="13">
        <v>740</v>
      </c>
      <c r="G1091" s="13">
        <v>1478</v>
      </c>
      <c r="H1091" s="13">
        <v>0</v>
      </c>
      <c r="I1091" s="13">
        <v>0</v>
      </c>
      <c r="J1091" s="13">
        <v>0</v>
      </c>
      <c r="K1091" s="15">
        <v>738</v>
      </c>
      <c r="L1091" s="15">
        <v>740</v>
      </c>
      <c r="M1091" s="15">
        <v>1478</v>
      </c>
      <c r="O1091" s="13"/>
      <c r="P1091" s="13"/>
    </row>
    <row r="1092" spans="1:16" s="93" customFormat="1" ht="12.9" customHeight="1" x14ac:dyDescent="0.2">
      <c r="A1092" s="11" t="str">
        <f t="shared" si="22"/>
        <v>COOKTOWN2021</v>
      </c>
      <c r="B1092" s="3" t="s">
        <v>9</v>
      </c>
      <c r="C1092" s="12">
        <v>2021</v>
      </c>
      <c r="D1092" s="12"/>
      <c r="E1092" s="13">
        <v>853</v>
      </c>
      <c r="F1092" s="13">
        <v>853</v>
      </c>
      <c r="G1092" s="13">
        <v>1706</v>
      </c>
      <c r="H1092" s="13">
        <v>0</v>
      </c>
      <c r="I1092" s="13">
        <v>0</v>
      </c>
      <c r="J1092" s="13">
        <v>0</v>
      </c>
      <c r="K1092" s="15">
        <v>853</v>
      </c>
      <c r="L1092" s="15">
        <v>853</v>
      </c>
      <c r="M1092" s="15">
        <v>1706</v>
      </c>
      <c r="O1092" s="13"/>
      <c r="P1092" s="13"/>
    </row>
    <row r="1093" spans="1:16" s="93" customFormat="1" ht="12.9" customHeight="1" x14ac:dyDescent="0.2">
      <c r="A1093" s="11" t="str">
        <f t="shared" si="22"/>
        <v>COOKTOWN2022</v>
      </c>
      <c r="B1093" s="91" t="s">
        <v>9</v>
      </c>
      <c r="C1093" s="16">
        <v>2022</v>
      </c>
      <c r="D1093" s="89"/>
      <c r="E1093" s="92">
        <v>944</v>
      </c>
      <c r="F1093" s="92">
        <v>946</v>
      </c>
      <c r="G1093" s="92">
        <v>1890</v>
      </c>
      <c r="H1093" s="92">
        <v>0</v>
      </c>
      <c r="I1093" s="92">
        <v>0</v>
      </c>
      <c r="J1093" s="92">
        <v>0</v>
      </c>
      <c r="K1093" s="15">
        <v>944</v>
      </c>
      <c r="L1093" s="15">
        <v>946</v>
      </c>
      <c r="M1093" s="15">
        <v>1890</v>
      </c>
      <c r="O1093" s="13"/>
      <c r="P1093" s="13"/>
    </row>
    <row r="1094" spans="1:16" s="93" customFormat="1" ht="12.9" customHeight="1" x14ac:dyDescent="0.2">
      <c r="A1094" s="11" t="str">
        <f t="shared" si="22"/>
        <v>COOKTOWN2023</v>
      </c>
      <c r="B1094" s="3" t="s">
        <v>9</v>
      </c>
      <c r="C1094" s="12">
        <v>2023</v>
      </c>
      <c r="D1094" s="12"/>
      <c r="E1094" s="13">
        <v>1043</v>
      </c>
      <c r="F1094" s="13">
        <v>1045</v>
      </c>
      <c r="G1094" s="13">
        <v>2088</v>
      </c>
      <c r="H1094" s="13">
        <v>0</v>
      </c>
      <c r="I1094" s="13">
        <v>0</v>
      </c>
      <c r="J1094" s="13">
        <v>0</v>
      </c>
      <c r="K1094" s="15">
        <v>1043</v>
      </c>
      <c r="L1094" s="15">
        <v>1045</v>
      </c>
      <c r="M1094" s="15">
        <v>2088</v>
      </c>
      <c r="O1094" s="13"/>
      <c r="P1094" s="13"/>
    </row>
    <row r="1095" spans="1:16" s="93" customFormat="1" ht="12.9" customHeight="1" x14ac:dyDescent="0.2">
      <c r="A1095" s="11" t="str">
        <f t="shared" si="22"/>
        <v>COOKTOWN2024</v>
      </c>
      <c r="B1095" s="95" t="s">
        <v>9</v>
      </c>
      <c r="C1095" s="88">
        <v>2024</v>
      </c>
      <c r="D1095" s="89"/>
      <c r="E1095" s="15">
        <v>1104</v>
      </c>
      <c r="F1095" s="15">
        <v>1102</v>
      </c>
      <c r="G1095" s="15">
        <v>2206</v>
      </c>
      <c r="H1095" s="15">
        <v>0</v>
      </c>
      <c r="I1095" s="15">
        <v>0</v>
      </c>
      <c r="J1095" s="15">
        <v>0</v>
      </c>
      <c r="K1095" s="15">
        <v>1104</v>
      </c>
      <c r="L1095" s="15">
        <v>1102</v>
      </c>
      <c r="M1095" s="15">
        <v>2206</v>
      </c>
      <c r="O1095" s="13"/>
      <c r="P1095" s="13"/>
    </row>
    <row r="1096" spans="1:16" s="93" customFormat="1" ht="12.9" customHeight="1" x14ac:dyDescent="0.2">
      <c r="A1096" s="11" t="str">
        <f t="shared" si="22"/>
        <v>DARWIN1985</v>
      </c>
      <c r="B1096" s="3" t="s">
        <v>8</v>
      </c>
      <c r="C1096" s="12">
        <v>1985</v>
      </c>
      <c r="D1096" s="12"/>
      <c r="E1096" s="13">
        <v>5114</v>
      </c>
      <c r="F1096" s="13">
        <v>5194</v>
      </c>
      <c r="G1096" s="13">
        <v>10308</v>
      </c>
      <c r="H1096" s="13">
        <v>338</v>
      </c>
      <c r="I1096" s="13">
        <v>338</v>
      </c>
      <c r="J1096" s="13">
        <v>676</v>
      </c>
      <c r="K1096" s="15">
        <v>5452</v>
      </c>
      <c r="L1096" s="15">
        <v>5532</v>
      </c>
      <c r="M1096" s="15">
        <v>10984</v>
      </c>
      <c r="O1096" s="13"/>
      <c r="P1096" s="13"/>
    </row>
    <row r="1097" spans="1:16" s="93" customFormat="1" ht="12.9" customHeight="1" x14ac:dyDescent="0.2">
      <c r="A1097" s="11" t="str">
        <f t="shared" si="22"/>
        <v>DARWIN1986</v>
      </c>
      <c r="B1097" s="3" t="s">
        <v>8</v>
      </c>
      <c r="C1097" s="12">
        <v>1986</v>
      </c>
      <c r="D1097" s="12"/>
      <c r="E1097" s="13">
        <v>5209</v>
      </c>
      <c r="F1097" s="13">
        <v>5280</v>
      </c>
      <c r="G1097" s="13">
        <v>10489</v>
      </c>
      <c r="H1097" s="13">
        <v>482</v>
      </c>
      <c r="I1097" s="13">
        <v>489</v>
      </c>
      <c r="J1097" s="13">
        <v>971</v>
      </c>
      <c r="K1097" s="15">
        <v>5691</v>
      </c>
      <c r="L1097" s="15">
        <v>5769</v>
      </c>
      <c r="M1097" s="15">
        <v>11460</v>
      </c>
      <c r="O1097" s="13"/>
      <c r="P1097" s="13"/>
    </row>
    <row r="1098" spans="1:16" s="93" customFormat="1" ht="12.9" customHeight="1" x14ac:dyDescent="0.2">
      <c r="A1098" s="11" t="str">
        <f t="shared" si="22"/>
        <v>DARWIN1987</v>
      </c>
      <c r="B1098" s="3" t="s">
        <v>8</v>
      </c>
      <c r="C1098" s="12">
        <v>1987</v>
      </c>
      <c r="D1098" s="89"/>
      <c r="E1098" s="13">
        <v>5486</v>
      </c>
      <c r="F1098" s="13">
        <v>5477</v>
      </c>
      <c r="G1098" s="13">
        <v>10963</v>
      </c>
      <c r="H1098" s="13">
        <v>611</v>
      </c>
      <c r="I1098" s="13">
        <v>614</v>
      </c>
      <c r="J1098" s="13">
        <v>1225</v>
      </c>
      <c r="K1098" s="15">
        <v>6097</v>
      </c>
      <c r="L1098" s="15">
        <v>6091</v>
      </c>
      <c r="M1098" s="15">
        <v>12188</v>
      </c>
      <c r="O1098" s="13"/>
      <c r="P1098" s="13"/>
    </row>
    <row r="1099" spans="1:16" s="93" customFormat="1" ht="12.9" customHeight="1" x14ac:dyDescent="0.2">
      <c r="A1099" s="11" t="str">
        <f t="shared" si="22"/>
        <v>DARWIN1988</v>
      </c>
      <c r="B1099" s="95" t="s">
        <v>8</v>
      </c>
      <c r="C1099" s="88">
        <v>1988</v>
      </c>
      <c r="D1099" s="89"/>
      <c r="E1099" s="15">
        <v>5388</v>
      </c>
      <c r="F1099" s="15">
        <v>5455</v>
      </c>
      <c r="G1099" s="15">
        <v>10843</v>
      </c>
      <c r="H1099" s="90">
        <v>720</v>
      </c>
      <c r="I1099" s="90">
        <v>719</v>
      </c>
      <c r="J1099" s="15">
        <v>1439</v>
      </c>
      <c r="K1099" s="15">
        <v>6108</v>
      </c>
      <c r="L1099" s="15">
        <v>6174</v>
      </c>
      <c r="M1099" s="15">
        <v>12282</v>
      </c>
      <c r="O1099" s="13"/>
      <c r="P1099" s="13"/>
    </row>
    <row r="1100" spans="1:16" s="93" customFormat="1" ht="12.9" customHeight="1" x14ac:dyDescent="0.2">
      <c r="A1100" s="11" t="str">
        <f t="shared" si="22"/>
        <v>DARWIN1989</v>
      </c>
      <c r="B1100" s="93" t="s">
        <v>8</v>
      </c>
      <c r="C1100" s="88">
        <v>1989</v>
      </c>
      <c r="D1100" s="89"/>
      <c r="E1100" s="15">
        <v>2650</v>
      </c>
      <c r="F1100" s="15">
        <v>2640</v>
      </c>
      <c r="G1100" s="15">
        <v>5290</v>
      </c>
      <c r="H1100" s="15">
        <v>678</v>
      </c>
      <c r="I1100" s="15">
        <v>663</v>
      </c>
      <c r="J1100" s="15">
        <v>1341</v>
      </c>
      <c r="K1100" s="15">
        <v>3328</v>
      </c>
      <c r="L1100" s="15">
        <v>3303</v>
      </c>
      <c r="M1100" s="15">
        <v>6631</v>
      </c>
      <c r="O1100" s="13"/>
      <c r="P1100" s="13"/>
    </row>
    <row r="1101" spans="1:16" s="93" customFormat="1" ht="12.9" customHeight="1" x14ac:dyDescent="0.2">
      <c r="A1101" s="11" t="str">
        <f t="shared" si="22"/>
        <v>DARWIN1990</v>
      </c>
      <c r="B1101" s="3" t="s">
        <v>8</v>
      </c>
      <c r="C1101" s="12">
        <v>1990</v>
      </c>
      <c r="D1101" s="12"/>
      <c r="E1101" s="13">
        <v>2646</v>
      </c>
      <c r="F1101" s="13">
        <v>2620</v>
      </c>
      <c r="G1101" s="13">
        <v>5266</v>
      </c>
      <c r="H1101" s="13">
        <v>685</v>
      </c>
      <c r="I1101" s="13">
        <v>682</v>
      </c>
      <c r="J1101" s="13">
        <v>1367</v>
      </c>
      <c r="K1101" s="15">
        <v>3331</v>
      </c>
      <c r="L1101" s="15">
        <v>3302</v>
      </c>
      <c r="M1101" s="15">
        <v>6633</v>
      </c>
      <c r="O1101" s="13"/>
      <c r="P1101" s="13"/>
    </row>
    <row r="1102" spans="1:16" s="93" customFormat="1" ht="12.9" customHeight="1" x14ac:dyDescent="0.2">
      <c r="A1102" s="11" t="str">
        <f t="shared" si="22"/>
        <v>DARWIN1991</v>
      </c>
      <c r="B1102" s="93" t="s">
        <v>8</v>
      </c>
      <c r="C1102" s="88">
        <v>1991</v>
      </c>
      <c r="D1102" s="89"/>
      <c r="E1102" s="15">
        <v>3813</v>
      </c>
      <c r="F1102" s="15">
        <v>3778</v>
      </c>
      <c r="G1102" s="15">
        <v>7591</v>
      </c>
      <c r="H1102" s="15">
        <v>830</v>
      </c>
      <c r="I1102" s="15">
        <v>830</v>
      </c>
      <c r="J1102" s="15">
        <v>1660</v>
      </c>
      <c r="K1102" s="15">
        <v>4643</v>
      </c>
      <c r="L1102" s="15">
        <v>4608</v>
      </c>
      <c r="M1102" s="15">
        <v>9251</v>
      </c>
      <c r="O1102" s="13"/>
      <c r="P1102" s="13"/>
    </row>
    <row r="1103" spans="1:16" s="93" customFormat="1" ht="12.9" customHeight="1" x14ac:dyDescent="0.2">
      <c r="A1103" s="11" t="str">
        <f t="shared" si="22"/>
        <v>DARWIN1992</v>
      </c>
      <c r="B1103" s="95" t="s">
        <v>8</v>
      </c>
      <c r="C1103" s="88">
        <v>1992</v>
      </c>
      <c r="D1103" s="89"/>
      <c r="E1103" s="15">
        <v>6634</v>
      </c>
      <c r="F1103" s="15">
        <v>6634</v>
      </c>
      <c r="G1103" s="15">
        <v>13268</v>
      </c>
      <c r="H1103" s="90">
        <v>954</v>
      </c>
      <c r="I1103" s="90">
        <v>953</v>
      </c>
      <c r="J1103" s="15">
        <v>1907</v>
      </c>
      <c r="K1103" s="15">
        <v>7588</v>
      </c>
      <c r="L1103" s="15">
        <v>7587</v>
      </c>
      <c r="M1103" s="15">
        <v>15175</v>
      </c>
      <c r="O1103" s="13"/>
      <c r="P1103" s="13"/>
    </row>
    <row r="1104" spans="1:16" s="93" customFormat="1" ht="12.9" customHeight="1" x14ac:dyDescent="0.2">
      <c r="A1104" s="11" t="str">
        <f t="shared" si="22"/>
        <v>DARWIN1993</v>
      </c>
      <c r="B1104" s="3" t="s">
        <v>8</v>
      </c>
      <c r="C1104" s="12">
        <v>1993</v>
      </c>
      <c r="D1104" s="12"/>
      <c r="E1104" s="13">
        <v>7175</v>
      </c>
      <c r="F1104" s="13">
        <v>7183</v>
      </c>
      <c r="G1104" s="13">
        <v>14358</v>
      </c>
      <c r="H1104" s="13">
        <v>1129</v>
      </c>
      <c r="I1104" s="13">
        <v>1130</v>
      </c>
      <c r="J1104" s="13">
        <v>2259</v>
      </c>
      <c r="K1104" s="15">
        <v>8304</v>
      </c>
      <c r="L1104" s="15">
        <v>8313</v>
      </c>
      <c r="M1104" s="15">
        <v>16617</v>
      </c>
      <c r="O1104" s="13"/>
      <c r="P1104" s="13"/>
    </row>
    <row r="1105" spans="1:16" s="93" customFormat="1" ht="12.9" customHeight="1" x14ac:dyDescent="0.2">
      <c r="A1105" s="11" t="str">
        <f t="shared" si="22"/>
        <v>DARWIN1994</v>
      </c>
      <c r="B1105" s="95" t="s">
        <v>8</v>
      </c>
      <c r="C1105" s="88">
        <v>1994</v>
      </c>
      <c r="D1105" s="89"/>
      <c r="E1105" s="15">
        <v>8094</v>
      </c>
      <c r="F1105" s="15">
        <v>8084</v>
      </c>
      <c r="G1105" s="15">
        <v>16178</v>
      </c>
      <c r="H1105" s="90">
        <v>1531</v>
      </c>
      <c r="I1105" s="90">
        <v>1530</v>
      </c>
      <c r="J1105" s="15">
        <v>3061</v>
      </c>
      <c r="K1105" s="15">
        <v>9625</v>
      </c>
      <c r="L1105" s="15">
        <v>9614</v>
      </c>
      <c r="M1105" s="15">
        <v>19239</v>
      </c>
      <c r="O1105" s="13"/>
      <c r="P1105" s="13"/>
    </row>
    <row r="1106" spans="1:16" s="93" customFormat="1" ht="12.9" customHeight="1" x14ac:dyDescent="0.2">
      <c r="A1106" s="11" t="str">
        <f t="shared" si="22"/>
        <v>DARWIN1995</v>
      </c>
      <c r="B1106" s="95" t="s">
        <v>8</v>
      </c>
      <c r="C1106" s="88">
        <v>1995</v>
      </c>
      <c r="D1106" s="89"/>
      <c r="E1106" s="15">
        <v>9454</v>
      </c>
      <c r="F1106" s="15">
        <v>9436</v>
      </c>
      <c r="G1106" s="15">
        <v>18890</v>
      </c>
      <c r="H1106" s="90">
        <v>1634</v>
      </c>
      <c r="I1106" s="90">
        <v>1634</v>
      </c>
      <c r="J1106" s="15">
        <v>3268</v>
      </c>
      <c r="K1106" s="15">
        <v>11088</v>
      </c>
      <c r="L1106" s="15">
        <v>11070</v>
      </c>
      <c r="M1106" s="15">
        <v>22158</v>
      </c>
      <c r="O1106" s="13"/>
      <c r="P1106" s="13"/>
    </row>
    <row r="1107" spans="1:16" s="93" customFormat="1" ht="12.9" customHeight="1" x14ac:dyDescent="0.2">
      <c r="A1107" s="11" t="str">
        <f t="shared" si="22"/>
        <v>DARWIN1996</v>
      </c>
      <c r="B1107" s="95" t="s">
        <v>8</v>
      </c>
      <c r="C1107" s="88">
        <v>1996</v>
      </c>
      <c r="D1107" s="89"/>
      <c r="E1107" s="15">
        <v>10449</v>
      </c>
      <c r="F1107" s="15">
        <v>10433</v>
      </c>
      <c r="G1107" s="15">
        <v>20882</v>
      </c>
      <c r="H1107" s="90">
        <v>1779</v>
      </c>
      <c r="I1107" s="90">
        <v>1778</v>
      </c>
      <c r="J1107" s="15">
        <v>3557</v>
      </c>
      <c r="K1107" s="15">
        <v>12228</v>
      </c>
      <c r="L1107" s="15">
        <v>12211</v>
      </c>
      <c r="M1107" s="15">
        <v>24439</v>
      </c>
      <c r="O1107" s="13"/>
      <c r="P1107" s="13"/>
    </row>
    <row r="1108" spans="1:16" s="93" customFormat="1" ht="12.9" customHeight="1" x14ac:dyDescent="0.2">
      <c r="A1108" s="11" t="str">
        <f t="shared" si="22"/>
        <v>DARWIN1997</v>
      </c>
      <c r="B1108" s="3" t="s">
        <v>8</v>
      </c>
      <c r="C1108" s="12">
        <v>1997</v>
      </c>
      <c r="D1108" s="12"/>
      <c r="E1108" s="13">
        <v>9952</v>
      </c>
      <c r="F1108" s="13">
        <v>9942</v>
      </c>
      <c r="G1108" s="13">
        <v>19894</v>
      </c>
      <c r="H1108" s="13">
        <v>2003</v>
      </c>
      <c r="I1108" s="13">
        <v>2006</v>
      </c>
      <c r="J1108" s="13">
        <v>4009</v>
      </c>
      <c r="K1108" s="15">
        <v>11955</v>
      </c>
      <c r="L1108" s="15">
        <v>11948</v>
      </c>
      <c r="M1108" s="15">
        <v>23903</v>
      </c>
      <c r="O1108" s="13"/>
      <c r="P1108" s="13"/>
    </row>
    <row r="1109" spans="1:16" s="93" customFormat="1" ht="12.9" customHeight="1" x14ac:dyDescent="0.2">
      <c r="A1109" s="11" t="str">
        <f t="shared" si="22"/>
        <v>DARWIN1998</v>
      </c>
      <c r="B1109" s="3" t="s">
        <v>8</v>
      </c>
      <c r="C1109" s="12">
        <v>1998</v>
      </c>
      <c r="D1109" s="12"/>
      <c r="E1109" s="13">
        <v>10145</v>
      </c>
      <c r="F1109" s="13">
        <v>10147</v>
      </c>
      <c r="G1109" s="13">
        <v>20292</v>
      </c>
      <c r="H1109" s="13">
        <v>2038</v>
      </c>
      <c r="I1109" s="13">
        <v>2037</v>
      </c>
      <c r="J1109" s="13">
        <v>4075</v>
      </c>
      <c r="K1109" s="15">
        <v>12183</v>
      </c>
      <c r="L1109" s="15">
        <v>12184</v>
      </c>
      <c r="M1109" s="15">
        <v>24367</v>
      </c>
      <c r="O1109" s="13"/>
      <c r="P1109" s="13"/>
    </row>
    <row r="1110" spans="1:16" s="93" customFormat="1" ht="12.9" customHeight="1" x14ac:dyDescent="0.2">
      <c r="A1110" s="11" t="str">
        <f t="shared" si="22"/>
        <v>DARWIN1999</v>
      </c>
      <c r="B1110" s="93" t="s">
        <v>8</v>
      </c>
      <c r="C1110" s="12">
        <v>1999</v>
      </c>
      <c r="D1110" s="89"/>
      <c r="E1110" s="94">
        <v>10172</v>
      </c>
      <c r="F1110" s="94">
        <v>10165</v>
      </c>
      <c r="G1110" s="94">
        <v>20337</v>
      </c>
      <c r="H1110" s="94">
        <v>1882</v>
      </c>
      <c r="I1110" s="94">
        <v>1881</v>
      </c>
      <c r="J1110" s="94">
        <v>3763</v>
      </c>
      <c r="K1110" s="15">
        <v>12054</v>
      </c>
      <c r="L1110" s="15">
        <v>12046</v>
      </c>
      <c r="M1110" s="15">
        <v>24100</v>
      </c>
      <c r="O1110" s="13"/>
      <c r="P1110" s="13"/>
    </row>
    <row r="1111" spans="1:16" s="93" customFormat="1" ht="12.9" customHeight="1" x14ac:dyDescent="0.2">
      <c r="A1111" s="11" t="str">
        <f t="shared" si="22"/>
        <v>DARWIN2000</v>
      </c>
      <c r="B1111" s="3" t="s">
        <v>8</v>
      </c>
      <c r="C1111" s="12">
        <v>2000</v>
      </c>
      <c r="D1111" s="12"/>
      <c r="E1111" s="13">
        <v>9291</v>
      </c>
      <c r="F1111" s="13">
        <v>9299</v>
      </c>
      <c r="G1111" s="13">
        <v>18590</v>
      </c>
      <c r="H1111" s="13">
        <v>1945</v>
      </c>
      <c r="I1111" s="13">
        <v>1946</v>
      </c>
      <c r="J1111" s="13">
        <v>3891</v>
      </c>
      <c r="K1111" s="15">
        <v>11236</v>
      </c>
      <c r="L1111" s="15">
        <v>11245</v>
      </c>
      <c r="M1111" s="15">
        <v>22481</v>
      </c>
      <c r="O1111" s="13"/>
      <c r="P1111" s="13"/>
    </row>
    <row r="1112" spans="1:16" s="93" customFormat="1" ht="12.9" customHeight="1" x14ac:dyDescent="0.2">
      <c r="A1112" s="11" t="str">
        <f t="shared" si="22"/>
        <v>DARWIN2001</v>
      </c>
      <c r="B1112" s="3" t="s">
        <v>8</v>
      </c>
      <c r="C1112" s="12">
        <v>2001</v>
      </c>
      <c r="D1112" s="12"/>
      <c r="E1112" s="13">
        <v>8172</v>
      </c>
      <c r="F1112" s="13">
        <v>8187</v>
      </c>
      <c r="G1112" s="13">
        <v>16359</v>
      </c>
      <c r="H1112" s="13">
        <v>1434</v>
      </c>
      <c r="I1112" s="13">
        <v>1434</v>
      </c>
      <c r="J1112" s="13">
        <v>2868</v>
      </c>
      <c r="K1112" s="15">
        <v>9606</v>
      </c>
      <c r="L1112" s="15">
        <v>9621</v>
      </c>
      <c r="M1112" s="15">
        <v>19227</v>
      </c>
      <c r="O1112" s="13"/>
      <c r="P1112" s="13"/>
    </row>
    <row r="1113" spans="1:16" s="93" customFormat="1" ht="12.9" customHeight="1" x14ac:dyDescent="0.2">
      <c r="A1113" s="11" t="str">
        <f t="shared" si="22"/>
        <v>DARWIN2002</v>
      </c>
      <c r="B1113" s="95" t="s">
        <v>8</v>
      </c>
      <c r="C1113" s="88">
        <v>2002</v>
      </c>
      <c r="D1113" s="89"/>
      <c r="E1113" s="15">
        <v>8051</v>
      </c>
      <c r="F1113" s="15">
        <v>8053</v>
      </c>
      <c r="G1113" s="15">
        <v>16104</v>
      </c>
      <c r="H1113" s="90">
        <v>689</v>
      </c>
      <c r="I1113" s="90">
        <v>687</v>
      </c>
      <c r="J1113" s="15">
        <v>1376</v>
      </c>
      <c r="K1113" s="15">
        <v>8740</v>
      </c>
      <c r="L1113" s="15">
        <v>8740</v>
      </c>
      <c r="M1113" s="15">
        <v>17480</v>
      </c>
      <c r="O1113" s="13"/>
      <c r="P1113" s="13"/>
    </row>
    <row r="1114" spans="1:16" s="93" customFormat="1" ht="12.9" customHeight="1" x14ac:dyDescent="0.2">
      <c r="A1114" s="11" t="str">
        <f t="shared" si="22"/>
        <v>DARWIN2003</v>
      </c>
      <c r="B1114" s="95" t="s">
        <v>8</v>
      </c>
      <c r="C1114" s="88">
        <v>2003</v>
      </c>
      <c r="D1114" s="89"/>
      <c r="E1114" s="15">
        <v>7871</v>
      </c>
      <c r="F1114" s="15">
        <v>7861</v>
      </c>
      <c r="G1114" s="15">
        <v>15732</v>
      </c>
      <c r="H1114" s="90">
        <v>637</v>
      </c>
      <c r="I1114" s="90">
        <v>637</v>
      </c>
      <c r="J1114" s="15">
        <v>1274</v>
      </c>
      <c r="K1114" s="15">
        <v>8508</v>
      </c>
      <c r="L1114" s="15">
        <v>8498</v>
      </c>
      <c r="M1114" s="15">
        <v>17006</v>
      </c>
      <c r="O1114" s="13"/>
      <c r="P1114" s="13"/>
    </row>
    <row r="1115" spans="1:16" s="93" customFormat="1" ht="12.9" customHeight="1" x14ac:dyDescent="0.2">
      <c r="A1115" s="11" t="str">
        <f t="shared" si="22"/>
        <v>DARWIN2004</v>
      </c>
      <c r="B1115" s="3" t="s">
        <v>8</v>
      </c>
      <c r="C1115" s="12">
        <v>2004</v>
      </c>
      <c r="D1115" s="89"/>
      <c r="E1115" s="13">
        <v>7010</v>
      </c>
      <c r="F1115" s="13">
        <v>7221</v>
      </c>
      <c r="G1115" s="13">
        <v>14231</v>
      </c>
      <c r="H1115" s="13">
        <v>877</v>
      </c>
      <c r="I1115" s="13">
        <v>876</v>
      </c>
      <c r="J1115" s="13">
        <v>1753</v>
      </c>
      <c r="K1115" s="15">
        <v>7887</v>
      </c>
      <c r="L1115" s="15">
        <v>8097</v>
      </c>
      <c r="M1115" s="15">
        <v>15984</v>
      </c>
      <c r="O1115" s="13"/>
      <c r="P1115" s="13"/>
    </row>
    <row r="1116" spans="1:16" s="93" customFormat="1" ht="12.9" customHeight="1" x14ac:dyDescent="0.2">
      <c r="A1116" s="11" t="str">
        <f t="shared" si="22"/>
        <v>DARWIN2005</v>
      </c>
      <c r="B1116" s="3" t="s">
        <v>8</v>
      </c>
      <c r="C1116" s="12">
        <v>2005</v>
      </c>
      <c r="D1116" s="12"/>
      <c r="E1116" s="13">
        <v>7025</v>
      </c>
      <c r="F1116" s="13">
        <v>7245</v>
      </c>
      <c r="G1116" s="13">
        <v>14270</v>
      </c>
      <c r="H1116" s="13">
        <v>1018</v>
      </c>
      <c r="I1116" s="13">
        <v>1017</v>
      </c>
      <c r="J1116" s="13">
        <v>2035</v>
      </c>
      <c r="K1116" s="15">
        <v>8043</v>
      </c>
      <c r="L1116" s="15">
        <v>8262</v>
      </c>
      <c r="M1116" s="15">
        <v>16305</v>
      </c>
      <c r="O1116" s="13"/>
      <c r="P1116" s="13"/>
    </row>
    <row r="1117" spans="1:16" s="93" customFormat="1" ht="12.9" customHeight="1" x14ac:dyDescent="0.2">
      <c r="A1117" s="11" t="str">
        <f t="shared" si="22"/>
        <v>DARWIN2006</v>
      </c>
      <c r="B1117" s="3" t="s">
        <v>8</v>
      </c>
      <c r="C1117" s="12">
        <v>2006</v>
      </c>
      <c r="D1117" s="12"/>
      <c r="E1117" s="13">
        <v>7370</v>
      </c>
      <c r="F1117" s="13">
        <v>7429</v>
      </c>
      <c r="G1117" s="13">
        <v>14799</v>
      </c>
      <c r="H1117" s="13">
        <v>1355</v>
      </c>
      <c r="I1117" s="13">
        <v>1356</v>
      </c>
      <c r="J1117" s="13">
        <v>2711</v>
      </c>
      <c r="K1117" s="15">
        <v>8725</v>
      </c>
      <c r="L1117" s="15">
        <v>8785</v>
      </c>
      <c r="M1117" s="15">
        <v>17510</v>
      </c>
      <c r="O1117" s="13"/>
      <c r="P1117" s="13"/>
    </row>
    <row r="1118" spans="1:16" s="93" customFormat="1" ht="12.9" customHeight="1" x14ac:dyDescent="0.2">
      <c r="A1118" s="11" t="str">
        <f t="shared" si="22"/>
        <v>DARWIN2007</v>
      </c>
      <c r="B1118" s="95" t="s">
        <v>8</v>
      </c>
      <c r="C1118" s="88">
        <v>2007</v>
      </c>
      <c r="D1118" s="89"/>
      <c r="E1118" s="15">
        <v>7628</v>
      </c>
      <c r="F1118" s="15">
        <v>7574</v>
      </c>
      <c r="G1118" s="15">
        <v>15202</v>
      </c>
      <c r="H1118" s="90">
        <v>1584</v>
      </c>
      <c r="I1118" s="90">
        <v>1584</v>
      </c>
      <c r="J1118" s="15">
        <v>3168</v>
      </c>
      <c r="K1118" s="15">
        <v>9212</v>
      </c>
      <c r="L1118" s="15">
        <v>9158</v>
      </c>
      <c r="M1118" s="15">
        <v>18370</v>
      </c>
      <c r="O1118" s="13"/>
      <c r="P1118" s="13"/>
    </row>
    <row r="1119" spans="1:16" s="93" customFormat="1" ht="12.9" customHeight="1" x14ac:dyDescent="0.2">
      <c r="A1119" s="11" t="str">
        <f t="shared" si="22"/>
        <v>DARWIN2008</v>
      </c>
      <c r="B1119" s="3" t="s">
        <v>8</v>
      </c>
      <c r="C1119" s="12">
        <v>2008</v>
      </c>
      <c r="D1119" s="12"/>
      <c r="E1119" s="13">
        <v>8162</v>
      </c>
      <c r="F1119" s="13">
        <v>8109</v>
      </c>
      <c r="G1119" s="13">
        <v>16271</v>
      </c>
      <c r="H1119" s="13">
        <v>2103</v>
      </c>
      <c r="I1119" s="13">
        <v>2103</v>
      </c>
      <c r="J1119" s="13">
        <v>4206</v>
      </c>
      <c r="K1119" s="15">
        <v>10265</v>
      </c>
      <c r="L1119" s="15">
        <v>10212</v>
      </c>
      <c r="M1119" s="15">
        <v>20477</v>
      </c>
      <c r="O1119" s="13"/>
      <c r="P1119" s="13"/>
    </row>
    <row r="1120" spans="1:16" s="93" customFormat="1" ht="12.9" customHeight="1" x14ac:dyDescent="0.2">
      <c r="A1120" s="11" t="str">
        <f t="shared" si="22"/>
        <v>DARWIN2009</v>
      </c>
      <c r="B1120" s="3" t="s">
        <v>8</v>
      </c>
      <c r="C1120" s="12">
        <v>2009</v>
      </c>
      <c r="D1120" s="12"/>
      <c r="E1120" s="13">
        <v>9955</v>
      </c>
      <c r="F1120" s="13">
        <v>9974</v>
      </c>
      <c r="G1120" s="13">
        <v>19929</v>
      </c>
      <c r="H1120" s="13">
        <v>2677</v>
      </c>
      <c r="I1120" s="13">
        <v>2650</v>
      </c>
      <c r="J1120" s="13">
        <v>5327</v>
      </c>
      <c r="K1120" s="15">
        <v>12632</v>
      </c>
      <c r="L1120" s="15">
        <v>12624</v>
      </c>
      <c r="M1120" s="15">
        <v>25256</v>
      </c>
      <c r="O1120" s="13"/>
      <c r="P1120" s="13"/>
    </row>
    <row r="1121" spans="1:16" s="93" customFormat="1" ht="12.9" customHeight="1" x14ac:dyDescent="0.2">
      <c r="A1121" s="11" t="str">
        <f t="shared" si="22"/>
        <v>DARWIN2010</v>
      </c>
      <c r="B1121" s="3" t="s">
        <v>8</v>
      </c>
      <c r="C1121" s="12">
        <v>2010</v>
      </c>
      <c r="D1121" s="12"/>
      <c r="E1121" s="13">
        <v>11057</v>
      </c>
      <c r="F1121" s="13">
        <v>11059</v>
      </c>
      <c r="G1121" s="13">
        <v>22116</v>
      </c>
      <c r="H1121" s="13">
        <v>2523</v>
      </c>
      <c r="I1121" s="13">
        <v>2494</v>
      </c>
      <c r="J1121" s="13">
        <v>5017</v>
      </c>
      <c r="K1121" s="15">
        <v>13580</v>
      </c>
      <c r="L1121" s="15">
        <v>13553</v>
      </c>
      <c r="M1121" s="15">
        <v>27133</v>
      </c>
      <c r="O1121" s="13"/>
      <c r="P1121" s="13"/>
    </row>
    <row r="1122" spans="1:16" s="93" customFormat="1" ht="12.9" customHeight="1" x14ac:dyDescent="0.2">
      <c r="A1122" s="11" t="str">
        <f t="shared" si="22"/>
        <v>DARWIN2011</v>
      </c>
      <c r="B1122" s="93" t="s">
        <v>8</v>
      </c>
      <c r="C1122" s="88">
        <v>2011</v>
      </c>
      <c r="D1122" s="89"/>
      <c r="E1122" s="15">
        <v>11494</v>
      </c>
      <c r="F1122" s="15">
        <v>11447</v>
      </c>
      <c r="G1122" s="15">
        <v>22941</v>
      </c>
      <c r="H1122" s="15">
        <v>2241</v>
      </c>
      <c r="I1122" s="15">
        <v>2239</v>
      </c>
      <c r="J1122" s="15">
        <v>4480</v>
      </c>
      <c r="K1122" s="15">
        <v>13735</v>
      </c>
      <c r="L1122" s="15">
        <v>13686</v>
      </c>
      <c r="M1122" s="15">
        <v>27421</v>
      </c>
      <c r="O1122" s="13"/>
      <c r="P1122" s="13"/>
    </row>
    <row r="1123" spans="1:16" s="93" customFormat="1" ht="12.9" customHeight="1" x14ac:dyDescent="0.2">
      <c r="A1123" s="11" t="str">
        <f t="shared" si="22"/>
        <v>DARWIN2012</v>
      </c>
      <c r="B1123" s="3" t="s">
        <v>8</v>
      </c>
      <c r="C1123" s="12">
        <v>2012</v>
      </c>
      <c r="D1123" s="12"/>
      <c r="E1123" s="13">
        <v>11607</v>
      </c>
      <c r="F1123" s="13">
        <v>11641</v>
      </c>
      <c r="G1123" s="13">
        <v>23248</v>
      </c>
      <c r="H1123" s="13">
        <v>1891</v>
      </c>
      <c r="I1123" s="13">
        <v>1862</v>
      </c>
      <c r="J1123" s="13">
        <v>3753</v>
      </c>
      <c r="K1123" s="15">
        <v>13498</v>
      </c>
      <c r="L1123" s="15">
        <v>13503</v>
      </c>
      <c r="M1123" s="15">
        <v>27001</v>
      </c>
      <c r="O1123" s="13"/>
      <c r="P1123" s="13"/>
    </row>
    <row r="1124" spans="1:16" s="93" customFormat="1" ht="12.9" customHeight="1" x14ac:dyDescent="0.2">
      <c r="A1124" s="11" t="str">
        <f t="shared" si="22"/>
        <v>DARWIN2013</v>
      </c>
      <c r="B1124" s="93" t="s">
        <v>8</v>
      </c>
      <c r="C1124" s="88">
        <v>2013</v>
      </c>
      <c r="D1124" s="89"/>
      <c r="E1124" s="15">
        <v>11544</v>
      </c>
      <c r="F1124" s="15">
        <v>11799</v>
      </c>
      <c r="G1124" s="15">
        <v>23343</v>
      </c>
      <c r="H1124" s="15">
        <v>1988</v>
      </c>
      <c r="I1124" s="15">
        <v>1937</v>
      </c>
      <c r="J1124" s="15">
        <v>3925</v>
      </c>
      <c r="K1124" s="15">
        <v>13532</v>
      </c>
      <c r="L1124" s="15">
        <v>13736</v>
      </c>
      <c r="M1124" s="15">
        <v>27268</v>
      </c>
      <c r="O1124" s="13"/>
      <c r="P1124" s="13"/>
    </row>
    <row r="1125" spans="1:16" s="93" customFormat="1" ht="12.9" customHeight="1" x14ac:dyDescent="0.2">
      <c r="A1125" s="11" t="str">
        <f t="shared" si="22"/>
        <v>DARWIN2014</v>
      </c>
      <c r="B1125" s="3" t="s">
        <v>8</v>
      </c>
      <c r="C1125" s="12">
        <v>2014</v>
      </c>
      <c r="D1125" s="12"/>
      <c r="E1125" s="13">
        <v>12142</v>
      </c>
      <c r="F1125" s="13">
        <v>12150</v>
      </c>
      <c r="G1125" s="13">
        <v>24292</v>
      </c>
      <c r="H1125" s="13">
        <v>1736</v>
      </c>
      <c r="I1125" s="13">
        <v>1715</v>
      </c>
      <c r="J1125" s="13">
        <v>3451</v>
      </c>
      <c r="K1125" s="15">
        <v>13878</v>
      </c>
      <c r="L1125" s="15">
        <v>13865</v>
      </c>
      <c r="M1125" s="15">
        <v>27743</v>
      </c>
      <c r="O1125" s="13"/>
      <c r="P1125" s="13"/>
    </row>
    <row r="1126" spans="1:16" s="93" customFormat="1" ht="12.9" customHeight="1" x14ac:dyDescent="0.2">
      <c r="A1126" s="11" t="str">
        <f t="shared" si="22"/>
        <v>DARWIN2015</v>
      </c>
      <c r="B1126" s="3" t="s">
        <v>8</v>
      </c>
      <c r="C1126" s="12">
        <v>2015</v>
      </c>
      <c r="D1126" s="12"/>
      <c r="E1126" s="13">
        <v>12512</v>
      </c>
      <c r="F1126" s="13">
        <v>12338</v>
      </c>
      <c r="G1126" s="13">
        <v>24850</v>
      </c>
      <c r="H1126" s="13">
        <v>1383</v>
      </c>
      <c r="I1126" s="13">
        <v>1380</v>
      </c>
      <c r="J1126" s="13">
        <v>2763</v>
      </c>
      <c r="K1126" s="15">
        <v>13895</v>
      </c>
      <c r="L1126" s="15">
        <v>13718</v>
      </c>
      <c r="M1126" s="15">
        <v>27613</v>
      </c>
      <c r="O1126" s="13"/>
      <c r="P1126" s="13"/>
    </row>
    <row r="1127" spans="1:16" s="93" customFormat="1" ht="12.9" customHeight="1" x14ac:dyDescent="0.2">
      <c r="A1127" s="11" t="str">
        <f t="shared" si="22"/>
        <v>DARWIN2016</v>
      </c>
      <c r="B1127" s="3" t="s">
        <v>8</v>
      </c>
      <c r="C1127" s="12">
        <v>2016</v>
      </c>
      <c r="D1127" s="12"/>
      <c r="E1127" s="13">
        <v>12854</v>
      </c>
      <c r="F1127" s="13">
        <v>12567</v>
      </c>
      <c r="G1127" s="13">
        <v>25421</v>
      </c>
      <c r="H1127" s="13">
        <v>1489</v>
      </c>
      <c r="I1127" s="13">
        <v>1491</v>
      </c>
      <c r="J1127" s="13">
        <v>2980</v>
      </c>
      <c r="K1127" s="15">
        <v>14343</v>
      </c>
      <c r="L1127" s="15">
        <v>14058</v>
      </c>
      <c r="M1127" s="15">
        <v>28401</v>
      </c>
      <c r="O1127" s="13"/>
      <c r="P1127" s="13"/>
    </row>
    <row r="1128" spans="1:16" s="93" customFormat="1" ht="12.9" customHeight="1" x14ac:dyDescent="0.2">
      <c r="A1128" s="11" t="str">
        <f t="shared" si="22"/>
        <v>DARWIN2017</v>
      </c>
      <c r="B1128" s="95" t="s">
        <v>8</v>
      </c>
      <c r="C1128" s="88">
        <v>2017</v>
      </c>
      <c r="D1128" s="12"/>
      <c r="E1128" s="15">
        <v>12548</v>
      </c>
      <c r="F1128" s="15">
        <v>12266</v>
      </c>
      <c r="G1128" s="15">
        <v>24814</v>
      </c>
      <c r="H1128" s="90">
        <v>1437</v>
      </c>
      <c r="I1128" s="90">
        <v>1431</v>
      </c>
      <c r="J1128" s="15">
        <v>2868</v>
      </c>
      <c r="K1128" s="15">
        <v>13985</v>
      </c>
      <c r="L1128" s="15">
        <v>13697</v>
      </c>
      <c r="M1128" s="15">
        <v>27682</v>
      </c>
      <c r="O1128" s="13"/>
      <c r="P1128" s="13"/>
    </row>
    <row r="1129" spans="1:16" s="93" customFormat="1" ht="12.9" customHeight="1" x14ac:dyDescent="0.2">
      <c r="A1129" s="11" t="str">
        <f t="shared" si="22"/>
        <v>DARWIN2018</v>
      </c>
      <c r="B1129" s="3" t="s">
        <v>8</v>
      </c>
      <c r="C1129" s="12">
        <v>2018</v>
      </c>
      <c r="D1129" s="12"/>
      <c r="E1129" s="13">
        <v>12139</v>
      </c>
      <c r="F1129" s="13">
        <v>11881</v>
      </c>
      <c r="G1129" s="13">
        <v>24020</v>
      </c>
      <c r="H1129" s="13">
        <v>957</v>
      </c>
      <c r="I1129" s="13">
        <v>957</v>
      </c>
      <c r="J1129" s="13">
        <v>1914</v>
      </c>
      <c r="K1129" s="15">
        <v>13096</v>
      </c>
      <c r="L1129" s="15">
        <v>12838</v>
      </c>
      <c r="M1129" s="15">
        <v>25934</v>
      </c>
      <c r="O1129" s="13"/>
      <c r="P1129" s="13"/>
    </row>
    <row r="1130" spans="1:16" s="93" customFormat="1" ht="12.9" customHeight="1" x14ac:dyDescent="0.2">
      <c r="A1130" s="11" t="str">
        <f t="shared" si="22"/>
        <v>DARWIN2019</v>
      </c>
      <c r="B1130" s="3" t="s">
        <v>8</v>
      </c>
      <c r="C1130" s="12">
        <v>2019</v>
      </c>
      <c r="D1130" s="12"/>
      <c r="E1130" s="13">
        <v>11706</v>
      </c>
      <c r="F1130" s="13">
        <v>11533</v>
      </c>
      <c r="G1130" s="13">
        <v>23239</v>
      </c>
      <c r="H1130" s="13">
        <v>1055</v>
      </c>
      <c r="I1130" s="13">
        <v>1054</v>
      </c>
      <c r="J1130" s="13">
        <v>2109</v>
      </c>
      <c r="K1130" s="15">
        <v>12761</v>
      </c>
      <c r="L1130" s="15">
        <v>12587</v>
      </c>
      <c r="M1130" s="15">
        <v>25348</v>
      </c>
      <c r="O1130" s="13"/>
      <c r="P1130" s="13"/>
    </row>
    <row r="1131" spans="1:16" s="93" customFormat="1" ht="12.9" customHeight="1" x14ac:dyDescent="0.2">
      <c r="A1131" s="11" t="str">
        <f t="shared" si="22"/>
        <v>DARWIN2020</v>
      </c>
      <c r="B1131" s="3" t="s">
        <v>8</v>
      </c>
      <c r="C1131" s="12">
        <v>2020</v>
      </c>
      <c r="D1131" s="12"/>
      <c r="E1131" s="13">
        <v>7262</v>
      </c>
      <c r="F1131" s="13">
        <v>7080</v>
      </c>
      <c r="G1131" s="13">
        <v>14342</v>
      </c>
      <c r="H1131" s="13">
        <v>356</v>
      </c>
      <c r="I1131" s="13">
        <v>356</v>
      </c>
      <c r="J1131" s="13">
        <v>712</v>
      </c>
      <c r="K1131" s="15">
        <v>7618</v>
      </c>
      <c r="L1131" s="15">
        <v>7436</v>
      </c>
      <c r="M1131" s="15">
        <v>15054</v>
      </c>
      <c r="O1131" s="13"/>
      <c r="P1131" s="13"/>
    </row>
    <row r="1132" spans="1:16" s="93" customFormat="1" ht="12.9" customHeight="1" x14ac:dyDescent="0.2">
      <c r="A1132" s="11" t="str">
        <f t="shared" si="22"/>
        <v>DARWIN2021</v>
      </c>
      <c r="B1132" s="3" t="s">
        <v>8</v>
      </c>
      <c r="C1132" s="12">
        <v>2021</v>
      </c>
      <c r="D1132" s="12"/>
      <c r="E1132" s="13">
        <v>10222</v>
      </c>
      <c r="F1132" s="13">
        <v>9989</v>
      </c>
      <c r="G1132" s="13">
        <v>20211</v>
      </c>
      <c r="H1132" s="13">
        <v>644</v>
      </c>
      <c r="I1132" s="13">
        <v>676</v>
      </c>
      <c r="J1132" s="13">
        <v>1320</v>
      </c>
      <c r="K1132" s="15">
        <v>10866</v>
      </c>
      <c r="L1132" s="15">
        <v>10665</v>
      </c>
      <c r="M1132" s="15">
        <v>21531</v>
      </c>
      <c r="O1132" s="13"/>
      <c r="P1132" s="13"/>
    </row>
    <row r="1133" spans="1:16" s="93" customFormat="1" ht="12.9" customHeight="1" x14ac:dyDescent="0.2">
      <c r="A1133" s="11" t="str">
        <f t="shared" si="22"/>
        <v>DARWIN2022</v>
      </c>
      <c r="B1133" s="95" t="s">
        <v>8</v>
      </c>
      <c r="C1133" s="88">
        <v>2022</v>
      </c>
      <c r="D1133" s="12"/>
      <c r="E1133" s="15">
        <v>10494</v>
      </c>
      <c r="F1133" s="15">
        <v>10327</v>
      </c>
      <c r="G1133" s="15">
        <v>20821</v>
      </c>
      <c r="H1133" s="90">
        <v>1576</v>
      </c>
      <c r="I1133" s="90">
        <v>1575</v>
      </c>
      <c r="J1133" s="15">
        <v>3151</v>
      </c>
      <c r="K1133" s="15">
        <v>12070</v>
      </c>
      <c r="L1133" s="15">
        <v>11902</v>
      </c>
      <c r="M1133" s="15">
        <v>23972</v>
      </c>
      <c r="O1133" s="13"/>
      <c r="P1133" s="13"/>
    </row>
    <row r="1134" spans="1:16" s="93" customFormat="1" ht="12.9" customHeight="1" x14ac:dyDescent="0.2">
      <c r="A1134" s="11" t="str">
        <f t="shared" si="22"/>
        <v>DARWIN2023</v>
      </c>
      <c r="B1134" s="3" t="s">
        <v>8</v>
      </c>
      <c r="C1134" s="12">
        <v>2023</v>
      </c>
      <c r="D1134" s="12"/>
      <c r="E1134" s="13">
        <v>11810</v>
      </c>
      <c r="F1134" s="13">
        <v>11584</v>
      </c>
      <c r="G1134" s="13">
        <v>23394</v>
      </c>
      <c r="H1134" s="13">
        <v>840</v>
      </c>
      <c r="I1134" s="13">
        <v>838</v>
      </c>
      <c r="J1134" s="13">
        <v>1678</v>
      </c>
      <c r="K1134" s="15">
        <v>12650</v>
      </c>
      <c r="L1134" s="15">
        <v>12422</v>
      </c>
      <c r="M1134" s="15">
        <v>25072</v>
      </c>
      <c r="O1134" s="13"/>
      <c r="P1134" s="13"/>
    </row>
    <row r="1135" spans="1:16" s="93" customFormat="1" ht="12.9" customHeight="1" x14ac:dyDescent="0.2">
      <c r="A1135" s="11" t="str">
        <f t="shared" si="22"/>
        <v>DARWIN2024</v>
      </c>
      <c r="B1135" s="3" t="s">
        <v>8</v>
      </c>
      <c r="C1135" s="12">
        <v>2024</v>
      </c>
      <c r="D1135" s="12"/>
      <c r="E1135" s="13">
        <v>11737</v>
      </c>
      <c r="F1135" s="13">
        <v>11740</v>
      </c>
      <c r="G1135" s="13">
        <v>23477</v>
      </c>
      <c r="H1135" s="13">
        <v>942</v>
      </c>
      <c r="I1135" s="13">
        <v>943</v>
      </c>
      <c r="J1135" s="13">
        <v>1885</v>
      </c>
      <c r="K1135" s="15">
        <v>12679</v>
      </c>
      <c r="L1135" s="15">
        <v>12683</v>
      </c>
      <c r="M1135" s="15">
        <v>25362</v>
      </c>
      <c r="O1135" s="13"/>
      <c r="P1135" s="13"/>
    </row>
    <row r="1136" spans="1:16" s="93" customFormat="1" ht="12.9" customHeight="1" x14ac:dyDescent="0.2">
      <c r="A1136" s="11" t="str">
        <f t="shared" si="22"/>
        <v>DEVONPORT1985</v>
      </c>
      <c r="B1136" s="95" t="s">
        <v>7</v>
      </c>
      <c r="C1136" s="88">
        <v>1985</v>
      </c>
      <c r="D1136" s="89"/>
      <c r="E1136" s="15">
        <v>5240</v>
      </c>
      <c r="F1136" s="15">
        <v>5217</v>
      </c>
      <c r="G1136" s="15">
        <v>10457</v>
      </c>
      <c r="H1136" s="90">
        <v>0</v>
      </c>
      <c r="I1136" s="90">
        <v>0</v>
      </c>
      <c r="J1136" s="15">
        <v>0</v>
      </c>
      <c r="K1136" s="15">
        <v>5240</v>
      </c>
      <c r="L1136" s="15">
        <v>5217</v>
      </c>
      <c r="M1136" s="15">
        <v>10457</v>
      </c>
      <c r="O1136" s="13"/>
      <c r="P1136" s="13"/>
    </row>
    <row r="1137" spans="1:16" s="93" customFormat="1" ht="12.9" customHeight="1" x14ac:dyDescent="0.2">
      <c r="A1137" s="11" t="str">
        <f t="shared" ref="A1137:A1200" si="23">CONCATENATE(B1137,C1137)</f>
        <v>DEVONPORT1986</v>
      </c>
      <c r="B1137" s="93" t="s">
        <v>7</v>
      </c>
      <c r="C1137" s="88">
        <v>1986</v>
      </c>
      <c r="D1137" s="89"/>
      <c r="E1137" s="15">
        <v>6264</v>
      </c>
      <c r="F1137" s="15">
        <v>6247</v>
      </c>
      <c r="G1137" s="15">
        <v>12511</v>
      </c>
      <c r="H1137" s="15">
        <v>0</v>
      </c>
      <c r="I1137" s="15">
        <v>0</v>
      </c>
      <c r="J1137" s="15">
        <v>0</v>
      </c>
      <c r="K1137" s="15">
        <v>6264</v>
      </c>
      <c r="L1137" s="15">
        <v>6247</v>
      </c>
      <c r="M1137" s="15">
        <v>12511</v>
      </c>
      <c r="O1137" s="13"/>
      <c r="P1137" s="13"/>
    </row>
    <row r="1138" spans="1:16" s="93" customFormat="1" ht="12.9" customHeight="1" x14ac:dyDescent="0.2">
      <c r="A1138" s="11" t="str">
        <f t="shared" si="23"/>
        <v>DEVONPORT1987</v>
      </c>
      <c r="B1138" s="95" t="s">
        <v>7</v>
      </c>
      <c r="C1138" s="88">
        <v>1987</v>
      </c>
      <c r="D1138" s="89"/>
      <c r="E1138" s="15">
        <v>5555</v>
      </c>
      <c r="F1138" s="15">
        <v>5562</v>
      </c>
      <c r="G1138" s="15">
        <v>11117</v>
      </c>
      <c r="H1138" s="90">
        <v>0</v>
      </c>
      <c r="I1138" s="90">
        <v>0</v>
      </c>
      <c r="J1138" s="15">
        <v>0</v>
      </c>
      <c r="K1138" s="15">
        <v>5555</v>
      </c>
      <c r="L1138" s="15">
        <v>5562</v>
      </c>
      <c r="M1138" s="15">
        <v>11117</v>
      </c>
      <c r="O1138" s="13"/>
      <c r="P1138" s="13"/>
    </row>
    <row r="1139" spans="1:16" s="93" customFormat="1" ht="12.9" customHeight="1" x14ac:dyDescent="0.2">
      <c r="A1139" s="11" t="str">
        <f t="shared" si="23"/>
        <v>DEVONPORT1988</v>
      </c>
      <c r="B1139" s="93" t="s">
        <v>7</v>
      </c>
      <c r="C1139" s="88">
        <v>1988</v>
      </c>
      <c r="D1139" s="89"/>
      <c r="E1139" s="15">
        <v>3944</v>
      </c>
      <c r="F1139" s="15">
        <v>3946</v>
      </c>
      <c r="G1139" s="15">
        <v>7890</v>
      </c>
      <c r="H1139" s="15">
        <v>0</v>
      </c>
      <c r="I1139" s="15">
        <v>0</v>
      </c>
      <c r="J1139" s="15">
        <v>0</v>
      </c>
      <c r="K1139" s="15">
        <v>3944</v>
      </c>
      <c r="L1139" s="15">
        <v>3946</v>
      </c>
      <c r="M1139" s="15">
        <v>7890</v>
      </c>
      <c r="O1139" s="13"/>
      <c r="P1139" s="13"/>
    </row>
    <row r="1140" spans="1:16" s="93" customFormat="1" ht="12.9" customHeight="1" x14ac:dyDescent="0.2">
      <c r="A1140" s="11" t="str">
        <f t="shared" si="23"/>
        <v>DEVONPORT1989</v>
      </c>
      <c r="B1140" s="95" t="s">
        <v>7</v>
      </c>
      <c r="C1140" s="88">
        <v>1989</v>
      </c>
      <c r="D1140" s="89"/>
      <c r="E1140" s="15">
        <v>3053</v>
      </c>
      <c r="F1140" s="15">
        <v>3055</v>
      </c>
      <c r="G1140" s="15">
        <v>6108</v>
      </c>
      <c r="H1140" s="90">
        <v>0</v>
      </c>
      <c r="I1140" s="90">
        <v>0</v>
      </c>
      <c r="J1140" s="15">
        <v>0</v>
      </c>
      <c r="K1140" s="15">
        <v>3053</v>
      </c>
      <c r="L1140" s="15">
        <v>3055</v>
      </c>
      <c r="M1140" s="15">
        <v>6108</v>
      </c>
      <c r="O1140" s="13"/>
      <c r="P1140" s="13"/>
    </row>
    <row r="1141" spans="1:16" s="93" customFormat="1" ht="12.9" customHeight="1" x14ac:dyDescent="0.2">
      <c r="A1141" s="11" t="str">
        <f t="shared" si="23"/>
        <v>DEVONPORT1990</v>
      </c>
      <c r="B1141" s="3" t="s">
        <v>7</v>
      </c>
      <c r="C1141" s="12">
        <v>1990</v>
      </c>
      <c r="D1141" s="12"/>
      <c r="E1141" s="13">
        <v>3485</v>
      </c>
      <c r="F1141" s="13">
        <v>3483</v>
      </c>
      <c r="G1141" s="13">
        <v>6968</v>
      </c>
      <c r="H1141" s="13">
        <v>0</v>
      </c>
      <c r="I1141" s="13">
        <v>0</v>
      </c>
      <c r="J1141" s="13">
        <v>0</v>
      </c>
      <c r="K1141" s="15">
        <v>3485</v>
      </c>
      <c r="L1141" s="15">
        <v>3483</v>
      </c>
      <c r="M1141" s="15">
        <v>6968</v>
      </c>
      <c r="O1141" s="13"/>
      <c r="P1141" s="13"/>
    </row>
    <row r="1142" spans="1:16" s="93" customFormat="1" ht="12.9" customHeight="1" x14ac:dyDescent="0.2">
      <c r="A1142" s="11" t="str">
        <f t="shared" si="23"/>
        <v>DEVONPORT1991</v>
      </c>
      <c r="B1142" s="95" t="s">
        <v>7</v>
      </c>
      <c r="C1142" s="88">
        <v>1991</v>
      </c>
      <c r="D1142" s="89"/>
      <c r="E1142" s="15">
        <v>3589</v>
      </c>
      <c r="F1142" s="15">
        <v>3598</v>
      </c>
      <c r="G1142" s="15">
        <v>7187</v>
      </c>
      <c r="H1142" s="90">
        <v>0</v>
      </c>
      <c r="I1142" s="90">
        <v>0</v>
      </c>
      <c r="J1142" s="15">
        <v>0</v>
      </c>
      <c r="K1142" s="15">
        <v>3589</v>
      </c>
      <c r="L1142" s="15">
        <v>3598</v>
      </c>
      <c r="M1142" s="15">
        <v>7187</v>
      </c>
      <c r="O1142" s="13"/>
      <c r="P1142" s="13"/>
    </row>
    <row r="1143" spans="1:16" s="93" customFormat="1" ht="12.9" customHeight="1" x14ac:dyDescent="0.2">
      <c r="A1143" s="11" t="str">
        <f t="shared" si="23"/>
        <v>DEVONPORT1992</v>
      </c>
      <c r="B1143" s="93" t="s">
        <v>7</v>
      </c>
      <c r="C1143" s="12">
        <v>1992</v>
      </c>
      <c r="D1143" s="89"/>
      <c r="E1143" s="94">
        <v>3575</v>
      </c>
      <c r="F1143" s="94">
        <v>3583</v>
      </c>
      <c r="G1143" s="94">
        <v>7158</v>
      </c>
      <c r="H1143" s="94">
        <v>0</v>
      </c>
      <c r="I1143" s="94">
        <v>0</v>
      </c>
      <c r="J1143" s="94">
        <v>0</v>
      </c>
      <c r="K1143" s="15">
        <v>3575</v>
      </c>
      <c r="L1143" s="15">
        <v>3583</v>
      </c>
      <c r="M1143" s="15">
        <v>7158</v>
      </c>
      <c r="O1143" s="13"/>
      <c r="P1143" s="13"/>
    </row>
    <row r="1144" spans="1:16" s="93" customFormat="1" ht="12.9" customHeight="1" x14ac:dyDescent="0.2">
      <c r="A1144" s="11" t="str">
        <f t="shared" si="23"/>
        <v>DEVONPORT1993</v>
      </c>
      <c r="B1144" s="95" t="s">
        <v>7</v>
      </c>
      <c r="C1144" s="88">
        <v>1993</v>
      </c>
      <c r="D1144" s="89"/>
      <c r="E1144" s="15">
        <v>3500</v>
      </c>
      <c r="F1144" s="15">
        <v>3609</v>
      </c>
      <c r="G1144" s="15">
        <v>7109</v>
      </c>
      <c r="H1144" s="90">
        <v>0</v>
      </c>
      <c r="I1144" s="90">
        <v>0</v>
      </c>
      <c r="J1144" s="15">
        <v>0</v>
      </c>
      <c r="K1144" s="15">
        <v>3500</v>
      </c>
      <c r="L1144" s="15">
        <v>3609</v>
      </c>
      <c r="M1144" s="15">
        <v>7109</v>
      </c>
      <c r="O1144" s="13"/>
      <c r="P1144" s="13"/>
    </row>
    <row r="1145" spans="1:16" s="93" customFormat="1" ht="12.9" customHeight="1" x14ac:dyDescent="0.2">
      <c r="A1145" s="11" t="str">
        <f t="shared" si="23"/>
        <v>DEVONPORT1994</v>
      </c>
      <c r="B1145" s="3" t="s">
        <v>7</v>
      </c>
      <c r="C1145" s="12">
        <v>1994</v>
      </c>
      <c r="D1145" s="12"/>
      <c r="E1145" s="13">
        <v>3545</v>
      </c>
      <c r="F1145" s="13">
        <v>3608</v>
      </c>
      <c r="G1145" s="13">
        <v>7153</v>
      </c>
      <c r="H1145" s="13">
        <v>0</v>
      </c>
      <c r="I1145" s="13">
        <v>0</v>
      </c>
      <c r="J1145" s="13">
        <v>0</v>
      </c>
      <c r="K1145" s="15">
        <v>3545</v>
      </c>
      <c r="L1145" s="15">
        <v>3608</v>
      </c>
      <c r="M1145" s="15">
        <v>7153</v>
      </c>
      <c r="O1145" s="13"/>
      <c r="P1145" s="13"/>
    </row>
    <row r="1146" spans="1:16" s="93" customFormat="1" ht="12.9" customHeight="1" x14ac:dyDescent="0.2">
      <c r="A1146" s="11" t="str">
        <f t="shared" si="23"/>
        <v>DEVONPORT1995</v>
      </c>
      <c r="B1146" s="95" t="s">
        <v>7</v>
      </c>
      <c r="C1146" s="88">
        <v>1995</v>
      </c>
      <c r="D1146" s="89"/>
      <c r="E1146" s="15">
        <v>3469</v>
      </c>
      <c r="F1146" s="15">
        <v>3541</v>
      </c>
      <c r="G1146" s="15">
        <v>7010</v>
      </c>
      <c r="H1146" s="90">
        <v>0</v>
      </c>
      <c r="I1146" s="90">
        <v>0</v>
      </c>
      <c r="J1146" s="15">
        <v>0</v>
      </c>
      <c r="K1146" s="15">
        <v>3469</v>
      </c>
      <c r="L1146" s="15">
        <v>3541</v>
      </c>
      <c r="M1146" s="15">
        <v>7010</v>
      </c>
      <c r="O1146" s="13"/>
      <c r="P1146" s="13"/>
    </row>
    <row r="1147" spans="1:16" s="93" customFormat="1" ht="12.9" customHeight="1" x14ac:dyDescent="0.2">
      <c r="A1147" s="11" t="str">
        <f t="shared" si="23"/>
        <v>DEVONPORT1996</v>
      </c>
      <c r="B1147" s="3" t="s">
        <v>7</v>
      </c>
      <c r="C1147" s="12">
        <v>1996</v>
      </c>
      <c r="D1147" s="12"/>
      <c r="E1147" s="13">
        <v>3446</v>
      </c>
      <c r="F1147" s="13">
        <v>3501</v>
      </c>
      <c r="G1147" s="13">
        <v>6947</v>
      </c>
      <c r="H1147" s="13">
        <v>0</v>
      </c>
      <c r="I1147" s="13">
        <v>0</v>
      </c>
      <c r="J1147" s="13">
        <v>0</v>
      </c>
      <c r="K1147" s="15">
        <v>3446</v>
      </c>
      <c r="L1147" s="15">
        <v>3501</v>
      </c>
      <c r="M1147" s="15">
        <v>6947</v>
      </c>
      <c r="O1147" s="13"/>
      <c r="P1147" s="13"/>
    </row>
    <row r="1148" spans="1:16" s="93" customFormat="1" ht="12.9" customHeight="1" x14ac:dyDescent="0.2">
      <c r="A1148" s="11" t="str">
        <f t="shared" si="23"/>
        <v>DEVONPORT1997</v>
      </c>
      <c r="B1148" s="3" t="s">
        <v>7</v>
      </c>
      <c r="C1148" s="12">
        <v>1997</v>
      </c>
      <c r="D1148" s="12"/>
      <c r="E1148" s="13">
        <v>3220</v>
      </c>
      <c r="F1148" s="13">
        <v>3264</v>
      </c>
      <c r="G1148" s="13">
        <v>6484</v>
      </c>
      <c r="H1148" s="13">
        <v>0</v>
      </c>
      <c r="I1148" s="13">
        <v>0</v>
      </c>
      <c r="J1148" s="13">
        <v>0</v>
      </c>
      <c r="K1148" s="15">
        <v>3220</v>
      </c>
      <c r="L1148" s="15">
        <v>3264</v>
      </c>
      <c r="M1148" s="15">
        <v>6484</v>
      </c>
      <c r="O1148" s="13"/>
      <c r="P1148" s="13"/>
    </row>
    <row r="1149" spans="1:16" s="93" customFormat="1" ht="12.9" customHeight="1" x14ac:dyDescent="0.2">
      <c r="A1149" s="11" t="str">
        <f t="shared" si="23"/>
        <v>DEVONPORT1998</v>
      </c>
      <c r="B1149" s="3" t="s">
        <v>7</v>
      </c>
      <c r="C1149" s="12">
        <v>1998</v>
      </c>
      <c r="D1149" s="12"/>
      <c r="E1149" s="13">
        <v>3871</v>
      </c>
      <c r="F1149" s="13">
        <v>3920</v>
      </c>
      <c r="G1149" s="13">
        <v>7791</v>
      </c>
      <c r="H1149" s="13">
        <v>0</v>
      </c>
      <c r="I1149" s="13">
        <v>0</v>
      </c>
      <c r="J1149" s="13">
        <v>0</v>
      </c>
      <c r="K1149" s="15">
        <v>3871</v>
      </c>
      <c r="L1149" s="15">
        <v>3920</v>
      </c>
      <c r="M1149" s="15">
        <v>7791</v>
      </c>
      <c r="O1149" s="13"/>
      <c r="P1149" s="13"/>
    </row>
    <row r="1150" spans="1:16" s="93" customFormat="1" ht="12.9" customHeight="1" x14ac:dyDescent="0.2">
      <c r="A1150" s="11" t="str">
        <f t="shared" si="23"/>
        <v>DEVONPORT1999</v>
      </c>
      <c r="B1150" s="3" t="s">
        <v>7</v>
      </c>
      <c r="C1150" s="12">
        <v>1999</v>
      </c>
      <c r="D1150" s="12"/>
      <c r="E1150" s="13">
        <v>4011</v>
      </c>
      <c r="F1150" s="13">
        <v>4025</v>
      </c>
      <c r="G1150" s="13">
        <v>8036</v>
      </c>
      <c r="H1150" s="13">
        <v>0</v>
      </c>
      <c r="I1150" s="13">
        <v>0</v>
      </c>
      <c r="J1150" s="13">
        <v>0</v>
      </c>
      <c r="K1150" s="15">
        <v>4011</v>
      </c>
      <c r="L1150" s="15">
        <v>4025</v>
      </c>
      <c r="M1150" s="15">
        <v>8036</v>
      </c>
      <c r="O1150" s="13"/>
      <c r="P1150" s="13"/>
    </row>
    <row r="1151" spans="1:16" s="93" customFormat="1" ht="12.9" customHeight="1" x14ac:dyDescent="0.2">
      <c r="A1151" s="11" t="str">
        <f t="shared" si="23"/>
        <v>DEVONPORT2000</v>
      </c>
      <c r="B1151" s="3" t="s">
        <v>7</v>
      </c>
      <c r="C1151" s="12">
        <v>2000</v>
      </c>
      <c r="D1151" s="12"/>
      <c r="E1151" s="13">
        <v>3671</v>
      </c>
      <c r="F1151" s="13">
        <v>3665</v>
      </c>
      <c r="G1151" s="13">
        <v>7336</v>
      </c>
      <c r="H1151" s="13">
        <v>0</v>
      </c>
      <c r="I1151" s="13">
        <v>0</v>
      </c>
      <c r="J1151" s="13">
        <v>0</v>
      </c>
      <c r="K1151" s="15">
        <v>3671</v>
      </c>
      <c r="L1151" s="15">
        <v>3665</v>
      </c>
      <c r="M1151" s="15">
        <v>7336</v>
      </c>
      <c r="O1151" s="13"/>
      <c r="P1151" s="13"/>
    </row>
    <row r="1152" spans="1:16" s="93" customFormat="1" ht="12.9" customHeight="1" x14ac:dyDescent="0.2">
      <c r="A1152" s="11" t="str">
        <f t="shared" si="23"/>
        <v>DEVONPORT2001</v>
      </c>
      <c r="B1152" s="3" t="s">
        <v>7</v>
      </c>
      <c r="C1152" s="12">
        <v>2001</v>
      </c>
      <c r="D1152" s="12"/>
      <c r="E1152" s="13">
        <v>3033</v>
      </c>
      <c r="F1152" s="13">
        <v>3028</v>
      </c>
      <c r="G1152" s="13">
        <v>6061</v>
      </c>
      <c r="H1152" s="13">
        <v>0</v>
      </c>
      <c r="I1152" s="13">
        <v>0</v>
      </c>
      <c r="J1152" s="13">
        <v>0</v>
      </c>
      <c r="K1152" s="15">
        <v>3033</v>
      </c>
      <c r="L1152" s="15">
        <v>3028</v>
      </c>
      <c r="M1152" s="15">
        <v>6061</v>
      </c>
      <c r="O1152" s="13"/>
      <c r="P1152" s="13"/>
    </row>
    <row r="1153" spans="1:16" s="93" customFormat="1" ht="12.9" customHeight="1" x14ac:dyDescent="0.2">
      <c r="A1153" s="11" t="str">
        <f t="shared" si="23"/>
        <v>DEVONPORT2002</v>
      </c>
      <c r="B1153" s="93" t="s">
        <v>7</v>
      </c>
      <c r="C1153" s="88">
        <v>2002</v>
      </c>
      <c r="D1153" s="89"/>
      <c r="E1153" s="15">
        <v>2713</v>
      </c>
      <c r="F1153" s="15">
        <v>2690</v>
      </c>
      <c r="G1153" s="15">
        <v>5403</v>
      </c>
      <c r="H1153" s="15">
        <v>0</v>
      </c>
      <c r="I1153" s="15">
        <v>0</v>
      </c>
      <c r="J1153" s="15">
        <v>0</v>
      </c>
      <c r="K1153" s="15">
        <v>2713</v>
      </c>
      <c r="L1153" s="15">
        <v>2690</v>
      </c>
      <c r="M1153" s="15">
        <v>5403</v>
      </c>
      <c r="O1153" s="13"/>
      <c r="P1153" s="13"/>
    </row>
    <row r="1154" spans="1:16" s="93" customFormat="1" ht="12.9" customHeight="1" x14ac:dyDescent="0.2">
      <c r="A1154" s="11" t="str">
        <f t="shared" si="23"/>
        <v>DEVONPORT2003</v>
      </c>
      <c r="B1154" s="3" t="s">
        <v>7</v>
      </c>
      <c r="C1154" s="12">
        <v>2003</v>
      </c>
      <c r="D1154" s="12"/>
      <c r="E1154" s="13">
        <v>2362</v>
      </c>
      <c r="F1154" s="13">
        <v>2363</v>
      </c>
      <c r="G1154" s="13">
        <v>4725</v>
      </c>
      <c r="H1154" s="13">
        <v>0</v>
      </c>
      <c r="I1154" s="13">
        <v>0</v>
      </c>
      <c r="J1154" s="13">
        <v>0</v>
      </c>
      <c r="K1154" s="15">
        <v>2362</v>
      </c>
      <c r="L1154" s="15">
        <v>2363</v>
      </c>
      <c r="M1154" s="15">
        <v>4725</v>
      </c>
      <c r="O1154" s="13"/>
      <c r="P1154" s="13"/>
    </row>
    <row r="1155" spans="1:16" s="93" customFormat="1" ht="12.9" customHeight="1" x14ac:dyDescent="0.2">
      <c r="A1155" s="11" t="str">
        <f t="shared" si="23"/>
        <v>DEVONPORT2004</v>
      </c>
      <c r="B1155" s="3" t="s">
        <v>7</v>
      </c>
      <c r="C1155" s="12">
        <v>2004</v>
      </c>
      <c r="D1155" s="12"/>
      <c r="E1155" s="13">
        <v>2898</v>
      </c>
      <c r="F1155" s="13">
        <v>2894</v>
      </c>
      <c r="G1155" s="13">
        <v>5792</v>
      </c>
      <c r="H1155" s="13">
        <v>0</v>
      </c>
      <c r="I1155" s="13">
        <v>0</v>
      </c>
      <c r="J1155" s="13">
        <v>0</v>
      </c>
      <c r="K1155" s="15">
        <v>2898</v>
      </c>
      <c r="L1155" s="15">
        <v>2894</v>
      </c>
      <c r="M1155" s="15">
        <v>5792</v>
      </c>
      <c r="O1155" s="13"/>
      <c r="P1155" s="13"/>
    </row>
    <row r="1156" spans="1:16" s="93" customFormat="1" ht="12.9" customHeight="1" x14ac:dyDescent="0.2">
      <c r="A1156" s="11" t="str">
        <f t="shared" si="23"/>
        <v>DEVONPORT2005</v>
      </c>
      <c r="B1156" s="3" t="s">
        <v>7</v>
      </c>
      <c r="C1156" s="12">
        <v>2005</v>
      </c>
      <c r="D1156" s="12"/>
      <c r="E1156" s="13">
        <v>2518</v>
      </c>
      <c r="F1156" s="13">
        <v>2516</v>
      </c>
      <c r="G1156" s="13">
        <v>5034</v>
      </c>
      <c r="H1156" s="13">
        <v>0</v>
      </c>
      <c r="I1156" s="13">
        <v>0</v>
      </c>
      <c r="J1156" s="13">
        <v>0</v>
      </c>
      <c r="K1156" s="15">
        <v>2518</v>
      </c>
      <c r="L1156" s="15">
        <v>2516</v>
      </c>
      <c r="M1156" s="15">
        <v>5034</v>
      </c>
      <c r="O1156" s="13"/>
      <c r="P1156" s="13"/>
    </row>
    <row r="1157" spans="1:16" s="93" customFormat="1" ht="12.9" customHeight="1" x14ac:dyDescent="0.2">
      <c r="A1157" s="11" t="str">
        <f t="shared" si="23"/>
        <v>DEVONPORT2006</v>
      </c>
      <c r="B1157" s="95" t="s">
        <v>7</v>
      </c>
      <c r="C1157" s="88">
        <v>2006</v>
      </c>
      <c r="D1157" s="89"/>
      <c r="E1157" s="15">
        <v>2078</v>
      </c>
      <c r="F1157" s="15">
        <v>2072</v>
      </c>
      <c r="G1157" s="15">
        <v>4150</v>
      </c>
      <c r="H1157" s="90">
        <v>0</v>
      </c>
      <c r="I1157" s="90">
        <v>0</v>
      </c>
      <c r="J1157" s="15">
        <v>0</v>
      </c>
      <c r="K1157" s="15">
        <v>2078</v>
      </c>
      <c r="L1157" s="15">
        <v>2072</v>
      </c>
      <c r="M1157" s="15">
        <v>4150</v>
      </c>
      <c r="O1157" s="13"/>
      <c r="P1157" s="13"/>
    </row>
    <row r="1158" spans="1:16" s="93" customFormat="1" ht="12.9" customHeight="1" x14ac:dyDescent="0.2">
      <c r="A1158" s="11" t="str">
        <f t="shared" si="23"/>
        <v>DEVONPORT2007</v>
      </c>
      <c r="B1158" s="93" t="s">
        <v>7</v>
      </c>
      <c r="C1158" s="88">
        <v>2007</v>
      </c>
      <c r="D1158" s="89"/>
      <c r="E1158" s="15">
        <v>2493</v>
      </c>
      <c r="F1158" s="15">
        <v>2489</v>
      </c>
      <c r="G1158" s="15">
        <v>4982</v>
      </c>
      <c r="H1158" s="15">
        <v>0</v>
      </c>
      <c r="I1158" s="15">
        <v>0</v>
      </c>
      <c r="J1158" s="15">
        <v>0</v>
      </c>
      <c r="K1158" s="15">
        <v>2493</v>
      </c>
      <c r="L1158" s="15">
        <v>2489</v>
      </c>
      <c r="M1158" s="15">
        <v>4982</v>
      </c>
      <c r="O1158" s="13"/>
      <c r="P1158" s="13"/>
    </row>
    <row r="1159" spans="1:16" s="93" customFormat="1" ht="12.9" customHeight="1" x14ac:dyDescent="0.2">
      <c r="A1159" s="11" t="str">
        <f t="shared" si="23"/>
        <v>DEVONPORT2008</v>
      </c>
      <c r="B1159" s="3" t="s">
        <v>7</v>
      </c>
      <c r="C1159" s="12">
        <v>2008</v>
      </c>
      <c r="D1159" s="12"/>
      <c r="E1159" s="13">
        <v>2622</v>
      </c>
      <c r="F1159" s="13">
        <v>2621</v>
      </c>
      <c r="G1159" s="13">
        <v>5243</v>
      </c>
      <c r="H1159" s="13">
        <v>0</v>
      </c>
      <c r="I1159" s="13">
        <v>0</v>
      </c>
      <c r="J1159" s="13">
        <v>0</v>
      </c>
      <c r="K1159" s="15">
        <v>2622</v>
      </c>
      <c r="L1159" s="15">
        <v>2621</v>
      </c>
      <c r="M1159" s="15">
        <v>5243</v>
      </c>
      <c r="O1159" s="13"/>
      <c r="P1159" s="13"/>
    </row>
    <row r="1160" spans="1:16" s="93" customFormat="1" ht="12.9" customHeight="1" x14ac:dyDescent="0.2">
      <c r="A1160" s="11" t="str">
        <f t="shared" si="23"/>
        <v>DEVONPORT2009</v>
      </c>
      <c r="B1160" s="3" t="s">
        <v>7</v>
      </c>
      <c r="C1160" s="12">
        <v>2009</v>
      </c>
      <c r="D1160" s="12"/>
      <c r="E1160" s="13">
        <v>2047</v>
      </c>
      <c r="F1160" s="13">
        <v>2050</v>
      </c>
      <c r="G1160" s="13">
        <v>4097</v>
      </c>
      <c r="H1160" s="13">
        <v>0</v>
      </c>
      <c r="I1160" s="13">
        <v>0</v>
      </c>
      <c r="J1160" s="13">
        <v>0</v>
      </c>
      <c r="K1160" s="15">
        <v>2047</v>
      </c>
      <c r="L1160" s="15">
        <v>2050</v>
      </c>
      <c r="M1160" s="15">
        <v>4097</v>
      </c>
      <c r="O1160" s="13"/>
      <c r="P1160" s="13"/>
    </row>
    <row r="1161" spans="1:16" s="93" customFormat="1" ht="12.9" customHeight="1" x14ac:dyDescent="0.2">
      <c r="A1161" s="11" t="str">
        <f t="shared" si="23"/>
        <v>DEVONPORT2010</v>
      </c>
      <c r="B1161" s="95" t="s">
        <v>7</v>
      </c>
      <c r="C1161" s="88">
        <v>2010</v>
      </c>
      <c r="D1161" s="89"/>
      <c r="E1161" s="15">
        <v>2196</v>
      </c>
      <c r="F1161" s="15">
        <v>2199</v>
      </c>
      <c r="G1161" s="15">
        <v>4395</v>
      </c>
      <c r="H1161" s="90">
        <v>0</v>
      </c>
      <c r="I1161" s="90">
        <v>0</v>
      </c>
      <c r="J1161" s="15">
        <v>0</v>
      </c>
      <c r="K1161" s="15">
        <v>2196</v>
      </c>
      <c r="L1161" s="15">
        <v>2199</v>
      </c>
      <c r="M1161" s="15">
        <v>4395</v>
      </c>
      <c r="O1161" s="13"/>
      <c r="P1161" s="13"/>
    </row>
    <row r="1162" spans="1:16" s="93" customFormat="1" ht="12.9" customHeight="1" x14ac:dyDescent="0.2">
      <c r="A1162" s="11" t="str">
        <f t="shared" si="23"/>
        <v>DEVONPORT2011</v>
      </c>
      <c r="B1162" s="95" t="s">
        <v>7</v>
      </c>
      <c r="C1162" s="88">
        <v>2011</v>
      </c>
      <c r="D1162" s="89"/>
      <c r="E1162" s="15">
        <v>2212</v>
      </c>
      <c r="F1162" s="15">
        <v>2209</v>
      </c>
      <c r="G1162" s="15">
        <v>4421</v>
      </c>
      <c r="H1162" s="90">
        <v>0</v>
      </c>
      <c r="I1162" s="90">
        <v>0</v>
      </c>
      <c r="J1162" s="15">
        <v>0</v>
      </c>
      <c r="K1162" s="15">
        <v>2212</v>
      </c>
      <c r="L1162" s="15">
        <v>2209</v>
      </c>
      <c r="M1162" s="15">
        <v>4421</v>
      </c>
      <c r="O1162" s="13"/>
      <c r="P1162" s="13"/>
    </row>
    <row r="1163" spans="1:16" s="93" customFormat="1" ht="12.9" customHeight="1" x14ac:dyDescent="0.2">
      <c r="A1163" s="11" t="str">
        <f t="shared" si="23"/>
        <v>DEVONPORT2012</v>
      </c>
      <c r="B1163" s="3" t="s">
        <v>7</v>
      </c>
      <c r="C1163" s="12">
        <v>2012</v>
      </c>
      <c r="D1163" s="12"/>
      <c r="E1163" s="13">
        <v>1470</v>
      </c>
      <c r="F1163" s="13">
        <v>1468</v>
      </c>
      <c r="G1163" s="13">
        <v>2938</v>
      </c>
      <c r="H1163" s="13">
        <v>0</v>
      </c>
      <c r="I1163" s="13">
        <v>0</v>
      </c>
      <c r="J1163" s="13">
        <v>0</v>
      </c>
      <c r="K1163" s="15">
        <v>1470</v>
      </c>
      <c r="L1163" s="15">
        <v>1468</v>
      </c>
      <c r="M1163" s="15">
        <v>2938</v>
      </c>
      <c r="O1163" s="13"/>
      <c r="P1163" s="13"/>
    </row>
    <row r="1164" spans="1:16" s="93" customFormat="1" ht="12.9" customHeight="1" x14ac:dyDescent="0.2">
      <c r="A1164" s="11" t="str">
        <f t="shared" si="23"/>
        <v>DEVONPORT2013</v>
      </c>
      <c r="B1164" s="95" t="s">
        <v>7</v>
      </c>
      <c r="C1164" s="88">
        <v>2013</v>
      </c>
      <c r="D1164" s="89"/>
      <c r="E1164" s="15">
        <v>1398</v>
      </c>
      <c r="F1164" s="15">
        <v>1393</v>
      </c>
      <c r="G1164" s="15">
        <v>2791</v>
      </c>
      <c r="H1164" s="90">
        <v>0</v>
      </c>
      <c r="I1164" s="90">
        <v>0</v>
      </c>
      <c r="J1164" s="15">
        <v>0</v>
      </c>
      <c r="K1164" s="15">
        <v>1398</v>
      </c>
      <c r="L1164" s="15">
        <v>1393</v>
      </c>
      <c r="M1164" s="15">
        <v>2791</v>
      </c>
      <c r="O1164" s="13"/>
      <c r="P1164" s="13"/>
    </row>
    <row r="1165" spans="1:16" s="93" customFormat="1" ht="12.9" customHeight="1" x14ac:dyDescent="0.2">
      <c r="A1165" s="11" t="str">
        <f t="shared" si="23"/>
        <v>DEVONPORT2014</v>
      </c>
      <c r="B1165" s="95" t="s">
        <v>7</v>
      </c>
      <c r="C1165" s="88">
        <v>2014</v>
      </c>
      <c r="D1165" s="89"/>
      <c r="E1165" s="15">
        <v>1401</v>
      </c>
      <c r="F1165" s="15">
        <v>1403</v>
      </c>
      <c r="G1165" s="15">
        <v>2804</v>
      </c>
      <c r="H1165" s="90">
        <v>0</v>
      </c>
      <c r="I1165" s="90">
        <v>0</v>
      </c>
      <c r="J1165" s="15">
        <v>0</v>
      </c>
      <c r="K1165" s="15">
        <v>1401</v>
      </c>
      <c r="L1165" s="15">
        <v>1403</v>
      </c>
      <c r="M1165" s="15">
        <v>2804</v>
      </c>
      <c r="O1165" s="13"/>
      <c r="P1165" s="13"/>
    </row>
    <row r="1166" spans="1:16" s="93" customFormat="1" ht="12.9" customHeight="1" x14ac:dyDescent="0.2">
      <c r="A1166" s="11" t="str">
        <f t="shared" si="23"/>
        <v>DEVONPORT2015</v>
      </c>
      <c r="B1166" s="93" t="s">
        <v>7</v>
      </c>
      <c r="C1166" s="88">
        <v>2015</v>
      </c>
      <c r="D1166" s="89"/>
      <c r="E1166" s="15">
        <v>1374</v>
      </c>
      <c r="F1166" s="15">
        <v>1375</v>
      </c>
      <c r="G1166" s="15">
        <v>2749</v>
      </c>
      <c r="H1166" s="15">
        <v>0</v>
      </c>
      <c r="I1166" s="15">
        <v>0</v>
      </c>
      <c r="J1166" s="15">
        <v>0</v>
      </c>
      <c r="K1166" s="15">
        <v>1374</v>
      </c>
      <c r="L1166" s="15">
        <v>1375</v>
      </c>
      <c r="M1166" s="15">
        <v>2749</v>
      </c>
      <c r="O1166" s="13"/>
      <c r="P1166" s="13"/>
    </row>
    <row r="1167" spans="1:16" s="93" customFormat="1" ht="12.9" customHeight="1" x14ac:dyDescent="0.2">
      <c r="A1167" s="11" t="str">
        <f t="shared" si="23"/>
        <v>DEVONPORT2016</v>
      </c>
      <c r="B1167" s="3" t="s">
        <v>7</v>
      </c>
      <c r="C1167" s="12">
        <v>2016</v>
      </c>
      <c r="D1167" s="12"/>
      <c r="E1167" s="13">
        <v>1357</v>
      </c>
      <c r="F1167" s="13">
        <v>1358</v>
      </c>
      <c r="G1167" s="13">
        <v>2715</v>
      </c>
      <c r="H1167" s="13">
        <v>0</v>
      </c>
      <c r="I1167" s="13">
        <v>0</v>
      </c>
      <c r="J1167" s="13">
        <v>0</v>
      </c>
      <c r="K1167" s="15">
        <v>1357</v>
      </c>
      <c r="L1167" s="15">
        <v>1358</v>
      </c>
      <c r="M1167" s="15">
        <v>2715</v>
      </c>
      <c r="O1167" s="13"/>
      <c r="P1167" s="13"/>
    </row>
    <row r="1168" spans="1:16" s="93" customFormat="1" ht="12.9" customHeight="1" x14ac:dyDescent="0.2">
      <c r="A1168" s="11" t="str">
        <f t="shared" si="23"/>
        <v>DEVONPORT2017</v>
      </c>
      <c r="B1168" s="3" t="s">
        <v>7</v>
      </c>
      <c r="C1168" s="12">
        <v>2017</v>
      </c>
      <c r="D1168" s="12"/>
      <c r="E1168" s="13">
        <v>1344</v>
      </c>
      <c r="F1168" s="13">
        <v>1348</v>
      </c>
      <c r="G1168" s="13">
        <v>2692</v>
      </c>
      <c r="H1168" s="13">
        <v>0</v>
      </c>
      <c r="I1168" s="13">
        <v>0</v>
      </c>
      <c r="J1168" s="13">
        <v>0</v>
      </c>
      <c r="K1168" s="15">
        <v>1344</v>
      </c>
      <c r="L1168" s="15">
        <v>1348</v>
      </c>
      <c r="M1168" s="15">
        <v>2692</v>
      </c>
      <c r="O1168" s="13"/>
      <c r="P1168" s="13"/>
    </row>
    <row r="1169" spans="1:16" s="93" customFormat="1" ht="12.9" customHeight="1" x14ac:dyDescent="0.2">
      <c r="A1169" s="11" t="str">
        <f t="shared" si="23"/>
        <v>DEVONPORT2018</v>
      </c>
      <c r="B1169" s="3" t="s">
        <v>7</v>
      </c>
      <c r="C1169" s="12">
        <v>2018</v>
      </c>
      <c r="D1169" s="12"/>
      <c r="E1169" s="13">
        <v>1351</v>
      </c>
      <c r="F1169" s="13">
        <v>1350</v>
      </c>
      <c r="G1169" s="13">
        <v>2701</v>
      </c>
      <c r="H1169" s="13">
        <v>0</v>
      </c>
      <c r="I1169" s="13">
        <v>0</v>
      </c>
      <c r="J1169" s="13">
        <v>0</v>
      </c>
      <c r="K1169" s="15">
        <v>1351</v>
      </c>
      <c r="L1169" s="15">
        <v>1350</v>
      </c>
      <c r="M1169" s="15">
        <v>2701</v>
      </c>
      <c r="O1169" s="13"/>
      <c r="P1169" s="13"/>
    </row>
    <row r="1170" spans="1:16" s="93" customFormat="1" ht="12.9" customHeight="1" x14ac:dyDescent="0.2">
      <c r="A1170" s="11" t="str">
        <f t="shared" si="23"/>
        <v>DEVONPORT2019</v>
      </c>
      <c r="B1170" s="3" t="s">
        <v>7</v>
      </c>
      <c r="C1170" s="12">
        <v>2019</v>
      </c>
      <c r="D1170" s="12"/>
      <c r="E1170" s="13">
        <v>1346</v>
      </c>
      <c r="F1170" s="13">
        <v>1344</v>
      </c>
      <c r="G1170" s="13">
        <v>2690</v>
      </c>
      <c r="H1170" s="13">
        <v>0</v>
      </c>
      <c r="I1170" s="13">
        <v>0</v>
      </c>
      <c r="J1170" s="13">
        <v>0</v>
      </c>
      <c r="K1170" s="15">
        <v>1346</v>
      </c>
      <c r="L1170" s="15">
        <v>1344</v>
      </c>
      <c r="M1170" s="15">
        <v>2690</v>
      </c>
      <c r="O1170" s="13"/>
      <c r="P1170" s="13"/>
    </row>
    <row r="1171" spans="1:16" s="93" customFormat="1" ht="12.9" customHeight="1" x14ac:dyDescent="0.2">
      <c r="A1171" s="11" t="str">
        <f t="shared" si="23"/>
        <v>DEVONPORT2020</v>
      </c>
      <c r="B1171" s="95" t="s">
        <v>7</v>
      </c>
      <c r="C1171" s="88">
        <v>2020</v>
      </c>
      <c r="D1171" s="89"/>
      <c r="E1171" s="15">
        <v>401</v>
      </c>
      <c r="F1171" s="15">
        <v>402</v>
      </c>
      <c r="G1171" s="15">
        <v>803</v>
      </c>
      <c r="H1171" s="90">
        <v>0</v>
      </c>
      <c r="I1171" s="90">
        <v>0</v>
      </c>
      <c r="J1171" s="15">
        <v>0</v>
      </c>
      <c r="K1171" s="15">
        <v>401</v>
      </c>
      <c r="L1171" s="15">
        <v>402</v>
      </c>
      <c r="M1171" s="15">
        <v>803</v>
      </c>
      <c r="O1171" s="13"/>
      <c r="P1171" s="13"/>
    </row>
    <row r="1172" spans="1:16" s="93" customFormat="1" ht="12.9" customHeight="1" x14ac:dyDescent="0.2">
      <c r="A1172" s="11" t="str">
        <f t="shared" si="23"/>
        <v>DEVONPORT2021</v>
      </c>
      <c r="B1172" s="3" t="s">
        <v>7</v>
      </c>
      <c r="C1172" s="12">
        <v>2021</v>
      </c>
      <c r="D1172" s="12"/>
      <c r="E1172" s="13">
        <v>748</v>
      </c>
      <c r="F1172" s="13">
        <v>745</v>
      </c>
      <c r="G1172" s="13">
        <v>1493</v>
      </c>
      <c r="H1172" s="13">
        <v>0</v>
      </c>
      <c r="I1172" s="13">
        <v>0</v>
      </c>
      <c r="J1172" s="13">
        <v>0</v>
      </c>
      <c r="K1172" s="15">
        <v>748</v>
      </c>
      <c r="L1172" s="15">
        <v>745</v>
      </c>
      <c r="M1172" s="15">
        <v>1493</v>
      </c>
      <c r="O1172" s="13"/>
      <c r="P1172" s="13"/>
    </row>
    <row r="1173" spans="1:16" s="93" customFormat="1" ht="12.9" customHeight="1" x14ac:dyDescent="0.2">
      <c r="A1173" s="11" t="str">
        <f t="shared" si="23"/>
        <v>DEVONPORT2022</v>
      </c>
      <c r="B1173" s="3" t="s">
        <v>7</v>
      </c>
      <c r="C1173" s="12">
        <v>2022</v>
      </c>
      <c r="D1173" s="12"/>
      <c r="E1173" s="13">
        <v>1518</v>
      </c>
      <c r="F1173" s="13">
        <v>1507</v>
      </c>
      <c r="G1173" s="13">
        <v>3025</v>
      </c>
      <c r="H1173" s="13">
        <v>0</v>
      </c>
      <c r="I1173" s="13">
        <v>0</v>
      </c>
      <c r="J1173" s="13">
        <v>0</v>
      </c>
      <c r="K1173" s="15">
        <v>1518</v>
      </c>
      <c r="L1173" s="15">
        <v>1507</v>
      </c>
      <c r="M1173" s="15">
        <v>3025</v>
      </c>
      <c r="O1173" s="13"/>
      <c r="P1173" s="13"/>
    </row>
    <row r="1174" spans="1:16" s="93" customFormat="1" ht="12.9" customHeight="1" x14ac:dyDescent="0.2">
      <c r="A1174" s="11" t="str">
        <f t="shared" si="23"/>
        <v>DEVONPORT2023</v>
      </c>
      <c r="B1174" s="95" t="s">
        <v>7</v>
      </c>
      <c r="C1174" s="88">
        <v>2023</v>
      </c>
      <c r="D1174" s="89"/>
      <c r="E1174" s="15">
        <v>1924</v>
      </c>
      <c r="F1174" s="15">
        <v>1920</v>
      </c>
      <c r="G1174" s="15">
        <v>3844</v>
      </c>
      <c r="H1174" s="90">
        <v>0</v>
      </c>
      <c r="I1174" s="90">
        <v>0</v>
      </c>
      <c r="J1174" s="15">
        <v>0</v>
      </c>
      <c r="K1174" s="15">
        <v>1924</v>
      </c>
      <c r="L1174" s="15">
        <v>1920</v>
      </c>
      <c r="M1174" s="15">
        <v>3844</v>
      </c>
      <c r="O1174" s="13"/>
      <c r="P1174" s="13"/>
    </row>
    <row r="1175" spans="1:16" s="93" customFormat="1" ht="12.9" customHeight="1" x14ac:dyDescent="0.2">
      <c r="A1175" s="11" t="str">
        <f t="shared" si="23"/>
        <v>DEVONPORT2024</v>
      </c>
      <c r="B1175" s="3" t="s">
        <v>7</v>
      </c>
      <c r="C1175" s="12">
        <v>2024</v>
      </c>
      <c r="D1175" s="12"/>
      <c r="E1175" s="13">
        <v>1876</v>
      </c>
      <c r="F1175" s="13">
        <v>1869</v>
      </c>
      <c r="G1175" s="13">
        <v>3745</v>
      </c>
      <c r="H1175" s="13">
        <v>0</v>
      </c>
      <c r="I1175" s="13">
        <v>0</v>
      </c>
      <c r="J1175" s="13">
        <v>0</v>
      </c>
      <c r="K1175" s="15">
        <v>1876</v>
      </c>
      <c r="L1175" s="15">
        <v>1869</v>
      </c>
      <c r="M1175" s="15">
        <v>3745</v>
      </c>
      <c r="O1175" s="13"/>
      <c r="P1175" s="13"/>
    </row>
    <row r="1176" spans="1:16" s="93" customFormat="1" ht="12.9" customHeight="1" x14ac:dyDescent="0.2">
      <c r="A1176" s="11" t="str">
        <f t="shared" si="23"/>
        <v>DOOMADGEE1985</v>
      </c>
      <c r="B1176" s="3" t="s">
        <v>166</v>
      </c>
      <c r="C1176" s="12">
        <v>1985</v>
      </c>
      <c r="D1176" s="12"/>
      <c r="E1176" s="13">
        <v>180</v>
      </c>
      <c r="F1176" s="13">
        <v>180</v>
      </c>
      <c r="G1176" s="13">
        <v>360</v>
      </c>
      <c r="H1176" s="13">
        <v>0</v>
      </c>
      <c r="I1176" s="13">
        <v>0</v>
      </c>
      <c r="J1176" s="13">
        <v>0</v>
      </c>
      <c r="K1176" s="15">
        <v>180</v>
      </c>
      <c r="L1176" s="15">
        <v>180</v>
      </c>
      <c r="M1176" s="15">
        <v>360</v>
      </c>
      <c r="O1176" s="13"/>
      <c r="P1176" s="13"/>
    </row>
    <row r="1177" spans="1:16" s="93" customFormat="1" ht="12.9" customHeight="1" x14ac:dyDescent="0.2">
      <c r="A1177" s="11" t="str">
        <f t="shared" si="23"/>
        <v>DOOMADGEE1986</v>
      </c>
      <c r="B1177" s="93" t="s">
        <v>166</v>
      </c>
      <c r="C1177" s="88">
        <v>1986</v>
      </c>
      <c r="D1177" s="89"/>
      <c r="E1177" s="15">
        <v>198</v>
      </c>
      <c r="F1177" s="15">
        <v>198</v>
      </c>
      <c r="G1177" s="15">
        <v>396</v>
      </c>
      <c r="H1177" s="15">
        <v>0</v>
      </c>
      <c r="I1177" s="15">
        <v>0</v>
      </c>
      <c r="J1177" s="15">
        <v>0</v>
      </c>
      <c r="K1177" s="15">
        <v>198</v>
      </c>
      <c r="L1177" s="15">
        <v>198</v>
      </c>
      <c r="M1177" s="15">
        <v>396</v>
      </c>
      <c r="O1177" s="13"/>
      <c r="P1177" s="13"/>
    </row>
    <row r="1178" spans="1:16" s="93" customFormat="1" ht="12.9" customHeight="1" x14ac:dyDescent="0.2">
      <c r="A1178" s="11" t="str">
        <f t="shared" si="23"/>
        <v>DOOMADGEE1987</v>
      </c>
      <c r="B1178" s="95" t="s">
        <v>166</v>
      </c>
      <c r="C1178" s="88">
        <v>1987</v>
      </c>
      <c r="D1178" s="89"/>
      <c r="E1178" s="15">
        <v>154</v>
      </c>
      <c r="F1178" s="15">
        <v>154</v>
      </c>
      <c r="G1178" s="15">
        <v>308</v>
      </c>
      <c r="H1178" s="90">
        <v>0</v>
      </c>
      <c r="I1178" s="90">
        <v>0</v>
      </c>
      <c r="J1178" s="15">
        <v>0</v>
      </c>
      <c r="K1178" s="15">
        <v>154</v>
      </c>
      <c r="L1178" s="15">
        <v>154</v>
      </c>
      <c r="M1178" s="15">
        <v>308</v>
      </c>
      <c r="O1178" s="13"/>
      <c r="P1178" s="13"/>
    </row>
    <row r="1179" spans="1:16" s="93" customFormat="1" ht="12.9" customHeight="1" x14ac:dyDescent="0.2">
      <c r="A1179" s="11" t="str">
        <f t="shared" si="23"/>
        <v>DOOMADGEE1990</v>
      </c>
      <c r="B1179" s="95" t="s">
        <v>166</v>
      </c>
      <c r="C1179" s="88">
        <v>1990</v>
      </c>
      <c r="D1179" s="89"/>
      <c r="E1179" s="15">
        <v>95</v>
      </c>
      <c r="F1179" s="15">
        <v>94</v>
      </c>
      <c r="G1179" s="15">
        <v>189</v>
      </c>
      <c r="H1179" s="90">
        <v>0</v>
      </c>
      <c r="I1179" s="90">
        <v>0</v>
      </c>
      <c r="J1179" s="15">
        <v>0</v>
      </c>
      <c r="K1179" s="15">
        <v>95</v>
      </c>
      <c r="L1179" s="15">
        <v>94</v>
      </c>
      <c r="M1179" s="15">
        <v>189</v>
      </c>
      <c r="O1179" s="13"/>
      <c r="P1179" s="13"/>
    </row>
    <row r="1180" spans="1:16" s="93" customFormat="1" ht="12.9" customHeight="1" x14ac:dyDescent="0.2">
      <c r="A1180" s="11" t="str">
        <f t="shared" si="23"/>
        <v>DOOMADGEE1991</v>
      </c>
      <c r="B1180" s="95" t="s">
        <v>166</v>
      </c>
      <c r="C1180" s="88">
        <v>1991</v>
      </c>
      <c r="D1180" s="89"/>
      <c r="E1180" s="15">
        <v>527</v>
      </c>
      <c r="F1180" s="15">
        <v>519</v>
      </c>
      <c r="G1180" s="15">
        <v>1046</v>
      </c>
      <c r="H1180" s="90">
        <v>0</v>
      </c>
      <c r="I1180" s="90">
        <v>0</v>
      </c>
      <c r="J1180" s="15">
        <v>0</v>
      </c>
      <c r="K1180" s="15">
        <v>527</v>
      </c>
      <c r="L1180" s="15">
        <v>519</v>
      </c>
      <c r="M1180" s="15">
        <v>1046</v>
      </c>
      <c r="O1180" s="13"/>
      <c r="P1180" s="13"/>
    </row>
    <row r="1181" spans="1:16" s="93" customFormat="1" ht="12.9" customHeight="1" x14ac:dyDescent="0.2">
      <c r="A1181" s="11" t="str">
        <f t="shared" si="23"/>
        <v>DOOMADGEE1992</v>
      </c>
      <c r="B1181" s="93" t="s">
        <v>166</v>
      </c>
      <c r="C1181" s="88">
        <v>1992</v>
      </c>
      <c r="D1181" s="89"/>
      <c r="E1181" s="15">
        <v>548</v>
      </c>
      <c r="F1181" s="15">
        <v>542</v>
      </c>
      <c r="G1181" s="15">
        <v>1090</v>
      </c>
      <c r="H1181" s="15">
        <v>0</v>
      </c>
      <c r="I1181" s="15">
        <v>0</v>
      </c>
      <c r="J1181" s="15">
        <v>0</v>
      </c>
      <c r="K1181" s="15">
        <v>548</v>
      </c>
      <c r="L1181" s="15">
        <v>542</v>
      </c>
      <c r="M1181" s="15">
        <v>1090</v>
      </c>
      <c r="O1181" s="13"/>
      <c r="P1181" s="13"/>
    </row>
    <row r="1182" spans="1:16" s="93" customFormat="1" ht="12.9" customHeight="1" x14ac:dyDescent="0.2">
      <c r="A1182" s="11" t="str">
        <f t="shared" si="23"/>
        <v>DOOMADGEE1993</v>
      </c>
      <c r="B1182" s="95" t="s">
        <v>166</v>
      </c>
      <c r="C1182" s="88">
        <v>1993</v>
      </c>
      <c r="D1182" s="89"/>
      <c r="E1182" s="15">
        <v>505</v>
      </c>
      <c r="F1182" s="15">
        <v>506</v>
      </c>
      <c r="G1182" s="15">
        <v>1011</v>
      </c>
      <c r="H1182" s="90">
        <v>0</v>
      </c>
      <c r="I1182" s="90">
        <v>0</v>
      </c>
      <c r="J1182" s="15">
        <v>0</v>
      </c>
      <c r="K1182" s="15">
        <v>505</v>
      </c>
      <c r="L1182" s="15">
        <v>506</v>
      </c>
      <c r="M1182" s="15">
        <v>1011</v>
      </c>
      <c r="O1182" s="13"/>
      <c r="P1182" s="13"/>
    </row>
    <row r="1183" spans="1:16" s="93" customFormat="1" ht="12.9" customHeight="1" x14ac:dyDescent="0.2">
      <c r="A1183" s="11" t="str">
        <f t="shared" si="23"/>
        <v>DOOMADGEE1994</v>
      </c>
      <c r="B1183" s="3" t="s">
        <v>166</v>
      </c>
      <c r="C1183" s="12">
        <v>1994</v>
      </c>
      <c r="D1183" s="12"/>
      <c r="E1183" s="13">
        <v>522</v>
      </c>
      <c r="F1183" s="13">
        <v>522</v>
      </c>
      <c r="G1183" s="13">
        <v>1044</v>
      </c>
      <c r="H1183" s="13">
        <v>0</v>
      </c>
      <c r="I1183" s="13">
        <v>0</v>
      </c>
      <c r="J1183" s="13">
        <v>0</v>
      </c>
      <c r="K1183" s="15">
        <v>522</v>
      </c>
      <c r="L1183" s="15">
        <v>522</v>
      </c>
      <c r="M1183" s="15">
        <v>1044</v>
      </c>
      <c r="O1183" s="13"/>
      <c r="P1183" s="13"/>
    </row>
    <row r="1184" spans="1:16" s="93" customFormat="1" ht="12.9" customHeight="1" x14ac:dyDescent="0.2">
      <c r="A1184" s="11" t="str">
        <f t="shared" si="23"/>
        <v>DOOMADGEE1995</v>
      </c>
      <c r="B1184" s="91" t="s">
        <v>166</v>
      </c>
      <c r="C1184" s="16">
        <v>1995</v>
      </c>
      <c r="D1184" s="89"/>
      <c r="E1184" s="92">
        <v>537</v>
      </c>
      <c r="F1184" s="92">
        <v>537</v>
      </c>
      <c r="G1184" s="92">
        <v>1074</v>
      </c>
      <c r="H1184" s="92">
        <v>0</v>
      </c>
      <c r="I1184" s="92">
        <v>0</v>
      </c>
      <c r="J1184" s="92">
        <v>0</v>
      </c>
      <c r="K1184" s="15">
        <v>537</v>
      </c>
      <c r="L1184" s="15">
        <v>537</v>
      </c>
      <c r="M1184" s="15">
        <v>1074</v>
      </c>
      <c r="O1184" s="13"/>
      <c r="P1184" s="13"/>
    </row>
    <row r="1185" spans="1:16" s="93" customFormat="1" ht="12.9" customHeight="1" x14ac:dyDescent="0.2">
      <c r="A1185" s="11" t="str">
        <f t="shared" si="23"/>
        <v>DOOMADGEE1996</v>
      </c>
      <c r="B1185" s="95" t="s">
        <v>166</v>
      </c>
      <c r="C1185" s="88">
        <v>1996</v>
      </c>
      <c r="D1185" s="89"/>
      <c r="E1185" s="15">
        <v>562</v>
      </c>
      <c r="F1185" s="15">
        <v>563</v>
      </c>
      <c r="G1185" s="15">
        <v>1125</v>
      </c>
      <c r="H1185" s="90">
        <v>0</v>
      </c>
      <c r="I1185" s="90">
        <v>0</v>
      </c>
      <c r="J1185" s="15">
        <v>0</v>
      </c>
      <c r="K1185" s="15">
        <v>562</v>
      </c>
      <c r="L1185" s="15">
        <v>563</v>
      </c>
      <c r="M1185" s="15">
        <v>1125</v>
      </c>
      <c r="O1185" s="13"/>
      <c r="P1185" s="13"/>
    </row>
    <row r="1186" spans="1:16" s="93" customFormat="1" ht="12.9" customHeight="1" x14ac:dyDescent="0.2">
      <c r="A1186" s="11" t="str">
        <f t="shared" si="23"/>
        <v>DOOMADGEE1997</v>
      </c>
      <c r="B1186" s="3" t="s">
        <v>166</v>
      </c>
      <c r="C1186" s="12">
        <v>1997</v>
      </c>
      <c r="D1186" s="12"/>
      <c r="E1186" s="13">
        <v>522</v>
      </c>
      <c r="F1186" s="13">
        <v>522</v>
      </c>
      <c r="G1186" s="13">
        <v>1044</v>
      </c>
      <c r="H1186" s="13">
        <v>0</v>
      </c>
      <c r="I1186" s="13">
        <v>0</v>
      </c>
      <c r="J1186" s="13">
        <v>0</v>
      </c>
      <c r="K1186" s="15">
        <v>522</v>
      </c>
      <c r="L1186" s="15">
        <v>522</v>
      </c>
      <c r="M1186" s="15">
        <v>1044</v>
      </c>
      <c r="O1186" s="13"/>
      <c r="P1186" s="13"/>
    </row>
    <row r="1187" spans="1:16" s="93" customFormat="1" ht="12.9" customHeight="1" x14ac:dyDescent="0.2">
      <c r="A1187" s="11" t="str">
        <f t="shared" si="23"/>
        <v>DOOMADGEE1998</v>
      </c>
      <c r="B1187" s="93" t="s">
        <v>166</v>
      </c>
      <c r="C1187" s="88">
        <v>1998</v>
      </c>
      <c r="D1187" s="89"/>
      <c r="E1187" s="15">
        <v>522</v>
      </c>
      <c r="F1187" s="15">
        <v>522</v>
      </c>
      <c r="G1187" s="15">
        <v>1044</v>
      </c>
      <c r="H1187" s="15">
        <v>0</v>
      </c>
      <c r="I1187" s="15">
        <v>0</v>
      </c>
      <c r="J1187" s="15">
        <v>0</v>
      </c>
      <c r="K1187" s="15">
        <v>522</v>
      </c>
      <c r="L1187" s="15">
        <v>522</v>
      </c>
      <c r="M1187" s="15">
        <v>1044</v>
      </c>
      <c r="O1187" s="13"/>
      <c r="P1187" s="13"/>
    </row>
    <row r="1188" spans="1:16" s="93" customFormat="1" ht="12.9" customHeight="1" x14ac:dyDescent="0.2">
      <c r="A1188" s="11" t="str">
        <f t="shared" si="23"/>
        <v>DOOMADGEE1999</v>
      </c>
      <c r="B1188" s="95" t="s">
        <v>166</v>
      </c>
      <c r="C1188" s="88">
        <v>1999</v>
      </c>
      <c r="D1188" s="89"/>
      <c r="E1188" s="15">
        <v>522</v>
      </c>
      <c r="F1188" s="15">
        <v>522</v>
      </c>
      <c r="G1188" s="15">
        <v>1044</v>
      </c>
      <c r="H1188" s="90">
        <v>0</v>
      </c>
      <c r="I1188" s="90">
        <v>0</v>
      </c>
      <c r="J1188" s="15">
        <v>0</v>
      </c>
      <c r="K1188" s="15">
        <v>522</v>
      </c>
      <c r="L1188" s="15">
        <v>522</v>
      </c>
      <c r="M1188" s="15">
        <v>1044</v>
      </c>
      <c r="O1188" s="13"/>
      <c r="P1188" s="13"/>
    </row>
    <row r="1189" spans="1:16" s="93" customFormat="1" ht="12.9" customHeight="1" x14ac:dyDescent="0.2">
      <c r="A1189" s="11" t="str">
        <f t="shared" si="23"/>
        <v>DOOMADGEE2000</v>
      </c>
      <c r="B1189" s="95" t="s">
        <v>166</v>
      </c>
      <c r="C1189" s="88">
        <v>2000</v>
      </c>
      <c r="D1189" s="89"/>
      <c r="E1189" s="15">
        <v>520</v>
      </c>
      <c r="F1189" s="15">
        <v>520</v>
      </c>
      <c r="G1189" s="15">
        <v>1040</v>
      </c>
      <c r="H1189" s="90">
        <v>0</v>
      </c>
      <c r="I1189" s="90">
        <v>0</v>
      </c>
      <c r="J1189" s="15">
        <v>0</v>
      </c>
      <c r="K1189" s="15">
        <v>520</v>
      </c>
      <c r="L1189" s="15">
        <v>520</v>
      </c>
      <c r="M1189" s="15">
        <v>1040</v>
      </c>
      <c r="O1189" s="13"/>
      <c r="P1189" s="13"/>
    </row>
    <row r="1190" spans="1:16" s="93" customFormat="1" ht="12.9" customHeight="1" x14ac:dyDescent="0.2">
      <c r="A1190" s="11" t="str">
        <f t="shared" si="23"/>
        <v>DOOMADGEE2001</v>
      </c>
      <c r="B1190" s="3" t="s">
        <v>166</v>
      </c>
      <c r="C1190" s="12">
        <v>2001</v>
      </c>
      <c r="D1190" s="12"/>
      <c r="E1190" s="13">
        <v>510</v>
      </c>
      <c r="F1190" s="13">
        <v>510</v>
      </c>
      <c r="G1190" s="13">
        <v>1020</v>
      </c>
      <c r="H1190" s="13">
        <v>0</v>
      </c>
      <c r="I1190" s="13">
        <v>0</v>
      </c>
      <c r="J1190" s="13">
        <v>0</v>
      </c>
      <c r="K1190" s="15">
        <v>510</v>
      </c>
      <c r="L1190" s="15">
        <v>510</v>
      </c>
      <c r="M1190" s="15">
        <v>1020</v>
      </c>
      <c r="O1190" s="13"/>
      <c r="P1190" s="13"/>
    </row>
    <row r="1191" spans="1:16" s="93" customFormat="1" ht="12.9" customHeight="1" x14ac:dyDescent="0.2">
      <c r="A1191" s="11" t="str">
        <f t="shared" si="23"/>
        <v>DOOMADGEE2002</v>
      </c>
      <c r="B1191" s="95" t="s">
        <v>166</v>
      </c>
      <c r="C1191" s="88">
        <v>2002</v>
      </c>
      <c r="D1191" s="89"/>
      <c r="E1191" s="15">
        <v>464</v>
      </c>
      <c r="F1191" s="15">
        <v>464</v>
      </c>
      <c r="G1191" s="15">
        <v>928</v>
      </c>
      <c r="H1191" s="90">
        <v>0</v>
      </c>
      <c r="I1191" s="90">
        <v>0</v>
      </c>
      <c r="J1191" s="15">
        <v>0</v>
      </c>
      <c r="K1191" s="15">
        <v>464</v>
      </c>
      <c r="L1191" s="15">
        <v>464</v>
      </c>
      <c r="M1191" s="15">
        <v>928</v>
      </c>
      <c r="O1191" s="13"/>
      <c r="P1191" s="13"/>
    </row>
    <row r="1192" spans="1:16" s="93" customFormat="1" ht="12.9" customHeight="1" x14ac:dyDescent="0.2">
      <c r="A1192" s="11" t="str">
        <f t="shared" si="23"/>
        <v>DOOMADGEE2003</v>
      </c>
      <c r="B1192" s="93" t="s">
        <v>166</v>
      </c>
      <c r="C1192" s="88">
        <v>2003</v>
      </c>
      <c r="D1192" s="89"/>
      <c r="E1192" s="15">
        <v>472</v>
      </c>
      <c r="F1192" s="15">
        <v>468</v>
      </c>
      <c r="G1192" s="15">
        <v>940</v>
      </c>
      <c r="H1192" s="15">
        <v>0</v>
      </c>
      <c r="I1192" s="15">
        <v>0</v>
      </c>
      <c r="J1192" s="15">
        <v>0</v>
      </c>
      <c r="K1192" s="15">
        <v>472</v>
      </c>
      <c r="L1192" s="15">
        <v>468</v>
      </c>
      <c r="M1192" s="15">
        <v>940</v>
      </c>
      <c r="O1192" s="13"/>
      <c r="P1192" s="13"/>
    </row>
    <row r="1193" spans="1:16" s="93" customFormat="1" ht="12.9" customHeight="1" x14ac:dyDescent="0.2">
      <c r="A1193" s="11" t="str">
        <f t="shared" si="23"/>
        <v>DOOMADGEE2004</v>
      </c>
      <c r="B1193" s="93" t="s">
        <v>166</v>
      </c>
      <c r="C1193" s="88">
        <v>2004</v>
      </c>
      <c r="D1193" s="89"/>
      <c r="E1193" s="15">
        <v>489</v>
      </c>
      <c r="F1193" s="15">
        <v>471</v>
      </c>
      <c r="G1193" s="15">
        <v>960</v>
      </c>
      <c r="H1193" s="15">
        <v>0</v>
      </c>
      <c r="I1193" s="15">
        <v>0</v>
      </c>
      <c r="J1193" s="15">
        <v>0</v>
      </c>
      <c r="K1193" s="15">
        <v>489</v>
      </c>
      <c r="L1193" s="15">
        <v>471</v>
      </c>
      <c r="M1193" s="15">
        <v>960</v>
      </c>
      <c r="O1193" s="13"/>
      <c r="P1193" s="13"/>
    </row>
    <row r="1194" spans="1:16" s="93" customFormat="1" ht="12.9" customHeight="1" x14ac:dyDescent="0.2">
      <c r="A1194" s="11" t="str">
        <f t="shared" si="23"/>
        <v>DOOMADGEE2005</v>
      </c>
      <c r="B1194" s="93" t="s">
        <v>166</v>
      </c>
      <c r="C1194" s="88">
        <v>2005</v>
      </c>
      <c r="D1194" s="89"/>
      <c r="E1194" s="15">
        <v>469</v>
      </c>
      <c r="F1194" s="15">
        <v>469</v>
      </c>
      <c r="G1194" s="15">
        <v>938</v>
      </c>
      <c r="H1194" s="15">
        <v>0</v>
      </c>
      <c r="I1194" s="15">
        <v>0</v>
      </c>
      <c r="J1194" s="15">
        <v>0</v>
      </c>
      <c r="K1194" s="15">
        <v>469</v>
      </c>
      <c r="L1194" s="15">
        <v>469</v>
      </c>
      <c r="M1194" s="15">
        <v>938</v>
      </c>
      <c r="O1194" s="13"/>
      <c r="P1194" s="13"/>
    </row>
    <row r="1195" spans="1:16" s="93" customFormat="1" ht="12.9" customHeight="1" x14ac:dyDescent="0.2">
      <c r="A1195" s="11" t="str">
        <f t="shared" si="23"/>
        <v>DOOMADGEE2006</v>
      </c>
      <c r="B1195" s="95" t="s">
        <v>166</v>
      </c>
      <c r="C1195" s="88">
        <v>2006</v>
      </c>
      <c r="D1195" s="89"/>
      <c r="E1195" s="15">
        <v>517</v>
      </c>
      <c r="F1195" s="15">
        <v>509</v>
      </c>
      <c r="G1195" s="15">
        <v>1026</v>
      </c>
      <c r="H1195" s="90">
        <v>0</v>
      </c>
      <c r="I1195" s="90">
        <v>0</v>
      </c>
      <c r="J1195" s="15">
        <v>0</v>
      </c>
      <c r="K1195" s="15">
        <v>517</v>
      </c>
      <c r="L1195" s="15">
        <v>509</v>
      </c>
      <c r="M1195" s="15">
        <v>1026</v>
      </c>
      <c r="O1195" s="13"/>
      <c r="P1195" s="13"/>
    </row>
    <row r="1196" spans="1:16" s="93" customFormat="1" ht="12.9" customHeight="1" x14ac:dyDescent="0.2">
      <c r="A1196" s="11" t="str">
        <f t="shared" si="23"/>
        <v>DOOMADGEE2007</v>
      </c>
      <c r="B1196" s="3" t="s">
        <v>166</v>
      </c>
      <c r="C1196" s="12">
        <v>2007</v>
      </c>
      <c r="D1196" s="12"/>
      <c r="E1196" s="13">
        <v>496</v>
      </c>
      <c r="F1196" s="13">
        <v>497</v>
      </c>
      <c r="G1196" s="13">
        <v>993</v>
      </c>
      <c r="H1196" s="13">
        <v>0</v>
      </c>
      <c r="I1196" s="13">
        <v>0</v>
      </c>
      <c r="J1196" s="13">
        <v>0</v>
      </c>
      <c r="K1196" s="15">
        <v>496</v>
      </c>
      <c r="L1196" s="15">
        <v>497</v>
      </c>
      <c r="M1196" s="15">
        <v>993</v>
      </c>
      <c r="O1196" s="13"/>
      <c r="P1196" s="13"/>
    </row>
    <row r="1197" spans="1:16" s="93" customFormat="1" ht="12.9" customHeight="1" x14ac:dyDescent="0.2">
      <c r="A1197" s="11" t="str">
        <f t="shared" si="23"/>
        <v>DOOMADGEE2008</v>
      </c>
      <c r="B1197" s="91" t="s">
        <v>166</v>
      </c>
      <c r="C1197" s="16">
        <v>2008</v>
      </c>
      <c r="D1197" s="89"/>
      <c r="E1197" s="92">
        <v>458</v>
      </c>
      <c r="F1197" s="92">
        <v>460</v>
      </c>
      <c r="G1197" s="92">
        <v>918</v>
      </c>
      <c r="H1197" s="92">
        <v>0</v>
      </c>
      <c r="I1197" s="92">
        <v>0</v>
      </c>
      <c r="J1197" s="92">
        <v>0</v>
      </c>
      <c r="K1197" s="15">
        <v>458</v>
      </c>
      <c r="L1197" s="15">
        <v>460</v>
      </c>
      <c r="M1197" s="15">
        <v>918</v>
      </c>
      <c r="O1197" s="13"/>
      <c r="P1197" s="13"/>
    </row>
    <row r="1198" spans="1:16" s="93" customFormat="1" ht="12.9" customHeight="1" x14ac:dyDescent="0.2">
      <c r="A1198" s="11" t="str">
        <f t="shared" si="23"/>
        <v>DOOMADGEE2009</v>
      </c>
      <c r="B1198" s="3" t="s">
        <v>166</v>
      </c>
      <c r="C1198" s="12">
        <v>2009</v>
      </c>
      <c r="D1198" s="12"/>
      <c r="E1198" s="13">
        <v>31</v>
      </c>
      <c r="F1198" s="13">
        <v>31</v>
      </c>
      <c r="G1198" s="13">
        <v>62</v>
      </c>
      <c r="H1198" s="13">
        <v>0</v>
      </c>
      <c r="I1198" s="13">
        <v>0</v>
      </c>
      <c r="J1198" s="13">
        <v>0</v>
      </c>
      <c r="K1198" s="15">
        <v>31</v>
      </c>
      <c r="L1198" s="15">
        <v>31</v>
      </c>
      <c r="M1198" s="15">
        <v>62</v>
      </c>
      <c r="O1198" s="13"/>
      <c r="P1198" s="13"/>
    </row>
    <row r="1199" spans="1:16" s="93" customFormat="1" ht="12.9" customHeight="1" x14ac:dyDescent="0.2">
      <c r="A1199" s="11" t="str">
        <f t="shared" si="23"/>
        <v>DOOMADGEE2010</v>
      </c>
      <c r="B1199" s="3" t="s">
        <v>166</v>
      </c>
      <c r="C1199" s="12">
        <v>2010</v>
      </c>
      <c r="D1199" s="12"/>
      <c r="E1199" s="13">
        <v>254</v>
      </c>
      <c r="F1199" s="13">
        <v>254</v>
      </c>
      <c r="G1199" s="13">
        <v>508</v>
      </c>
      <c r="H1199" s="13">
        <v>0</v>
      </c>
      <c r="I1199" s="13">
        <v>0</v>
      </c>
      <c r="J1199" s="13">
        <v>0</v>
      </c>
      <c r="K1199" s="15">
        <v>254</v>
      </c>
      <c r="L1199" s="15">
        <v>254</v>
      </c>
      <c r="M1199" s="15">
        <v>508</v>
      </c>
      <c r="O1199" s="13"/>
      <c r="P1199" s="13"/>
    </row>
    <row r="1200" spans="1:16" s="93" customFormat="1" ht="12.9" customHeight="1" x14ac:dyDescent="0.2">
      <c r="A1200" s="11" t="str">
        <f t="shared" si="23"/>
        <v>DOOMADGEE2011</v>
      </c>
      <c r="B1200" s="95" t="s">
        <v>166</v>
      </c>
      <c r="C1200" s="88">
        <v>2011</v>
      </c>
      <c r="D1200" s="89"/>
      <c r="E1200" s="15">
        <v>509</v>
      </c>
      <c r="F1200" s="15">
        <v>509</v>
      </c>
      <c r="G1200" s="15">
        <v>1018</v>
      </c>
      <c r="H1200" s="90">
        <v>0</v>
      </c>
      <c r="I1200" s="90">
        <v>0</v>
      </c>
      <c r="J1200" s="15">
        <v>0</v>
      </c>
      <c r="K1200" s="15">
        <v>509</v>
      </c>
      <c r="L1200" s="15">
        <v>509</v>
      </c>
      <c r="M1200" s="15">
        <v>1018</v>
      </c>
      <c r="O1200" s="13"/>
      <c r="P1200" s="13"/>
    </row>
    <row r="1201" spans="1:16" s="93" customFormat="1" ht="12.9" customHeight="1" x14ac:dyDescent="0.2">
      <c r="A1201" s="11" t="str">
        <f t="shared" ref="A1201:A1240" si="24">CONCATENATE(B1201,C1201)</f>
        <v>DOOMADGEE2012</v>
      </c>
      <c r="B1201" s="3" t="s">
        <v>166</v>
      </c>
      <c r="C1201" s="12">
        <v>2012</v>
      </c>
      <c r="D1201" s="12"/>
      <c r="E1201" s="13">
        <v>508</v>
      </c>
      <c r="F1201" s="13">
        <v>508</v>
      </c>
      <c r="G1201" s="13">
        <v>1016</v>
      </c>
      <c r="H1201" s="13">
        <v>0</v>
      </c>
      <c r="I1201" s="13">
        <v>0</v>
      </c>
      <c r="J1201" s="13">
        <v>0</v>
      </c>
      <c r="K1201" s="15">
        <v>508</v>
      </c>
      <c r="L1201" s="15">
        <v>508</v>
      </c>
      <c r="M1201" s="15">
        <v>1016</v>
      </c>
      <c r="O1201" s="13"/>
      <c r="P1201" s="13"/>
    </row>
    <row r="1202" spans="1:16" s="93" customFormat="1" ht="12.9" customHeight="1" x14ac:dyDescent="0.2">
      <c r="A1202" s="11" t="str">
        <f t="shared" si="24"/>
        <v>DOOMADGEE2013</v>
      </c>
      <c r="B1202" s="3" t="s">
        <v>166</v>
      </c>
      <c r="C1202" s="12">
        <v>2013</v>
      </c>
      <c r="D1202" s="12"/>
      <c r="E1202" s="13">
        <v>417</v>
      </c>
      <c r="F1202" s="13">
        <v>417</v>
      </c>
      <c r="G1202" s="13">
        <v>834</v>
      </c>
      <c r="H1202" s="13">
        <v>0</v>
      </c>
      <c r="I1202" s="13">
        <v>0</v>
      </c>
      <c r="J1202" s="13">
        <v>0</v>
      </c>
      <c r="K1202" s="15">
        <v>417</v>
      </c>
      <c r="L1202" s="15">
        <v>417</v>
      </c>
      <c r="M1202" s="15">
        <v>834</v>
      </c>
      <c r="O1202" s="13"/>
      <c r="P1202" s="13"/>
    </row>
    <row r="1203" spans="1:16" s="93" customFormat="1" ht="12.9" customHeight="1" x14ac:dyDescent="0.2">
      <c r="A1203" s="11" t="str">
        <f t="shared" si="24"/>
        <v>DOOMADGEE2014</v>
      </c>
      <c r="B1203" s="3" t="s">
        <v>166</v>
      </c>
      <c r="C1203" s="12">
        <v>2014</v>
      </c>
      <c r="D1203" s="12"/>
      <c r="E1203" s="13">
        <v>410</v>
      </c>
      <c r="F1203" s="13">
        <v>410</v>
      </c>
      <c r="G1203" s="13">
        <v>820</v>
      </c>
      <c r="H1203" s="13">
        <v>0</v>
      </c>
      <c r="I1203" s="13">
        <v>0</v>
      </c>
      <c r="J1203" s="13">
        <v>0</v>
      </c>
      <c r="K1203" s="15">
        <v>410</v>
      </c>
      <c r="L1203" s="15">
        <v>410</v>
      </c>
      <c r="M1203" s="15">
        <v>820</v>
      </c>
      <c r="O1203" s="13"/>
      <c r="P1203" s="13"/>
    </row>
    <row r="1204" spans="1:16" s="93" customFormat="1" ht="12.9" customHeight="1" x14ac:dyDescent="0.2">
      <c r="A1204" s="11" t="str">
        <f t="shared" si="24"/>
        <v>DOOMADGEE2015</v>
      </c>
      <c r="B1204" s="93" t="s">
        <v>166</v>
      </c>
      <c r="C1204" s="88">
        <v>2015</v>
      </c>
      <c r="D1204" s="89"/>
      <c r="E1204" s="15">
        <v>447</v>
      </c>
      <c r="F1204" s="15">
        <v>447</v>
      </c>
      <c r="G1204" s="15">
        <v>894</v>
      </c>
      <c r="H1204" s="15">
        <v>0</v>
      </c>
      <c r="I1204" s="15">
        <v>0</v>
      </c>
      <c r="J1204" s="15">
        <v>0</v>
      </c>
      <c r="K1204" s="15">
        <v>447</v>
      </c>
      <c r="L1204" s="15">
        <v>447</v>
      </c>
      <c r="M1204" s="15">
        <v>894</v>
      </c>
      <c r="O1204" s="13"/>
      <c r="P1204" s="13"/>
    </row>
    <row r="1205" spans="1:16" s="93" customFormat="1" ht="12.9" customHeight="1" x14ac:dyDescent="0.2">
      <c r="A1205" s="11" t="str">
        <f t="shared" si="24"/>
        <v>DOOMADGEE2016</v>
      </c>
      <c r="B1205" s="3" t="s">
        <v>166</v>
      </c>
      <c r="C1205" s="12">
        <v>2016</v>
      </c>
      <c r="D1205" s="12"/>
      <c r="E1205" s="13">
        <v>489</v>
      </c>
      <c r="F1205" s="13">
        <v>495</v>
      </c>
      <c r="G1205" s="13">
        <v>984</v>
      </c>
      <c r="H1205" s="13">
        <v>0</v>
      </c>
      <c r="I1205" s="13">
        <v>0</v>
      </c>
      <c r="J1205" s="13">
        <v>0</v>
      </c>
      <c r="K1205" s="15">
        <v>489</v>
      </c>
      <c r="L1205" s="15">
        <v>495</v>
      </c>
      <c r="M1205" s="15">
        <v>984</v>
      </c>
      <c r="O1205" s="13"/>
      <c r="P1205" s="13"/>
    </row>
    <row r="1206" spans="1:16" s="93" customFormat="1" ht="12.9" customHeight="1" x14ac:dyDescent="0.2">
      <c r="A1206" s="11" t="str">
        <f t="shared" si="24"/>
        <v>DOOMADGEE2017</v>
      </c>
      <c r="B1206" s="3" t="s">
        <v>166</v>
      </c>
      <c r="C1206" s="12">
        <v>2017</v>
      </c>
      <c r="D1206" s="12"/>
      <c r="E1206" s="13">
        <v>463</v>
      </c>
      <c r="F1206" s="13">
        <v>463</v>
      </c>
      <c r="G1206" s="13">
        <v>926</v>
      </c>
      <c r="H1206" s="13">
        <v>0</v>
      </c>
      <c r="I1206" s="13">
        <v>0</v>
      </c>
      <c r="J1206" s="13">
        <v>0</v>
      </c>
      <c r="K1206" s="15">
        <v>463</v>
      </c>
      <c r="L1206" s="15">
        <v>463</v>
      </c>
      <c r="M1206" s="15">
        <v>926</v>
      </c>
      <c r="O1206" s="13"/>
      <c r="P1206" s="13"/>
    </row>
    <row r="1207" spans="1:16" s="93" customFormat="1" ht="12.9" customHeight="1" x14ac:dyDescent="0.2">
      <c r="A1207" s="11" t="str">
        <f t="shared" si="24"/>
        <v>DOOMADGEE2018</v>
      </c>
      <c r="B1207" s="3" t="s">
        <v>166</v>
      </c>
      <c r="C1207" s="12">
        <v>2018</v>
      </c>
      <c r="D1207" s="12"/>
      <c r="E1207" s="13">
        <v>410</v>
      </c>
      <c r="F1207" s="13">
        <v>410</v>
      </c>
      <c r="G1207" s="13">
        <v>820</v>
      </c>
      <c r="H1207" s="13">
        <v>0</v>
      </c>
      <c r="I1207" s="13">
        <v>0</v>
      </c>
      <c r="J1207" s="13">
        <v>0</v>
      </c>
      <c r="K1207" s="15">
        <v>410</v>
      </c>
      <c r="L1207" s="15">
        <v>410</v>
      </c>
      <c r="M1207" s="15">
        <v>820</v>
      </c>
      <c r="O1207" s="13"/>
      <c r="P1207" s="13"/>
    </row>
    <row r="1208" spans="1:16" s="93" customFormat="1" ht="12.9" customHeight="1" x14ac:dyDescent="0.2">
      <c r="A1208" s="11" t="str">
        <f t="shared" si="24"/>
        <v>DOOMADGEE2019</v>
      </c>
      <c r="B1208" s="3" t="s">
        <v>166</v>
      </c>
      <c r="C1208" s="12">
        <v>2019</v>
      </c>
      <c r="D1208" s="12"/>
      <c r="E1208" s="13">
        <v>495</v>
      </c>
      <c r="F1208" s="13">
        <v>495</v>
      </c>
      <c r="G1208" s="13">
        <v>990</v>
      </c>
      <c r="H1208" s="13">
        <v>0</v>
      </c>
      <c r="I1208" s="13">
        <v>0</v>
      </c>
      <c r="J1208" s="13">
        <v>0</v>
      </c>
      <c r="K1208" s="15">
        <v>495</v>
      </c>
      <c r="L1208" s="15">
        <v>495</v>
      </c>
      <c r="M1208" s="15">
        <v>990</v>
      </c>
      <c r="O1208" s="13"/>
      <c r="P1208" s="13"/>
    </row>
    <row r="1209" spans="1:16" s="93" customFormat="1" ht="12.9" customHeight="1" x14ac:dyDescent="0.2">
      <c r="A1209" s="11" t="str">
        <f t="shared" si="24"/>
        <v>DOOMADGEE2020</v>
      </c>
      <c r="B1209" s="3" t="s">
        <v>166</v>
      </c>
      <c r="C1209" s="12">
        <v>2020</v>
      </c>
      <c r="D1209" s="12"/>
      <c r="E1209" s="13">
        <v>502</v>
      </c>
      <c r="F1209" s="13">
        <v>502</v>
      </c>
      <c r="G1209" s="13">
        <v>1004</v>
      </c>
      <c r="H1209" s="13">
        <v>0</v>
      </c>
      <c r="I1209" s="13">
        <v>0</v>
      </c>
      <c r="J1209" s="13">
        <v>0</v>
      </c>
      <c r="K1209" s="15">
        <v>502</v>
      </c>
      <c r="L1209" s="15">
        <v>502</v>
      </c>
      <c r="M1209" s="15">
        <v>1004</v>
      </c>
      <c r="O1209" s="13"/>
      <c r="P1209" s="13"/>
    </row>
    <row r="1210" spans="1:16" s="93" customFormat="1" ht="12.9" customHeight="1" x14ac:dyDescent="0.2">
      <c r="A1210" s="11" t="str">
        <f t="shared" si="24"/>
        <v>DOOMADGEE2021</v>
      </c>
      <c r="B1210" s="91" t="s">
        <v>166</v>
      </c>
      <c r="C1210" s="12">
        <v>2021</v>
      </c>
      <c r="D1210" s="12"/>
      <c r="E1210" s="13">
        <v>519</v>
      </c>
      <c r="F1210" s="13">
        <v>520</v>
      </c>
      <c r="G1210" s="13">
        <v>1039</v>
      </c>
      <c r="H1210" s="13">
        <v>0</v>
      </c>
      <c r="I1210" s="13">
        <v>0</v>
      </c>
      <c r="J1210" s="13">
        <v>0</v>
      </c>
      <c r="K1210" s="15">
        <v>519</v>
      </c>
      <c r="L1210" s="15">
        <v>520</v>
      </c>
      <c r="M1210" s="15">
        <v>1039</v>
      </c>
      <c r="O1210" s="13"/>
      <c r="P1210" s="13"/>
    </row>
    <row r="1211" spans="1:16" s="93" customFormat="1" ht="12.9" customHeight="1" x14ac:dyDescent="0.2">
      <c r="A1211" s="11" t="str">
        <f t="shared" si="24"/>
        <v>DOOMADGEE2022</v>
      </c>
      <c r="B1211" s="3" t="s">
        <v>166</v>
      </c>
      <c r="C1211" s="12">
        <v>2022</v>
      </c>
      <c r="D1211" s="12"/>
      <c r="E1211" s="13">
        <v>523</v>
      </c>
      <c r="F1211" s="13">
        <v>523</v>
      </c>
      <c r="G1211" s="13">
        <v>1046</v>
      </c>
      <c r="H1211" s="13">
        <v>0</v>
      </c>
      <c r="I1211" s="13">
        <v>0</v>
      </c>
      <c r="J1211" s="13">
        <v>0</v>
      </c>
      <c r="K1211" s="15">
        <v>523</v>
      </c>
      <c r="L1211" s="15">
        <v>523</v>
      </c>
      <c r="M1211" s="15">
        <v>1046</v>
      </c>
      <c r="O1211" s="13"/>
      <c r="P1211" s="13"/>
    </row>
    <row r="1212" spans="1:16" s="93" customFormat="1" ht="12.9" customHeight="1" x14ac:dyDescent="0.2">
      <c r="A1212" s="11" t="str">
        <f t="shared" si="24"/>
        <v>DOOMADGEE2023</v>
      </c>
      <c r="B1212" s="91" t="s">
        <v>166</v>
      </c>
      <c r="C1212" s="16">
        <v>2023</v>
      </c>
      <c r="D1212" s="89"/>
      <c r="E1212" s="92">
        <v>515</v>
      </c>
      <c r="F1212" s="92">
        <v>516</v>
      </c>
      <c r="G1212" s="92">
        <v>1031</v>
      </c>
      <c r="H1212" s="92">
        <v>0</v>
      </c>
      <c r="I1212" s="92">
        <v>0</v>
      </c>
      <c r="J1212" s="92">
        <v>0</v>
      </c>
      <c r="K1212" s="15">
        <v>515</v>
      </c>
      <c r="L1212" s="15">
        <v>516</v>
      </c>
      <c r="M1212" s="15">
        <v>1031</v>
      </c>
      <c r="O1212" s="13"/>
      <c r="P1212" s="13"/>
    </row>
    <row r="1213" spans="1:16" s="93" customFormat="1" ht="12.9" customHeight="1" x14ac:dyDescent="0.2">
      <c r="A1213" s="11" t="str">
        <f t="shared" si="24"/>
        <v>DOOMADGEE2024</v>
      </c>
      <c r="B1213" s="3" t="s">
        <v>166</v>
      </c>
      <c r="C1213" s="12">
        <v>2024</v>
      </c>
      <c r="D1213" s="12"/>
      <c r="E1213" s="13">
        <v>520</v>
      </c>
      <c r="F1213" s="13">
        <v>520</v>
      </c>
      <c r="G1213" s="13">
        <v>1040</v>
      </c>
      <c r="H1213" s="13">
        <v>0</v>
      </c>
      <c r="I1213" s="13">
        <v>0</v>
      </c>
      <c r="J1213" s="13">
        <v>0</v>
      </c>
      <c r="K1213" s="15">
        <v>520</v>
      </c>
      <c r="L1213" s="15">
        <v>520</v>
      </c>
      <c r="M1213" s="15">
        <v>1040</v>
      </c>
      <c r="O1213" s="13"/>
      <c r="P1213" s="13"/>
    </row>
    <row r="1214" spans="1:16" s="93" customFormat="1" ht="12.9" customHeight="1" x14ac:dyDescent="0.2">
      <c r="A1214" s="11" t="str">
        <f t="shared" si="24"/>
        <v>DUBBO1985</v>
      </c>
      <c r="B1214" s="3" t="s">
        <v>6</v>
      </c>
      <c r="C1214" s="12">
        <v>1985</v>
      </c>
      <c r="D1214" s="12"/>
      <c r="E1214" s="13">
        <v>1590</v>
      </c>
      <c r="F1214" s="13">
        <v>1590</v>
      </c>
      <c r="G1214" s="13">
        <v>3180</v>
      </c>
      <c r="H1214" s="13">
        <v>0</v>
      </c>
      <c r="I1214" s="13">
        <v>0</v>
      </c>
      <c r="J1214" s="13">
        <v>0</v>
      </c>
      <c r="K1214" s="15">
        <v>1590</v>
      </c>
      <c r="L1214" s="15">
        <v>1590</v>
      </c>
      <c r="M1214" s="15">
        <v>3180</v>
      </c>
      <c r="O1214" s="13"/>
      <c r="P1214" s="13"/>
    </row>
    <row r="1215" spans="1:16" s="93" customFormat="1" ht="12.9" customHeight="1" x14ac:dyDescent="0.2">
      <c r="A1215" s="11" t="str">
        <f t="shared" si="24"/>
        <v>DUBBO1986</v>
      </c>
      <c r="B1215" s="3" t="s">
        <v>6</v>
      </c>
      <c r="C1215" s="12">
        <v>1986</v>
      </c>
      <c r="D1215" s="12"/>
      <c r="E1215" s="13">
        <v>1424</v>
      </c>
      <c r="F1215" s="13">
        <v>1396</v>
      </c>
      <c r="G1215" s="13">
        <v>2820</v>
      </c>
      <c r="H1215" s="13">
        <v>0</v>
      </c>
      <c r="I1215" s="13">
        <v>0</v>
      </c>
      <c r="J1215" s="13">
        <v>0</v>
      </c>
      <c r="K1215" s="15">
        <v>1424</v>
      </c>
      <c r="L1215" s="15">
        <v>1396</v>
      </c>
      <c r="M1215" s="15">
        <v>2820</v>
      </c>
      <c r="O1215" s="13"/>
      <c r="P1215" s="13"/>
    </row>
    <row r="1216" spans="1:16" s="93" customFormat="1" ht="12.9" customHeight="1" x14ac:dyDescent="0.2">
      <c r="A1216" s="11" t="str">
        <f t="shared" si="24"/>
        <v>DUBBO1987</v>
      </c>
      <c r="B1216" s="93" t="s">
        <v>6</v>
      </c>
      <c r="C1216" s="88">
        <v>1987</v>
      </c>
      <c r="D1216" s="89"/>
      <c r="E1216" s="15">
        <v>1538</v>
      </c>
      <c r="F1216" s="15">
        <v>1522</v>
      </c>
      <c r="G1216" s="15">
        <v>3060</v>
      </c>
      <c r="H1216" s="15">
        <v>0</v>
      </c>
      <c r="I1216" s="15">
        <v>0</v>
      </c>
      <c r="J1216" s="15">
        <v>0</v>
      </c>
      <c r="K1216" s="15">
        <v>1538</v>
      </c>
      <c r="L1216" s="15">
        <v>1522</v>
      </c>
      <c r="M1216" s="15">
        <v>3060</v>
      </c>
      <c r="O1216" s="13"/>
      <c r="P1216" s="13"/>
    </row>
    <row r="1217" spans="1:16" s="93" customFormat="1" ht="12.9" customHeight="1" x14ac:dyDescent="0.2">
      <c r="A1217" s="11" t="str">
        <f t="shared" si="24"/>
        <v>DUBBO1988</v>
      </c>
      <c r="B1217" s="3" t="s">
        <v>6</v>
      </c>
      <c r="C1217" s="12">
        <v>1988</v>
      </c>
      <c r="D1217" s="12"/>
      <c r="E1217" s="13">
        <v>3176</v>
      </c>
      <c r="F1217" s="13">
        <v>3267</v>
      </c>
      <c r="G1217" s="13">
        <v>6443</v>
      </c>
      <c r="H1217" s="13">
        <v>0</v>
      </c>
      <c r="I1217" s="13">
        <v>0</v>
      </c>
      <c r="J1217" s="13">
        <v>0</v>
      </c>
      <c r="K1217" s="15">
        <v>3176</v>
      </c>
      <c r="L1217" s="15">
        <v>3267</v>
      </c>
      <c r="M1217" s="15">
        <v>6443</v>
      </c>
      <c r="O1217" s="13"/>
      <c r="P1217" s="13"/>
    </row>
    <row r="1218" spans="1:16" s="93" customFormat="1" ht="12.9" customHeight="1" x14ac:dyDescent="0.2">
      <c r="A1218" s="11" t="str">
        <f t="shared" si="24"/>
        <v>DUBBO1989</v>
      </c>
      <c r="B1218" s="3" t="s">
        <v>6</v>
      </c>
      <c r="C1218" s="12">
        <v>1989</v>
      </c>
      <c r="D1218" s="12"/>
      <c r="E1218" s="13">
        <v>2696</v>
      </c>
      <c r="F1218" s="13">
        <v>2757</v>
      </c>
      <c r="G1218" s="13">
        <v>5453</v>
      </c>
      <c r="H1218" s="13">
        <v>0</v>
      </c>
      <c r="I1218" s="13">
        <v>0</v>
      </c>
      <c r="J1218" s="13">
        <v>0</v>
      </c>
      <c r="K1218" s="15">
        <v>2696</v>
      </c>
      <c r="L1218" s="15">
        <v>2757</v>
      </c>
      <c r="M1218" s="15">
        <v>5453</v>
      </c>
      <c r="O1218" s="13"/>
      <c r="P1218" s="13"/>
    </row>
    <row r="1219" spans="1:16" s="93" customFormat="1" ht="12.9" customHeight="1" x14ac:dyDescent="0.2">
      <c r="A1219" s="11" t="str">
        <f t="shared" si="24"/>
        <v>DUBBO1990</v>
      </c>
      <c r="B1219" s="93" t="s">
        <v>6</v>
      </c>
      <c r="C1219" s="88">
        <v>1990</v>
      </c>
      <c r="D1219" s="89"/>
      <c r="E1219" s="15">
        <v>4210</v>
      </c>
      <c r="F1219" s="15">
        <v>4290</v>
      </c>
      <c r="G1219" s="15">
        <v>8500</v>
      </c>
      <c r="H1219" s="15">
        <v>0</v>
      </c>
      <c r="I1219" s="15">
        <v>0</v>
      </c>
      <c r="J1219" s="15">
        <v>0</v>
      </c>
      <c r="K1219" s="15">
        <v>4210</v>
      </c>
      <c r="L1219" s="15">
        <v>4290</v>
      </c>
      <c r="M1219" s="15">
        <v>8500</v>
      </c>
      <c r="O1219" s="13"/>
      <c r="P1219" s="13"/>
    </row>
    <row r="1220" spans="1:16" s="93" customFormat="1" ht="12.9" customHeight="1" x14ac:dyDescent="0.2">
      <c r="A1220" s="11" t="str">
        <f t="shared" si="24"/>
        <v>DUBBO1991</v>
      </c>
      <c r="B1220" s="95" t="s">
        <v>6</v>
      </c>
      <c r="C1220" s="88">
        <v>1991</v>
      </c>
      <c r="D1220" s="89"/>
      <c r="E1220" s="15">
        <v>3225</v>
      </c>
      <c r="F1220" s="15">
        <v>3294</v>
      </c>
      <c r="G1220" s="15">
        <v>6519</v>
      </c>
      <c r="H1220" s="90">
        <v>0</v>
      </c>
      <c r="I1220" s="90">
        <v>0</v>
      </c>
      <c r="J1220" s="15">
        <v>0</v>
      </c>
      <c r="K1220" s="15">
        <v>3225</v>
      </c>
      <c r="L1220" s="15">
        <v>3294</v>
      </c>
      <c r="M1220" s="15">
        <v>6519</v>
      </c>
      <c r="O1220" s="13"/>
      <c r="P1220" s="13"/>
    </row>
    <row r="1221" spans="1:16" s="93" customFormat="1" ht="12.9" customHeight="1" x14ac:dyDescent="0.2">
      <c r="A1221" s="11" t="str">
        <f t="shared" si="24"/>
        <v>DUBBO1992</v>
      </c>
      <c r="B1221" s="95" t="s">
        <v>6</v>
      </c>
      <c r="C1221" s="88">
        <v>1992</v>
      </c>
      <c r="D1221" s="89"/>
      <c r="E1221" s="15">
        <v>3240</v>
      </c>
      <c r="F1221" s="15">
        <v>3284</v>
      </c>
      <c r="G1221" s="15">
        <v>6524</v>
      </c>
      <c r="H1221" s="90">
        <v>0</v>
      </c>
      <c r="I1221" s="90">
        <v>0</v>
      </c>
      <c r="J1221" s="15">
        <v>0</v>
      </c>
      <c r="K1221" s="15">
        <v>3240</v>
      </c>
      <c r="L1221" s="15">
        <v>3284</v>
      </c>
      <c r="M1221" s="15">
        <v>6524</v>
      </c>
      <c r="O1221" s="13"/>
      <c r="P1221" s="13"/>
    </row>
    <row r="1222" spans="1:16" s="93" customFormat="1" ht="12.9" customHeight="1" x14ac:dyDescent="0.2">
      <c r="A1222" s="11" t="str">
        <f t="shared" si="24"/>
        <v>DUBBO1993</v>
      </c>
      <c r="B1222" s="3" t="s">
        <v>6</v>
      </c>
      <c r="C1222" s="12">
        <v>1993</v>
      </c>
      <c r="D1222" s="12"/>
      <c r="E1222" s="13">
        <v>3237</v>
      </c>
      <c r="F1222" s="13">
        <v>3204</v>
      </c>
      <c r="G1222" s="13">
        <v>6441</v>
      </c>
      <c r="H1222" s="13">
        <v>0</v>
      </c>
      <c r="I1222" s="13">
        <v>0</v>
      </c>
      <c r="J1222" s="13">
        <v>0</v>
      </c>
      <c r="K1222" s="15">
        <v>3237</v>
      </c>
      <c r="L1222" s="15">
        <v>3204</v>
      </c>
      <c r="M1222" s="15">
        <v>6441</v>
      </c>
      <c r="O1222" s="13"/>
      <c r="P1222" s="13"/>
    </row>
    <row r="1223" spans="1:16" s="93" customFormat="1" ht="12.9" customHeight="1" x14ac:dyDescent="0.2">
      <c r="A1223" s="11" t="str">
        <f t="shared" si="24"/>
        <v>DUBBO1994</v>
      </c>
      <c r="B1223" s="93" t="s">
        <v>6</v>
      </c>
      <c r="C1223" s="88">
        <v>1994</v>
      </c>
      <c r="D1223" s="89"/>
      <c r="E1223" s="15">
        <v>3700</v>
      </c>
      <c r="F1223" s="15">
        <v>3689</v>
      </c>
      <c r="G1223" s="15">
        <v>7389</v>
      </c>
      <c r="H1223" s="15">
        <v>0</v>
      </c>
      <c r="I1223" s="15">
        <v>0</v>
      </c>
      <c r="J1223" s="15">
        <v>0</v>
      </c>
      <c r="K1223" s="15">
        <v>3700</v>
      </c>
      <c r="L1223" s="15">
        <v>3689</v>
      </c>
      <c r="M1223" s="15">
        <v>7389</v>
      </c>
      <c r="O1223" s="13"/>
      <c r="P1223" s="13"/>
    </row>
    <row r="1224" spans="1:16" s="93" customFormat="1" ht="12.9" customHeight="1" x14ac:dyDescent="0.2">
      <c r="A1224" s="11" t="str">
        <f t="shared" si="24"/>
        <v>DUBBO1995</v>
      </c>
      <c r="B1224" s="93" t="s">
        <v>6</v>
      </c>
      <c r="C1224" s="12">
        <v>1995</v>
      </c>
      <c r="D1224" s="89"/>
      <c r="E1224" s="94">
        <v>4608</v>
      </c>
      <c r="F1224" s="94">
        <v>4637</v>
      </c>
      <c r="G1224" s="94">
        <v>9245</v>
      </c>
      <c r="H1224" s="94">
        <v>0</v>
      </c>
      <c r="I1224" s="94">
        <v>0</v>
      </c>
      <c r="J1224" s="94">
        <v>0</v>
      </c>
      <c r="K1224" s="15">
        <v>4608</v>
      </c>
      <c r="L1224" s="15">
        <v>4637</v>
      </c>
      <c r="M1224" s="15">
        <v>9245</v>
      </c>
      <c r="O1224" s="13"/>
      <c r="P1224" s="13"/>
    </row>
    <row r="1225" spans="1:16" s="93" customFormat="1" ht="12.9" customHeight="1" x14ac:dyDescent="0.2">
      <c r="A1225" s="11" t="str">
        <f t="shared" si="24"/>
        <v>DUBBO1996</v>
      </c>
      <c r="B1225" s="93" t="s">
        <v>6</v>
      </c>
      <c r="C1225" s="88">
        <v>1996</v>
      </c>
      <c r="D1225" s="89"/>
      <c r="E1225" s="15">
        <v>4834</v>
      </c>
      <c r="F1225" s="15">
        <v>4872</v>
      </c>
      <c r="G1225" s="15">
        <v>9706</v>
      </c>
      <c r="H1225" s="15">
        <v>0</v>
      </c>
      <c r="I1225" s="15">
        <v>0</v>
      </c>
      <c r="J1225" s="15">
        <v>0</v>
      </c>
      <c r="K1225" s="15">
        <v>4834</v>
      </c>
      <c r="L1225" s="15">
        <v>4872</v>
      </c>
      <c r="M1225" s="15">
        <v>9706</v>
      </c>
      <c r="O1225" s="13"/>
      <c r="P1225" s="13"/>
    </row>
    <row r="1226" spans="1:16" s="93" customFormat="1" ht="12.9" customHeight="1" x14ac:dyDescent="0.2">
      <c r="A1226" s="11" t="str">
        <f t="shared" si="24"/>
        <v>DUBBO1997</v>
      </c>
      <c r="B1226" s="95" t="s">
        <v>6</v>
      </c>
      <c r="C1226" s="88">
        <v>1997</v>
      </c>
      <c r="D1226" s="89"/>
      <c r="E1226" s="15">
        <v>4972</v>
      </c>
      <c r="F1226" s="15">
        <v>4981</v>
      </c>
      <c r="G1226" s="15">
        <v>9953</v>
      </c>
      <c r="H1226" s="90">
        <v>0</v>
      </c>
      <c r="I1226" s="90">
        <v>0</v>
      </c>
      <c r="J1226" s="15">
        <v>0</v>
      </c>
      <c r="K1226" s="15">
        <v>4972</v>
      </c>
      <c r="L1226" s="15">
        <v>4981</v>
      </c>
      <c r="M1226" s="15">
        <v>9953</v>
      </c>
      <c r="O1226" s="13"/>
      <c r="P1226" s="13"/>
    </row>
    <row r="1227" spans="1:16" s="93" customFormat="1" ht="12.9" customHeight="1" x14ac:dyDescent="0.2">
      <c r="A1227" s="11" t="str">
        <f t="shared" si="24"/>
        <v>DUBBO1998</v>
      </c>
      <c r="B1227" s="3" t="s">
        <v>6</v>
      </c>
      <c r="C1227" s="12">
        <v>1998</v>
      </c>
      <c r="D1227" s="12"/>
      <c r="E1227" s="13">
        <v>5164</v>
      </c>
      <c r="F1227" s="13">
        <v>5202</v>
      </c>
      <c r="G1227" s="13">
        <v>10366</v>
      </c>
      <c r="H1227" s="13">
        <v>0</v>
      </c>
      <c r="I1227" s="13">
        <v>0</v>
      </c>
      <c r="J1227" s="13">
        <v>0</v>
      </c>
      <c r="K1227" s="15">
        <v>5164</v>
      </c>
      <c r="L1227" s="15">
        <v>5202</v>
      </c>
      <c r="M1227" s="15">
        <v>10366</v>
      </c>
      <c r="O1227" s="13"/>
      <c r="P1227" s="13"/>
    </row>
    <row r="1228" spans="1:16" s="93" customFormat="1" ht="12.9" customHeight="1" x14ac:dyDescent="0.2">
      <c r="A1228" s="11" t="str">
        <f t="shared" si="24"/>
        <v>DUBBO1999</v>
      </c>
      <c r="B1228" s="93" t="s">
        <v>6</v>
      </c>
      <c r="C1228" s="88">
        <v>1999</v>
      </c>
      <c r="D1228" s="89"/>
      <c r="E1228" s="15">
        <v>4864</v>
      </c>
      <c r="F1228" s="15">
        <v>4840</v>
      </c>
      <c r="G1228" s="15">
        <v>9704</v>
      </c>
      <c r="H1228" s="15">
        <v>0</v>
      </c>
      <c r="I1228" s="15">
        <v>0</v>
      </c>
      <c r="J1228" s="15">
        <v>0</v>
      </c>
      <c r="K1228" s="15">
        <v>4864</v>
      </c>
      <c r="L1228" s="15">
        <v>4840</v>
      </c>
      <c r="M1228" s="15">
        <v>9704</v>
      </c>
      <c r="O1228" s="13"/>
      <c r="P1228" s="13"/>
    </row>
    <row r="1229" spans="1:16" s="93" customFormat="1" ht="12.9" customHeight="1" x14ac:dyDescent="0.2">
      <c r="A1229" s="11" t="str">
        <f t="shared" si="24"/>
        <v>DUBBO2000</v>
      </c>
      <c r="B1229" s="93" t="s">
        <v>6</v>
      </c>
      <c r="C1229" s="88">
        <v>2000</v>
      </c>
      <c r="D1229" s="89"/>
      <c r="E1229" s="15">
        <v>4757</v>
      </c>
      <c r="F1229" s="15">
        <v>4765</v>
      </c>
      <c r="G1229" s="15">
        <v>9522</v>
      </c>
      <c r="H1229" s="15">
        <v>0</v>
      </c>
      <c r="I1229" s="15">
        <v>0</v>
      </c>
      <c r="J1229" s="15">
        <v>0</v>
      </c>
      <c r="K1229" s="15">
        <v>4757</v>
      </c>
      <c r="L1229" s="15">
        <v>4765</v>
      </c>
      <c r="M1229" s="15">
        <v>9522</v>
      </c>
      <c r="O1229" s="13"/>
      <c r="P1229" s="13"/>
    </row>
    <row r="1230" spans="1:16" s="93" customFormat="1" ht="12.9" customHeight="1" x14ac:dyDescent="0.2">
      <c r="A1230" s="11" t="str">
        <f t="shared" si="24"/>
        <v>DUBBO2001</v>
      </c>
      <c r="B1230" s="93" t="s">
        <v>6</v>
      </c>
      <c r="C1230" s="88">
        <v>2001</v>
      </c>
      <c r="D1230" s="89"/>
      <c r="E1230" s="15">
        <v>4456</v>
      </c>
      <c r="F1230" s="15">
        <v>4444</v>
      </c>
      <c r="G1230" s="15">
        <v>8900</v>
      </c>
      <c r="H1230" s="15">
        <v>0</v>
      </c>
      <c r="I1230" s="15">
        <v>0</v>
      </c>
      <c r="J1230" s="15">
        <v>0</v>
      </c>
      <c r="K1230" s="15">
        <v>4456</v>
      </c>
      <c r="L1230" s="15">
        <v>4444</v>
      </c>
      <c r="M1230" s="15">
        <v>8900</v>
      </c>
      <c r="O1230" s="13"/>
      <c r="P1230" s="13"/>
    </row>
    <row r="1231" spans="1:16" s="93" customFormat="1" ht="12.9" customHeight="1" x14ac:dyDescent="0.2">
      <c r="A1231" s="11" t="str">
        <f t="shared" si="24"/>
        <v>DUBBO2002</v>
      </c>
      <c r="B1231" s="3" t="s">
        <v>6</v>
      </c>
      <c r="C1231" s="12">
        <v>2002</v>
      </c>
      <c r="D1231" s="12"/>
      <c r="E1231" s="13">
        <v>4417</v>
      </c>
      <c r="F1231" s="13">
        <v>4411</v>
      </c>
      <c r="G1231" s="13">
        <v>8828</v>
      </c>
      <c r="H1231" s="13">
        <v>0</v>
      </c>
      <c r="I1231" s="13">
        <v>0</v>
      </c>
      <c r="J1231" s="13">
        <v>0</v>
      </c>
      <c r="K1231" s="15">
        <v>4417</v>
      </c>
      <c r="L1231" s="15">
        <v>4411</v>
      </c>
      <c r="M1231" s="15">
        <v>8828</v>
      </c>
      <c r="O1231" s="13"/>
      <c r="P1231" s="13"/>
    </row>
    <row r="1232" spans="1:16" s="93" customFormat="1" ht="12.9" customHeight="1" x14ac:dyDescent="0.2">
      <c r="A1232" s="11" t="str">
        <f t="shared" si="24"/>
        <v>DUBBO2003</v>
      </c>
      <c r="B1232" s="3" t="s">
        <v>6</v>
      </c>
      <c r="C1232" s="12">
        <v>2003</v>
      </c>
      <c r="D1232" s="12"/>
      <c r="E1232" s="13">
        <v>4865</v>
      </c>
      <c r="F1232" s="13">
        <v>4863</v>
      </c>
      <c r="G1232" s="13">
        <v>9728</v>
      </c>
      <c r="H1232" s="13">
        <v>0</v>
      </c>
      <c r="I1232" s="13">
        <v>0</v>
      </c>
      <c r="J1232" s="13">
        <v>0</v>
      </c>
      <c r="K1232" s="15">
        <v>4865</v>
      </c>
      <c r="L1232" s="15">
        <v>4863</v>
      </c>
      <c r="M1232" s="15">
        <v>9728</v>
      </c>
      <c r="O1232" s="13"/>
      <c r="P1232" s="13"/>
    </row>
    <row r="1233" spans="1:16" s="93" customFormat="1" ht="12.9" customHeight="1" x14ac:dyDescent="0.2">
      <c r="A1233" s="11" t="str">
        <f t="shared" si="24"/>
        <v>DUBBO2004</v>
      </c>
      <c r="B1233" s="91" t="s">
        <v>6</v>
      </c>
      <c r="C1233" s="16">
        <v>2004</v>
      </c>
      <c r="D1233" s="89"/>
      <c r="E1233" s="92">
        <v>5167</v>
      </c>
      <c r="F1233" s="92">
        <v>5181</v>
      </c>
      <c r="G1233" s="92">
        <v>10348</v>
      </c>
      <c r="H1233" s="92">
        <v>0</v>
      </c>
      <c r="I1233" s="92">
        <v>0</v>
      </c>
      <c r="J1233" s="92">
        <v>0</v>
      </c>
      <c r="K1233" s="15">
        <v>5167</v>
      </c>
      <c r="L1233" s="15">
        <v>5181</v>
      </c>
      <c r="M1233" s="15">
        <v>10348</v>
      </c>
      <c r="O1233" s="13"/>
      <c r="P1233" s="13"/>
    </row>
    <row r="1234" spans="1:16" s="93" customFormat="1" ht="12.9" customHeight="1" x14ac:dyDescent="0.2">
      <c r="A1234" s="11" t="str">
        <f t="shared" si="24"/>
        <v>DUBBO2005</v>
      </c>
      <c r="B1234" s="95" t="s">
        <v>6</v>
      </c>
      <c r="C1234" s="88">
        <v>2005</v>
      </c>
      <c r="D1234" s="89"/>
      <c r="E1234" s="15">
        <v>5406</v>
      </c>
      <c r="F1234" s="15">
        <v>5417</v>
      </c>
      <c r="G1234" s="15">
        <v>10823</v>
      </c>
      <c r="H1234" s="90">
        <v>0</v>
      </c>
      <c r="I1234" s="90">
        <v>0</v>
      </c>
      <c r="J1234" s="15">
        <v>0</v>
      </c>
      <c r="K1234" s="15">
        <v>5406</v>
      </c>
      <c r="L1234" s="15">
        <v>5417</v>
      </c>
      <c r="M1234" s="15">
        <v>10823</v>
      </c>
      <c r="O1234" s="13"/>
      <c r="P1234" s="13"/>
    </row>
    <row r="1235" spans="1:16" s="93" customFormat="1" ht="12.9" customHeight="1" x14ac:dyDescent="0.2">
      <c r="A1235" s="11" t="str">
        <f t="shared" si="24"/>
        <v>DUBBO2006</v>
      </c>
      <c r="B1235" s="93" t="s">
        <v>6</v>
      </c>
      <c r="C1235" s="88">
        <v>2006</v>
      </c>
      <c r="D1235" s="89"/>
      <c r="E1235" s="15">
        <v>5220</v>
      </c>
      <c r="F1235" s="15">
        <v>5209</v>
      </c>
      <c r="G1235" s="15">
        <v>10429</v>
      </c>
      <c r="H1235" s="15">
        <v>0</v>
      </c>
      <c r="I1235" s="15">
        <v>0</v>
      </c>
      <c r="J1235" s="15">
        <v>0</v>
      </c>
      <c r="K1235" s="15">
        <v>5220</v>
      </c>
      <c r="L1235" s="15">
        <v>5209</v>
      </c>
      <c r="M1235" s="15">
        <v>10429</v>
      </c>
      <c r="O1235" s="13"/>
      <c r="P1235" s="13"/>
    </row>
    <row r="1236" spans="1:16" s="93" customFormat="1" ht="12.9" customHeight="1" x14ac:dyDescent="0.2">
      <c r="A1236" s="11" t="str">
        <f t="shared" si="24"/>
        <v>DUBBO2007</v>
      </c>
      <c r="B1236" s="3" t="s">
        <v>6</v>
      </c>
      <c r="C1236" s="12">
        <v>2007</v>
      </c>
      <c r="D1236" s="12"/>
      <c r="E1236" s="13">
        <v>5092</v>
      </c>
      <c r="F1236" s="13">
        <v>5100</v>
      </c>
      <c r="G1236" s="13">
        <v>10192</v>
      </c>
      <c r="H1236" s="13">
        <v>0</v>
      </c>
      <c r="I1236" s="13">
        <v>0</v>
      </c>
      <c r="J1236" s="13">
        <v>0</v>
      </c>
      <c r="K1236" s="15">
        <v>5092</v>
      </c>
      <c r="L1236" s="15">
        <v>5100</v>
      </c>
      <c r="M1236" s="15">
        <v>10192</v>
      </c>
      <c r="O1236" s="13"/>
      <c r="P1236" s="13"/>
    </row>
    <row r="1237" spans="1:16" s="93" customFormat="1" ht="12.9" customHeight="1" x14ac:dyDescent="0.2">
      <c r="A1237" s="11" t="str">
        <f t="shared" si="24"/>
        <v>DUBBO2008</v>
      </c>
      <c r="B1237" s="3" t="s">
        <v>6</v>
      </c>
      <c r="C1237" s="12">
        <v>2008</v>
      </c>
      <c r="D1237" s="12"/>
      <c r="E1237" s="13">
        <v>4335</v>
      </c>
      <c r="F1237" s="13">
        <v>4192</v>
      </c>
      <c r="G1237" s="13">
        <v>8527</v>
      </c>
      <c r="H1237" s="13">
        <v>0</v>
      </c>
      <c r="I1237" s="13">
        <v>0</v>
      </c>
      <c r="J1237" s="13">
        <v>0</v>
      </c>
      <c r="K1237" s="15">
        <v>4335</v>
      </c>
      <c r="L1237" s="15">
        <v>4192</v>
      </c>
      <c r="M1237" s="15">
        <v>8527</v>
      </c>
      <c r="O1237" s="13"/>
      <c r="P1237" s="13"/>
    </row>
    <row r="1238" spans="1:16" s="93" customFormat="1" ht="12.9" customHeight="1" x14ac:dyDescent="0.2">
      <c r="A1238" s="11" t="str">
        <f t="shared" si="24"/>
        <v>DUBBO2009</v>
      </c>
      <c r="B1238" s="95" t="s">
        <v>6</v>
      </c>
      <c r="C1238" s="88">
        <v>2009</v>
      </c>
      <c r="D1238" s="89"/>
      <c r="E1238" s="15">
        <v>3244</v>
      </c>
      <c r="F1238" s="15">
        <v>3245</v>
      </c>
      <c r="G1238" s="15">
        <v>6489</v>
      </c>
      <c r="H1238" s="90">
        <v>0</v>
      </c>
      <c r="I1238" s="90">
        <v>0</v>
      </c>
      <c r="J1238" s="15">
        <v>0</v>
      </c>
      <c r="K1238" s="15">
        <v>3244</v>
      </c>
      <c r="L1238" s="15">
        <v>3245</v>
      </c>
      <c r="M1238" s="15">
        <v>6489</v>
      </c>
      <c r="O1238" s="13"/>
      <c r="P1238" s="13"/>
    </row>
    <row r="1239" spans="1:16" s="93" customFormat="1" ht="12.9" customHeight="1" x14ac:dyDescent="0.2">
      <c r="A1239" s="11" t="str">
        <f t="shared" si="24"/>
        <v>DUBBO2010</v>
      </c>
      <c r="B1239" s="3" t="s">
        <v>6</v>
      </c>
      <c r="C1239" s="12">
        <v>2010</v>
      </c>
      <c r="D1239" s="12"/>
      <c r="E1239" s="13">
        <v>3404</v>
      </c>
      <c r="F1239" s="13">
        <v>3405</v>
      </c>
      <c r="G1239" s="13">
        <v>6809</v>
      </c>
      <c r="H1239" s="13">
        <v>0</v>
      </c>
      <c r="I1239" s="13">
        <v>0</v>
      </c>
      <c r="J1239" s="13">
        <v>0</v>
      </c>
      <c r="K1239" s="15">
        <v>3404</v>
      </c>
      <c r="L1239" s="15">
        <v>3405</v>
      </c>
      <c r="M1239" s="15">
        <v>6809</v>
      </c>
      <c r="O1239" s="13"/>
      <c r="P1239" s="13"/>
    </row>
    <row r="1240" spans="1:16" s="93" customFormat="1" ht="12.9" customHeight="1" x14ac:dyDescent="0.2">
      <c r="A1240" s="11" t="str">
        <f t="shared" si="24"/>
        <v>DUBBO2011</v>
      </c>
      <c r="B1240" s="3" t="s">
        <v>6</v>
      </c>
      <c r="C1240" s="12">
        <v>2011</v>
      </c>
      <c r="D1240" s="12"/>
      <c r="E1240" s="13">
        <v>3436</v>
      </c>
      <c r="F1240" s="13">
        <v>3440</v>
      </c>
      <c r="G1240" s="13">
        <v>6876</v>
      </c>
      <c r="H1240" s="13">
        <v>0</v>
      </c>
      <c r="I1240" s="13">
        <v>0</v>
      </c>
      <c r="J1240" s="13">
        <v>0</v>
      </c>
      <c r="K1240" s="15">
        <v>3436</v>
      </c>
      <c r="L1240" s="15">
        <v>3440</v>
      </c>
      <c r="M1240" s="15">
        <v>6876</v>
      </c>
      <c r="O1240" s="13"/>
      <c r="P1240" s="13"/>
    </row>
    <row r="1241" spans="1:16" s="93" customFormat="1" ht="12.9" customHeight="1" x14ac:dyDescent="0.2">
      <c r="A1241" s="11" t="str">
        <f t="shared" ref="A1241:A1288" si="25">CONCATENATE(B1241,C1241)</f>
        <v>DUBBO2012</v>
      </c>
      <c r="B1241" s="95" t="s">
        <v>6</v>
      </c>
      <c r="C1241" s="88">
        <v>2012</v>
      </c>
      <c r="D1241" s="89"/>
      <c r="E1241" s="15">
        <v>3467</v>
      </c>
      <c r="F1241" s="15">
        <v>3470</v>
      </c>
      <c r="G1241" s="15">
        <v>6937</v>
      </c>
      <c r="H1241" s="90">
        <v>0</v>
      </c>
      <c r="I1241" s="90">
        <v>0</v>
      </c>
      <c r="J1241" s="15">
        <v>0</v>
      </c>
      <c r="K1241" s="15">
        <v>3467</v>
      </c>
      <c r="L1241" s="15">
        <v>3470</v>
      </c>
      <c r="M1241" s="15">
        <v>6937</v>
      </c>
      <c r="O1241" s="13"/>
      <c r="P1241" s="13"/>
    </row>
    <row r="1242" spans="1:16" s="93" customFormat="1" ht="12.9" customHeight="1" x14ac:dyDescent="0.2">
      <c r="A1242" s="11" t="str">
        <f t="shared" si="25"/>
        <v>DUBBO2013</v>
      </c>
      <c r="B1242" s="3" t="s">
        <v>6</v>
      </c>
      <c r="C1242" s="12">
        <v>2013</v>
      </c>
      <c r="D1242" s="12"/>
      <c r="E1242" s="13">
        <v>3612</v>
      </c>
      <c r="F1242" s="13">
        <v>3636</v>
      </c>
      <c r="G1242" s="13">
        <v>7248</v>
      </c>
      <c r="H1242" s="13">
        <v>0</v>
      </c>
      <c r="I1242" s="13">
        <v>0</v>
      </c>
      <c r="J1242" s="13">
        <v>0</v>
      </c>
      <c r="K1242" s="15">
        <v>3612</v>
      </c>
      <c r="L1242" s="15">
        <v>3636</v>
      </c>
      <c r="M1242" s="15">
        <v>7248</v>
      </c>
      <c r="O1242" s="13"/>
      <c r="P1242" s="13"/>
    </row>
    <row r="1243" spans="1:16" s="93" customFormat="1" ht="12.9" customHeight="1" x14ac:dyDescent="0.2">
      <c r="A1243" s="11" t="str">
        <f t="shared" si="25"/>
        <v>DUBBO2014</v>
      </c>
      <c r="B1243" s="95" t="s">
        <v>6</v>
      </c>
      <c r="C1243" s="88">
        <v>2014</v>
      </c>
      <c r="D1243" s="89"/>
      <c r="E1243" s="15">
        <v>3684</v>
      </c>
      <c r="F1243" s="15">
        <v>3615</v>
      </c>
      <c r="G1243" s="15">
        <v>7299</v>
      </c>
      <c r="H1243" s="90">
        <v>0</v>
      </c>
      <c r="I1243" s="90">
        <v>0</v>
      </c>
      <c r="J1243" s="15">
        <v>0</v>
      </c>
      <c r="K1243" s="15">
        <v>3684</v>
      </c>
      <c r="L1243" s="15">
        <v>3615</v>
      </c>
      <c r="M1243" s="15">
        <v>7299</v>
      </c>
      <c r="O1243" s="13"/>
      <c r="P1243" s="13"/>
    </row>
    <row r="1244" spans="1:16" s="93" customFormat="1" ht="12.9" customHeight="1" x14ac:dyDescent="0.2">
      <c r="A1244" s="11" t="str">
        <f t="shared" si="25"/>
        <v>DUBBO2015</v>
      </c>
      <c r="B1244" s="95" t="s">
        <v>6</v>
      </c>
      <c r="C1244" s="88">
        <v>2015</v>
      </c>
      <c r="D1244" s="89"/>
      <c r="E1244" s="15">
        <v>3562</v>
      </c>
      <c r="F1244" s="15">
        <v>3467</v>
      </c>
      <c r="G1244" s="15">
        <v>7029</v>
      </c>
      <c r="H1244" s="90">
        <v>0</v>
      </c>
      <c r="I1244" s="90">
        <v>0</v>
      </c>
      <c r="J1244" s="15">
        <v>0</v>
      </c>
      <c r="K1244" s="15">
        <v>3562</v>
      </c>
      <c r="L1244" s="15">
        <v>3467</v>
      </c>
      <c r="M1244" s="15">
        <v>7029</v>
      </c>
      <c r="O1244" s="13"/>
      <c r="P1244" s="13"/>
    </row>
    <row r="1245" spans="1:16" s="93" customFormat="1" ht="12.9" customHeight="1" x14ac:dyDescent="0.2">
      <c r="A1245" s="11" t="str">
        <f t="shared" si="25"/>
        <v>DUBBO2016</v>
      </c>
      <c r="B1245" s="3" t="s">
        <v>6</v>
      </c>
      <c r="C1245" s="12">
        <v>2016</v>
      </c>
      <c r="D1245" s="12"/>
      <c r="E1245" s="13">
        <v>3882</v>
      </c>
      <c r="F1245" s="13">
        <v>3858</v>
      </c>
      <c r="G1245" s="13">
        <v>7740</v>
      </c>
      <c r="H1245" s="13">
        <v>0</v>
      </c>
      <c r="I1245" s="13">
        <v>0</v>
      </c>
      <c r="J1245" s="13">
        <v>0</v>
      </c>
      <c r="K1245" s="15">
        <v>3882</v>
      </c>
      <c r="L1245" s="15">
        <v>3858</v>
      </c>
      <c r="M1245" s="15">
        <v>7740</v>
      </c>
      <c r="O1245" s="13"/>
      <c r="P1245" s="13"/>
    </row>
    <row r="1246" spans="1:16" s="93" customFormat="1" ht="12.9" customHeight="1" x14ac:dyDescent="0.2">
      <c r="A1246" s="11" t="str">
        <f t="shared" si="25"/>
        <v>DUBBO2017</v>
      </c>
      <c r="B1246" s="3" t="s">
        <v>6</v>
      </c>
      <c r="C1246" s="12">
        <v>2017</v>
      </c>
      <c r="D1246" s="12"/>
      <c r="E1246" s="13">
        <v>4652</v>
      </c>
      <c r="F1246" s="13">
        <v>4635</v>
      </c>
      <c r="G1246" s="13">
        <v>9287</v>
      </c>
      <c r="H1246" s="13">
        <v>0</v>
      </c>
      <c r="I1246" s="13">
        <v>0</v>
      </c>
      <c r="J1246" s="13">
        <v>0</v>
      </c>
      <c r="K1246" s="15">
        <v>4652</v>
      </c>
      <c r="L1246" s="15">
        <v>4635</v>
      </c>
      <c r="M1246" s="15">
        <v>9287</v>
      </c>
      <c r="O1246" s="13"/>
      <c r="P1246" s="13"/>
    </row>
    <row r="1247" spans="1:16" s="93" customFormat="1" ht="12.9" customHeight="1" x14ac:dyDescent="0.2">
      <c r="A1247" s="11" t="str">
        <f t="shared" si="25"/>
        <v>DUBBO2018</v>
      </c>
      <c r="B1247" s="3" t="s">
        <v>6</v>
      </c>
      <c r="C1247" s="12">
        <v>2018</v>
      </c>
      <c r="D1247" s="12"/>
      <c r="E1247" s="13">
        <v>3706</v>
      </c>
      <c r="F1247" s="13">
        <v>3694</v>
      </c>
      <c r="G1247" s="13">
        <v>7400</v>
      </c>
      <c r="H1247" s="13">
        <v>0</v>
      </c>
      <c r="I1247" s="13">
        <v>0</v>
      </c>
      <c r="J1247" s="13">
        <v>0</v>
      </c>
      <c r="K1247" s="15">
        <v>3706</v>
      </c>
      <c r="L1247" s="15">
        <v>3694</v>
      </c>
      <c r="M1247" s="15">
        <v>7400</v>
      </c>
      <c r="O1247" s="13"/>
      <c r="P1247" s="13"/>
    </row>
    <row r="1248" spans="1:16" s="93" customFormat="1" ht="12.9" customHeight="1" x14ac:dyDescent="0.2">
      <c r="A1248" s="11" t="str">
        <f t="shared" si="25"/>
        <v>DUBBO2019</v>
      </c>
      <c r="B1248" s="3" t="s">
        <v>6</v>
      </c>
      <c r="C1248" s="12">
        <v>2019</v>
      </c>
      <c r="D1248" s="12"/>
      <c r="E1248" s="13">
        <v>3989</v>
      </c>
      <c r="F1248" s="13">
        <v>3911</v>
      </c>
      <c r="G1248" s="13">
        <v>7900</v>
      </c>
      <c r="H1248" s="13">
        <v>0</v>
      </c>
      <c r="I1248" s="13">
        <v>0</v>
      </c>
      <c r="J1248" s="13">
        <v>0</v>
      </c>
      <c r="K1248" s="15">
        <v>3989</v>
      </c>
      <c r="L1248" s="15">
        <v>3911</v>
      </c>
      <c r="M1248" s="15">
        <v>7900</v>
      </c>
      <c r="O1248" s="13"/>
      <c r="P1248" s="13"/>
    </row>
    <row r="1249" spans="1:16" s="93" customFormat="1" ht="12.9" customHeight="1" x14ac:dyDescent="0.2">
      <c r="A1249" s="11" t="str">
        <f t="shared" si="25"/>
        <v>DUBBO2020</v>
      </c>
      <c r="B1249" s="3" t="s">
        <v>6</v>
      </c>
      <c r="C1249" s="12">
        <v>2020</v>
      </c>
      <c r="D1249" s="12"/>
      <c r="E1249" s="13">
        <v>2147</v>
      </c>
      <c r="F1249" s="13">
        <v>2134</v>
      </c>
      <c r="G1249" s="13">
        <v>4281</v>
      </c>
      <c r="H1249" s="13">
        <v>0</v>
      </c>
      <c r="I1249" s="13">
        <v>0</v>
      </c>
      <c r="J1249" s="13">
        <v>0</v>
      </c>
      <c r="K1249" s="15">
        <v>2147</v>
      </c>
      <c r="L1249" s="15">
        <v>2134</v>
      </c>
      <c r="M1249" s="15">
        <v>4281</v>
      </c>
      <c r="O1249" s="13"/>
      <c r="P1249" s="13"/>
    </row>
    <row r="1250" spans="1:16" s="93" customFormat="1" ht="12.9" customHeight="1" x14ac:dyDescent="0.2">
      <c r="A1250" s="11" t="str">
        <f t="shared" si="25"/>
        <v>DUBBO2021</v>
      </c>
      <c r="B1250" s="95" t="s">
        <v>6</v>
      </c>
      <c r="C1250" s="88">
        <v>2021</v>
      </c>
      <c r="D1250" s="89"/>
      <c r="E1250" s="15">
        <v>2506</v>
      </c>
      <c r="F1250" s="15">
        <v>2500</v>
      </c>
      <c r="G1250" s="15">
        <v>5006</v>
      </c>
      <c r="H1250" s="90">
        <v>0</v>
      </c>
      <c r="I1250" s="90">
        <v>0</v>
      </c>
      <c r="J1250" s="15">
        <v>0</v>
      </c>
      <c r="K1250" s="15">
        <v>2506</v>
      </c>
      <c r="L1250" s="15">
        <v>2500</v>
      </c>
      <c r="M1250" s="15">
        <v>5006</v>
      </c>
      <c r="O1250" s="13"/>
      <c r="P1250" s="13"/>
    </row>
    <row r="1251" spans="1:16" s="93" customFormat="1" ht="12.9" customHeight="1" x14ac:dyDescent="0.2">
      <c r="A1251" s="11" t="str">
        <f t="shared" si="25"/>
        <v>DUBBO2022</v>
      </c>
      <c r="B1251" s="95" t="s">
        <v>6</v>
      </c>
      <c r="C1251" s="88">
        <v>2022</v>
      </c>
      <c r="D1251" s="89"/>
      <c r="E1251" s="15">
        <v>3680</v>
      </c>
      <c r="F1251" s="15">
        <v>3677</v>
      </c>
      <c r="G1251" s="15">
        <v>7357</v>
      </c>
      <c r="H1251" s="90">
        <v>0</v>
      </c>
      <c r="I1251" s="90">
        <v>0</v>
      </c>
      <c r="J1251" s="15">
        <v>0</v>
      </c>
      <c r="K1251" s="15">
        <v>3680</v>
      </c>
      <c r="L1251" s="15">
        <v>3677</v>
      </c>
      <c r="M1251" s="15">
        <v>7357</v>
      </c>
      <c r="O1251" s="13"/>
      <c r="P1251" s="13"/>
    </row>
    <row r="1252" spans="1:16" s="93" customFormat="1" ht="12.9" customHeight="1" x14ac:dyDescent="0.2">
      <c r="A1252" s="11" t="str">
        <f t="shared" si="25"/>
        <v>DUBBO2023</v>
      </c>
      <c r="B1252" s="95" t="s">
        <v>6</v>
      </c>
      <c r="C1252" s="88">
        <v>2023</v>
      </c>
      <c r="D1252" s="89"/>
      <c r="E1252" s="15">
        <v>3881</v>
      </c>
      <c r="F1252" s="15">
        <v>3877</v>
      </c>
      <c r="G1252" s="15">
        <v>7758</v>
      </c>
      <c r="H1252" s="90">
        <v>0</v>
      </c>
      <c r="I1252" s="90">
        <v>0</v>
      </c>
      <c r="J1252" s="15">
        <v>0</v>
      </c>
      <c r="K1252" s="15">
        <v>3881</v>
      </c>
      <c r="L1252" s="15">
        <v>3877</v>
      </c>
      <c r="M1252" s="15">
        <v>7758</v>
      </c>
      <c r="O1252" s="13"/>
      <c r="P1252" s="13"/>
    </row>
    <row r="1253" spans="1:16" s="93" customFormat="1" ht="12.9" customHeight="1" x14ac:dyDescent="0.2">
      <c r="A1253" s="11" t="str">
        <f t="shared" si="25"/>
        <v>DUBBO2024</v>
      </c>
      <c r="B1253" s="93" t="s">
        <v>6</v>
      </c>
      <c r="C1253" s="88">
        <v>2024</v>
      </c>
      <c r="D1253" s="89"/>
      <c r="E1253" s="15">
        <v>3886</v>
      </c>
      <c r="F1253" s="15">
        <v>3877</v>
      </c>
      <c r="G1253" s="15">
        <v>7763</v>
      </c>
      <c r="H1253" s="15">
        <v>0</v>
      </c>
      <c r="I1253" s="15">
        <v>0</v>
      </c>
      <c r="J1253" s="15">
        <v>0</v>
      </c>
      <c r="K1253" s="15">
        <v>3886</v>
      </c>
      <c r="L1253" s="15">
        <v>3877</v>
      </c>
      <c r="M1253" s="15">
        <v>7763</v>
      </c>
      <c r="O1253" s="13"/>
      <c r="P1253" s="13"/>
    </row>
    <row r="1254" spans="1:16" s="93" customFormat="1" ht="12.9" customHeight="1" x14ac:dyDescent="0.2">
      <c r="A1254" s="11" t="str">
        <f t="shared" si="25"/>
        <v>EDWARD RIVER1985</v>
      </c>
      <c r="B1254" s="3" t="s">
        <v>167</v>
      </c>
      <c r="C1254" s="12">
        <v>1985</v>
      </c>
      <c r="D1254" s="12"/>
      <c r="E1254" s="13">
        <v>259</v>
      </c>
      <c r="F1254" s="13">
        <v>258</v>
      </c>
      <c r="G1254" s="13">
        <v>517</v>
      </c>
      <c r="H1254" s="13">
        <v>0</v>
      </c>
      <c r="I1254" s="13">
        <v>0</v>
      </c>
      <c r="J1254" s="13">
        <v>0</v>
      </c>
      <c r="K1254" s="15">
        <v>259</v>
      </c>
      <c r="L1254" s="15">
        <v>258</v>
      </c>
      <c r="M1254" s="15">
        <v>517</v>
      </c>
      <c r="O1254" s="13"/>
      <c r="P1254" s="13"/>
    </row>
    <row r="1255" spans="1:16" s="93" customFormat="1" ht="12.9" customHeight="1" x14ac:dyDescent="0.2">
      <c r="A1255" s="11" t="str">
        <f t="shared" si="25"/>
        <v>EDWARD RIVER1986</v>
      </c>
      <c r="B1255" s="95" t="s">
        <v>167</v>
      </c>
      <c r="C1255" s="88">
        <v>1986</v>
      </c>
      <c r="D1255" s="89"/>
      <c r="E1255" s="15">
        <v>299</v>
      </c>
      <c r="F1255" s="15">
        <v>299</v>
      </c>
      <c r="G1255" s="15">
        <v>598</v>
      </c>
      <c r="H1255" s="90">
        <v>0</v>
      </c>
      <c r="I1255" s="90">
        <v>0</v>
      </c>
      <c r="J1255" s="15">
        <v>0</v>
      </c>
      <c r="K1255" s="15">
        <v>299</v>
      </c>
      <c r="L1255" s="15">
        <v>299</v>
      </c>
      <c r="M1255" s="15">
        <v>598</v>
      </c>
      <c r="O1255" s="13"/>
      <c r="P1255" s="13"/>
    </row>
    <row r="1256" spans="1:16" s="93" customFormat="1" ht="12.9" customHeight="1" x14ac:dyDescent="0.2">
      <c r="A1256" s="11" t="str">
        <f t="shared" si="25"/>
        <v>EDWARD RIVER1987</v>
      </c>
      <c r="B1256" s="95" t="s">
        <v>167</v>
      </c>
      <c r="C1256" s="88">
        <v>1987</v>
      </c>
      <c r="D1256" s="89"/>
      <c r="E1256" s="15">
        <v>205</v>
      </c>
      <c r="F1256" s="15">
        <v>205</v>
      </c>
      <c r="G1256" s="15">
        <v>410</v>
      </c>
      <c r="H1256" s="90">
        <v>0</v>
      </c>
      <c r="I1256" s="90">
        <v>0</v>
      </c>
      <c r="J1256" s="15">
        <v>0</v>
      </c>
      <c r="K1256" s="15">
        <v>205</v>
      </c>
      <c r="L1256" s="15">
        <v>205</v>
      </c>
      <c r="M1256" s="15">
        <v>410</v>
      </c>
      <c r="O1256" s="13"/>
      <c r="P1256" s="13"/>
    </row>
    <row r="1257" spans="1:16" s="93" customFormat="1" ht="12.9" customHeight="1" x14ac:dyDescent="0.2">
      <c r="A1257" s="11" t="str">
        <f t="shared" si="25"/>
        <v>EDWARD RIVER1990</v>
      </c>
      <c r="B1257" s="3" t="s">
        <v>167</v>
      </c>
      <c r="C1257" s="12">
        <v>1990</v>
      </c>
      <c r="D1257" s="12"/>
      <c r="E1257" s="13">
        <v>144</v>
      </c>
      <c r="F1257" s="13">
        <v>123</v>
      </c>
      <c r="G1257" s="13">
        <v>267</v>
      </c>
      <c r="H1257" s="13">
        <v>0</v>
      </c>
      <c r="I1257" s="13">
        <v>0</v>
      </c>
      <c r="J1257" s="13">
        <v>0</v>
      </c>
      <c r="K1257" s="15">
        <v>144</v>
      </c>
      <c r="L1257" s="15">
        <v>123</v>
      </c>
      <c r="M1257" s="15">
        <v>267</v>
      </c>
      <c r="O1257" s="13"/>
      <c r="P1257" s="13"/>
    </row>
    <row r="1258" spans="1:16" s="93" customFormat="1" ht="12.9" customHeight="1" x14ac:dyDescent="0.2">
      <c r="A1258" s="11" t="str">
        <f t="shared" si="25"/>
        <v>EDWARD RIVER1991</v>
      </c>
      <c r="B1258" s="3" t="s">
        <v>167</v>
      </c>
      <c r="C1258" s="12">
        <v>1991</v>
      </c>
      <c r="D1258" s="12"/>
      <c r="E1258" s="13">
        <v>218</v>
      </c>
      <c r="F1258" s="13">
        <v>227</v>
      </c>
      <c r="G1258" s="13">
        <v>445</v>
      </c>
      <c r="H1258" s="13">
        <v>0</v>
      </c>
      <c r="I1258" s="13">
        <v>0</v>
      </c>
      <c r="J1258" s="13">
        <v>0</v>
      </c>
      <c r="K1258" s="15">
        <v>218</v>
      </c>
      <c r="L1258" s="15">
        <v>227</v>
      </c>
      <c r="M1258" s="15">
        <v>445</v>
      </c>
      <c r="O1258" s="13"/>
      <c r="P1258" s="13"/>
    </row>
    <row r="1259" spans="1:16" s="93" customFormat="1" ht="12.9" customHeight="1" x14ac:dyDescent="0.2">
      <c r="A1259" s="11" t="str">
        <f t="shared" si="25"/>
        <v>EDWARD RIVER1992</v>
      </c>
      <c r="B1259" s="95" t="s">
        <v>167</v>
      </c>
      <c r="C1259" s="88">
        <v>1992</v>
      </c>
      <c r="D1259" s="89"/>
      <c r="E1259" s="15">
        <v>216</v>
      </c>
      <c r="F1259" s="15">
        <v>218</v>
      </c>
      <c r="G1259" s="15">
        <v>434</v>
      </c>
      <c r="H1259" s="90">
        <v>0</v>
      </c>
      <c r="I1259" s="90">
        <v>0</v>
      </c>
      <c r="J1259" s="15">
        <v>0</v>
      </c>
      <c r="K1259" s="15">
        <v>216</v>
      </c>
      <c r="L1259" s="15">
        <v>218</v>
      </c>
      <c r="M1259" s="15">
        <v>434</v>
      </c>
      <c r="O1259" s="13"/>
      <c r="P1259" s="13"/>
    </row>
    <row r="1260" spans="1:16" s="93" customFormat="1" ht="12.9" customHeight="1" x14ac:dyDescent="0.2">
      <c r="A1260" s="11" t="str">
        <f t="shared" si="25"/>
        <v>EDWARD RIVER1993</v>
      </c>
      <c r="B1260" s="93" t="s">
        <v>167</v>
      </c>
      <c r="C1260" s="88">
        <v>1993</v>
      </c>
      <c r="D1260" s="89"/>
      <c r="E1260" s="15">
        <v>207</v>
      </c>
      <c r="F1260" s="15">
        <v>208</v>
      </c>
      <c r="G1260" s="15">
        <v>415</v>
      </c>
      <c r="H1260" s="15">
        <v>0</v>
      </c>
      <c r="I1260" s="15">
        <v>0</v>
      </c>
      <c r="J1260" s="15">
        <v>0</v>
      </c>
      <c r="K1260" s="15">
        <v>207</v>
      </c>
      <c r="L1260" s="15">
        <v>208</v>
      </c>
      <c r="M1260" s="15">
        <v>415</v>
      </c>
      <c r="O1260" s="13"/>
      <c r="P1260" s="13"/>
    </row>
    <row r="1261" spans="1:16" s="93" customFormat="1" ht="12.9" customHeight="1" x14ac:dyDescent="0.2">
      <c r="A1261" s="11" t="str">
        <f t="shared" si="25"/>
        <v>EDWARD RIVER1994</v>
      </c>
      <c r="B1261" s="3" t="s">
        <v>167</v>
      </c>
      <c r="C1261" s="12">
        <v>1994</v>
      </c>
      <c r="D1261" s="12"/>
      <c r="E1261" s="13">
        <v>216</v>
      </c>
      <c r="F1261" s="13">
        <v>215</v>
      </c>
      <c r="G1261" s="13">
        <v>431</v>
      </c>
      <c r="H1261" s="13">
        <v>0</v>
      </c>
      <c r="I1261" s="13">
        <v>0</v>
      </c>
      <c r="J1261" s="13">
        <v>0</v>
      </c>
      <c r="K1261" s="15">
        <v>216</v>
      </c>
      <c r="L1261" s="15">
        <v>215</v>
      </c>
      <c r="M1261" s="15">
        <v>431</v>
      </c>
      <c r="O1261" s="13"/>
      <c r="P1261" s="13"/>
    </row>
    <row r="1262" spans="1:16" s="93" customFormat="1" ht="12.9" customHeight="1" x14ac:dyDescent="0.2">
      <c r="A1262" s="11" t="str">
        <f t="shared" si="25"/>
        <v>EDWARD RIVER1995</v>
      </c>
      <c r="B1262" s="3" t="s">
        <v>167</v>
      </c>
      <c r="C1262" s="12">
        <v>1995</v>
      </c>
      <c r="D1262" s="89"/>
      <c r="E1262" s="13">
        <v>271</v>
      </c>
      <c r="F1262" s="13">
        <v>271</v>
      </c>
      <c r="G1262" s="13">
        <v>542</v>
      </c>
      <c r="H1262" s="13">
        <v>0</v>
      </c>
      <c r="I1262" s="13">
        <v>0</v>
      </c>
      <c r="J1262" s="13">
        <v>0</v>
      </c>
      <c r="K1262" s="15">
        <v>271</v>
      </c>
      <c r="L1262" s="15">
        <v>271</v>
      </c>
      <c r="M1262" s="15">
        <v>542</v>
      </c>
      <c r="O1262" s="13"/>
      <c r="P1262" s="13"/>
    </row>
    <row r="1263" spans="1:16" s="93" customFormat="1" ht="12.9" customHeight="1" x14ac:dyDescent="0.2">
      <c r="A1263" s="11" t="str">
        <f t="shared" si="25"/>
        <v>EDWARD RIVER1996</v>
      </c>
      <c r="B1263" s="3" t="s">
        <v>167</v>
      </c>
      <c r="C1263" s="12">
        <v>1996</v>
      </c>
      <c r="D1263" s="12"/>
      <c r="E1263" s="13">
        <v>258</v>
      </c>
      <c r="F1263" s="13">
        <v>258</v>
      </c>
      <c r="G1263" s="13">
        <v>516</v>
      </c>
      <c r="H1263" s="13">
        <v>0</v>
      </c>
      <c r="I1263" s="13">
        <v>0</v>
      </c>
      <c r="J1263" s="13">
        <v>0</v>
      </c>
      <c r="K1263" s="15">
        <v>258</v>
      </c>
      <c r="L1263" s="15">
        <v>258</v>
      </c>
      <c r="M1263" s="15">
        <v>516</v>
      </c>
      <c r="O1263" s="13"/>
      <c r="P1263" s="13"/>
    </row>
    <row r="1264" spans="1:16" s="93" customFormat="1" ht="12.9" customHeight="1" x14ac:dyDescent="0.2">
      <c r="A1264" s="11" t="str">
        <f t="shared" si="25"/>
        <v>EDWARD RIVER1997</v>
      </c>
      <c r="B1264" s="95" t="s">
        <v>167</v>
      </c>
      <c r="C1264" s="88">
        <v>1997</v>
      </c>
      <c r="D1264" s="89"/>
      <c r="E1264" s="15">
        <v>261</v>
      </c>
      <c r="F1264" s="15">
        <v>261</v>
      </c>
      <c r="G1264" s="15">
        <v>522</v>
      </c>
      <c r="H1264" s="90">
        <v>0</v>
      </c>
      <c r="I1264" s="90">
        <v>0</v>
      </c>
      <c r="J1264" s="15">
        <v>0</v>
      </c>
      <c r="K1264" s="15">
        <v>261</v>
      </c>
      <c r="L1264" s="15">
        <v>261</v>
      </c>
      <c r="M1264" s="15">
        <v>522</v>
      </c>
      <c r="O1264" s="13"/>
      <c r="P1264" s="13"/>
    </row>
    <row r="1265" spans="1:16" s="93" customFormat="1" ht="12.9" customHeight="1" x14ac:dyDescent="0.2">
      <c r="A1265" s="11" t="str">
        <f t="shared" si="25"/>
        <v>EDWARD RIVER1998</v>
      </c>
      <c r="B1265" s="3" t="s">
        <v>167</v>
      </c>
      <c r="C1265" s="12">
        <v>1998</v>
      </c>
      <c r="D1265" s="12"/>
      <c r="E1265" s="13">
        <v>261</v>
      </c>
      <c r="F1265" s="13">
        <v>261</v>
      </c>
      <c r="G1265" s="13">
        <v>522</v>
      </c>
      <c r="H1265" s="13">
        <v>0</v>
      </c>
      <c r="I1265" s="13">
        <v>0</v>
      </c>
      <c r="J1265" s="13">
        <v>0</v>
      </c>
      <c r="K1265" s="15">
        <v>261</v>
      </c>
      <c r="L1265" s="15">
        <v>261</v>
      </c>
      <c r="M1265" s="15">
        <v>522</v>
      </c>
      <c r="O1265" s="13"/>
      <c r="P1265" s="13"/>
    </row>
    <row r="1266" spans="1:16" s="93" customFormat="1" ht="12.9" customHeight="1" x14ac:dyDescent="0.2">
      <c r="A1266" s="11" t="str">
        <f t="shared" si="25"/>
        <v>EDWARD RIVER1999</v>
      </c>
      <c r="B1266" s="93" t="s">
        <v>167</v>
      </c>
      <c r="C1266" s="88">
        <v>1999</v>
      </c>
      <c r="D1266" s="89"/>
      <c r="E1266" s="15">
        <v>261</v>
      </c>
      <c r="F1266" s="15">
        <v>261</v>
      </c>
      <c r="G1266" s="15">
        <v>522</v>
      </c>
      <c r="H1266" s="15">
        <v>0</v>
      </c>
      <c r="I1266" s="15">
        <v>0</v>
      </c>
      <c r="J1266" s="15">
        <v>0</v>
      </c>
      <c r="K1266" s="15">
        <v>261</v>
      </c>
      <c r="L1266" s="15">
        <v>261</v>
      </c>
      <c r="M1266" s="15">
        <v>522</v>
      </c>
      <c r="O1266" s="13"/>
      <c r="P1266" s="13"/>
    </row>
    <row r="1267" spans="1:16" s="93" customFormat="1" ht="12.9" customHeight="1" x14ac:dyDescent="0.2">
      <c r="A1267" s="11" t="str">
        <f t="shared" si="25"/>
        <v>EDWARD RIVER2000</v>
      </c>
      <c r="B1267" s="3" t="s">
        <v>167</v>
      </c>
      <c r="C1267" s="12">
        <v>2000</v>
      </c>
      <c r="D1267" s="12"/>
      <c r="E1267" s="13">
        <v>260</v>
      </c>
      <c r="F1267" s="13">
        <v>260</v>
      </c>
      <c r="G1267" s="13">
        <v>520</v>
      </c>
      <c r="H1267" s="13">
        <v>0</v>
      </c>
      <c r="I1267" s="13">
        <v>0</v>
      </c>
      <c r="J1267" s="13">
        <v>0</v>
      </c>
      <c r="K1267" s="15">
        <v>260</v>
      </c>
      <c r="L1267" s="15">
        <v>260</v>
      </c>
      <c r="M1267" s="15">
        <v>520</v>
      </c>
      <c r="O1267" s="13"/>
      <c r="P1267" s="13"/>
    </row>
    <row r="1268" spans="1:16" s="93" customFormat="1" ht="12.9" customHeight="1" x14ac:dyDescent="0.2">
      <c r="A1268" s="11" t="str">
        <f t="shared" si="25"/>
        <v>EDWARD RIVER2001</v>
      </c>
      <c r="B1268" s="3" t="s">
        <v>167</v>
      </c>
      <c r="C1268" s="12">
        <v>2001</v>
      </c>
      <c r="D1268" s="12"/>
      <c r="E1268" s="13">
        <v>236</v>
      </c>
      <c r="F1268" s="13">
        <v>236</v>
      </c>
      <c r="G1268" s="13">
        <v>472</v>
      </c>
      <c r="H1268" s="13">
        <v>0</v>
      </c>
      <c r="I1268" s="13">
        <v>0</v>
      </c>
      <c r="J1268" s="13">
        <v>0</v>
      </c>
      <c r="K1268" s="15">
        <v>236</v>
      </c>
      <c r="L1268" s="15">
        <v>236</v>
      </c>
      <c r="M1268" s="15">
        <v>472</v>
      </c>
      <c r="O1268" s="13"/>
      <c r="P1268" s="13"/>
    </row>
    <row r="1269" spans="1:16" s="93" customFormat="1" ht="12.9" customHeight="1" x14ac:dyDescent="0.2">
      <c r="A1269" s="11" t="str">
        <f t="shared" si="25"/>
        <v>EDWARD RIVER2002</v>
      </c>
      <c r="B1269" s="93" t="s">
        <v>167</v>
      </c>
      <c r="C1269" s="12">
        <v>2002</v>
      </c>
      <c r="D1269" s="89"/>
      <c r="E1269" s="94">
        <v>210</v>
      </c>
      <c r="F1269" s="94">
        <v>210</v>
      </c>
      <c r="G1269" s="94">
        <v>420</v>
      </c>
      <c r="H1269" s="94">
        <v>0</v>
      </c>
      <c r="I1269" s="94">
        <v>0</v>
      </c>
      <c r="J1269" s="94">
        <v>0</v>
      </c>
      <c r="K1269" s="15">
        <v>210</v>
      </c>
      <c r="L1269" s="15">
        <v>210</v>
      </c>
      <c r="M1269" s="15">
        <v>420</v>
      </c>
      <c r="O1269" s="13"/>
      <c r="P1269" s="13"/>
    </row>
    <row r="1270" spans="1:16" s="93" customFormat="1" ht="12.9" customHeight="1" x14ac:dyDescent="0.2">
      <c r="A1270" s="11" t="str">
        <f t="shared" si="25"/>
        <v>EDWARD RIVER2003</v>
      </c>
      <c r="B1270" s="3" t="s">
        <v>167</v>
      </c>
      <c r="C1270" s="12">
        <v>2003</v>
      </c>
      <c r="D1270" s="12"/>
      <c r="E1270" s="13">
        <v>246</v>
      </c>
      <c r="F1270" s="13">
        <v>246</v>
      </c>
      <c r="G1270" s="13">
        <v>492</v>
      </c>
      <c r="H1270" s="13">
        <v>0</v>
      </c>
      <c r="I1270" s="13">
        <v>0</v>
      </c>
      <c r="J1270" s="13">
        <v>0</v>
      </c>
      <c r="K1270" s="15">
        <v>246</v>
      </c>
      <c r="L1270" s="15">
        <v>246</v>
      </c>
      <c r="M1270" s="15">
        <v>492</v>
      </c>
      <c r="O1270" s="13"/>
      <c r="P1270" s="13"/>
    </row>
    <row r="1271" spans="1:16" s="93" customFormat="1" ht="12.9" customHeight="1" x14ac:dyDescent="0.2">
      <c r="A1271" s="11" t="str">
        <f t="shared" si="25"/>
        <v>EDWARD RIVER2004</v>
      </c>
      <c r="B1271" s="93" t="s">
        <v>167</v>
      </c>
      <c r="C1271" s="12">
        <v>2004</v>
      </c>
      <c r="D1271" s="89"/>
      <c r="E1271" s="94">
        <v>262</v>
      </c>
      <c r="F1271" s="94">
        <v>262</v>
      </c>
      <c r="G1271" s="94">
        <v>524</v>
      </c>
      <c r="H1271" s="94">
        <v>0</v>
      </c>
      <c r="I1271" s="94">
        <v>0</v>
      </c>
      <c r="J1271" s="94">
        <v>0</v>
      </c>
      <c r="K1271" s="15">
        <v>262</v>
      </c>
      <c r="L1271" s="15">
        <v>262</v>
      </c>
      <c r="M1271" s="15">
        <v>524</v>
      </c>
      <c r="O1271" s="13"/>
      <c r="P1271" s="13"/>
    </row>
    <row r="1272" spans="1:16" s="93" customFormat="1" ht="12.9" customHeight="1" x14ac:dyDescent="0.2">
      <c r="A1272" s="11" t="str">
        <f t="shared" si="25"/>
        <v>EDWARD RIVER2005</v>
      </c>
      <c r="B1272" s="95" t="s">
        <v>167</v>
      </c>
      <c r="C1272" s="88">
        <v>2005</v>
      </c>
      <c r="D1272" s="89"/>
      <c r="E1272" s="15">
        <v>260</v>
      </c>
      <c r="F1272" s="15">
        <v>260</v>
      </c>
      <c r="G1272" s="15">
        <v>520</v>
      </c>
      <c r="H1272" s="90">
        <v>0</v>
      </c>
      <c r="I1272" s="90">
        <v>0</v>
      </c>
      <c r="J1272" s="15">
        <v>0</v>
      </c>
      <c r="K1272" s="15">
        <v>260</v>
      </c>
      <c r="L1272" s="15">
        <v>260</v>
      </c>
      <c r="M1272" s="15">
        <v>520</v>
      </c>
      <c r="O1272" s="13"/>
      <c r="P1272" s="13"/>
    </row>
    <row r="1273" spans="1:16" s="93" customFormat="1" ht="12.9" customHeight="1" x14ac:dyDescent="0.2">
      <c r="A1273" s="11" t="str">
        <f t="shared" si="25"/>
        <v>EDWARD RIVER2006</v>
      </c>
      <c r="B1273" s="91" t="s">
        <v>167</v>
      </c>
      <c r="C1273" s="16">
        <v>2006</v>
      </c>
      <c r="D1273" s="89"/>
      <c r="E1273" s="92">
        <v>257</v>
      </c>
      <c r="F1273" s="92">
        <v>286</v>
      </c>
      <c r="G1273" s="92">
        <v>543</v>
      </c>
      <c r="H1273" s="92">
        <v>0</v>
      </c>
      <c r="I1273" s="92">
        <v>0</v>
      </c>
      <c r="J1273" s="92">
        <v>0</v>
      </c>
      <c r="K1273" s="15">
        <v>257</v>
      </c>
      <c r="L1273" s="15">
        <v>286</v>
      </c>
      <c r="M1273" s="15">
        <v>543</v>
      </c>
      <c r="O1273" s="13"/>
      <c r="P1273" s="13"/>
    </row>
    <row r="1274" spans="1:16" s="93" customFormat="1" ht="12.9" customHeight="1" x14ac:dyDescent="0.2">
      <c r="A1274" s="11" t="str">
        <f t="shared" si="25"/>
        <v>EDWARD RIVER2007</v>
      </c>
      <c r="B1274" s="3" t="s">
        <v>167</v>
      </c>
      <c r="C1274" s="12">
        <v>2007</v>
      </c>
      <c r="D1274" s="12"/>
      <c r="E1274" s="13">
        <v>206</v>
      </c>
      <c r="F1274" s="13">
        <v>206</v>
      </c>
      <c r="G1274" s="13">
        <v>412</v>
      </c>
      <c r="H1274" s="13">
        <v>0</v>
      </c>
      <c r="I1274" s="13">
        <v>0</v>
      </c>
      <c r="J1274" s="13">
        <v>0</v>
      </c>
      <c r="K1274" s="15">
        <v>206</v>
      </c>
      <c r="L1274" s="15">
        <v>206</v>
      </c>
      <c r="M1274" s="15">
        <v>412</v>
      </c>
      <c r="O1274" s="13"/>
      <c r="P1274" s="13"/>
    </row>
    <row r="1275" spans="1:16" s="93" customFormat="1" ht="12.9" customHeight="1" x14ac:dyDescent="0.2">
      <c r="A1275" s="11" t="str">
        <f t="shared" si="25"/>
        <v>EDWARD RIVER2008</v>
      </c>
      <c r="B1275" s="3" t="s">
        <v>167</v>
      </c>
      <c r="C1275" s="12">
        <v>2008</v>
      </c>
      <c r="D1275" s="12"/>
      <c r="E1275" s="13">
        <v>197</v>
      </c>
      <c r="F1275" s="13">
        <v>196</v>
      </c>
      <c r="G1275" s="13">
        <v>393</v>
      </c>
      <c r="H1275" s="13">
        <v>0</v>
      </c>
      <c r="I1275" s="13">
        <v>0</v>
      </c>
      <c r="J1275" s="13">
        <v>0</v>
      </c>
      <c r="K1275" s="15">
        <v>197</v>
      </c>
      <c r="L1275" s="15">
        <v>196</v>
      </c>
      <c r="M1275" s="15">
        <v>393</v>
      </c>
      <c r="O1275" s="13"/>
      <c r="P1275" s="13"/>
    </row>
    <row r="1276" spans="1:16" s="93" customFormat="1" ht="12.9" customHeight="1" x14ac:dyDescent="0.2">
      <c r="A1276" s="11" t="str">
        <f t="shared" si="25"/>
        <v>EDWARD RIVER2009</v>
      </c>
      <c r="B1276" s="3" t="s">
        <v>167</v>
      </c>
      <c r="C1276" s="12">
        <v>2009</v>
      </c>
      <c r="D1276" s="12"/>
      <c r="E1276" s="13">
        <v>222</v>
      </c>
      <c r="F1276" s="13">
        <v>221</v>
      </c>
      <c r="G1276" s="13">
        <v>443</v>
      </c>
      <c r="H1276" s="13">
        <v>0</v>
      </c>
      <c r="I1276" s="13">
        <v>0</v>
      </c>
      <c r="J1276" s="13">
        <v>0</v>
      </c>
      <c r="K1276" s="15">
        <v>222</v>
      </c>
      <c r="L1276" s="15">
        <v>221</v>
      </c>
      <c r="M1276" s="15">
        <v>443</v>
      </c>
      <c r="O1276" s="13"/>
      <c r="P1276" s="13"/>
    </row>
    <row r="1277" spans="1:16" s="93" customFormat="1" ht="12.9" customHeight="1" x14ac:dyDescent="0.2">
      <c r="A1277" s="11" t="str">
        <f t="shared" si="25"/>
        <v>EDWARD RIVER2010</v>
      </c>
      <c r="B1277" s="95" t="s">
        <v>167</v>
      </c>
      <c r="C1277" s="88">
        <v>2010</v>
      </c>
      <c r="D1277" s="89"/>
      <c r="E1277" s="15">
        <v>208</v>
      </c>
      <c r="F1277" s="15">
        <v>208</v>
      </c>
      <c r="G1277" s="15">
        <v>416</v>
      </c>
      <c r="H1277" s="90">
        <v>0</v>
      </c>
      <c r="I1277" s="90">
        <v>0</v>
      </c>
      <c r="J1277" s="15">
        <v>0</v>
      </c>
      <c r="K1277" s="15">
        <v>208</v>
      </c>
      <c r="L1277" s="15">
        <v>208</v>
      </c>
      <c r="M1277" s="15">
        <v>416</v>
      </c>
      <c r="O1277" s="13"/>
      <c r="P1277" s="13"/>
    </row>
    <row r="1278" spans="1:16" s="93" customFormat="1" ht="12.9" customHeight="1" x14ac:dyDescent="0.2">
      <c r="A1278" s="11" t="str">
        <f t="shared" si="25"/>
        <v>EDWARD RIVER2011</v>
      </c>
      <c r="B1278" s="3" t="s">
        <v>167</v>
      </c>
      <c r="C1278" s="12">
        <v>2011</v>
      </c>
      <c r="D1278" s="12"/>
      <c r="E1278" s="13">
        <v>205</v>
      </c>
      <c r="F1278" s="13">
        <v>205</v>
      </c>
      <c r="G1278" s="13">
        <v>410</v>
      </c>
      <c r="H1278" s="13">
        <v>0</v>
      </c>
      <c r="I1278" s="13">
        <v>0</v>
      </c>
      <c r="J1278" s="13">
        <v>0</v>
      </c>
      <c r="K1278" s="15">
        <v>205</v>
      </c>
      <c r="L1278" s="15">
        <v>205</v>
      </c>
      <c r="M1278" s="15">
        <v>410</v>
      </c>
      <c r="O1278" s="13"/>
      <c r="P1278" s="13"/>
    </row>
    <row r="1279" spans="1:16" s="93" customFormat="1" ht="12.9" customHeight="1" x14ac:dyDescent="0.2">
      <c r="A1279" s="11" t="str">
        <f t="shared" si="25"/>
        <v>EDWARD RIVER2012</v>
      </c>
      <c r="B1279" s="95" t="s">
        <v>167</v>
      </c>
      <c r="C1279" s="88">
        <v>2012</v>
      </c>
      <c r="D1279" s="89"/>
      <c r="E1279" s="15">
        <v>219</v>
      </c>
      <c r="F1279" s="15">
        <v>219</v>
      </c>
      <c r="G1279" s="15">
        <v>438</v>
      </c>
      <c r="H1279" s="90">
        <v>0</v>
      </c>
      <c r="I1279" s="90">
        <v>0</v>
      </c>
      <c r="J1279" s="15">
        <v>0</v>
      </c>
      <c r="K1279" s="15">
        <v>219</v>
      </c>
      <c r="L1279" s="15">
        <v>219</v>
      </c>
      <c r="M1279" s="15">
        <v>438</v>
      </c>
      <c r="O1279" s="13"/>
      <c r="P1279" s="13"/>
    </row>
    <row r="1280" spans="1:16" s="93" customFormat="1" ht="12.9" customHeight="1" x14ac:dyDescent="0.2">
      <c r="A1280" s="11" t="str">
        <f t="shared" si="25"/>
        <v>EDWARD RIVER2013</v>
      </c>
      <c r="B1280" s="3" t="s">
        <v>167</v>
      </c>
      <c r="C1280" s="12">
        <v>2013</v>
      </c>
      <c r="D1280" s="12"/>
      <c r="E1280" s="13">
        <v>204</v>
      </c>
      <c r="F1280" s="13">
        <v>203</v>
      </c>
      <c r="G1280" s="13">
        <v>407</v>
      </c>
      <c r="H1280" s="13">
        <v>0</v>
      </c>
      <c r="I1280" s="13">
        <v>0</v>
      </c>
      <c r="J1280" s="13">
        <v>0</v>
      </c>
      <c r="K1280" s="15">
        <v>204</v>
      </c>
      <c r="L1280" s="15">
        <v>203</v>
      </c>
      <c r="M1280" s="15">
        <v>407</v>
      </c>
      <c r="O1280" s="13"/>
      <c r="P1280" s="13"/>
    </row>
    <row r="1281" spans="1:16" s="93" customFormat="1" ht="12.9" customHeight="1" x14ac:dyDescent="0.2">
      <c r="A1281" s="11" t="str">
        <f t="shared" si="25"/>
        <v>EDWARD RIVER2014</v>
      </c>
      <c r="B1281" s="3" t="s">
        <v>167</v>
      </c>
      <c r="C1281" s="12">
        <v>2014</v>
      </c>
      <c r="D1281" s="12"/>
      <c r="E1281" s="13">
        <v>205</v>
      </c>
      <c r="F1281" s="13">
        <v>204</v>
      </c>
      <c r="G1281" s="13">
        <v>409</v>
      </c>
      <c r="H1281" s="13">
        <v>0</v>
      </c>
      <c r="I1281" s="13">
        <v>0</v>
      </c>
      <c r="J1281" s="13">
        <v>0</v>
      </c>
      <c r="K1281" s="15">
        <v>205</v>
      </c>
      <c r="L1281" s="15">
        <v>204</v>
      </c>
      <c r="M1281" s="15">
        <v>409</v>
      </c>
      <c r="O1281" s="13"/>
      <c r="P1281" s="13"/>
    </row>
    <row r="1282" spans="1:16" s="93" customFormat="1" ht="12.9" customHeight="1" x14ac:dyDescent="0.2">
      <c r="A1282" s="11" t="str">
        <f t="shared" si="25"/>
        <v>EDWARD RIVER2015</v>
      </c>
      <c r="B1282" s="3" t="s">
        <v>167</v>
      </c>
      <c r="C1282" s="12">
        <v>2015</v>
      </c>
      <c r="D1282" s="12"/>
      <c r="E1282" s="13">
        <v>471</v>
      </c>
      <c r="F1282" s="13">
        <v>436</v>
      </c>
      <c r="G1282" s="13">
        <v>907</v>
      </c>
      <c r="H1282" s="13">
        <v>0</v>
      </c>
      <c r="I1282" s="13">
        <v>0</v>
      </c>
      <c r="J1282" s="13">
        <v>0</v>
      </c>
      <c r="K1282" s="15">
        <v>471</v>
      </c>
      <c r="L1282" s="15">
        <v>436</v>
      </c>
      <c r="M1282" s="15">
        <v>907</v>
      </c>
      <c r="O1282" s="13"/>
      <c r="P1282" s="13"/>
    </row>
    <row r="1283" spans="1:16" s="93" customFormat="1" ht="12.9" customHeight="1" x14ac:dyDescent="0.2">
      <c r="A1283" s="11" t="str">
        <f t="shared" si="25"/>
        <v>EDWARD RIVER2016</v>
      </c>
      <c r="B1283" s="3" t="s">
        <v>167</v>
      </c>
      <c r="C1283" s="12">
        <v>2016</v>
      </c>
      <c r="D1283" s="12"/>
      <c r="E1283" s="13">
        <v>591</v>
      </c>
      <c r="F1283" s="13">
        <v>596</v>
      </c>
      <c r="G1283" s="13">
        <v>1187</v>
      </c>
      <c r="H1283" s="13">
        <v>0</v>
      </c>
      <c r="I1283" s="13">
        <v>0</v>
      </c>
      <c r="J1283" s="13">
        <v>0</v>
      </c>
      <c r="K1283" s="15">
        <v>591</v>
      </c>
      <c r="L1283" s="15">
        <v>596</v>
      </c>
      <c r="M1283" s="15">
        <v>1187</v>
      </c>
      <c r="O1283" s="13"/>
      <c r="P1283" s="13"/>
    </row>
    <row r="1284" spans="1:16" s="93" customFormat="1" ht="12.9" customHeight="1" x14ac:dyDescent="0.2">
      <c r="A1284" s="11" t="str">
        <f t="shared" si="25"/>
        <v>EDWARD RIVER2017</v>
      </c>
      <c r="B1284" s="95" t="s">
        <v>167</v>
      </c>
      <c r="C1284" s="88">
        <v>2017</v>
      </c>
      <c r="D1284" s="89"/>
      <c r="E1284" s="15">
        <v>562</v>
      </c>
      <c r="F1284" s="15">
        <v>564</v>
      </c>
      <c r="G1284" s="15">
        <v>1126</v>
      </c>
      <c r="H1284" s="90">
        <v>0</v>
      </c>
      <c r="I1284" s="90">
        <v>0</v>
      </c>
      <c r="J1284" s="15">
        <v>0</v>
      </c>
      <c r="K1284" s="15">
        <v>562</v>
      </c>
      <c r="L1284" s="15">
        <v>564</v>
      </c>
      <c r="M1284" s="15">
        <v>1126</v>
      </c>
      <c r="O1284" s="13"/>
      <c r="P1284" s="13"/>
    </row>
    <row r="1285" spans="1:16" s="93" customFormat="1" ht="12.9" customHeight="1" x14ac:dyDescent="0.2">
      <c r="A1285" s="11" t="str">
        <f t="shared" si="25"/>
        <v>EDWARD RIVER2018</v>
      </c>
      <c r="B1285" s="3" t="s">
        <v>167</v>
      </c>
      <c r="C1285" s="12">
        <v>2018</v>
      </c>
      <c r="D1285" s="12"/>
      <c r="E1285" s="13">
        <v>602</v>
      </c>
      <c r="F1285" s="13">
        <v>603</v>
      </c>
      <c r="G1285" s="13">
        <v>1205</v>
      </c>
      <c r="H1285" s="13">
        <v>0</v>
      </c>
      <c r="I1285" s="13">
        <v>0</v>
      </c>
      <c r="J1285" s="13">
        <v>0</v>
      </c>
      <c r="K1285" s="15">
        <v>602</v>
      </c>
      <c r="L1285" s="15">
        <v>603</v>
      </c>
      <c r="M1285" s="15">
        <v>1205</v>
      </c>
      <c r="O1285" s="13"/>
      <c r="P1285" s="13"/>
    </row>
    <row r="1286" spans="1:16" s="93" customFormat="1" ht="12.9" customHeight="1" x14ac:dyDescent="0.2">
      <c r="A1286" s="11" t="str">
        <f t="shared" si="25"/>
        <v>EDWARD RIVER2019</v>
      </c>
      <c r="B1286" s="3" t="s">
        <v>167</v>
      </c>
      <c r="C1286" s="12">
        <v>2019</v>
      </c>
      <c r="D1286" s="12"/>
      <c r="E1286" s="13">
        <v>549</v>
      </c>
      <c r="F1286" s="13">
        <v>549</v>
      </c>
      <c r="G1286" s="13">
        <v>1098</v>
      </c>
      <c r="H1286" s="13">
        <v>0</v>
      </c>
      <c r="I1286" s="13">
        <v>0</v>
      </c>
      <c r="J1286" s="13">
        <v>0</v>
      </c>
      <c r="K1286" s="15">
        <v>549</v>
      </c>
      <c r="L1286" s="15">
        <v>549</v>
      </c>
      <c r="M1286" s="15">
        <v>1098</v>
      </c>
      <c r="O1286" s="13"/>
      <c r="P1286" s="13"/>
    </row>
    <row r="1287" spans="1:16" s="93" customFormat="1" ht="12.9" customHeight="1" x14ac:dyDescent="0.2">
      <c r="A1287" s="11" t="str">
        <f t="shared" si="25"/>
        <v>EDWARD RIVER2020</v>
      </c>
      <c r="B1287" s="3" t="s">
        <v>167</v>
      </c>
      <c r="C1287" s="12">
        <v>2020</v>
      </c>
      <c r="D1287" s="12"/>
      <c r="E1287" s="13">
        <v>252</v>
      </c>
      <c r="F1287" s="13">
        <v>252</v>
      </c>
      <c r="G1287" s="13">
        <v>504</v>
      </c>
      <c r="H1287" s="13">
        <v>0</v>
      </c>
      <c r="I1287" s="13">
        <v>0</v>
      </c>
      <c r="J1287" s="13">
        <v>0</v>
      </c>
      <c r="K1287" s="15">
        <v>252</v>
      </c>
      <c r="L1287" s="15">
        <v>252</v>
      </c>
      <c r="M1287" s="15">
        <v>504</v>
      </c>
      <c r="O1287" s="13"/>
      <c r="P1287" s="13"/>
    </row>
    <row r="1288" spans="1:16" s="93" customFormat="1" ht="12.9" customHeight="1" x14ac:dyDescent="0.2">
      <c r="A1288" s="11" t="str">
        <f t="shared" si="25"/>
        <v>EDWARD RIVER2021</v>
      </c>
      <c r="B1288" s="3" t="s">
        <v>167</v>
      </c>
      <c r="C1288" s="12">
        <v>2021</v>
      </c>
      <c r="D1288" s="12"/>
      <c r="E1288" s="13">
        <v>249</v>
      </c>
      <c r="F1288" s="13">
        <v>249</v>
      </c>
      <c r="G1288" s="13">
        <v>498</v>
      </c>
      <c r="H1288" s="13">
        <v>0</v>
      </c>
      <c r="I1288" s="13">
        <v>0</v>
      </c>
      <c r="J1288" s="13">
        <v>0</v>
      </c>
      <c r="K1288" s="15">
        <v>249</v>
      </c>
      <c r="L1288" s="15">
        <v>249</v>
      </c>
      <c r="M1288" s="15">
        <v>498</v>
      </c>
      <c r="O1288" s="13"/>
      <c r="P1288" s="13"/>
    </row>
    <row r="1289" spans="1:16" s="93" customFormat="1" ht="12.9" customHeight="1" x14ac:dyDescent="0.2">
      <c r="A1289" s="11" t="str">
        <f t="shared" ref="A1289:A1316" si="26">CONCATENATE(B1289,C1289)</f>
        <v>EDWARD RIVER2022</v>
      </c>
      <c r="B1289" s="3" t="s">
        <v>167</v>
      </c>
      <c r="C1289" s="12">
        <v>2022</v>
      </c>
      <c r="D1289" s="12"/>
      <c r="E1289" s="13">
        <v>493</v>
      </c>
      <c r="F1289" s="13">
        <v>478</v>
      </c>
      <c r="G1289" s="13">
        <v>971</v>
      </c>
      <c r="H1289" s="13">
        <v>0</v>
      </c>
      <c r="I1289" s="13">
        <v>0</v>
      </c>
      <c r="J1289" s="13">
        <v>0</v>
      </c>
      <c r="K1289" s="15">
        <v>493</v>
      </c>
      <c r="L1289" s="15">
        <v>478</v>
      </c>
      <c r="M1289" s="15">
        <v>971</v>
      </c>
      <c r="O1289" s="13"/>
      <c r="P1289" s="13"/>
    </row>
    <row r="1290" spans="1:16" s="93" customFormat="1" ht="12.9" customHeight="1" x14ac:dyDescent="0.2">
      <c r="A1290" s="11" t="str">
        <f t="shared" si="26"/>
        <v>EDWARD RIVER2023</v>
      </c>
      <c r="B1290" s="95" t="s">
        <v>167</v>
      </c>
      <c r="C1290" s="88">
        <v>2023</v>
      </c>
      <c r="D1290" s="89"/>
      <c r="E1290" s="15">
        <v>491</v>
      </c>
      <c r="F1290" s="15">
        <v>483</v>
      </c>
      <c r="G1290" s="15">
        <v>974</v>
      </c>
      <c r="H1290" s="90">
        <v>0</v>
      </c>
      <c r="I1290" s="90">
        <v>0</v>
      </c>
      <c r="J1290" s="15">
        <v>0</v>
      </c>
      <c r="K1290" s="15">
        <v>491</v>
      </c>
      <c r="L1290" s="15">
        <v>483</v>
      </c>
      <c r="M1290" s="15">
        <v>974</v>
      </c>
      <c r="O1290" s="13"/>
      <c r="P1290" s="13"/>
    </row>
    <row r="1291" spans="1:16" s="93" customFormat="1" ht="12.9" customHeight="1" x14ac:dyDescent="0.2">
      <c r="A1291" s="11" t="str">
        <f t="shared" si="26"/>
        <v>EDWARD RIVER2024</v>
      </c>
      <c r="B1291" s="3" t="s">
        <v>167</v>
      </c>
      <c r="C1291" s="12">
        <v>2024</v>
      </c>
      <c r="D1291" s="12"/>
      <c r="E1291" s="13">
        <v>644</v>
      </c>
      <c r="F1291" s="13">
        <v>658</v>
      </c>
      <c r="G1291" s="13">
        <v>1302</v>
      </c>
      <c r="H1291" s="13">
        <v>0</v>
      </c>
      <c r="I1291" s="13">
        <v>0</v>
      </c>
      <c r="J1291" s="13">
        <v>0</v>
      </c>
      <c r="K1291" s="15">
        <v>644</v>
      </c>
      <c r="L1291" s="15">
        <v>658</v>
      </c>
      <c r="M1291" s="15">
        <v>1302</v>
      </c>
      <c r="O1291" s="13"/>
      <c r="P1291" s="13"/>
    </row>
    <row r="1292" spans="1:16" s="93" customFormat="1" ht="12.9" customHeight="1" x14ac:dyDescent="0.2">
      <c r="A1292" s="11" t="str">
        <f t="shared" si="26"/>
        <v>ELCHO ISLAND1985</v>
      </c>
      <c r="B1292" s="3" t="s">
        <v>152</v>
      </c>
      <c r="C1292" s="12">
        <v>1985</v>
      </c>
      <c r="D1292" s="12"/>
      <c r="E1292" s="13">
        <v>1613</v>
      </c>
      <c r="F1292" s="13">
        <v>1607</v>
      </c>
      <c r="G1292" s="13">
        <v>3220</v>
      </c>
      <c r="H1292" s="13">
        <v>0</v>
      </c>
      <c r="I1292" s="13">
        <v>0</v>
      </c>
      <c r="J1292" s="13">
        <v>0</v>
      </c>
      <c r="K1292" s="15">
        <v>1613</v>
      </c>
      <c r="L1292" s="15">
        <v>1607</v>
      </c>
      <c r="M1292" s="15">
        <v>3220</v>
      </c>
      <c r="O1292" s="13"/>
      <c r="P1292" s="13"/>
    </row>
    <row r="1293" spans="1:16" s="93" customFormat="1" ht="12.9" customHeight="1" x14ac:dyDescent="0.2">
      <c r="A1293" s="11" t="str">
        <f t="shared" si="26"/>
        <v>ELCHO ISLAND1986</v>
      </c>
      <c r="B1293" s="95" t="s">
        <v>152</v>
      </c>
      <c r="C1293" s="88">
        <v>1986</v>
      </c>
      <c r="D1293" s="89"/>
      <c r="E1293" s="15">
        <v>1737</v>
      </c>
      <c r="F1293" s="15">
        <v>1735</v>
      </c>
      <c r="G1293" s="15">
        <v>3472</v>
      </c>
      <c r="H1293" s="90">
        <v>0</v>
      </c>
      <c r="I1293" s="90">
        <v>0</v>
      </c>
      <c r="J1293" s="15">
        <v>0</v>
      </c>
      <c r="K1293" s="15">
        <v>1737</v>
      </c>
      <c r="L1293" s="15">
        <v>1735</v>
      </c>
      <c r="M1293" s="15">
        <v>3472</v>
      </c>
      <c r="O1293" s="13"/>
      <c r="P1293" s="13"/>
    </row>
    <row r="1294" spans="1:16" s="93" customFormat="1" ht="12.9" customHeight="1" x14ac:dyDescent="0.2">
      <c r="A1294" s="11" t="str">
        <f t="shared" si="26"/>
        <v>ELCHO ISLAND1987</v>
      </c>
      <c r="B1294" s="3" t="s">
        <v>152</v>
      </c>
      <c r="C1294" s="12">
        <v>1987</v>
      </c>
      <c r="D1294" s="12"/>
      <c r="E1294" s="13">
        <v>1991</v>
      </c>
      <c r="F1294" s="13">
        <v>1992</v>
      </c>
      <c r="G1294" s="13">
        <v>3983</v>
      </c>
      <c r="H1294" s="13">
        <v>0</v>
      </c>
      <c r="I1294" s="13">
        <v>0</v>
      </c>
      <c r="J1294" s="13">
        <v>0</v>
      </c>
      <c r="K1294" s="15">
        <v>1991</v>
      </c>
      <c r="L1294" s="15">
        <v>1992</v>
      </c>
      <c r="M1294" s="15">
        <v>3983</v>
      </c>
      <c r="O1294" s="13"/>
      <c r="P1294" s="13"/>
    </row>
    <row r="1295" spans="1:16" s="93" customFormat="1" ht="12.9" customHeight="1" x14ac:dyDescent="0.2">
      <c r="A1295" s="11" t="str">
        <f t="shared" si="26"/>
        <v>ELCHO ISLAND1988</v>
      </c>
      <c r="B1295" s="3" t="s">
        <v>152</v>
      </c>
      <c r="C1295" s="12">
        <v>1988</v>
      </c>
      <c r="D1295" s="12"/>
      <c r="E1295" s="13">
        <v>2344</v>
      </c>
      <c r="F1295" s="13">
        <v>2341</v>
      </c>
      <c r="G1295" s="13">
        <v>4685</v>
      </c>
      <c r="H1295" s="13">
        <v>0</v>
      </c>
      <c r="I1295" s="13">
        <v>0</v>
      </c>
      <c r="J1295" s="13">
        <v>0</v>
      </c>
      <c r="K1295" s="15">
        <v>2344</v>
      </c>
      <c r="L1295" s="15">
        <v>2341</v>
      </c>
      <c r="M1295" s="15">
        <v>4685</v>
      </c>
      <c r="O1295" s="13"/>
      <c r="P1295" s="13"/>
    </row>
    <row r="1296" spans="1:16" s="93" customFormat="1" ht="12.9" customHeight="1" x14ac:dyDescent="0.2">
      <c r="A1296" s="11" t="str">
        <f t="shared" si="26"/>
        <v>ELCHO ISLAND1989</v>
      </c>
      <c r="B1296" s="3" t="s">
        <v>152</v>
      </c>
      <c r="C1296" s="12">
        <v>1989</v>
      </c>
      <c r="D1296" s="12"/>
      <c r="E1296" s="13">
        <v>2000</v>
      </c>
      <c r="F1296" s="13">
        <v>1999</v>
      </c>
      <c r="G1296" s="13">
        <v>3999</v>
      </c>
      <c r="H1296" s="13">
        <v>0</v>
      </c>
      <c r="I1296" s="13">
        <v>0</v>
      </c>
      <c r="J1296" s="13">
        <v>0</v>
      </c>
      <c r="K1296" s="15">
        <v>2000</v>
      </c>
      <c r="L1296" s="15">
        <v>1999</v>
      </c>
      <c r="M1296" s="15">
        <v>3999</v>
      </c>
      <c r="O1296" s="13"/>
      <c r="P1296" s="13"/>
    </row>
    <row r="1297" spans="1:16" s="93" customFormat="1" ht="12.9" customHeight="1" x14ac:dyDescent="0.2">
      <c r="A1297" s="11" t="str">
        <f t="shared" si="26"/>
        <v>ELCHO ISLAND1990</v>
      </c>
      <c r="B1297" s="3" t="s">
        <v>152</v>
      </c>
      <c r="C1297" s="12">
        <v>1990</v>
      </c>
      <c r="D1297" s="12"/>
      <c r="E1297" s="13">
        <v>2160</v>
      </c>
      <c r="F1297" s="13">
        <v>2198</v>
      </c>
      <c r="G1297" s="13">
        <v>4358</v>
      </c>
      <c r="H1297" s="13">
        <v>0</v>
      </c>
      <c r="I1297" s="13">
        <v>0</v>
      </c>
      <c r="J1297" s="13">
        <v>0</v>
      </c>
      <c r="K1297" s="15">
        <v>2160</v>
      </c>
      <c r="L1297" s="15">
        <v>2198</v>
      </c>
      <c r="M1297" s="15">
        <v>4358</v>
      </c>
      <c r="O1297" s="13"/>
      <c r="P1297" s="13"/>
    </row>
    <row r="1298" spans="1:16" s="93" customFormat="1" ht="12.9" customHeight="1" x14ac:dyDescent="0.2">
      <c r="A1298" s="11" t="str">
        <f t="shared" si="26"/>
        <v>ELCHO ISLAND1991</v>
      </c>
      <c r="B1298" s="93" t="s">
        <v>152</v>
      </c>
      <c r="C1298" s="12">
        <v>1991</v>
      </c>
      <c r="D1298" s="12"/>
      <c r="E1298" s="94">
        <v>1955</v>
      </c>
      <c r="F1298" s="94">
        <v>1953</v>
      </c>
      <c r="G1298" s="94">
        <v>3908</v>
      </c>
      <c r="H1298" s="94">
        <v>0</v>
      </c>
      <c r="I1298" s="94">
        <v>0</v>
      </c>
      <c r="J1298" s="94">
        <v>0</v>
      </c>
      <c r="K1298" s="15">
        <v>1955</v>
      </c>
      <c r="L1298" s="15">
        <v>1953</v>
      </c>
      <c r="M1298" s="15">
        <v>3908</v>
      </c>
      <c r="O1298" s="13"/>
      <c r="P1298" s="13"/>
    </row>
    <row r="1299" spans="1:16" s="93" customFormat="1" ht="12.9" customHeight="1" x14ac:dyDescent="0.2">
      <c r="A1299" s="11" t="str">
        <f t="shared" si="26"/>
        <v>ELCHO ISLAND1992</v>
      </c>
      <c r="B1299" s="3" t="s">
        <v>152</v>
      </c>
      <c r="C1299" s="12">
        <v>1992</v>
      </c>
      <c r="D1299" s="12"/>
      <c r="E1299" s="13">
        <v>1841</v>
      </c>
      <c r="F1299" s="13">
        <v>1839</v>
      </c>
      <c r="G1299" s="13">
        <v>3680</v>
      </c>
      <c r="H1299" s="13">
        <v>0</v>
      </c>
      <c r="I1299" s="13">
        <v>0</v>
      </c>
      <c r="J1299" s="13">
        <v>0</v>
      </c>
      <c r="K1299" s="15">
        <v>1841</v>
      </c>
      <c r="L1299" s="15">
        <v>1839</v>
      </c>
      <c r="M1299" s="15">
        <v>3680</v>
      </c>
      <c r="O1299" s="13"/>
      <c r="P1299" s="13"/>
    </row>
    <row r="1300" spans="1:16" s="93" customFormat="1" ht="12.9" customHeight="1" x14ac:dyDescent="0.2">
      <c r="A1300" s="11" t="str">
        <f t="shared" si="26"/>
        <v>ELCHO ISLAND1993</v>
      </c>
      <c r="B1300" s="3" t="s">
        <v>152</v>
      </c>
      <c r="C1300" s="12">
        <v>1993</v>
      </c>
      <c r="D1300" s="12"/>
      <c r="E1300" s="13">
        <v>1756</v>
      </c>
      <c r="F1300" s="13">
        <v>1751</v>
      </c>
      <c r="G1300" s="13">
        <v>3507</v>
      </c>
      <c r="H1300" s="13">
        <v>0</v>
      </c>
      <c r="I1300" s="13">
        <v>0</v>
      </c>
      <c r="J1300" s="13">
        <v>0</v>
      </c>
      <c r="K1300" s="15">
        <v>1756</v>
      </c>
      <c r="L1300" s="15">
        <v>1751</v>
      </c>
      <c r="M1300" s="15">
        <v>3507</v>
      </c>
      <c r="O1300" s="13"/>
      <c r="P1300" s="13"/>
    </row>
    <row r="1301" spans="1:16" s="93" customFormat="1" ht="12.9" customHeight="1" x14ac:dyDescent="0.2">
      <c r="A1301" s="11" t="str">
        <f t="shared" si="26"/>
        <v>ELCHO ISLAND1994</v>
      </c>
      <c r="B1301" s="91" t="s">
        <v>152</v>
      </c>
      <c r="C1301" s="16">
        <v>1994</v>
      </c>
      <c r="D1301" s="89"/>
      <c r="E1301" s="92">
        <v>1812</v>
      </c>
      <c r="F1301" s="92">
        <v>1801</v>
      </c>
      <c r="G1301" s="92">
        <v>3613</v>
      </c>
      <c r="H1301" s="92">
        <v>0</v>
      </c>
      <c r="I1301" s="92">
        <v>0</v>
      </c>
      <c r="J1301" s="92">
        <v>0</v>
      </c>
      <c r="K1301" s="15">
        <v>1812</v>
      </c>
      <c r="L1301" s="15">
        <v>1801</v>
      </c>
      <c r="M1301" s="15">
        <v>3613</v>
      </c>
      <c r="O1301" s="13"/>
      <c r="P1301" s="13"/>
    </row>
    <row r="1302" spans="1:16" s="93" customFormat="1" ht="12.9" customHeight="1" x14ac:dyDescent="0.2">
      <c r="A1302" s="11" t="str">
        <f t="shared" si="26"/>
        <v>ELCHO ISLAND1995</v>
      </c>
      <c r="B1302" s="93" t="s">
        <v>152</v>
      </c>
      <c r="C1302" s="88">
        <v>1995</v>
      </c>
      <c r="D1302" s="89"/>
      <c r="E1302" s="15">
        <v>2476</v>
      </c>
      <c r="F1302" s="15">
        <v>2468</v>
      </c>
      <c r="G1302" s="15">
        <v>4944</v>
      </c>
      <c r="H1302" s="15">
        <v>0</v>
      </c>
      <c r="I1302" s="15">
        <v>0</v>
      </c>
      <c r="J1302" s="15">
        <v>0</v>
      </c>
      <c r="K1302" s="15">
        <v>2476</v>
      </c>
      <c r="L1302" s="15">
        <v>2468</v>
      </c>
      <c r="M1302" s="15">
        <v>4944</v>
      </c>
      <c r="O1302" s="13"/>
      <c r="P1302" s="13"/>
    </row>
    <row r="1303" spans="1:16" s="93" customFormat="1" ht="12.9" customHeight="1" x14ac:dyDescent="0.2">
      <c r="A1303" s="11" t="str">
        <f t="shared" si="26"/>
        <v>ELCHO ISLAND1996</v>
      </c>
      <c r="B1303" s="95" t="s">
        <v>152</v>
      </c>
      <c r="C1303" s="88">
        <v>1996</v>
      </c>
      <c r="D1303" s="89"/>
      <c r="E1303" s="15">
        <v>2504</v>
      </c>
      <c r="F1303" s="15">
        <v>2507</v>
      </c>
      <c r="G1303" s="15">
        <v>5011</v>
      </c>
      <c r="H1303" s="90">
        <v>0</v>
      </c>
      <c r="I1303" s="90">
        <v>0</v>
      </c>
      <c r="J1303" s="15">
        <v>0</v>
      </c>
      <c r="K1303" s="15">
        <v>2504</v>
      </c>
      <c r="L1303" s="15">
        <v>2507</v>
      </c>
      <c r="M1303" s="15">
        <v>5011</v>
      </c>
      <c r="O1303" s="13"/>
      <c r="P1303" s="13"/>
    </row>
    <row r="1304" spans="1:16" s="93" customFormat="1" ht="12.9" customHeight="1" x14ac:dyDescent="0.2">
      <c r="A1304" s="11" t="str">
        <f t="shared" si="26"/>
        <v>ELCHO ISLAND1997</v>
      </c>
      <c r="B1304" s="95" t="s">
        <v>152</v>
      </c>
      <c r="C1304" s="88">
        <v>1997</v>
      </c>
      <c r="D1304" s="89"/>
      <c r="E1304" s="15">
        <v>2142</v>
      </c>
      <c r="F1304" s="15">
        <v>2141</v>
      </c>
      <c r="G1304" s="15">
        <v>4283</v>
      </c>
      <c r="H1304" s="90">
        <v>0</v>
      </c>
      <c r="I1304" s="90">
        <v>0</v>
      </c>
      <c r="J1304" s="15">
        <v>0</v>
      </c>
      <c r="K1304" s="15">
        <v>2142</v>
      </c>
      <c r="L1304" s="15">
        <v>2141</v>
      </c>
      <c r="M1304" s="15">
        <v>4283</v>
      </c>
      <c r="O1304" s="13"/>
      <c r="P1304" s="13"/>
    </row>
    <row r="1305" spans="1:16" s="93" customFormat="1" ht="12.9" customHeight="1" x14ac:dyDescent="0.2">
      <c r="A1305" s="11" t="str">
        <f t="shared" si="26"/>
        <v>ELCHO ISLAND1998</v>
      </c>
      <c r="B1305" s="3" t="s">
        <v>152</v>
      </c>
      <c r="C1305" s="12">
        <v>1998</v>
      </c>
      <c r="D1305" s="12"/>
      <c r="E1305" s="13">
        <v>2150</v>
      </c>
      <c r="F1305" s="13">
        <v>2149</v>
      </c>
      <c r="G1305" s="13">
        <v>4299</v>
      </c>
      <c r="H1305" s="13">
        <v>0</v>
      </c>
      <c r="I1305" s="13">
        <v>0</v>
      </c>
      <c r="J1305" s="13">
        <v>0</v>
      </c>
      <c r="K1305" s="15">
        <v>2150</v>
      </c>
      <c r="L1305" s="15">
        <v>2149</v>
      </c>
      <c r="M1305" s="15">
        <v>4299</v>
      </c>
      <c r="O1305" s="13"/>
      <c r="P1305" s="13"/>
    </row>
    <row r="1306" spans="1:16" s="93" customFormat="1" ht="12.9" customHeight="1" x14ac:dyDescent="0.2">
      <c r="A1306" s="11" t="str">
        <f t="shared" si="26"/>
        <v>ELCHO ISLAND1999</v>
      </c>
      <c r="B1306" s="93" t="s">
        <v>152</v>
      </c>
      <c r="C1306" s="12">
        <v>1999</v>
      </c>
      <c r="D1306" s="12"/>
      <c r="E1306" s="94">
        <v>2188</v>
      </c>
      <c r="F1306" s="94">
        <v>2187</v>
      </c>
      <c r="G1306" s="94">
        <v>4375</v>
      </c>
      <c r="H1306" s="94">
        <v>0</v>
      </c>
      <c r="I1306" s="94">
        <v>0</v>
      </c>
      <c r="J1306" s="94">
        <v>0</v>
      </c>
      <c r="K1306" s="15">
        <v>2188</v>
      </c>
      <c r="L1306" s="15">
        <v>2187</v>
      </c>
      <c r="M1306" s="15">
        <v>4375</v>
      </c>
      <c r="O1306" s="13"/>
      <c r="P1306" s="13"/>
    </row>
    <row r="1307" spans="1:16" s="93" customFormat="1" ht="12.9" customHeight="1" x14ac:dyDescent="0.2">
      <c r="A1307" s="11" t="str">
        <f t="shared" si="26"/>
        <v>ELCHO ISLAND2000</v>
      </c>
      <c r="B1307" s="93" t="s">
        <v>152</v>
      </c>
      <c r="C1307" s="88">
        <v>2000</v>
      </c>
      <c r="D1307" s="89"/>
      <c r="E1307" s="15">
        <v>2028</v>
      </c>
      <c r="F1307" s="15">
        <v>2019</v>
      </c>
      <c r="G1307" s="15">
        <v>4047</v>
      </c>
      <c r="H1307" s="15">
        <v>0</v>
      </c>
      <c r="I1307" s="15">
        <v>0</v>
      </c>
      <c r="J1307" s="15">
        <v>0</v>
      </c>
      <c r="K1307" s="15">
        <v>2028</v>
      </c>
      <c r="L1307" s="15">
        <v>2019</v>
      </c>
      <c r="M1307" s="15">
        <v>4047</v>
      </c>
      <c r="O1307" s="13"/>
      <c r="P1307" s="13"/>
    </row>
    <row r="1308" spans="1:16" s="93" customFormat="1" ht="12.9" customHeight="1" x14ac:dyDescent="0.2">
      <c r="A1308" s="11" t="str">
        <f t="shared" si="26"/>
        <v>ELCHO ISLAND2001</v>
      </c>
      <c r="B1308" s="95" t="s">
        <v>152</v>
      </c>
      <c r="C1308" s="88">
        <v>2001</v>
      </c>
      <c r="D1308" s="89"/>
      <c r="E1308" s="15">
        <v>1961</v>
      </c>
      <c r="F1308" s="15">
        <v>1964</v>
      </c>
      <c r="G1308" s="15">
        <v>3925</v>
      </c>
      <c r="H1308" s="90">
        <v>0</v>
      </c>
      <c r="I1308" s="90">
        <v>0</v>
      </c>
      <c r="J1308" s="15">
        <v>0</v>
      </c>
      <c r="K1308" s="15">
        <v>1961</v>
      </c>
      <c r="L1308" s="15">
        <v>1964</v>
      </c>
      <c r="M1308" s="15">
        <v>3925</v>
      </c>
      <c r="O1308" s="13"/>
      <c r="P1308" s="13"/>
    </row>
    <row r="1309" spans="1:16" s="93" customFormat="1" ht="12.9" customHeight="1" x14ac:dyDescent="0.2">
      <c r="A1309" s="11" t="str">
        <f t="shared" si="26"/>
        <v>ELCHO ISLAND2002</v>
      </c>
      <c r="B1309" s="3" t="s">
        <v>152</v>
      </c>
      <c r="C1309" s="12">
        <v>2002</v>
      </c>
      <c r="D1309" s="12"/>
      <c r="E1309" s="13">
        <v>1172</v>
      </c>
      <c r="F1309" s="13">
        <v>1173</v>
      </c>
      <c r="G1309" s="13">
        <v>2345</v>
      </c>
      <c r="H1309" s="13">
        <v>0</v>
      </c>
      <c r="I1309" s="13">
        <v>0</v>
      </c>
      <c r="J1309" s="13">
        <v>0</v>
      </c>
      <c r="K1309" s="15">
        <v>1172</v>
      </c>
      <c r="L1309" s="15">
        <v>1173</v>
      </c>
      <c r="M1309" s="15">
        <v>2345</v>
      </c>
      <c r="O1309" s="13"/>
      <c r="P1309" s="13"/>
    </row>
    <row r="1310" spans="1:16" s="93" customFormat="1" ht="12.9" customHeight="1" x14ac:dyDescent="0.2">
      <c r="A1310" s="11" t="str">
        <f t="shared" si="26"/>
        <v>ELCHO ISLAND2003</v>
      </c>
      <c r="B1310" s="95" t="s">
        <v>152</v>
      </c>
      <c r="C1310" s="88">
        <v>2003</v>
      </c>
      <c r="D1310" s="89"/>
      <c r="E1310" s="15">
        <v>1202</v>
      </c>
      <c r="F1310" s="15">
        <v>1206</v>
      </c>
      <c r="G1310" s="15">
        <v>2408</v>
      </c>
      <c r="H1310" s="90">
        <v>0</v>
      </c>
      <c r="I1310" s="90">
        <v>0</v>
      </c>
      <c r="J1310" s="15">
        <v>0</v>
      </c>
      <c r="K1310" s="15">
        <v>1202</v>
      </c>
      <c r="L1310" s="15">
        <v>1206</v>
      </c>
      <c r="M1310" s="15">
        <v>2408</v>
      </c>
      <c r="O1310" s="13"/>
      <c r="P1310" s="13"/>
    </row>
    <row r="1311" spans="1:16" s="93" customFormat="1" ht="12.9" customHeight="1" x14ac:dyDescent="0.2">
      <c r="A1311" s="11" t="str">
        <f t="shared" si="26"/>
        <v>ELCHO ISLAND2004</v>
      </c>
      <c r="B1311" s="93" t="s">
        <v>152</v>
      </c>
      <c r="C1311" s="88">
        <v>2004</v>
      </c>
      <c r="D1311" s="89"/>
      <c r="E1311" s="15">
        <v>1156</v>
      </c>
      <c r="F1311" s="15">
        <v>1161</v>
      </c>
      <c r="G1311" s="15">
        <v>2317</v>
      </c>
      <c r="H1311" s="15">
        <v>0</v>
      </c>
      <c r="I1311" s="15">
        <v>0</v>
      </c>
      <c r="J1311" s="15">
        <v>0</v>
      </c>
      <c r="K1311" s="15">
        <v>1156</v>
      </c>
      <c r="L1311" s="15">
        <v>1161</v>
      </c>
      <c r="M1311" s="15">
        <v>2317</v>
      </c>
      <c r="O1311" s="13"/>
      <c r="P1311" s="13"/>
    </row>
    <row r="1312" spans="1:16" s="93" customFormat="1" ht="12.9" customHeight="1" x14ac:dyDescent="0.2">
      <c r="A1312" s="11" t="str">
        <f t="shared" si="26"/>
        <v>ELCHO ISLAND2005</v>
      </c>
      <c r="B1312" s="95" t="s">
        <v>152</v>
      </c>
      <c r="C1312" s="88">
        <v>2005</v>
      </c>
      <c r="D1312" s="89"/>
      <c r="E1312" s="15">
        <v>1125</v>
      </c>
      <c r="F1312" s="15">
        <v>1126</v>
      </c>
      <c r="G1312" s="15">
        <v>2251</v>
      </c>
      <c r="H1312" s="90">
        <v>0</v>
      </c>
      <c r="I1312" s="90">
        <v>0</v>
      </c>
      <c r="J1312" s="15">
        <v>0</v>
      </c>
      <c r="K1312" s="15">
        <v>1125</v>
      </c>
      <c r="L1312" s="15">
        <v>1126</v>
      </c>
      <c r="M1312" s="15">
        <v>2251</v>
      </c>
      <c r="O1312" s="13"/>
      <c r="P1312" s="13"/>
    </row>
    <row r="1313" spans="1:16" s="93" customFormat="1" ht="12.9" customHeight="1" x14ac:dyDescent="0.2">
      <c r="A1313" s="11" t="str">
        <f t="shared" si="26"/>
        <v>ELCHO ISLAND2006</v>
      </c>
      <c r="B1313" s="93" t="s">
        <v>152</v>
      </c>
      <c r="C1313" s="12">
        <v>2006</v>
      </c>
      <c r="D1313" s="12"/>
      <c r="E1313" s="94">
        <v>639</v>
      </c>
      <c r="F1313" s="94">
        <v>643</v>
      </c>
      <c r="G1313" s="94">
        <v>1282</v>
      </c>
      <c r="H1313" s="94">
        <v>0</v>
      </c>
      <c r="I1313" s="94">
        <v>0</v>
      </c>
      <c r="J1313" s="94">
        <v>0</v>
      </c>
      <c r="K1313" s="15">
        <v>639</v>
      </c>
      <c r="L1313" s="15">
        <v>643</v>
      </c>
      <c r="M1313" s="15">
        <v>1282</v>
      </c>
      <c r="O1313" s="13"/>
      <c r="P1313" s="13"/>
    </row>
    <row r="1314" spans="1:16" s="93" customFormat="1" ht="12.9" customHeight="1" x14ac:dyDescent="0.2">
      <c r="A1314" s="11" t="str">
        <f t="shared" si="26"/>
        <v>ELCHO ISLAND2007</v>
      </c>
      <c r="B1314" s="95" t="s">
        <v>152</v>
      </c>
      <c r="C1314" s="88">
        <v>2007</v>
      </c>
      <c r="D1314" s="89"/>
      <c r="E1314" s="15">
        <v>433</v>
      </c>
      <c r="F1314" s="15">
        <v>447</v>
      </c>
      <c r="G1314" s="15">
        <v>880</v>
      </c>
      <c r="H1314" s="90">
        <v>0</v>
      </c>
      <c r="I1314" s="90">
        <v>0</v>
      </c>
      <c r="J1314" s="15">
        <v>0</v>
      </c>
      <c r="K1314" s="15">
        <v>433</v>
      </c>
      <c r="L1314" s="15">
        <v>447</v>
      </c>
      <c r="M1314" s="15">
        <v>880</v>
      </c>
      <c r="O1314" s="13"/>
      <c r="P1314" s="13"/>
    </row>
    <row r="1315" spans="1:16" s="93" customFormat="1" ht="12.9" customHeight="1" x14ac:dyDescent="0.2">
      <c r="A1315" s="11" t="str">
        <f t="shared" si="26"/>
        <v>ELCHO ISLAND2008</v>
      </c>
      <c r="B1315" s="93" t="s">
        <v>152</v>
      </c>
      <c r="C1315" s="88">
        <v>2008</v>
      </c>
      <c r="D1315" s="89"/>
      <c r="E1315" s="15">
        <v>459</v>
      </c>
      <c r="F1315" s="15">
        <v>458</v>
      </c>
      <c r="G1315" s="15">
        <v>917</v>
      </c>
      <c r="H1315" s="15">
        <v>0</v>
      </c>
      <c r="I1315" s="15">
        <v>0</v>
      </c>
      <c r="J1315" s="15">
        <v>0</v>
      </c>
      <c r="K1315" s="15">
        <v>459</v>
      </c>
      <c r="L1315" s="15">
        <v>458</v>
      </c>
      <c r="M1315" s="15">
        <v>917</v>
      </c>
      <c r="O1315" s="13"/>
      <c r="P1315" s="13"/>
    </row>
    <row r="1316" spans="1:16" s="93" customFormat="1" ht="12.9" customHeight="1" x14ac:dyDescent="0.2">
      <c r="A1316" s="11" t="str">
        <f t="shared" si="26"/>
        <v>ELCHO ISLAND2009</v>
      </c>
      <c r="B1316" s="95" t="s">
        <v>152</v>
      </c>
      <c r="C1316" s="88">
        <v>2009</v>
      </c>
      <c r="D1316" s="89"/>
      <c r="E1316" s="15">
        <v>455</v>
      </c>
      <c r="F1316" s="15">
        <v>456</v>
      </c>
      <c r="G1316" s="15">
        <v>911</v>
      </c>
      <c r="H1316" s="90">
        <v>0</v>
      </c>
      <c r="I1316" s="90">
        <v>0</v>
      </c>
      <c r="J1316" s="15">
        <v>0</v>
      </c>
      <c r="K1316" s="15">
        <v>455</v>
      </c>
      <c r="L1316" s="15">
        <v>456</v>
      </c>
      <c r="M1316" s="15">
        <v>911</v>
      </c>
      <c r="O1316" s="13"/>
      <c r="P1316" s="13"/>
    </row>
    <row r="1317" spans="1:16" s="93" customFormat="1" ht="12.9" customHeight="1" x14ac:dyDescent="0.2">
      <c r="A1317" s="11" t="str">
        <f t="shared" ref="A1317:A1380" si="27">CONCATENATE(B1317,C1317)</f>
        <v>ELCHO ISLAND2010</v>
      </c>
      <c r="B1317" s="95" t="s">
        <v>152</v>
      </c>
      <c r="C1317" s="88">
        <v>2010</v>
      </c>
      <c r="D1317" s="89"/>
      <c r="E1317" s="15">
        <v>309</v>
      </c>
      <c r="F1317" s="15">
        <v>310</v>
      </c>
      <c r="G1317" s="15">
        <v>619</v>
      </c>
      <c r="H1317" s="90">
        <v>0</v>
      </c>
      <c r="I1317" s="90">
        <v>0</v>
      </c>
      <c r="J1317" s="15">
        <v>0</v>
      </c>
      <c r="K1317" s="15">
        <v>309</v>
      </c>
      <c r="L1317" s="15">
        <v>310</v>
      </c>
      <c r="M1317" s="15">
        <v>619</v>
      </c>
      <c r="O1317" s="13"/>
      <c r="P1317" s="13"/>
    </row>
    <row r="1318" spans="1:16" s="93" customFormat="1" ht="12.9" customHeight="1" x14ac:dyDescent="0.2">
      <c r="A1318" s="11" t="str">
        <f t="shared" si="27"/>
        <v>ELCHO ISLAND2011</v>
      </c>
      <c r="B1318" s="93" t="s">
        <v>152</v>
      </c>
      <c r="C1318" s="88">
        <v>2011</v>
      </c>
      <c r="D1318" s="89"/>
      <c r="E1318" s="90">
        <v>315</v>
      </c>
      <c r="F1318" s="90">
        <v>315</v>
      </c>
      <c r="G1318" s="15">
        <v>630</v>
      </c>
      <c r="H1318" s="90">
        <v>0</v>
      </c>
      <c r="I1318" s="90">
        <v>0</v>
      </c>
      <c r="J1318" s="15">
        <v>0</v>
      </c>
      <c r="K1318" s="15">
        <v>315</v>
      </c>
      <c r="L1318" s="15">
        <v>315</v>
      </c>
      <c r="M1318" s="15">
        <v>630</v>
      </c>
      <c r="O1318" s="13"/>
      <c r="P1318" s="13"/>
    </row>
    <row r="1319" spans="1:16" s="93" customFormat="1" ht="12.9" customHeight="1" x14ac:dyDescent="0.2">
      <c r="A1319" s="11" t="str">
        <f t="shared" si="27"/>
        <v>ELCHO ISLAND2012</v>
      </c>
      <c r="B1319" s="93" t="s">
        <v>152</v>
      </c>
      <c r="C1319" s="88">
        <v>2012</v>
      </c>
      <c r="D1319" s="89"/>
      <c r="E1319" s="15">
        <v>313</v>
      </c>
      <c r="F1319" s="15">
        <v>312</v>
      </c>
      <c r="G1319" s="15">
        <v>625</v>
      </c>
      <c r="H1319" s="15">
        <v>0</v>
      </c>
      <c r="I1319" s="15">
        <v>0</v>
      </c>
      <c r="J1319" s="15">
        <v>0</v>
      </c>
      <c r="K1319" s="15">
        <v>313</v>
      </c>
      <c r="L1319" s="15">
        <v>312</v>
      </c>
      <c r="M1319" s="15">
        <v>625</v>
      </c>
      <c r="O1319" s="13"/>
      <c r="P1319" s="13"/>
    </row>
    <row r="1320" spans="1:16" s="93" customFormat="1" ht="12.9" customHeight="1" x14ac:dyDescent="0.2">
      <c r="A1320" s="11" t="str">
        <f t="shared" si="27"/>
        <v>ELCHO ISLAND2013</v>
      </c>
      <c r="B1320" s="95" t="s">
        <v>152</v>
      </c>
      <c r="C1320" s="88">
        <v>2013</v>
      </c>
      <c r="D1320" s="89"/>
      <c r="E1320" s="15">
        <v>313</v>
      </c>
      <c r="F1320" s="15">
        <v>313</v>
      </c>
      <c r="G1320" s="15">
        <v>626</v>
      </c>
      <c r="H1320" s="90">
        <v>0</v>
      </c>
      <c r="I1320" s="90">
        <v>0</v>
      </c>
      <c r="J1320" s="15">
        <v>0</v>
      </c>
      <c r="K1320" s="15">
        <v>313</v>
      </c>
      <c r="L1320" s="15">
        <v>313</v>
      </c>
      <c r="M1320" s="15">
        <v>626</v>
      </c>
      <c r="O1320" s="13"/>
      <c r="P1320" s="13"/>
    </row>
    <row r="1321" spans="1:16" s="93" customFormat="1" ht="12.9" customHeight="1" x14ac:dyDescent="0.2">
      <c r="A1321" s="11" t="str">
        <f t="shared" si="27"/>
        <v>ELCHO ISLAND2014</v>
      </c>
      <c r="B1321" s="3" t="s">
        <v>152</v>
      </c>
      <c r="C1321" s="12">
        <v>2014</v>
      </c>
      <c r="D1321" s="12"/>
      <c r="E1321" s="13">
        <v>315</v>
      </c>
      <c r="F1321" s="13">
        <v>316</v>
      </c>
      <c r="G1321" s="13">
        <v>631</v>
      </c>
      <c r="H1321" s="13">
        <v>0</v>
      </c>
      <c r="I1321" s="13">
        <v>0</v>
      </c>
      <c r="J1321" s="13">
        <v>0</v>
      </c>
      <c r="K1321" s="15">
        <v>315</v>
      </c>
      <c r="L1321" s="15">
        <v>316</v>
      </c>
      <c r="M1321" s="15">
        <v>631</v>
      </c>
      <c r="O1321" s="13"/>
      <c r="P1321" s="13"/>
    </row>
    <row r="1322" spans="1:16" s="93" customFormat="1" ht="12.9" customHeight="1" x14ac:dyDescent="0.2">
      <c r="A1322" s="11" t="str">
        <f t="shared" si="27"/>
        <v>ELCHO ISLAND2015</v>
      </c>
      <c r="B1322" s="3" t="s">
        <v>152</v>
      </c>
      <c r="C1322" s="12">
        <v>2015</v>
      </c>
      <c r="D1322" s="12"/>
      <c r="E1322" s="13">
        <v>357</v>
      </c>
      <c r="F1322" s="13">
        <v>357</v>
      </c>
      <c r="G1322" s="13">
        <v>714</v>
      </c>
      <c r="H1322" s="13">
        <v>0</v>
      </c>
      <c r="I1322" s="13">
        <v>0</v>
      </c>
      <c r="J1322" s="13">
        <v>0</v>
      </c>
      <c r="K1322" s="15">
        <v>357</v>
      </c>
      <c r="L1322" s="15">
        <v>357</v>
      </c>
      <c r="M1322" s="15">
        <v>714</v>
      </c>
      <c r="O1322" s="13"/>
      <c r="P1322" s="13"/>
    </row>
    <row r="1323" spans="1:16" s="93" customFormat="1" ht="12.9" customHeight="1" x14ac:dyDescent="0.2">
      <c r="A1323" s="11" t="str">
        <f t="shared" si="27"/>
        <v>ELCHO ISLAND2016</v>
      </c>
      <c r="B1323" s="3" t="s">
        <v>152</v>
      </c>
      <c r="C1323" s="12">
        <v>2016</v>
      </c>
      <c r="D1323" s="12"/>
      <c r="E1323" s="13">
        <v>343</v>
      </c>
      <c r="F1323" s="13">
        <v>341</v>
      </c>
      <c r="G1323" s="13">
        <v>684</v>
      </c>
      <c r="H1323" s="13">
        <v>0</v>
      </c>
      <c r="I1323" s="13">
        <v>0</v>
      </c>
      <c r="J1323" s="13">
        <v>0</v>
      </c>
      <c r="K1323" s="15">
        <v>343</v>
      </c>
      <c r="L1323" s="15">
        <v>341</v>
      </c>
      <c r="M1323" s="15">
        <v>684</v>
      </c>
      <c r="O1323" s="13"/>
      <c r="P1323" s="13"/>
    </row>
    <row r="1324" spans="1:16" s="93" customFormat="1" ht="12.9" customHeight="1" x14ac:dyDescent="0.2">
      <c r="A1324" s="11" t="str">
        <f t="shared" si="27"/>
        <v>ELCHO ISLAND2017</v>
      </c>
      <c r="B1324" s="3" t="s">
        <v>152</v>
      </c>
      <c r="C1324" s="12">
        <v>2017</v>
      </c>
      <c r="D1324" s="12"/>
      <c r="E1324" s="13">
        <v>501</v>
      </c>
      <c r="F1324" s="13">
        <v>501</v>
      </c>
      <c r="G1324" s="13">
        <v>1002</v>
      </c>
      <c r="H1324" s="13">
        <v>0</v>
      </c>
      <c r="I1324" s="13">
        <v>0</v>
      </c>
      <c r="J1324" s="13">
        <v>0</v>
      </c>
      <c r="K1324" s="15">
        <v>501</v>
      </c>
      <c r="L1324" s="15">
        <v>501</v>
      </c>
      <c r="M1324" s="15">
        <v>1002</v>
      </c>
      <c r="O1324" s="13"/>
      <c r="P1324" s="13"/>
    </row>
    <row r="1325" spans="1:16" s="93" customFormat="1" ht="12.9" customHeight="1" x14ac:dyDescent="0.2">
      <c r="A1325" s="11" t="str">
        <f t="shared" si="27"/>
        <v>ELCHO ISLAND2018</v>
      </c>
      <c r="B1325" s="3" t="s">
        <v>152</v>
      </c>
      <c r="C1325" s="12">
        <v>2018</v>
      </c>
      <c r="D1325" s="12"/>
      <c r="E1325" s="13">
        <v>382</v>
      </c>
      <c r="F1325" s="13">
        <v>382</v>
      </c>
      <c r="G1325" s="13">
        <v>764</v>
      </c>
      <c r="H1325" s="13">
        <v>0</v>
      </c>
      <c r="I1325" s="13">
        <v>0</v>
      </c>
      <c r="J1325" s="13">
        <v>0</v>
      </c>
      <c r="K1325" s="15">
        <v>382</v>
      </c>
      <c r="L1325" s="15">
        <v>382</v>
      </c>
      <c r="M1325" s="15">
        <v>764</v>
      </c>
      <c r="O1325" s="13"/>
      <c r="P1325" s="13"/>
    </row>
    <row r="1326" spans="1:16" s="93" customFormat="1" ht="12.9" customHeight="1" x14ac:dyDescent="0.2">
      <c r="A1326" s="11" t="str">
        <f t="shared" si="27"/>
        <v>ELCHO ISLAND2019</v>
      </c>
      <c r="B1326" s="3" t="s">
        <v>152</v>
      </c>
      <c r="C1326" s="12">
        <v>2019</v>
      </c>
      <c r="D1326" s="12"/>
      <c r="E1326" s="13">
        <v>342</v>
      </c>
      <c r="F1326" s="13">
        <v>342</v>
      </c>
      <c r="G1326" s="13">
        <v>684</v>
      </c>
      <c r="H1326" s="13">
        <v>0</v>
      </c>
      <c r="I1326" s="13">
        <v>0</v>
      </c>
      <c r="J1326" s="13">
        <v>0</v>
      </c>
      <c r="K1326" s="15">
        <v>342</v>
      </c>
      <c r="L1326" s="15">
        <v>342</v>
      </c>
      <c r="M1326" s="15">
        <v>684</v>
      </c>
      <c r="O1326" s="13"/>
      <c r="P1326" s="13"/>
    </row>
    <row r="1327" spans="1:16" s="93" customFormat="1" ht="12.9" customHeight="1" x14ac:dyDescent="0.2">
      <c r="A1327" s="11" t="str">
        <f t="shared" si="27"/>
        <v>ELCHO ISLAND2020</v>
      </c>
      <c r="B1327" s="95" t="s">
        <v>152</v>
      </c>
      <c r="C1327" s="88">
        <v>2020</v>
      </c>
      <c r="D1327" s="89"/>
      <c r="E1327" s="15">
        <v>302</v>
      </c>
      <c r="F1327" s="15">
        <v>303</v>
      </c>
      <c r="G1327" s="15">
        <v>605</v>
      </c>
      <c r="H1327" s="90">
        <v>0</v>
      </c>
      <c r="I1327" s="90">
        <v>0</v>
      </c>
      <c r="J1327" s="15">
        <v>0</v>
      </c>
      <c r="K1327" s="15">
        <v>302</v>
      </c>
      <c r="L1327" s="15">
        <v>303</v>
      </c>
      <c r="M1327" s="15">
        <v>605</v>
      </c>
      <c r="O1327" s="13"/>
      <c r="P1327" s="13"/>
    </row>
    <row r="1328" spans="1:16" s="93" customFormat="1" ht="12.9" customHeight="1" x14ac:dyDescent="0.2">
      <c r="A1328" s="11" t="str">
        <f t="shared" si="27"/>
        <v>ELCHO ISLAND2021</v>
      </c>
      <c r="B1328" s="95" t="s">
        <v>152</v>
      </c>
      <c r="C1328" s="88">
        <v>2021</v>
      </c>
      <c r="D1328" s="89"/>
      <c r="E1328" s="15">
        <v>367</v>
      </c>
      <c r="F1328" s="15">
        <v>367</v>
      </c>
      <c r="G1328" s="15">
        <v>734</v>
      </c>
      <c r="H1328" s="90">
        <v>0</v>
      </c>
      <c r="I1328" s="90">
        <v>0</v>
      </c>
      <c r="J1328" s="15">
        <v>0</v>
      </c>
      <c r="K1328" s="15">
        <v>367</v>
      </c>
      <c r="L1328" s="15">
        <v>367</v>
      </c>
      <c r="M1328" s="15">
        <v>734</v>
      </c>
      <c r="O1328" s="13"/>
      <c r="P1328" s="13"/>
    </row>
    <row r="1329" spans="1:16" s="93" customFormat="1" ht="12.9" customHeight="1" x14ac:dyDescent="0.2">
      <c r="A1329" s="11" t="str">
        <f t="shared" si="27"/>
        <v>ELCHO ISLAND2022</v>
      </c>
      <c r="B1329" s="95" t="s">
        <v>152</v>
      </c>
      <c r="C1329" s="88">
        <v>2022</v>
      </c>
      <c r="D1329" s="89"/>
      <c r="E1329" s="15">
        <v>430</v>
      </c>
      <c r="F1329" s="15">
        <v>429</v>
      </c>
      <c r="G1329" s="15">
        <v>859</v>
      </c>
      <c r="H1329" s="90">
        <v>0</v>
      </c>
      <c r="I1329" s="90">
        <v>0</v>
      </c>
      <c r="J1329" s="15">
        <v>0</v>
      </c>
      <c r="K1329" s="15">
        <v>430</v>
      </c>
      <c r="L1329" s="15">
        <v>429</v>
      </c>
      <c r="M1329" s="15">
        <v>859</v>
      </c>
      <c r="O1329" s="13"/>
      <c r="P1329" s="13"/>
    </row>
    <row r="1330" spans="1:16" s="93" customFormat="1" ht="12.9" customHeight="1" x14ac:dyDescent="0.2">
      <c r="A1330" s="11" t="str">
        <f t="shared" si="27"/>
        <v>ELCHO ISLAND2023</v>
      </c>
      <c r="B1330" s="95" t="s">
        <v>152</v>
      </c>
      <c r="C1330" s="88">
        <v>2023</v>
      </c>
      <c r="D1330" s="89"/>
      <c r="E1330" s="15">
        <v>552</v>
      </c>
      <c r="F1330" s="15">
        <v>552</v>
      </c>
      <c r="G1330" s="15">
        <v>1104</v>
      </c>
      <c r="H1330" s="90">
        <v>0</v>
      </c>
      <c r="I1330" s="90">
        <v>0</v>
      </c>
      <c r="J1330" s="15">
        <v>0</v>
      </c>
      <c r="K1330" s="15">
        <v>552</v>
      </c>
      <c r="L1330" s="15">
        <v>552</v>
      </c>
      <c r="M1330" s="15">
        <v>1104</v>
      </c>
      <c r="O1330" s="13"/>
      <c r="P1330" s="13"/>
    </row>
    <row r="1331" spans="1:16" s="93" customFormat="1" ht="12.9" customHeight="1" x14ac:dyDescent="0.2">
      <c r="A1331" s="11" t="str">
        <f t="shared" si="27"/>
        <v>ELCHO ISLAND2024</v>
      </c>
      <c r="B1331" s="95" t="s">
        <v>152</v>
      </c>
      <c r="C1331" s="88">
        <v>2024</v>
      </c>
      <c r="D1331" s="89"/>
      <c r="E1331" s="15">
        <v>576</v>
      </c>
      <c r="F1331" s="15">
        <v>576</v>
      </c>
      <c r="G1331" s="15">
        <v>1152</v>
      </c>
      <c r="H1331" s="90">
        <v>0</v>
      </c>
      <c r="I1331" s="90">
        <v>0</v>
      </c>
      <c r="J1331" s="15">
        <v>0</v>
      </c>
      <c r="K1331" s="15">
        <v>576</v>
      </c>
      <c r="L1331" s="15">
        <v>576</v>
      </c>
      <c r="M1331" s="15">
        <v>1152</v>
      </c>
      <c r="O1331" s="13"/>
      <c r="P1331" s="13"/>
    </row>
    <row r="1332" spans="1:16" s="93" customFormat="1" ht="12.9" customHeight="1" x14ac:dyDescent="0.2">
      <c r="A1332" s="11" t="str">
        <f t="shared" si="27"/>
        <v>EMERALD1985</v>
      </c>
      <c r="B1332" s="3" t="s">
        <v>70</v>
      </c>
      <c r="C1332" s="12">
        <v>1985</v>
      </c>
      <c r="D1332" s="12"/>
      <c r="E1332" s="13">
        <v>462</v>
      </c>
      <c r="F1332" s="13">
        <v>460</v>
      </c>
      <c r="G1332" s="13">
        <v>922</v>
      </c>
      <c r="H1332" s="13">
        <v>0</v>
      </c>
      <c r="I1332" s="13">
        <v>0</v>
      </c>
      <c r="J1332" s="13">
        <v>0</v>
      </c>
      <c r="K1332" s="15">
        <v>462</v>
      </c>
      <c r="L1332" s="15">
        <v>460</v>
      </c>
      <c r="M1332" s="15">
        <v>922</v>
      </c>
      <c r="O1332" s="13"/>
      <c r="P1332" s="13"/>
    </row>
    <row r="1333" spans="1:16" s="93" customFormat="1" ht="12.9" customHeight="1" x14ac:dyDescent="0.2">
      <c r="A1333" s="11" t="str">
        <f t="shared" si="27"/>
        <v>EMERALD1986</v>
      </c>
      <c r="B1333" s="3" t="s">
        <v>70</v>
      </c>
      <c r="C1333" s="12">
        <v>1986</v>
      </c>
      <c r="D1333" s="12"/>
      <c r="E1333" s="13">
        <v>436</v>
      </c>
      <c r="F1333" s="13">
        <v>460</v>
      </c>
      <c r="G1333" s="13">
        <v>896</v>
      </c>
      <c r="H1333" s="13">
        <v>0</v>
      </c>
      <c r="I1333" s="13">
        <v>0</v>
      </c>
      <c r="J1333" s="13">
        <v>0</v>
      </c>
      <c r="K1333" s="15">
        <v>436</v>
      </c>
      <c r="L1333" s="15">
        <v>460</v>
      </c>
      <c r="M1333" s="15">
        <v>896</v>
      </c>
      <c r="O1333" s="13"/>
      <c r="P1333" s="13"/>
    </row>
    <row r="1334" spans="1:16" s="93" customFormat="1" ht="12.9" customHeight="1" x14ac:dyDescent="0.2">
      <c r="A1334" s="11" t="str">
        <f t="shared" si="27"/>
        <v>EMERALD1987</v>
      </c>
      <c r="B1334" s="95" t="s">
        <v>70</v>
      </c>
      <c r="C1334" s="88">
        <v>1987</v>
      </c>
      <c r="D1334" s="89"/>
      <c r="E1334" s="15">
        <v>763</v>
      </c>
      <c r="F1334" s="15">
        <v>888</v>
      </c>
      <c r="G1334" s="15">
        <v>1651</v>
      </c>
      <c r="H1334" s="90">
        <v>0</v>
      </c>
      <c r="I1334" s="90">
        <v>0</v>
      </c>
      <c r="J1334" s="15">
        <v>0</v>
      </c>
      <c r="K1334" s="15">
        <v>763</v>
      </c>
      <c r="L1334" s="15">
        <v>888</v>
      </c>
      <c r="M1334" s="15">
        <v>1651</v>
      </c>
      <c r="O1334" s="13"/>
      <c r="P1334" s="13"/>
    </row>
    <row r="1335" spans="1:16" s="93" customFormat="1" ht="12.9" customHeight="1" x14ac:dyDescent="0.2">
      <c r="A1335" s="11" t="str">
        <f t="shared" si="27"/>
        <v>EMERALD1988</v>
      </c>
      <c r="B1335" s="91" t="s">
        <v>70</v>
      </c>
      <c r="C1335" s="16">
        <v>1988</v>
      </c>
      <c r="D1335" s="89"/>
      <c r="E1335" s="92">
        <v>1315</v>
      </c>
      <c r="F1335" s="92">
        <v>1326</v>
      </c>
      <c r="G1335" s="92">
        <v>2641</v>
      </c>
      <c r="H1335" s="92">
        <v>0</v>
      </c>
      <c r="I1335" s="92">
        <v>0</v>
      </c>
      <c r="J1335" s="92">
        <v>0</v>
      </c>
      <c r="K1335" s="15">
        <v>1315</v>
      </c>
      <c r="L1335" s="15">
        <v>1326</v>
      </c>
      <c r="M1335" s="15">
        <v>2641</v>
      </c>
      <c r="O1335" s="13"/>
      <c r="P1335" s="13"/>
    </row>
    <row r="1336" spans="1:16" s="93" customFormat="1" ht="12.9" customHeight="1" x14ac:dyDescent="0.2">
      <c r="A1336" s="11" t="str">
        <f t="shared" si="27"/>
        <v>EMERALD1989</v>
      </c>
      <c r="B1336" s="3" t="s">
        <v>70</v>
      </c>
      <c r="C1336" s="12">
        <v>1989</v>
      </c>
      <c r="D1336" s="89"/>
      <c r="E1336" s="13">
        <v>1231</v>
      </c>
      <c r="F1336" s="13">
        <v>1167</v>
      </c>
      <c r="G1336" s="13">
        <v>2398</v>
      </c>
      <c r="H1336" s="13">
        <v>0</v>
      </c>
      <c r="I1336" s="13">
        <v>0</v>
      </c>
      <c r="J1336" s="13">
        <v>0</v>
      </c>
      <c r="K1336" s="15">
        <v>1231</v>
      </c>
      <c r="L1336" s="15">
        <v>1167</v>
      </c>
      <c r="M1336" s="15">
        <v>2398</v>
      </c>
      <c r="O1336" s="13"/>
      <c r="P1336" s="13"/>
    </row>
    <row r="1337" spans="1:16" s="93" customFormat="1" ht="12.9" customHeight="1" x14ac:dyDescent="0.2">
      <c r="A1337" s="11" t="str">
        <f t="shared" si="27"/>
        <v>EMERALD1990</v>
      </c>
      <c r="B1337" s="3" t="s">
        <v>70</v>
      </c>
      <c r="C1337" s="12">
        <v>1990</v>
      </c>
      <c r="D1337" s="12"/>
      <c r="E1337" s="13">
        <v>1835</v>
      </c>
      <c r="F1337" s="13">
        <v>1766</v>
      </c>
      <c r="G1337" s="13">
        <v>3601</v>
      </c>
      <c r="H1337" s="13">
        <v>0</v>
      </c>
      <c r="I1337" s="13">
        <v>0</v>
      </c>
      <c r="J1337" s="13">
        <v>0</v>
      </c>
      <c r="K1337" s="15">
        <v>1835</v>
      </c>
      <c r="L1337" s="15">
        <v>1766</v>
      </c>
      <c r="M1337" s="15">
        <v>3601</v>
      </c>
      <c r="O1337" s="13"/>
      <c r="P1337" s="13"/>
    </row>
    <row r="1338" spans="1:16" s="93" customFormat="1" ht="12.9" customHeight="1" x14ac:dyDescent="0.2">
      <c r="A1338" s="11" t="str">
        <f t="shared" si="27"/>
        <v>EMERALD1991</v>
      </c>
      <c r="B1338" s="3" t="s">
        <v>70</v>
      </c>
      <c r="C1338" s="12">
        <v>1991</v>
      </c>
      <c r="D1338" s="12"/>
      <c r="E1338" s="13">
        <v>1106</v>
      </c>
      <c r="F1338" s="13">
        <v>1107</v>
      </c>
      <c r="G1338" s="13">
        <v>2213</v>
      </c>
      <c r="H1338" s="13">
        <v>0</v>
      </c>
      <c r="I1338" s="13">
        <v>0</v>
      </c>
      <c r="J1338" s="13">
        <v>0</v>
      </c>
      <c r="K1338" s="15">
        <v>1106</v>
      </c>
      <c r="L1338" s="15">
        <v>1107</v>
      </c>
      <c r="M1338" s="15">
        <v>2213</v>
      </c>
      <c r="O1338" s="13"/>
      <c r="P1338" s="13"/>
    </row>
    <row r="1339" spans="1:16" s="93" customFormat="1" ht="12.9" customHeight="1" x14ac:dyDescent="0.2">
      <c r="A1339" s="11" t="str">
        <f t="shared" si="27"/>
        <v>EMERALD1992</v>
      </c>
      <c r="B1339" s="95" t="s">
        <v>70</v>
      </c>
      <c r="C1339" s="88">
        <v>1992</v>
      </c>
      <c r="D1339" s="89"/>
      <c r="E1339" s="15">
        <v>1559</v>
      </c>
      <c r="F1339" s="15">
        <v>1536</v>
      </c>
      <c r="G1339" s="15">
        <v>3095</v>
      </c>
      <c r="H1339" s="90">
        <v>0</v>
      </c>
      <c r="I1339" s="90">
        <v>0</v>
      </c>
      <c r="J1339" s="15">
        <v>0</v>
      </c>
      <c r="K1339" s="15">
        <v>1559</v>
      </c>
      <c r="L1339" s="15">
        <v>1536</v>
      </c>
      <c r="M1339" s="15">
        <v>3095</v>
      </c>
      <c r="O1339" s="13"/>
      <c r="P1339" s="13"/>
    </row>
    <row r="1340" spans="1:16" s="93" customFormat="1" ht="12.9" customHeight="1" x14ac:dyDescent="0.2">
      <c r="A1340" s="11" t="str">
        <f t="shared" si="27"/>
        <v>EMERALD1993</v>
      </c>
      <c r="B1340" s="95" t="s">
        <v>70</v>
      </c>
      <c r="C1340" s="88">
        <v>1993</v>
      </c>
      <c r="D1340" s="89"/>
      <c r="E1340" s="15">
        <v>1633</v>
      </c>
      <c r="F1340" s="15">
        <v>1448</v>
      </c>
      <c r="G1340" s="15">
        <v>3081</v>
      </c>
      <c r="H1340" s="90">
        <v>0</v>
      </c>
      <c r="I1340" s="90">
        <v>0</v>
      </c>
      <c r="J1340" s="15">
        <v>0</v>
      </c>
      <c r="K1340" s="15">
        <v>1633</v>
      </c>
      <c r="L1340" s="15">
        <v>1448</v>
      </c>
      <c r="M1340" s="15">
        <v>3081</v>
      </c>
      <c r="O1340" s="13"/>
      <c r="P1340" s="13"/>
    </row>
    <row r="1341" spans="1:16" s="93" customFormat="1" ht="12.9" customHeight="1" x14ac:dyDescent="0.2">
      <c r="A1341" s="11" t="str">
        <f t="shared" si="27"/>
        <v>EMERALD1994</v>
      </c>
      <c r="B1341" s="95" t="s">
        <v>70</v>
      </c>
      <c r="C1341" s="88">
        <v>1994</v>
      </c>
      <c r="D1341" s="89"/>
      <c r="E1341" s="15">
        <v>1242</v>
      </c>
      <c r="F1341" s="15">
        <v>1243</v>
      </c>
      <c r="G1341" s="15">
        <v>2485</v>
      </c>
      <c r="H1341" s="90">
        <v>0</v>
      </c>
      <c r="I1341" s="90">
        <v>0</v>
      </c>
      <c r="J1341" s="15">
        <v>0</v>
      </c>
      <c r="K1341" s="15">
        <v>1242</v>
      </c>
      <c r="L1341" s="15">
        <v>1243</v>
      </c>
      <c r="M1341" s="15">
        <v>2485</v>
      </c>
      <c r="O1341" s="13"/>
      <c r="P1341" s="13"/>
    </row>
    <row r="1342" spans="1:16" s="93" customFormat="1" ht="12.9" customHeight="1" x14ac:dyDescent="0.2">
      <c r="A1342" s="11" t="str">
        <f t="shared" si="27"/>
        <v>EMERALD1995</v>
      </c>
      <c r="B1342" s="95" t="s">
        <v>70</v>
      </c>
      <c r="C1342" s="88">
        <v>1995</v>
      </c>
      <c r="D1342" s="89"/>
      <c r="E1342" s="15">
        <v>1239</v>
      </c>
      <c r="F1342" s="15">
        <v>1234</v>
      </c>
      <c r="G1342" s="15">
        <v>2473</v>
      </c>
      <c r="H1342" s="90">
        <v>0</v>
      </c>
      <c r="I1342" s="90">
        <v>0</v>
      </c>
      <c r="J1342" s="15">
        <v>0</v>
      </c>
      <c r="K1342" s="15">
        <v>1239</v>
      </c>
      <c r="L1342" s="15">
        <v>1234</v>
      </c>
      <c r="M1342" s="15">
        <v>2473</v>
      </c>
      <c r="O1342" s="13"/>
      <c r="P1342" s="13"/>
    </row>
    <row r="1343" spans="1:16" s="93" customFormat="1" ht="12.9" customHeight="1" x14ac:dyDescent="0.2">
      <c r="A1343" s="11" t="str">
        <f t="shared" si="27"/>
        <v>EMERALD1996</v>
      </c>
      <c r="B1343" s="3" t="s">
        <v>70</v>
      </c>
      <c r="C1343" s="12">
        <v>1996</v>
      </c>
      <c r="D1343" s="12"/>
      <c r="E1343" s="13">
        <v>1246</v>
      </c>
      <c r="F1343" s="13">
        <v>1235</v>
      </c>
      <c r="G1343" s="13">
        <v>2481</v>
      </c>
      <c r="H1343" s="13">
        <v>0</v>
      </c>
      <c r="I1343" s="13">
        <v>0</v>
      </c>
      <c r="J1343" s="13">
        <v>0</v>
      </c>
      <c r="K1343" s="15">
        <v>1246</v>
      </c>
      <c r="L1343" s="15">
        <v>1235</v>
      </c>
      <c r="M1343" s="15">
        <v>2481</v>
      </c>
      <c r="O1343" s="13"/>
      <c r="P1343" s="13"/>
    </row>
    <row r="1344" spans="1:16" s="93" customFormat="1" ht="12.9" customHeight="1" x14ac:dyDescent="0.2">
      <c r="A1344" s="11" t="str">
        <f t="shared" si="27"/>
        <v>EMERALD1997</v>
      </c>
      <c r="B1344" s="3" t="s">
        <v>70</v>
      </c>
      <c r="C1344" s="12">
        <v>1997</v>
      </c>
      <c r="D1344" s="12"/>
      <c r="E1344" s="13">
        <v>1214</v>
      </c>
      <c r="F1344" s="13">
        <v>1214</v>
      </c>
      <c r="G1344" s="13">
        <v>2428</v>
      </c>
      <c r="H1344" s="13">
        <v>0</v>
      </c>
      <c r="I1344" s="13">
        <v>0</v>
      </c>
      <c r="J1344" s="13">
        <v>0</v>
      </c>
      <c r="K1344" s="15">
        <v>1214</v>
      </c>
      <c r="L1344" s="15">
        <v>1214</v>
      </c>
      <c r="M1344" s="15">
        <v>2428</v>
      </c>
      <c r="O1344" s="13"/>
      <c r="P1344" s="13"/>
    </row>
    <row r="1345" spans="1:16" s="93" customFormat="1" ht="12.9" customHeight="1" x14ac:dyDescent="0.2">
      <c r="A1345" s="11" t="str">
        <f t="shared" si="27"/>
        <v>EMERALD1998</v>
      </c>
      <c r="B1345" s="3" t="s">
        <v>70</v>
      </c>
      <c r="C1345" s="12">
        <v>1998</v>
      </c>
      <c r="D1345" s="12"/>
      <c r="E1345" s="13">
        <v>1186</v>
      </c>
      <c r="F1345" s="13">
        <v>1186</v>
      </c>
      <c r="G1345" s="13">
        <v>2372</v>
      </c>
      <c r="H1345" s="13">
        <v>0</v>
      </c>
      <c r="I1345" s="13">
        <v>0</v>
      </c>
      <c r="J1345" s="13">
        <v>0</v>
      </c>
      <c r="K1345" s="15">
        <v>1186</v>
      </c>
      <c r="L1345" s="15">
        <v>1186</v>
      </c>
      <c r="M1345" s="15">
        <v>2372</v>
      </c>
      <c r="O1345" s="13"/>
      <c r="P1345" s="13"/>
    </row>
    <row r="1346" spans="1:16" s="93" customFormat="1" ht="12.9" customHeight="1" x14ac:dyDescent="0.2">
      <c r="A1346" s="11" t="str">
        <f t="shared" si="27"/>
        <v>EMERALD1999</v>
      </c>
      <c r="B1346" s="93" t="s">
        <v>70</v>
      </c>
      <c r="C1346" s="88">
        <v>1999</v>
      </c>
      <c r="D1346" s="89"/>
      <c r="E1346" s="15">
        <v>1193</v>
      </c>
      <c r="F1346" s="15">
        <v>1196</v>
      </c>
      <c r="G1346" s="15">
        <v>2389</v>
      </c>
      <c r="H1346" s="15">
        <v>0</v>
      </c>
      <c r="I1346" s="15">
        <v>0</v>
      </c>
      <c r="J1346" s="15">
        <v>0</v>
      </c>
      <c r="K1346" s="15">
        <v>1193</v>
      </c>
      <c r="L1346" s="15">
        <v>1196</v>
      </c>
      <c r="M1346" s="15">
        <v>2389</v>
      </c>
      <c r="O1346" s="13"/>
      <c r="P1346" s="13"/>
    </row>
    <row r="1347" spans="1:16" s="93" customFormat="1" ht="12.9" customHeight="1" x14ac:dyDescent="0.2">
      <c r="A1347" s="11" t="str">
        <f t="shared" si="27"/>
        <v>EMERALD2000</v>
      </c>
      <c r="B1347" s="3" t="s">
        <v>70</v>
      </c>
      <c r="C1347" s="12">
        <v>2000</v>
      </c>
      <c r="D1347" s="12"/>
      <c r="E1347" s="13">
        <v>1196</v>
      </c>
      <c r="F1347" s="13">
        <v>1196</v>
      </c>
      <c r="G1347" s="13">
        <v>2392</v>
      </c>
      <c r="H1347" s="13">
        <v>0</v>
      </c>
      <c r="I1347" s="13">
        <v>0</v>
      </c>
      <c r="J1347" s="13">
        <v>0</v>
      </c>
      <c r="K1347" s="15">
        <v>1196</v>
      </c>
      <c r="L1347" s="15">
        <v>1196</v>
      </c>
      <c r="M1347" s="15">
        <v>2392</v>
      </c>
      <c r="O1347" s="13"/>
      <c r="P1347" s="13"/>
    </row>
    <row r="1348" spans="1:16" s="93" customFormat="1" ht="12.9" customHeight="1" x14ac:dyDescent="0.2">
      <c r="A1348" s="11" t="str">
        <f t="shared" si="27"/>
        <v>EMERALD2001</v>
      </c>
      <c r="B1348" s="3" t="s">
        <v>70</v>
      </c>
      <c r="C1348" s="12">
        <v>2001</v>
      </c>
      <c r="D1348" s="89"/>
      <c r="E1348" s="13">
        <v>982</v>
      </c>
      <c r="F1348" s="13">
        <v>981</v>
      </c>
      <c r="G1348" s="13">
        <v>1963</v>
      </c>
      <c r="H1348" s="13">
        <v>0</v>
      </c>
      <c r="I1348" s="13">
        <v>0</v>
      </c>
      <c r="J1348" s="13">
        <v>0</v>
      </c>
      <c r="K1348" s="15">
        <v>982</v>
      </c>
      <c r="L1348" s="15">
        <v>981</v>
      </c>
      <c r="M1348" s="15">
        <v>1963</v>
      </c>
      <c r="O1348" s="13"/>
      <c r="P1348" s="13"/>
    </row>
    <row r="1349" spans="1:16" s="93" customFormat="1" ht="12.9" customHeight="1" x14ac:dyDescent="0.2">
      <c r="A1349" s="11" t="str">
        <f t="shared" si="27"/>
        <v>EMERALD2002</v>
      </c>
      <c r="B1349" s="3" t="s">
        <v>70</v>
      </c>
      <c r="C1349" s="12">
        <v>2002</v>
      </c>
      <c r="D1349" s="12"/>
      <c r="E1349" s="13">
        <v>898</v>
      </c>
      <c r="F1349" s="13">
        <v>895</v>
      </c>
      <c r="G1349" s="13">
        <v>1793</v>
      </c>
      <c r="H1349" s="13">
        <v>0</v>
      </c>
      <c r="I1349" s="13">
        <v>0</v>
      </c>
      <c r="J1349" s="13">
        <v>0</v>
      </c>
      <c r="K1349" s="15">
        <v>898</v>
      </c>
      <c r="L1349" s="15">
        <v>895</v>
      </c>
      <c r="M1349" s="15">
        <v>1793</v>
      </c>
      <c r="O1349" s="13"/>
      <c r="P1349" s="13"/>
    </row>
    <row r="1350" spans="1:16" s="93" customFormat="1" ht="12.9" customHeight="1" x14ac:dyDescent="0.2">
      <c r="A1350" s="11" t="str">
        <f t="shared" si="27"/>
        <v>EMERALD2003</v>
      </c>
      <c r="B1350" s="95" t="s">
        <v>70</v>
      </c>
      <c r="C1350" s="88">
        <v>2003</v>
      </c>
      <c r="D1350" s="89"/>
      <c r="E1350" s="15">
        <v>889</v>
      </c>
      <c r="F1350" s="15">
        <v>895</v>
      </c>
      <c r="G1350" s="15">
        <v>1784</v>
      </c>
      <c r="H1350" s="90">
        <v>0</v>
      </c>
      <c r="I1350" s="90">
        <v>0</v>
      </c>
      <c r="J1350" s="15">
        <v>0</v>
      </c>
      <c r="K1350" s="15">
        <v>889</v>
      </c>
      <c r="L1350" s="15">
        <v>895</v>
      </c>
      <c r="M1350" s="15">
        <v>1784</v>
      </c>
      <c r="O1350" s="13"/>
      <c r="P1350" s="13"/>
    </row>
    <row r="1351" spans="1:16" s="93" customFormat="1" ht="12.9" customHeight="1" x14ac:dyDescent="0.2">
      <c r="A1351" s="11" t="str">
        <f t="shared" si="27"/>
        <v>EMERALD2004</v>
      </c>
      <c r="B1351" s="93" t="s">
        <v>70</v>
      </c>
      <c r="C1351" s="88">
        <v>2004</v>
      </c>
      <c r="D1351" s="89"/>
      <c r="E1351" s="15">
        <v>915</v>
      </c>
      <c r="F1351" s="15">
        <v>916</v>
      </c>
      <c r="G1351" s="15">
        <v>1831</v>
      </c>
      <c r="H1351" s="15">
        <v>0</v>
      </c>
      <c r="I1351" s="15">
        <v>0</v>
      </c>
      <c r="J1351" s="15">
        <v>0</v>
      </c>
      <c r="K1351" s="15">
        <v>915</v>
      </c>
      <c r="L1351" s="15">
        <v>916</v>
      </c>
      <c r="M1351" s="15">
        <v>1831</v>
      </c>
      <c r="O1351" s="13"/>
      <c r="P1351" s="13"/>
    </row>
    <row r="1352" spans="1:16" s="93" customFormat="1" ht="12.9" customHeight="1" x14ac:dyDescent="0.2">
      <c r="A1352" s="11" t="str">
        <f t="shared" si="27"/>
        <v>EMERALD2005</v>
      </c>
      <c r="B1352" s="3" t="s">
        <v>70</v>
      </c>
      <c r="C1352" s="12">
        <v>2005</v>
      </c>
      <c r="D1352" s="12"/>
      <c r="E1352" s="13">
        <v>1186</v>
      </c>
      <c r="F1352" s="13">
        <v>1189</v>
      </c>
      <c r="G1352" s="13">
        <v>2375</v>
      </c>
      <c r="H1352" s="13">
        <v>0</v>
      </c>
      <c r="I1352" s="13">
        <v>0</v>
      </c>
      <c r="J1352" s="13">
        <v>0</v>
      </c>
      <c r="K1352" s="15">
        <v>1186</v>
      </c>
      <c r="L1352" s="15">
        <v>1189</v>
      </c>
      <c r="M1352" s="15">
        <v>2375</v>
      </c>
      <c r="O1352" s="13"/>
      <c r="P1352" s="13"/>
    </row>
    <row r="1353" spans="1:16" s="93" customFormat="1" ht="12.9" customHeight="1" x14ac:dyDescent="0.2">
      <c r="A1353" s="11" t="str">
        <f t="shared" si="27"/>
        <v>EMERALD2006</v>
      </c>
      <c r="B1353" s="3" t="s">
        <v>70</v>
      </c>
      <c r="C1353" s="12">
        <v>2006</v>
      </c>
      <c r="D1353" s="12"/>
      <c r="E1353" s="13">
        <v>1148</v>
      </c>
      <c r="F1353" s="13">
        <v>1147</v>
      </c>
      <c r="G1353" s="13">
        <v>2295</v>
      </c>
      <c r="H1353" s="13">
        <v>0</v>
      </c>
      <c r="I1353" s="13">
        <v>0</v>
      </c>
      <c r="J1353" s="13">
        <v>0</v>
      </c>
      <c r="K1353" s="15">
        <v>1148</v>
      </c>
      <c r="L1353" s="15">
        <v>1147</v>
      </c>
      <c r="M1353" s="15">
        <v>2295</v>
      </c>
      <c r="O1353" s="13"/>
      <c r="P1353" s="13"/>
    </row>
    <row r="1354" spans="1:16" s="93" customFormat="1" ht="12.9" customHeight="1" x14ac:dyDescent="0.2">
      <c r="A1354" s="11" t="str">
        <f t="shared" si="27"/>
        <v>EMERALD2007</v>
      </c>
      <c r="B1354" s="93" t="s">
        <v>70</v>
      </c>
      <c r="C1354" s="88">
        <v>2007</v>
      </c>
      <c r="D1354" s="89"/>
      <c r="E1354" s="15">
        <v>1142</v>
      </c>
      <c r="F1354" s="15">
        <v>1136</v>
      </c>
      <c r="G1354" s="15">
        <v>2278</v>
      </c>
      <c r="H1354" s="15">
        <v>0</v>
      </c>
      <c r="I1354" s="15">
        <v>0</v>
      </c>
      <c r="J1354" s="15">
        <v>0</v>
      </c>
      <c r="K1354" s="15">
        <v>1142</v>
      </c>
      <c r="L1354" s="15">
        <v>1136</v>
      </c>
      <c r="M1354" s="15">
        <v>2278</v>
      </c>
      <c r="O1354" s="13"/>
      <c r="P1354" s="13"/>
    </row>
    <row r="1355" spans="1:16" s="93" customFormat="1" ht="12.9" customHeight="1" x14ac:dyDescent="0.2">
      <c r="A1355" s="11" t="str">
        <f t="shared" si="27"/>
        <v>EMERALD2008</v>
      </c>
      <c r="B1355" s="3" t="s">
        <v>70</v>
      </c>
      <c r="C1355" s="12">
        <v>2008</v>
      </c>
      <c r="D1355" s="12"/>
      <c r="E1355" s="13">
        <v>1278</v>
      </c>
      <c r="F1355" s="13">
        <v>1263</v>
      </c>
      <c r="G1355" s="13">
        <v>2541</v>
      </c>
      <c r="H1355" s="13">
        <v>0</v>
      </c>
      <c r="I1355" s="13">
        <v>0</v>
      </c>
      <c r="J1355" s="13">
        <v>0</v>
      </c>
      <c r="K1355" s="15">
        <v>1278</v>
      </c>
      <c r="L1355" s="15">
        <v>1263</v>
      </c>
      <c r="M1355" s="15">
        <v>2541</v>
      </c>
      <c r="O1355" s="13"/>
      <c r="P1355" s="13"/>
    </row>
    <row r="1356" spans="1:16" s="93" customFormat="1" ht="12.9" customHeight="1" x14ac:dyDescent="0.2">
      <c r="A1356" s="11" t="str">
        <f t="shared" si="27"/>
        <v>EMERALD2009</v>
      </c>
      <c r="B1356" s="95" t="s">
        <v>70</v>
      </c>
      <c r="C1356" s="88">
        <v>2009</v>
      </c>
      <c r="D1356" s="89"/>
      <c r="E1356" s="15">
        <v>1231</v>
      </c>
      <c r="F1356" s="15">
        <v>1219</v>
      </c>
      <c r="G1356" s="15">
        <v>2450</v>
      </c>
      <c r="H1356" s="90">
        <v>0</v>
      </c>
      <c r="I1356" s="90">
        <v>0</v>
      </c>
      <c r="J1356" s="15">
        <v>0</v>
      </c>
      <c r="K1356" s="15">
        <v>1231</v>
      </c>
      <c r="L1356" s="15">
        <v>1219</v>
      </c>
      <c r="M1356" s="15">
        <v>2450</v>
      </c>
      <c r="O1356" s="13"/>
      <c r="P1356" s="13"/>
    </row>
    <row r="1357" spans="1:16" s="93" customFormat="1" ht="12.9" customHeight="1" x14ac:dyDescent="0.2">
      <c r="A1357" s="11" t="str">
        <f t="shared" si="27"/>
        <v>EMERALD2010</v>
      </c>
      <c r="B1357" s="3" t="s">
        <v>70</v>
      </c>
      <c r="C1357" s="12">
        <v>2010</v>
      </c>
      <c r="D1357" s="12"/>
      <c r="E1357" s="13">
        <v>1421</v>
      </c>
      <c r="F1357" s="13">
        <v>1389</v>
      </c>
      <c r="G1357" s="13">
        <v>2810</v>
      </c>
      <c r="H1357" s="13">
        <v>0</v>
      </c>
      <c r="I1357" s="13">
        <v>0</v>
      </c>
      <c r="J1357" s="13">
        <v>0</v>
      </c>
      <c r="K1357" s="15">
        <v>1421</v>
      </c>
      <c r="L1357" s="15">
        <v>1389</v>
      </c>
      <c r="M1357" s="15">
        <v>2810</v>
      </c>
      <c r="O1357" s="13"/>
      <c r="P1357" s="13"/>
    </row>
    <row r="1358" spans="1:16" s="93" customFormat="1" ht="12.9" customHeight="1" x14ac:dyDescent="0.2">
      <c r="A1358" s="11" t="str">
        <f t="shared" si="27"/>
        <v>EMERALD2011</v>
      </c>
      <c r="B1358" s="3" t="s">
        <v>70</v>
      </c>
      <c r="C1358" s="12">
        <v>2011</v>
      </c>
      <c r="D1358" s="12"/>
      <c r="E1358" s="13">
        <v>1739</v>
      </c>
      <c r="F1358" s="13">
        <v>1735</v>
      </c>
      <c r="G1358" s="13">
        <v>3474</v>
      </c>
      <c r="H1358" s="13">
        <v>0</v>
      </c>
      <c r="I1358" s="13">
        <v>0</v>
      </c>
      <c r="J1358" s="13">
        <v>0</v>
      </c>
      <c r="K1358" s="15">
        <v>1739</v>
      </c>
      <c r="L1358" s="15">
        <v>1735</v>
      </c>
      <c r="M1358" s="15">
        <v>3474</v>
      </c>
      <c r="O1358" s="13"/>
      <c r="P1358" s="13"/>
    </row>
    <row r="1359" spans="1:16" s="93" customFormat="1" ht="12.9" customHeight="1" x14ac:dyDescent="0.2">
      <c r="A1359" s="11" t="str">
        <f t="shared" si="27"/>
        <v>EMERALD2012</v>
      </c>
      <c r="B1359" s="95" t="s">
        <v>70</v>
      </c>
      <c r="C1359" s="88">
        <v>2012</v>
      </c>
      <c r="D1359" s="89"/>
      <c r="E1359" s="15">
        <v>2933</v>
      </c>
      <c r="F1359" s="15">
        <v>2936</v>
      </c>
      <c r="G1359" s="15">
        <v>5869</v>
      </c>
      <c r="H1359" s="90">
        <v>0</v>
      </c>
      <c r="I1359" s="90">
        <v>0</v>
      </c>
      <c r="J1359" s="15">
        <v>0</v>
      </c>
      <c r="K1359" s="15">
        <v>2933</v>
      </c>
      <c r="L1359" s="15">
        <v>2936</v>
      </c>
      <c r="M1359" s="15">
        <v>5869</v>
      </c>
      <c r="O1359" s="13"/>
      <c r="P1359" s="13"/>
    </row>
    <row r="1360" spans="1:16" s="93" customFormat="1" ht="12.9" customHeight="1" x14ac:dyDescent="0.2">
      <c r="A1360" s="11" t="str">
        <f t="shared" si="27"/>
        <v>EMERALD2013</v>
      </c>
      <c r="B1360" s="93" t="s">
        <v>70</v>
      </c>
      <c r="C1360" s="12">
        <v>2013</v>
      </c>
      <c r="D1360" s="89"/>
      <c r="E1360" s="94">
        <v>3295</v>
      </c>
      <c r="F1360" s="94">
        <v>3290</v>
      </c>
      <c r="G1360" s="94">
        <v>6585</v>
      </c>
      <c r="H1360" s="94">
        <v>0</v>
      </c>
      <c r="I1360" s="94">
        <v>0</v>
      </c>
      <c r="J1360" s="94">
        <v>0</v>
      </c>
      <c r="K1360" s="15">
        <v>3295</v>
      </c>
      <c r="L1360" s="15">
        <v>3290</v>
      </c>
      <c r="M1360" s="15">
        <v>6585</v>
      </c>
      <c r="O1360" s="13"/>
      <c r="P1360" s="13"/>
    </row>
    <row r="1361" spans="1:16" s="93" customFormat="1" ht="12.9" customHeight="1" x14ac:dyDescent="0.2">
      <c r="A1361" s="11" t="str">
        <f t="shared" si="27"/>
        <v>EMERALD2014</v>
      </c>
      <c r="B1361" s="3" t="s">
        <v>70</v>
      </c>
      <c r="C1361" s="12">
        <v>2014</v>
      </c>
      <c r="D1361" s="12"/>
      <c r="E1361" s="13">
        <v>2881</v>
      </c>
      <c r="F1361" s="13">
        <v>2877</v>
      </c>
      <c r="G1361" s="13">
        <v>5758</v>
      </c>
      <c r="H1361" s="13">
        <v>0</v>
      </c>
      <c r="I1361" s="13">
        <v>0</v>
      </c>
      <c r="J1361" s="13">
        <v>0</v>
      </c>
      <c r="K1361" s="15">
        <v>2881</v>
      </c>
      <c r="L1361" s="15">
        <v>2877</v>
      </c>
      <c r="M1361" s="15">
        <v>5758</v>
      </c>
      <c r="O1361" s="13"/>
      <c r="P1361" s="13"/>
    </row>
    <row r="1362" spans="1:16" s="93" customFormat="1" ht="12.9" customHeight="1" x14ac:dyDescent="0.2">
      <c r="A1362" s="11" t="str">
        <f t="shared" si="27"/>
        <v>EMERALD2015</v>
      </c>
      <c r="B1362" s="93" t="s">
        <v>70</v>
      </c>
      <c r="C1362" s="88">
        <v>2015</v>
      </c>
      <c r="D1362" s="89"/>
      <c r="E1362" s="15">
        <v>2767</v>
      </c>
      <c r="F1362" s="15">
        <v>2730</v>
      </c>
      <c r="G1362" s="15">
        <v>5497</v>
      </c>
      <c r="H1362" s="15">
        <v>0</v>
      </c>
      <c r="I1362" s="15">
        <v>0</v>
      </c>
      <c r="J1362" s="15">
        <v>0</v>
      </c>
      <c r="K1362" s="15">
        <v>2767</v>
      </c>
      <c r="L1362" s="15">
        <v>2730</v>
      </c>
      <c r="M1362" s="15">
        <v>5497</v>
      </c>
      <c r="O1362" s="13"/>
      <c r="P1362" s="13"/>
    </row>
    <row r="1363" spans="1:16" s="93" customFormat="1" ht="12.9" customHeight="1" x14ac:dyDescent="0.2">
      <c r="A1363" s="11" t="str">
        <f t="shared" si="27"/>
        <v>EMERALD2016</v>
      </c>
      <c r="B1363" s="3" t="s">
        <v>70</v>
      </c>
      <c r="C1363" s="12">
        <v>2016</v>
      </c>
      <c r="D1363" s="12"/>
      <c r="E1363" s="13">
        <v>2501</v>
      </c>
      <c r="F1363" s="13">
        <v>2491</v>
      </c>
      <c r="G1363" s="13">
        <v>4992</v>
      </c>
      <c r="H1363" s="13">
        <v>0</v>
      </c>
      <c r="I1363" s="13">
        <v>0</v>
      </c>
      <c r="J1363" s="13">
        <v>0</v>
      </c>
      <c r="K1363" s="15">
        <v>2501</v>
      </c>
      <c r="L1363" s="15">
        <v>2491</v>
      </c>
      <c r="M1363" s="15">
        <v>4992</v>
      </c>
      <c r="O1363" s="13"/>
      <c r="P1363" s="13"/>
    </row>
    <row r="1364" spans="1:16" s="93" customFormat="1" ht="12.9" customHeight="1" x14ac:dyDescent="0.2">
      <c r="A1364" s="11" t="str">
        <f t="shared" si="27"/>
        <v>EMERALD2017</v>
      </c>
      <c r="B1364" s="3" t="s">
        <v>70</v>
      </c>
      <c r="C1364" s="12">
        <v>2017</v>
      </c>
      <c r="D1364" s="12"/>
      <c r="E1364" s="13">
        <v>2028</v>
      </c>
      <c r="F1364" s="13">
        <v>2027</v>
      </c>
      <c r="G1364" s="13">
        <v>4055</v>
      </c>
      <c r="H1364" s="13">
        <v>0</v>
      </c>
      <c r="I1364" s="13">
        <v>0</v>
      </c>
      <c r="J1364" s="13">
        <v>0</v>
      </c>
      <c r="K1364" s="15">
        <v>2028</v>
      </c>
      <c r="L1364" s="15">
        <v>2027</v>
      </c>
      <c r="M1364" s="15">
        <v>4055</v>
      </c>
      <c r="O1364" s="13"/>
      <c r="P1364" s="13"/>
    </row>
    <row r="1365" spans="1:16" s="93" customFormat="1" ht="12.9" customHeight="1" x14ac:dyDescent="0.2">
      <c r="A1365" s="11" t="str">
        <f t="shared" si="27"/>
        <v>EMERALD2018</v>
      </c>
      <c r="B1365" s="3" t="s">
        <v>70</v>
      </c>
      <c r="C1365" s="12">
        <v>2018</v>
      </c>
      <c r="D1365" s="12"/>
      <c r="E1365" s="13">
        <v>1907</v>
      </c>
      <c r="F1365" s="13">
        <v>1854</v>
      </c>
      <c r="G1365" s="13">
        <v>3761</v>
      </c>
      <c r="H1365" s="13">
        <v>0</v>
      </c>
      <c r="I1365" s="13">
        <v>0</v>
      </c>
      <c r="J1365" s="13">
        <v>0</v>
      </c>
      <c r="K1365" s="15">
        <v>1907</v>
      </c>
      <c r="L1365" s="15">
        <v>1854</v>
      </c>
      <c r="M1365" s="15">
        <v>3761</v>
      </c>
      <c r="O1365" s="13"/>
      <c r="P1365" s="13"/>
    </row>
    <row r="1366" spans="1:16" s="93" customFormat="1" ht="12.9" customHeight="1" x14ac:dyDescent="0.2">
      <c r="A1366" s="11" t="str">
        <f t="shared" si="27"/>
        <v>EMERALD2019</v>
      </c>
      <c r="B1366" s="3" t="s">
        <v>70</v>
      </c>
      <c r="C1366" s="12">
        <v>2019</v>
      </c>
      <c r="D1366" s="12"/>
      <c r="E1366" s="13">
        <v>2408</v>
      </c>
      <c r="F1366" s="13">
        <v>2406</v>
      </c>
      <c r="G1366" s="13">
        <v>4814</v>
      </c>
      <c r="H1366" s="13">
        <v>0</v>
      </c>
      <c r="I1366" s="13">
        <v>0</v>
      </c>
      <c r="J1366" s="13">
        <v>0</v>
      </c>
      <c r="K1366" s="15">
        <v>2408</v>
      </c>
      <c r="L1366" s="15">
        <v>2406</v>
      </c>
      <c r="M1366" s="15">
        <v>4814</v>
      </c>
      <c r="O1366" s="13"/>
      <c r="P1366" s="13"/>
    </row>
    <row r="1367" spans="1:16" s="93" customFormat="1" ht="12.9" customHeight="1" x14ac:dyDescent="0.2">
      <c r="A1367" s="11" t="str">
        <f t="shared" si="27"/>
        <v>EMERALD2020</v>
      </c>
      <c r="B1367" s="3" t="s">
        <v>70</v>
      </c>
      <c r="C1367" s="12">
        <v>2020</v>
      </c>
      <c r="D1367" s="12"/>
      <c r="E1367" s="13">
        <v>1632</v>
      </c>
      <c r="F1367" s="13">
        <v>1629</v>
      </c>
      <c r="G1367" s="13">
        <v>3261</v>
      </c>
      <c r="H1367" s="13">
        <v>0</v>
      </c>
      <c r="I1367" s="13">
        <v>0</v>
      </c>
      <c r="J1367" s="13">
        <v>0</v>
      </c>
      <c r="K1367" s="15">
        <v>1632</v>
      </c>
      <c r="L1367" s="15">
        <v>1629</v>
      </c>
      <c r="M1367" s="15">
        <v>3261</v>
      </c>
      <c r="O1367" s="13"/>
      <c r="P1367" s="13"/>
    </row>
    <row r="1368" spans="1:16" s="93" customFormat="1" ht="12.9" customHeight="1" x14ac:dyDescent="0.2">
      <c r="A1368" s="11" t="str">
        <f t="shared" si="27"/>
        <v>EMERALD2021</v>
      </c>
      <c r="B1368" s="3" t="s">
        <v>70</v>
      </c>
      <c r="C1368" s="12">
        <v>2021</v>
      </c>
      <c r="D1368" s="12"/>
      <c r="E1368" s="13">
        <v>2196</v>
      </c>
      <c r="F1368" s="13">
        <v>2197</v>
      </c>
      <c r="G1368" s="13">
        <v>4393</v>
      </c>
      <c r="H1368" s="13">
        <v>0</v>
      </c>
      <c r="I1368" s="13">
        <v>0</v>
      </c>
      <c r="J1368" s="13">
        <v>0</v>
      </c>
      <c r="K1368" s="15">
        <v>2196</v>
      </c>
      <c r="L1368" s="15">
        <v>2197</v>
      </c>
      <c r="M1368" s="15">
        <v>4393</v>
      </c>
      <c r="O1368" s="13"/>
      <c r="P1368" s="13"/>
    </row>
    <row r="1369" spans="1:16" s="93" customFormat="1" ht="12.9" customHeight="1" x14ac:dyDescent="0.2">
      <c r="A1369" s="11" t="str">
        <f t="shared" si="27"/>
        <v>EMERALD2022</v>
      </c>
      <c r="B1369" s="3" t="s">
        <v>70</v>
      </c>
      <c r="C1369" s="12">
        <v>2022</v>
      </c>
      <c r="D1369" s="12"/>
      <c r="E1369" s="13">
        <v>2157</v>
      </c>
      <c r="F1369" s="13">
        <v>2156</v>
      </c>
      <c r="G1369" s="13">
        <v>4313</v>
      </c>
      <c r="H1369" s="13">
        <v>0</v>
      </c>
      <c r="I1369" s="13">
        <v>0</v>
      </c>
      <c r="J1369" s="13">
        <v>0</v>
      </c>
      <c r="K1369" s="15">
        <v>2157</v>
      </c>
      <c r="L1369" s="15">
        <v>2156</v>
      </c>
      <c r="M1369" s="15">
        <v>4313</v>
      </c>
      <c r="O1369" s="13"/>
      <c r="P1369" s="13"/>
    </row>
    <row r="1370" spans="1:16" s="93" customFormat="1" ht="12.9" customHeight="1" x14ac:dyDescent="0.2">
      <c r="A1370" s="11" t="str">
        <f t="shared" si="27"/>
        <v>EMERALD2023</v>
      </c>
      <c r="B1370" s="3" t="s">
        <v>70</v>
      </c>
      <c r="C1370" s="12">
        <v>2023</v>
      </c>
      <c r="D1370" s="12"/>
      <c r="E1370" s="13">
        <v>2319</v>
      </c>
      <c r="F1370" s="13">
        <v>2313</v>
      </c>
      <c r="G1370" s="13">
        <v>4632</v>
      </c>
      <c r="H1370" s="13">
        <v>0</v>
      </c>
      <c r="I1370" s="13">
        <v>0</v>
      </c>
      <c r="J1370" s="13">
        <v>0</v>
      </c>
      <c r="K1370" s="15">
        <v>2319</v>
      </c>
      <c r="L1370" s="15">
        <v>2313</v>
      </c>
      <c r="M1370" s="15">
        <v>4632</v>
      </c>
      <c r="O1370" s="13"/>
      <c r="P1370" s="13"/>
    </row>
    <row r="1371" spans="1:16" s="93" customFormat="1" ht="12.9" customHeight="1" x14ac:dyDescent="0.2">
      <c r="A1371" s="11" t="str">
        <f t="shared" si="27"/>
        <v>EMERALD2024</v>
      </c>
      <c r="B1371" s="3" t="s">
        <v>70</v>
      </c>
      <c r="C1371" s="12">
        <v>2024</v>
      </c>
      <c r="D1371" s="12"/>
      <c r="E1371" s="13">
        <v>2365</v>
      </c>
      <c r="F1371" s="13">
        <v>2355</v>
      </c>
      <c r="G1371" s="13">
        <v>4720</v>
      </c>
      <c r="H1371" s="13">
        <v>0</v>
      </c>
      <c r="I1371" s="13">
        <v>0</v>
      </c>
      <c r="J1371" s="13">
        <v>0</v>
      </c>
      <c r="K1371" s="15">
        <v>2365</v>
      </c>
      <c r="L1371" s="15">
        <v>2355</v>
      </c>
      <c r="M1371" s="15">
        <v>4720</v>
      </c>
      <c r="O1371" s="13"/>
      <c r="P1371" s="13"/>
    </row>
    <row r="1372" spans="1:16" s="93" customFormat="1" ht="12.9" customHeight="1" x14ac:dyDescent="0.2">
      <c r="A1372" s="11" t="str">
        <f t="shared" si="27"/>
        <v>ESPERANCE1985</v>
      </c>
      <c r="B1372" s="91" t="s">
        <v>69</v>
      </c>
      <c r="C1372" s="16">
        <v>1985</v>
      </c>
      <c r="D1372" s="89"/>
      <c r="E1372" s="92">
        <v>728</v>
      </c>
      <c r="F1372" s="92">
        <v>728</v>
      </c>
      <c r="G1372" s="92">
        <v>1456</v>
      </c>
      <c r="H1372" s="92">
        <v>0</v>
      </c>
      <c r="I1372" s="92">
        <v>0</v>
      </c>
      <c r="J1372" s="92">
        <v>0</v>
      </c>
      <c r="K1372" s="15">
        <v>728</v>
      </c>
      <c r="L1372" s="15">
        <v>728</v>
      </c>
      <c r="M1372" s="15">
        <v>1456</v>
      </c>
      <c r="O1372" s="13"/>
      <c r="P1372" s="13"/>
    </row>
    <row r="1373" spans="1:16" s="93" customFormat="1" ht="12.9" customHeight="1" x14ac:dyDescent="0.2">
      <c r="A1373" s="11" t="str">
        <f t="shared" si="27"/>
        <v>ESPERANCE1986</v>
      </c>
      <c r="B1373" s="95" t="s">
        <v>69</v>
      </c>
      <c r="C1373" s="88">
        <v>1986</v>
      </c>
      <c r="D1373" s="89"/>
      <c r="E1373" s="15">
        <v>771</v>
      </c>
      <c r="F1373" s="15">
        <v>771</v>
      </c>
      <c r="G1373" s="15">
        <v>1542</v>
      </c>
      <c r="H1373" s="90">
        <v>0</v>
      </c>
      <c r="I1373" s="90">
        <v>0</v>
      </c>
      <c r="J1373" s="15">
        <v>0</v>
      </c>
      <c r="K1373" s="15">
        <v>771</v>
      </c>
      <c r="L1373" s="15">
        <v>771</v>
      </c>
      <c r="M1373" s="15">
        <v>1542</v>
      </c>
      <c r="O1373" s="13"/>
      <c r="P1373" s="13"/>
    </row>
    <row r="1374" spans="1:16" s="93" customFormat="1" ht="12.9" customHeight="1" x14ac:dyDescent="0.2">
      <c r="A1374" s="11" t="str">
        <f t="shared" si="27"/>
        <v>ESPERANCE1987</v>
      </c>
      <c r="B1374" s="95" t="s">
        <v>69</v>
      </c>
      <c r="C1374" s="88">
        <v>1987</v>
      </c>
      <c r="D1374" s="89"/>
      <c r="E1374" s="15">
        <v>750</v>
      </c>
      <c r="F1374" s="15">
        <v>750</v>
      </c>
      <c r="G1374" s="15">
        <v>1500</v>
      </c>
      <c r="H1374" s="90">
        <v>0</v>
      </c>
      <c r="I1374" s="90">
        <v>0</v>
      </c>
      <c r="J1374" s="15">
        <v>0</v>
      </c>
      <c r="K1374" s="15">
        <v>750</v>
      </c>
      <c r="L1374" s="15">
        <v>750</v>
      </c>
      <c r="M1374" s="15">
        <v>1500</v>
      </c>
      <c r="O1374" s="13"/>
      <c r="P1374" s="13"/>
    </row>
    <row r="1375" spans="1:16" s="93" customFormat="1" ht="12.9" customHeight="1" x14ac:dyDescent="0.2">
      <c r="A1375" s="11" t="str">
        <f t="shared" si="27"/>
        <v>ESPERANCE1988</v>
      </c>
      <c r="B1375" s="3" t="s">
        <v>69</v>
      </c>
      <c r="C1375" s="12">
        <v>1988</v>
      </c>
      <c r="D1375" s="12"/>
      <c r="E1375" s="13">
        <v>830</v>
      </c>
      <c r="F1375" s="13">
        <v>830</v>
      </c>
      <c r="G1375" s="13">
        <v>1660</v>
      </c>
      <c r="H1375" s="13">
        <v>0</v>
      </c>
      <c r="I1375" s="13">
        <v>0</v>
      </c>
      <c r="J1375" s="13">
        <v>0</v>
      </c>
      <c r="K1375" s="15">
        <v>830</v>
      </c>
      <c r="L1375" s="15">
        <v>830</v>
      </c>
      <c r="M1375" s="15">
        <v>1660</v>
      </c>
      <c r="O1375" s="13"/>
      <c r="P1375" s="13"/>
    </row>
    <row r="1376" spans="1:16" s="93" customFormat="1" ht="12.9" customHeight="1" x14ac:dyDescent="0.2">
      <c r="A1376" s="11" t="str">
        <f t="shared" si="27"/>
        <v>ESPERANCE1989</v>
      </c>
      <c r="B1376" s="95" t="s">
        <v>69</v>
      </c>
      <c r="C1376" s="88">
        <v>1989</v>
      </c>
      <c r="D1376" s="89"/>
      <c r="E1376" s="15">
        <v>749</v>
      </c>
      <c r="F1376" s="15">
        <v>746</v>
      </c>
      <c r="G1376" s="15">
        <v>1495</v>
      </c>
      <c r="H1376" s="90">
        <v>0</v>
      </c>
      <c r="I1376" s="90">
        <v>0</v>
      </c>
      <c r="J1376" s="15">
        <v>0</v>
      </c>
      <c r="K1376" s="15">
        <v>749</v>
      </c>
      <c r="L1376" s="15">
        <v>746</v>
      </c>
      <c r="M1376" s="15">
        <v>1495</v>
      </c>
      <c r="O1376" s="13"/>
      <c r="P1376" s="13"/>
    </row>
    <row r="1377" spans="1:16" s="93" customFormat="1" ht="12.9" customHeight="1" x14ac:dyDescent="0.2">
      <c r="A1377" s="11" t="str">
        <f t="shared" si="27"/>
        <v>ESPERANCE1990</v>
      </c>
      <c r="B1377" s="3" t="s">
        <v>69</v>
      </c>
      <c r="C1377" s="12">
        <v>1990</v>
      </c>
      <c r="D1377" s="12"/>
      <c r="E1377" s="13">
        <v>653</v>
      </c>
      <c r="F1377" s="13">
        <v>654</v>
      </c>
      <c r="G1377" s="13">
        <v>1307</v>
      </c>
      <c r="H1377" s="13">
        <v>0</v>
      </c>
      <c r="I1377" s="13">
        <v>0</v>
      </c>
      <c r="J1377" s="13">
        <v>0</v>
      </c>
      <c r="K1377" s="15">
        <v>653</v>
      </c>
      <c r="L1377" s="15">
        <v>654</v>
      </c>
      <c r="M1377" s="15">
        <v>1307</v>
      </c>
      <c r="O1377" s="13"/>
      <c r="P1377" s="13"/>
    </row>
    <row r="1378" spans="1:16" s="93" customFormat="1" ht="12.9" customHeight="1" x14ac:dyDescent="0.2">
      <c r="A1378" s="11" t="str">
        <f t="shared" si="27"/>
        <v>ESPERANCE1991</v>
      </c>
      <c r="B1378" s="95" t="s">
        <v>69</v>
      </c>
      <c r="C1378" s="88">
        <v>1991</v>
      </c>
      <c r="D1378" s="89"/>
      <c r="E1378" s="15">
        <v>652</v>
      </c>
      <c r="F1378" s="15">
        <v>653</v>
      </c>
      <c r="G1378" s="15">
        <v>1305</v>
      </c>
      <c r="H1378" s="90">
        <v>0</v>
      </c>
      <c r="I1378" s="90">
        <v>0</v>
      </c>
      <c r="J1378" s="15">
        <v>0</v>
      </c>
      <c r="K1378" s="15">
        <v>652</v>
      </c>
      <c r="L1378" s="15">
        <v>653</v>
      </c>
      <c r="M1378" s="15">
        <v>1305</v>
      </c>
      <c r="O1378" s="13"/>
      <c r="P1378" s="13"/>
    </row>
    <row r="1379" spans="1:16" s="93" customFormat="1" ht="12.9" customHeight="1" x14ac:dyDescent="0.2">
      <c r="A1379" s="11" t="str">
        <f t="shared" si="27"/>
        <v>ESPERANCE1992</v>
      </c>
      <c r="B1379" s="95" t="s">
        <v>69</v>
      </c>
      <c r="C1379" s="88">
        <v>1992</v>
      </c>
      <c r="D1379" s="89"/>
      <c r="E1379" s="15">
        <v>639</v>
      </c>
      <c r="F1379" s="15">
        <v>640</v>
      </c>
      <c r="G1379" s="15">
        <v>1279</v>
      </c>
      <c r="H1379" s="90">
        <v>0</v>
      </c>
      <c r="I1379" s="90">
        <v>0</v>
      </c>
      <c r="J1379" s="15">
        <v>0</v>
      </c>
      <c r="K1379" s="15">
        <v>639</v>
      </c>
      <c r="L1379" s="15">
        <v>640</v>
      </c>
      <c r="M1379" s="15">
        <v>1279</v>
      </c>
      <c r="O1379" s="13"/>
      <c r="P1379" s="13"/>
    </row>
    <row r="1380" spans="1:16" s="93" customFormat="1" ht="12.9" customHeight="1" x14ac:dyDescent="0.2">
      <c r="A1380" s="11" t="str">
        <f t="shared" si="27"/>
        <v>ESPERANCE1993</v>
      </c>
      <c r="B1380" s="95" t="s">
        <v>69</v>
      </c>
      <c r="C1380" s="88">
        <v>1993</v>
      </c>
      <c r="D1380" s="89"/>
      <c r="E1380" s="15">
        <v>662</v>
      </c>
      <c r="F1380" s="15">
        <v>662</v>
      </c>
      <c r="G1380" s="15">
        <v>1324</v>
      </c>
      <c r="H1380" s="90">
        <v>0</v>
      </c>
      <c r="I1380" s="90">
        <v>0</v>
      </c>
      <c r="J1380" s="15">
        <v>0</v>
      </c>
      <c r="K1380" s="15">
        <v>662</v>
      </c>
      <c r="L1380" s="15">
        <v>662</v>
      </c>
      <c r="M1380" s="15">
        <v>1324</v>
      </c>
      <c r="O1380" s="13"/>
      <c r="P1380" s="13"/>
    </row>
    <row r="1381" spans="1:16" s="93" customFormat="1" ht="12.9" customHeight="1" x14ac:dyDescent="0.2">
      <c r="A1381" s="11" t="str">
        <f t="shared" ref="A1381:A1444" si="28">CONCATENATE(B1381,C1381)</f>
        <v>ESPERANCE1994</v>
      </c>
      <c r="B1381" s="3" t="s">
        <v>69</v>
      </c>
      <c r="C1381" s="12">
        <v>1994</v>
      </c>
      <c r="D1381" s="12"/>
      <c r="E1381" s="13">
        <v>688</v>
      </c>
      <c r="F1381" s="13">
        <v>689</v>
      </c>
      <c r="G1381" s="13">
        <v>1377</v>
      </c>
      <c r="H1381" s="13">
        <v>0</v>
      </c>
      <c r="I1381" s="13">
        <v>0</v>
      </c>
      <c r="J1381" s="13">
        <v>0</v>
      </c>
      <c r="K1381" s="15">
        <v>688</v>
      </c>
      <c r="L1381" s="15">
        <v>689</v>
      </c>
      <c r="M1381" s="15">
        <v>1377</v>
      </c>
      <c r="O1381" s="13"/>
      <c r="P1381" s="13"/>
    </row>
    <row r="1382" spans="1:16" s="93" customFormat="1" ht="12.9" customHeight="1" x14ac:dyDescent="0.2">
      <c r="A1382" s="11" t="str">
        <f t="shared" si="28"/>
        <v>ESPERANCE1995</v>
      </c>
      <c r="B1382" s="3" t="s">
        <v>69</v>
      </c>
      <c r="C1382" s="12">
        <v>1995</v>
      </c>
      <c r="D1382" s="12"/>
      <c r="E1382" s="13">
        <v>790</v>
      </c>
      <c r="F1382" s="13">
        <v>790</v>
      </c>
      <c r="G1382" s="13">
        <v>1580</v>
      </c>
      <c r="H1382" s="13">
        <v>0</v>
      </c>
      <c r="I1382" s="13">
        <v>0</v>
      </c>
      <c r="J1382" s="13">
        <v>0</v>
      </c>
      <c r="K1382" s="15">
        <v>790</v>
      </c>
      <c r="L1382" s="15">
        <v>790</v>
      </c>
      <c r="M1382" s="15">
        <v>1580</v>
      </c>
      <c r="O1382" s="13"/>
      <c r="P1382" s="13"/>
    </row>
    <row r="1383" spans="1:16" s="93" customFormat="1" ht="12.9" customHeight="1" x14ac:dyDescent="0.2">
      <c r="A1383" s="11" t="str">
        <f t="shared" si="28"/>
        <v>ESPERANCE1996</v>
      </c>
      <c r="B1383" s="3" t="s">
        <v>69</v>
      </c>
      <c r="C1383" s="12">
        <v>1996</v>
      </c>
      <c r="D1383" s="12"/>
      <c r="E1383" s="13">
        <v>630</v>
      </c>
      <c r="F1383" s="13">
        <v>629</v>
      </c>
      <c r="G1383" s="13">
        <v>1259</v>
      </c>
      <c r="H1383" s="13">
        <v>0</v>
      </c>
      <c r="I1383" s="13">
        <v>0</v>
      </c>
      <c r="J1383" s="13">
        <v>0</v>
      </c>
      <c r="K1383" s="15">
        <v>630</v>
      </c>
      <c r="L1383" s="15">
        <v>629</v>
      </c>
      <c r="M1383" s="15">
        <v>1259</v>
      </c>
      <c r="O1383" s="13"/>
      <c r="P1383" s="13"/>
    </row>
    <row r="1384" spans="1:16" s="93" customFormat="1" ht="12.9" customHeight="1" x14ac:dyDescent="0.2">
      <c r="A1384" s="11" t="str">
        <f t="shared" si="28"/>
        <v>ESPERANCE1997</v>
      </c>
      <c r="B1384" s="93" t="s">
        <v>69</v>
      </c>
      <c r="C1384" s="88">
        <v>1997</v>
      </c>
      <c r="D1384" s="89"/>
      <c r="E1384" s="15">
        <v>585</v>
      </c>
      <c r="F1384" s="15">
        <v>585</v>
      </c>
      <c r="G1384" s="15">
        <v>1170</v>
      </c>
      <c r="H1384" s="15">
        <v>0</v>
      </c>
      <c r="I1384" s="15">
        <v>0</v>
      </c>
      <c r="J1384" s="15">
        <v>0</v>
      </c>
      <c r="K1384" s="15">
        <v>585</v>
      </c>
      <c r="L1384" s="15">
        <v>585</v>
      </c>
      <c r="M1384" s="15">
        <v>1170</v>
      </c>
      <c r="O1384" s="13"/>
      <c r="P1384" s="13"/>
    </row>
    <row r="1385" spans="1:16" s="93" customFormat="1" ht="12.9" customHeight="1" x14ac:dyDescent="0.2">
      <c r="A1385" s="11" t="str">
        <f t="shared" si="28"/>
        <v>ESPERANCE1998</v>
      </c>
      <c r="B1385" s="95" t="s">
        <v>69</v>
      </c>
      <c r="C1385" s="88">
        <v>1998</v>
      </c>
      <c r="D1385" s="89"/>
      <c r="E1385" s="15">
        <v>509</v>
      </c>
      <c r="F1385" s="15">
        <v>508</v>
      </c>
      <c r="G1385" s="15">
        <v>1017</v>
      </c>
      <c r="H1385" s="90">
        <v>0</v>
      </c>
      <c r="I1385" s="90">
        <v>0</v>
      </c>
      <c r="J1385" s="15">
        <v>0</v>
      </c>
      <c r="K1385" s="15">
        <v>509</v>
      </c>
      <c r="L1385" s="15">
        <v>508</v>
      </c>
      <c r="M1385" s="15">
        <v>1017</v>
      </c>
      <c r="O1385" s="13"/>
      <c r="P1385" s="13"/>
    </row>
    <row r="1386" spans="1:16" s="93" customFormat="1" ht="12.9" customHeight="1" x14ac:dyDescent="0.2">
      <c r="A1386" s="11" t="str">
        <f t="shared" si="28"/>
        <v>ESPERANCE1999</v>
      </c>
      <c r="B1386" s="95" t="s">
        <v>69</v>
      </c>
      <c r="C1386" s="88">
        <v>1999</v>
      </c>
      <c r="D1386" s="89"/>
      <c r="E1386" s="15">
        <v>519</v>
      </c>
      <c r="F1386" s="15">
        <v>519</v>
      </c>
      <c r="G1386" s="15">
        <v>1038</v>
      </c>
      <c r="H1386" s="90">
        <v>0</v>
      </c>
      <c r="I1386" s="90">
        <v>0</v>
      </c>
      <c r="J1386" s="15">
        <v>0</v>
      </c>
      <c r="K1386" s="15">
        <v>519</v>
      </c>
      <c r="L1386" s="15">
        <v>519</v>
      </c>
      <c r="M1386" s="15">
        <v>1038</v>
      </c>
      <c r="O1386" s="13"/>
      <c r="P1386" s="13"/>
    </row>
    <row r="1387" spans="1:16" s="93" customFormat="1" ht="12.9" customHeight="1" x14ac:dyDescent="0.2">
      <c r="A1387" s="11" t="str">
        <f t="shared" si="28"/>
        <v>ESPERANCE2000</v>
      </c>
      <c r="B1387" s="95" t="s">
        <v>69</v>
      </c>
      <c r="C1387" s="88">
        <v>2000</v>
      </c>
      <c r="D1387" s="89"/>
      <c r="E1387" s="15">
        <v>645</v>
      </c>
      <c r="F1387" s="15">
        <v>646</v>
      </c>
      <c r="G1387" s="15">
        <v>1291</v>
      </c>
      <c r="H1387" s="90">
        <v>0</v>
      </c>
      <c r="I1387" s="90">
        <v>0</v>
      </c>
      <c r="J1387" s="15">
        <v>0</v>
      </c>
      <c r="K1387" s="15">
        <v>645</v>
      </c>
      <c r="L1387" s="15">
        <v>646</v>
      </c>
      <c r="M1387" s="15">
        <v>1291</v>
      </c>
      <c r="O1387" s="13"/>
      <c r="P1387" s="13"/>
    </row>
    <row r="1388" spans="1:16" s="93" customFormat="1" ht="12.9" customHeight="1" x14ac:dyDescent="0.2">
      <c r="A1388" s="11" t="str">
        <f t="shared" si="28"/>
        <v>ESPERANCE2001</v>
      </c>
      <c r="B1388" s="95" t="s">
        <v>69</v>
      </c>
      <c r="C1388" s="88">
        <v>2001</v>
      </c>
      <c r="D1388" s="89"/>
      <c r="E1388" s="15">
        <v>584</v>
      </c>
      <c r="F1388" s="15">
        <v>583</v>
      </c>
      <c r="G1388" s="15">
        <v>1167</v>
      </c>
      <c r="H1388" s="90">
        <v>0</v>
      </c>
      <c r="I1388" s="90">
        <v>0</v>
      </c>
      <c r="J1388" s="15">
        <v>0</v>
      </c>
      <c r="K1388" s="15">
        <v>584</v>
      </c>
      <c r="L1388" s="15">
        <v>583</v>
      </c>
      <c r="M1388" s="15">
        <v>1167</v>
      </c>
      <c r="O1388" s="13"/>
      <c r="P1388" s="13"/>
    </row>
    <row r="1389" spans="1:16" s="93" customFormat="1" ht="12.9" customHeight="1" x14ac:dyDescent="0.2">
      <c r="A1389" s="11" t="str">
        <f t="shared" si="28"/>
        <v>ESPERANCE2002</v>
      </c>
      <c r="B1389" s="91" t="s">
        <v>69</v>
      </c>
      <c r="C1389" s="88">
        <v>2002</v>
      </c>
      <c r="D1389" s="12"/>
      <c r="E1389" s="15">
        <v>583</v>
      </c>
      <c r="F1389" s="15">
        <v>584</v>
      </c>
      <c r="G1389" s="15">
        <v>1167</v>
      </c>
      <c r="H1389" s="90">
        <v>0</v>
      </c>
      <c r="I1389" s="90">
        <v>0</v>
      </c>
      <c r="J1389" s="15">
        <v>0</v>
      </c>
      <c r="K1389" s="15">
        <v>583</v>
      </c>
      <c r="L1389" s="15">
        <v>584</v>
      </c>
      <c r="M1389" s="15">
        <v>1167</v>
      </c>
      <c r="O1389" s="13"/>
      <c r="P1389" s="13"/>
    </row>
    <row r="1390" spans="1:16" s="93" customFormat="1" ht="12.9" customHeight="1" x14ac:dyDescent="0.2">
      <c r="A1390" s="11" t="str">
        <f t="shared" si="28"/>
        <v>ESPERANCE2003</v>
      </c>
      <c r="B1390" s="3" t="s">
        <v>69</v>
      </c>
      <c r="C1390" s="12">
        <v>2003</v>
      </c>
      <c r="D1390" s="12"/>
      <c r="E1390" s="13">
        <v>562</v>
      </c>
      <c r="F1390" s="13">
        <v>562</v>
      </c>
      <c r="G1390" s="13">
        <v>1124</v>
      </c>
      <c r="H1390" s="13">
        <v>0</v>
      </c>
      <c r="I1390" s="13">
        <v>0</v>
      </c>
      <c r="J1390" s="13">
        <v>0</v>
      </c>
      <c r="K1390" s="15">
        <v>562</v>
      </c>
      <c r="L1390" s="15">
        <v>562</v>
      </c>
      <c r="M1390" s="15">
        <v>1124</v>
      </c>
      <c r="O1390" s="13"/>
      <c r="P1390" s="13"/>
    </row>
    <row r="1391" spans="1:16" s="93" customFormat="1" ht="12.9" customHeight="1" x14ac:dyDescent="0.2">
      <c r="A1391" s="11" t="str">
        <f t="shared" si="28"/>
        <v>ESPERANCE2004</v>
      </c>
      <c r="B1391" s="95" t="s">
        <v>69</v>
      </c>
      <c r="C1391" s="88">
        <v>2004</v>
      </c>
      <c r="D1391" s="89"/>
      <c r="E1391" s="15">
        <v>681</v>
      </c>
      <c r="F1391" s="15">
        <v>681</v>
      </c>
      <c r="G1391" s="15">
        <v>1362</v>
      </c>
      <c r="H1391" s="90">
        <v>0</v>
      </c>
      <c r="I1391" s="90">
        <v>0</v>
      </c>
      <c r="J1391" s="15">
        <v>0</v>
      </c>
      <c r="K1391" s="15">
        <v>681</v>
      </c>
      <c r="L1391" s="15">
        <v>681</v>
      </c>
      <c r="M1391" s="15">
        <v>1362</v>
      </c>
      <c r="O1391" s="13"/>
      <c r="P1391" s="13"/>
    </row>
    <row r="1392" spans="1:16" s="93" customFormat="1" ht="12.9" customHeight="1" x14ac:dyDescent="0.2">
      <c r="A1392" s="11" t="str">
        <f t="shared" si="28"/>
        <v>ESPERANCE2005</v>
      </c>
      <c r="B1392" s="93" t="s">
        <v>69</v>
      </c>
      <c r="C1392" s="88">
        <v>2005</v>
      </c>
      <c r="D1392" s="89"/>
      <c r="E1392" s="15">
        <v>641</v>
      </c>
      <c r="F1392" s="15">
        <v>641</v>
      </c>
      <c r="G1392" s="15">
        <v>1282</v>
      </c>
      <c r="H1392" s="15">
        <v>0</v>
      </c>
      <c r="I1392" s="15">
        <v>0</v>
      </c>
      <c r="J1392" s="15">
        <v>0</v>
      </c>
      <c r="K1392" s="15">
        <v>641</v>
      </c>
      <c r="L1392" s="15">
        <v>641</v>
      </c>
      <c r="M1392" s="15">
        <v>1282</v>
      </c>
      <c r="O1392" s="13"/>
      <c r="P1392" s="13"/>
    </row>
    <row r="1393" spans="1:16" s="93" customFormat="1" ht="12.9" customHeight="1" x14ac:dyDescent="0.2">
      <c r="A1393" s="11" t="str">
        <f t="shared" si="28"/>
        <v>ESPERANCE2006</v>
      </c>
      <c r="B1393" s="3" t="s">
        <v>69</v>
      </c>
      <c r="C1393" s="12">
        <v>2006</v>
      </c>
      <c r="D1393" s="12"/>
      <c r="E1393" s="13">
        <v>627</v>
      </c>
      <c r="F1393" s="13">
        <v>626</v>
      </c>
      <c r="G1393" s="13">
        <v>1253</v>
      </c>
      <c r="H1393" s="13">
        <v>0</v>
      </c>
      <c r="I1393" s="13">
        <v>0</v>
      </c>
      <c r="J1393" s="13">
        <v>0</v>
      </c>
      <c r="K1393" s="15">
        <v>627</v>
      </c>
      <c r="L1393" s="15">
        <v>626</v>
      </c>
      <c r="M1393" s="15">
        <v>1253</v>
      </c>
      <c r="O1393" s="13"/>
      <c r="P1393" s="13"/>
    </row>
    <row r="1394" spans="1:16" s="93" customFormat="1" ht="12.9" customHeight="1" x14ac:dyDescent="0.2">
      <c r="A1394" s="11" t="str">
        <f t="shared" si="28"/>
        <v>ESPERANCE2007</v>
      </c>
      <c r="B1394" s="95" t="s">
        <v>69</v>
      </c>
      <c r="C1394" s="88">
        <v>2007</v>
      </c>
      <c r="D1394" s="89"/>
      <c r="E1394" s="15">
        <v>716</v>
      </c>
      <c r="F1394" s="15">
        <v>713</v>
      </c>
      <c r="G1394" s="15">
        <v>1429</v>
      </c>
      <c r="H1394" s="90">
        <v>0</v>
      </c>
      <c r="I1394" s="90">
        <v>0</v>
      </c>
      <c r="J1394" s="15">
        <v>0</v>
      </c>
      <c r="K1394" s="15">
        <v>716</v>
      </c>
      <c r="L1394" s="15">
        <v>713</v>
      </c>
      <c r="M1394" s="15">
        <v>1429</v>
      </c>
      <c r="O1394" s="13"/>
      <c r="P1394" s="13"/>
    </row>
    <row r="1395" spans="1:16" s="93" customFormat="1" ht="12.9" customHeight="1" x14ac:dyDescent="0.2">
      <c r="A1395" s="11" t="str">
        <f t="shared" si="28"/>
        <v>ESPERANCE2008</v>
      </c>
      <c r="B1395" s="3" t="s">
        <v>69</v>
      </c>
      <c r="C1395" s="12">
        <v>2008</v>
      </c>
      <c r="D1395" s="12"/>
      <c r="E1395" s="13">
        <v>796</v>
      </c>
      <c r="F1395" s="13">
        <v>795</v>
      </c>
      <c r="G1395" s="13">
        <v>1591</v>
      </c>
      <c r="H1395" s="13">
        <v>0</v>
      </c>
      <c r="I1395" s="13">
        <v>0</v>
      </c>
      <c r="J1395" s="13">
        <v>0</v>
      </c>
      <c r="K1395" s="15">
        <v>796</v>
      </c>
      <c r="L1395" s="15">
        <v>795</v>
      </c>
      <c r="M1395" s="15">
        <v>1591</v>
      </c>
      <c r="O1395" s="13"/>
      <c r="P1395" s="13"/>
    </row>
    <row r="1396" spans="1:16" s="93" customFormat="1" ht="12.9" customHeight="1" x14ac:dyDescent="0.2">
      <c r="A1396" s="11" t="str">
        <f t="shared" si="28"/>
        <v>ESPERANCE2009</v>
      </c>
      <c r="B1396" s="95" t="s">
        <v>69</v>
      </c>
      <c r="C1396" s="88">
        <v>2009</v>
      </c>
      <c r="D1396" s="89"/>
      <c r="E1396" s="15">
        <v>793</v>
      </c>
      <c r="F1396" s="15">
        <v>793</v>
      </c>
      <c r="G1396" s="15">
        <v>1586</v>
      </c>
      <c r="H1396" s="90">
        <v>0</v>
      </c>
      <c r="I1396" s="90">
        <v>0</v>
      </c>
      <c r="J1396" s="15">
        <v>0</v>
      </c>
      <c r="K1396" s="15">
        <v>793</v>
      </c>
      <c r="L1396" s="15">
        <v>793</v>
      </c>
      <c r="M1396" s="15">
        <v>1586</v>
      </c>
      <c r="O1396" s="13"/>
      <c r="P1396" s="13"/>
    </row>
    <row r="1397" spans="1:16" s="93" customFormat="1" ht="12.9" customHeight="1" x14ac:dyDescent="0.2">
      <c r="A1397" s="11" t="str">
        <f t="shared" si="28"/>
        <v>ESPERANCE2010</v>
      </c>
      <c r="B1397" s="95" t="s">
        <v>69</v>
      </c>
      <c r="C1397" s="88">
        <v>2010</v>
      </c>
      <c r="D1397" s="89"/>
      <c r="E1397" s="15">
        <v>797</v>
      </c>
      <c r="F1397" s="15">
        <v>797</v>
      </c>
      <c r="G1397" s="15">
        <v>1594</v>
      </c>
      <c r="H1397" s="90">
        <v>0</v>
      </c>
      <c r="I1397" s="90">
        <v>0</v>
      </c>
      <c r="J1397" s="15">
        <v>0</v>
      </c>
      <c r="K1397" s="15">
        <v>797</v>
      </c>
      <c r="L1397" s="15">
        <v>797</v>
      </c>
      <c r="M1397" s="15">
        <v>1594</v>
      </c>
      <c r="O1397" s="13"/>
      <c r="P1397" s="13"/>
    </row>
    <row r="1398" spans="1:16" s="93" customFormat="1" ht="12.9" customHeight="1" x14ac:dyDescent="0.2">
      <c r="A1398" s="11" t="str">
        <f t="shared" si="28"/>
        <v>ESPERANCE2011</v>
      </c>
      <c r="B1398" s="95" t="s">
        <v>69</v>
      </c>
      <c r="C1398" s="88">
        <v>2011</v>
      </c>
      <c r="D1398" s="89"/>
      <c r="E1398" s="15">
        <v>904</v>
      </c>
      <c r="F1398" s="15">
        <v>904</v>
      </c>
      <c r="G1398" s="15">
        <v>1808</v>
      </c>
      <c r="H1398" s="90">
        <v>0</v>
      </c>
      <c r="I1398" s="90">
        <v>0</v>
      </c>
      <c r="J1398" s="15">
        <v>0</v>
      </c>
      <c r="K1398" s="15">
        <v>904</v>
      </c>
      <c r="L1398" s="15">
        <v>904</v>
      </c>
      <c r="M1398" s="15">
        <v>1808</v>
      </c>
      <c r="O1398" s="13"/>
      <c r="P1398" s="13"/>
    </row>
    <row r="1399" spans="1:16" s="93" customFormat="1" ht="12.9" customHeight="1" x14ac:dyDescent="0.2">
      <c r="A1399" s="11" t="str">
        <f t="shared" si="28"/>
        <v>ESPERANCE2012</v>
      </c>
      <c r="B1399" s="3" t="s">
        <v>69</v>
      </c>
      <c r="C1399" s="12">
        <v>2012</v>
      </c>
      <c r="D1399" s="12"/>
      <c r="E1399" s="13">
        <v>937</v>
      </c>
      <c r="F1399" s="13">
        <v>936</v>
      </c>
      <c r="G1399" s="13">
        <v>1873</v>
      </c>
      <c r="H1399" s="13">
        <v>0</v>
      </c>
      <c r="I1399" s="13">
        <v>0</v>
      </c>
      <c r="J1399" s="13">
        <v>0</v>
      </c>
      <c r="K1399" s="15">
        <v>937</v>
      </c>
      <c r="L1399" s="15">
        <v>936</v>
      </c>
      <c r="M1399" s="15">
        <v>1873</v>
      </c>
      <c r="O1399" s="13"/>
      <c r="P1399" s="13"/>
    </row>
    <row r="1400" spans="1:16" s="93" customFormat="1" ht="12.9" customHeight="1" x14ac:dyDescent="0.2">
      <c r="A1400" s="11" t="str">
        <f t="shared" si="28"/>
        <v>ESPERANCE2013</v>
      </c>
      <c r="B1400" s="3" t="s">
        <v>69</v>
      </c>
      <c r="C1400" s="12">
        <v>2013</v>
      </c>
      <c r="D1400" s="12"/>
      <c r="E1400" s="13">
        <v>896</v>
      </c>
      <c r="F1400" s="13">
        <v>894</v>
      </c>
      <c r="G1400" s="13">
        <v>1790</v>
      </c>
      <c r="H1400" s="13">
        <v>0</v>
      </c>
      <c r="I1400" s="13">
        <v>0</v>
      </c>
      <c r="J1400" s="13">
        <v>0</v>
      </c>
      <c r="K1400" s="15">
        <v>896</v>
      </c>
      <c r="L1400" s="15">
        <v>894</v>
      </c>
      <c r="M1400" s="15">
        <v>1790</v>
      </c>
      <c r="O1400" s="13"/>
      <c r="P1400" s="13"/>
    </row>
    <row r="1401" spans="1:16" s="93" customFormat="1" ht="12.9" customHeight="1" x14ac:dyDescent="0.2">
      <c r="A1401" s="11" t="str">
        <f t="shared" si="28"/>
        <v>ESPERANCE2014</v>
      </c>
      <c r="B1401" s="3" t="s">
        <v>69</v>
      </c>
      <c r="C1401" s="12">
        <v>2014</v>
      </c>
      <c r="D1401" s="12"/>
      <c r="E1401" s="13">
        <v>901</v>
      </c>
      <c r="F1401" s="13">
        <v>899</v>
      </c>
      <c r="G1401" s="13">
        <v>1800</v>
      </c>
      <c r="H1401" s="13">
        <v>0</v>
      </c>
      <c r="I1401" s="13">
        <v>0</v>
      </c>
      <c r="J1401" s="13">
        <v>0</v>
      </c>
      <c r="K1401" s="15">
        <v>901</v>
      </c>
      <c r="L1401" s="15">
        <v>899</v>
      </c>
      <c r="M1401" s="15">
        <v>1800</v>
      </c>
      <c r="O1401" s="13"/>
      <c r="P1401" s="13"/>
    </row>
    <row r="1402" spans="1:16" s="93" customFormat="1" ht="12.9" customHeight="1" x14ac:dyDescent="0.2">
      <c r="A1402" s="11" t="str">
        <f t="shared" si="28"/>
        <v>ESPERANCE2015</v>
      </c>
      <c r="B1402" s="3" t="s">
        <v>69</v>
      </c>
      <c r="C1402" s="12">
        <v>2015</v>
      </c>
      <c r="D1402" s="12"/>
      <c r="E1402" s="13">
        <v>673</v>
      </c>
      <c r="F1402" s="13">
        <v>672</v>
      </c>
      <c r="G1402" s="13">
        <v>1345</v>
      </c>
      <c r="H1402" s="13">
        <v>0</v>
      </c>
      <c r="I1402" s="13">
        <v>0</v>
      </c>
      <c r="J1402" s="13">
        <v>0</v>
      </c>
      <c r="K1402" s="15">
        <v>673</v>
      </c>
      <c r="L1402" s="15">
        <v>672</v>
      </c>
      <c r="M1402" s="15">
        <v>1345</v>
      </c>
      <c r="O1402" s="13"/>
      <c r="P1402" s="13"/>
    </row>
    <row r="1403" spans="1:16" s="93" customFormat="1" ht="12.9" customHeight="1" x14ac:dyDescent="0.2">
      <c r="A1403" s="11" t="str">
        <f t="shared" si="28"/>
        <v>ESPERANCE2016</v>
      </c>
      <c r="B1403" s="3" t="s">
        <v>69</v>
      </c>
      <c r="C1403" s="12">
        <v>2016</v>
      </c>
      <c r="D1403" s="12"/>
      <c r="E1403" s="13">
        <v>915</v>
      </c>
      <c r="F1403" s="13">
        <v>912</v>
      </c>
      <c r="G1403" s="13">
        <v>1827</v>
      </c>
      <c r="H1403" s="13">
        <v>0</v>
      </c>
      <c r="I1403" s="13">
        <v>0</v>
      </c>
      <c r="J1403" s="13">
        <v>0</v>
      </c>
      <c r="K1403" s="15">
        <v>915</v>
      </c>
      <c r="L1403" s="15">
        <v>912</v>
      </c>
      <c r="M1403" s="15">
        <v>1827</v>
      </c>
      <c r="O1403" s="13"/>
      <c r="P1403" s="13"/>
    </row>
    <row r="1404" spans="1:16" s="93" customFormat="1" ht="12.9" customHeight="1" x14ac:dyDescent="0.2">
      <c r="A1404" s="11" t="str">
        <f t="shared" si="28"/>
        <v>ESPERANCE2017</v>
      </c>
      <c r="B1404" s="3" t="s">
        <v>69</v>
      </c>
      <c r="C1404" s="12">
        <v>2017</v>
      </c>
      <c r="D1404" s="12"/>
      <c r="E1404" s="13">
        <v>958</v>
      </c>
      <c r="F1404" s="13">
        <v>956</v>
      </c>
      <c r="G1404" s="13">
        <v>1914</v>
      </c>
      <c r="H1404" s="13">
        <v>0</v>
      </c>
      <c r="I1404" s="13">
        <v>0</v>
      </c>
      <c r="J1404" s="13">
        <v>0</v>
      </c>
      <c r="K1404" s="15">
        <v>958</v>
      </c>
      <c r="L1404" s="15">
        <v>956</v>
      </c>
      <c r="M1404" s="15">
        <v>1914</v>
      </c>
      <c r="O1404" s="13"/>
      <c r="P1404" s="13"/>
    </row>
    <row r="1405" spans="1:16" s="93" customFormat="1" ht="12.9" customHeight="1" x14ac:dyDescent="0.2">
      <c r="A1405" s="11" t="str">
        <f t="shared" si="28"/>
        <v>ESPERANCE2018</v>
      </c>
      <c r="B1405" s="93" t="s">
        <v>69</v>
      </c>
      <c r="C1405" s="88">
        <v>2018</v>
      </c>
      <c r="D1405" s="89"/>
      <c r="E1405" s="15">
        <v>961</v>
      </c>
      <c r="F1405" s="15">
        <v>960</v>
      </c>
      <c r="G1405" s="15">
        <v>1921</v>
      </c>
      <c r="H1405" s="15">
        <v>0</v>
      </c>
      <c r="I1405" s="15">
        <v>0</v>
      </c>
      <c r="J1405" s="15">
        <v>0</v>
      </c>
      <c r="K1405" s="15">
        <v>961</v>
      </c>
      <c r="L1405" s="15">
        <v>960</v>
      </c>
      <c r="M1405" s="15">
        <v>1921</v>
      </c>
      <c r="O1405" s="13"/>
      <c r="P1405" s="13"/>
    </row>
    <row r="1406" spans="1:16" s="93" customFormat="1" ht="12.9" customHeight="1" x14ac:dyDescent="0.2">
      <c r="A1406" s="11" t="str">
        <f t="shared" si="28"/>
        <v>ESPERANCE2019</v>
      </c>
      <c r="B1406" s="3" t="s">
        <v>69</v>
      </c>
      <c r="C1406" s="12">
        <v>2019</v>
      </c>
      <c r="D1406" s="12"/>
      <c r="E1406" s="13">
        <v>963</v>
      </c>
      <c r="F1406" s="13">
        <v>963</v>
      </c>
      <c r="G1406" s="13">
        <v>1926</v>
      </c>
      <c r="H1406" s="13">
        <v>0</v>
      </c>
      <c r="I1406" s="13">
        <v>0</v>
      </c>
      <c r="J1406" s="13">
        <v>0</v>
      </c>
      <c r="K1406" s="15">
        <v>963</v>
      </c>
      <c r="L1406" s="15">
        <v>963</v>
      </c>
      <c r="M1406" s="15">
        <v>1926</v>
      </c>
      <c r="O1406" s="13"/>
      <c r="P1406" s="13"/>
    </row>
    <row r="1407" spans="1:16" s="93" customFormat="1" ht="12.9" customHeight="1" x14ac:dyDescent="0.2">
      <c r="A1407" s="11" t="str">
        <f t="shared" si="28"/>
        <v>ESPERANCE2020</v>
      </c>
      <c r="B1407" s="3" t="s">
        <v>69</v>
      </c>
      <c r="C1407" s="12">
        <v>2020</v>
      </c>
      <c r="D1407" s="12"/>
      <c r="E1407" s="13">
        <v>631</v>
      </c>
      <c r="F1407" s="13">
        <v>631</v>
      </c>
      <c r="G1407" s="13">
        <v>1262</v>
      </c>
      <c r="H1407" s="13">
        <v>0</v>
      </c>
      <c r="I1407" s="13">
        <v>0</v>
      </c>
      <c r="J1407" s="13">
        <v>0</v>
      </c>
      <c r="K1407" s="15">
        <v>631</v>
      </c>
      <c r="L1407" s="15">
        <v>631</v>
      </c>
      <c r="M1407" s="15">
        <v>1262</v>
      </c>
      <c r="O1407" s="13"/>
      <c r="P1407" s="13"/>
    </row>
    <row r="1408" spans="1:16" s="93" customFormat="1" ht="12.9" customHeight="1" x14ac:dyDescent="0.2">
      <c r="A1408" s="11" t="str">
        <f t="shared" si="28"/>
        <v>ESPERANCE2021</v>
      </c>
      <c r="B1408" s="93" t="s">
        <v>69</v>
      </c>
      <c r="C1408" s="88">
        <v>2021</v>
      </c>
      <c r="D1408" s="89"/>
      <c r="E1408" s="15">
        <v>909</v>
      </c>
      <c r="F1408" s="15">
        <v>907</v>
      </c>
      <c r="G1408" s="15">
        <v>1816</v>
      </c>
      <c r="H1408" s="15">
        <v>0</v>
      </c>
      <c r="I1408" s="15">
        <v>0</v>
      </c>
      <c r="J1408" s="15">
        <v>0</v>
      </c>
      <c r="K1408" s="15">
        <v>909</v>
      </c>
      <c r="L1408" s="15">
        <v>907</v>
      </c>
      <c r="M1408" s="15">
        <v>1816</v>
      </c>
      <c r="O1408" s="13"/>
      <c r="P1408" s="13"/>
    </row>
    <row r="1409" spans="1:16" s="93" customFormat="1" ht="12.9" customHeight="1" x14ac:dyDescent="0.2">
      <c r="A1409" s="11" t="str">
        <f t="shared" si="28"/>
        <v>ESPERANCE2022</v>
      </c>
      <c r="B1409" s="95" t="s">
        <v>69</v>
      </c>
      <c r="C1409" s="88">
        <v>2022</v>
      </c>
      <c r="D1409" s="89"/>
      <c r="E1409" s="15">
        <v>1007</v>
      </c>
      <c r="F1409" s="15">
        <v>1006</v>
      </c>
      <c r="G1409" s="15">
        <v>2013</v>
      </c>
      <c r="H1409" s="90">
        <v>0</v>
      </c>
      <c r="I1409" s="90">
        <v>0</v>
      </c>
      <c r="J1409" s="15">
        <v>0</v>
      </c>
      <c r="K1409" s="15">
        <v>1007</v>
      </c>
      <c r="L1409" s="15">
        <v>1006</v>
      </c>
      <c r="M1409" s="15">
        <v>2013</v>
      </c>
      <c r="O1409" s="13"/>
      <c r="P1409" s="13"/>
    </row>
    <row r="1410" spans="1:16" s="93" customFormat="1" ht="12.9" customHeight="1" x14ac:dyDescent="0.2">
      <c r="A1410" s="11" t="str">
        <f t="shared" si="28"/>
        <v>ESPERANCE2023</v>
      </c>
      <c r="B1410" s="3" t="s">
        <v>69</v>
      </c>
      <c r="C1410" s="12">
        <v>2023</v>
      </c>
      <c r="D1410" s="12"/>
      <c r="E1410" s="13">
        <v>1046</v>
      </c>
      <c r="F1410" s="13">
        <v>1045</v>
      </c>
      <c r="G1410" s="13">
        <v>2091</v>
      </c>
      <c r="H1410" s="13">
        <v>0</v>
      </c>
      <c r="I1410" s="13">
        <v>0</v>
      </c>
      <c r="J1410" s="13">
        <v>0</v>
      </c>
      <c r="K1410" s="15">
        <v>1046</v>
      </c>
      <c r="L1410" s="15">
        <v>1045</v>
      </c>
      <c r="M1410" s="15">
        <v>2091</v>
      </c>
      <c r="O1410" s="13"/>
      <c r="P1410" s="13"/>
    </row>
    <row r="1411" spans="1:16" s="93" customFormat="1" ht="12.9" customHeight="1" x14ac:dyDescent="0.2">
      <c r="A1411" s="11" t="str">
        <f t="shared" si="28"/>
        <v>ESPERANCE2024</v>
      </c>
      <c r="B1411" s="3" t="s">
        <v>69</v>
      </c>
      <c r="C1411" s="12">
        <v>2024</v>
      </c>
      <c r="D1411" s="12"/>
      <c r="E1411" s="13">
        <v>1148</v>
      </c>
      <c r="F1411" s="13">
        <v>1146</v>
      </c>
      <c r="G1411" s="13">
        <v>2294</v>
      </c>
      <c r="H1411" s="13">
        <v>0</v>
      </c>
      <c r="I1411" s="13">
        <v>0</v>
      </c>
      <c r="J1411" s="13">
        <v>0</v>
      </c>
      <c r="K1411" s="15">
        <v>1148</v>
      </c>
      <c r="L1411" s="15">
        <v>1146</v>
      </c>
      <c r="M1411" s="15">
        <v>2294</v>
      </c>
      <c r="O1411" s="13"/>
      <c r="P1411" s="13"/>
    </row>
    <row r="1412" spans="1:16" s="93" customFormat="1" ht="12.9" customHeight="1" x14ac:dyDescent="0.2">
      <c r="A1412" s="11" t="str">
        <f t="shared" si="28"/>
        <v>ESSENDON FIELDS1985</v>
      </c>
      <c r="B1412" s="3" t="s">
        <v>148</v>
      </c>
      <c r="C1412" s="12">
        <v>1985</v>
      </c>
      <c r="D1412" s="12"/>
      <c r="E1412" s="13">
        <v>714</v>
      </c>
      <c r="F1412" s="13">
        <v>705</v>
      </c>
      <c r="G1412" s="13">
        <v>1419</v>
      </c>
      <c r="H1412" s="13">
        <v>0</v>
      </c>
      <c r="I1412" s="13">
        <v>0</v>
      </c>
      <c r="J1412" s="13">
        <v>0</v>
      </c>
      <c r="K1412" s="15">
        <v>714</v>
      </c>
      <c r="L1412" s="15">
        <v>705</v>
      </c>
      <c r="M1412" s="15">
        <v>1419</v>
      </c>
      <c r="O1412" s="13"/>
      <c r="P1412" s="13"/>
    </row>
    <row r="1413" spans="1:16" s="93" customFormat="1" ht="12.9" customHeight="1" x14ac:dyDescent="0.2">
      <c r="A1413" s="11" t="str">
        <f t="shared" si="28"/>
        <v>ESSENDON FIELDS1986</v>
      </c>
      <c r="B1413" s="3" t="s">
        <v>148</v>
      </c>
      <c r="C1413" s="12">
        <v>1986</v>
      </c>
      <c r="D1413" s="12"/>
      <c r="E1413" s="13">
        <v>1162</v>
      </c>
      <c r="F1413" s="13">
        <v>1177</v>
      </c>
      <c r="G1413" s="13">
        <v>2339</v>
      </c>
      <c r="H1413" s="13">
        <v>0</v>
      </c>
      <c r="I1413" s="13">
        <v>0</v>
      </c>
      <c r="J1413" s="13">
        <v>0</v>
      </c>
      <c r="K1413" s="15">
        <v>1162</v>
      </c>
      <c r="L1413" s="15">
        <v>1177</v>
      </c>
      <c r="M1413" s="15">
        <v>2339</v>
      </c>
      <c r="O1413" s="13"/>
      <c r="P1413" s="13"/>
    </row>
    <row r="1414" spans="1:16" s="93" customFormat="1" ht="12.9" customHeight="1" x14ac:dyDescent="0.2">
      <c r="A1414" s="11" t="str">
        <f t="shared" si="28"/>
        <v>ESSENDON FIELDS1987</v>
      </c>
      <c r="B1414" s="95" t="s">
        <v>148</v>
      </c>
      <c r="C1414" s="88">
        <v>1987</v>
      </c>
      <c r="D1414" s="89"/>
      <c r="E1414" s="15">
        <v>1657</v>
      </c>
      <c r="F1414" s="15">
        <v>1590</v>
      </c>
      <c r="G1414" s="15">
        <v>3247</v>
      </c>
      <c r="H1414" s="90">
        <v>0</v>
      </c>
      <c r="I1414" s="90">
        <v>0</v>
      </c>
      <c r="J1414" s="15">
        <v>0</v>
      </c>
      <c r="K1414" s="15">
        <v>1657</v>
      </c>
      <c r="L1414" s="15">
        <v>1590</v>
      </c>
      <c r="M1414" s="15">
        <v>3247</v>
      </c>
      <c r="O1414" s="13"/>
      <c r="P1414" s="13"/>
    </row>
    <row r="1415" spans="1:16" s="93" customFormat="1" ht="12.9" customHeight="1" x14ac:dyDescent="0.2">
      <c r="A1415" s="11" t="str">
        <f t="shared" si="28"/>
        <v>ESSENDON FIELDS1988</v>
      </c>
      <c r="B1415" s="3" t="s">
        <v>148</v>
      </c>
      <c r="C1415" s="12">
        <v>1988</v>
      </c>
      <c r="D1415" s="12"/>
      <c r="E1415" s="13">
        <v>2569</v>
      </c>
      <c r="F1415" s="13">
        <v>2553</v>
      </c>
      <c r="G1415" s="13">
        <v>5122</v>
      </c>
      <c r="H1415" s="13">
        <v>0</v>
      </c>
      <c r="I1415" s="13">
        <v>0</v>
      </c>
      <c r="J1415" s="13">
        <v>0</v>
      </c>
      <c r="K1415" s="15">
        <v>2569</v>
      </c>
      <c r="L1415" s="15">
        <v>2553</v>
      </c>
      <c r="M1415" s="15">
        <v>5122</v>
      </c>
      <c r="O1415" s="13"/>
      <c r="P1415" s="13"/>
    </row>
    <row r="1416" spans="1:16" s="93" customFormat="1" ht="12.9" customHeight="1" x14ac:dyDescent="0.2">
      <c r="A1416" s="11" t="str">
        <f t="shared" si="28"/>
        <v>ESSENDON FIELDS1989</v>
      </c>
      <c r="B1416" s="95" t="s">
        <v>148</v>
      </c>
      <c r="C1416" s="88">
        <v>1989</v>
      </c>
      <c r="D1416" s="12"/>
      <c r="E1416" s="15">
        <v>2093</v>
      </c>
      <c r="F1416" s="15">
        <v>2078</v>
      </c>
      <c r="G1416" s="15">
        <v>4171</v>
      </c>
      <c r="H1416" s="90">
        <v>0</v>
      </c>
      <c r="I1416" s="90">
        <v>0</v>
      </c>
      <c r="J1416" s="15">
        <v>0</v>
      </c>
      <c r="K1416" s="15">
        <v>2093</v>
      </c>
      <c r="L1416" s="15">
        <v>2078</v>
      </c>
      <c r="M1416" s="15">
        <v>4171</v>
      </c>
      <c r="O1416" s="13"/>
      <c r="P1416" s="13"/>
    </row>
    <row r="1417" spans="1:16" s="93" customFormat="1" ht="12.9" customHeight="1" x14ac:dyDescent="0.2">
      <c r="A1417" s="11" t="str">
        <f t="shared" si="28"/>
        <v>ESSENDON FIELDS1990</v>
      </c>
      <c r="B1417" s="3" t="s">
        <v>148</v>
      </c>
      <c r="C1417" s="12">
        <v>1990</v>
      </c>
      <c r="D1417" s="12"/>
      <c r="E1417" s="13">
        <v>1179</v>
      </c>
      <c r="F1417" s="13">
        <v>1169</v>
      </c>
      <c r="G1417" s="13">
        <v>2348</v>
      </c>
      <c r="H1417" s="13">
        <v>0</v>
      </c>
      <c r="I1417" s="13">
        <v>0</v>
      </c>
      <c r="J1417" s="13">
        <v>0</v>
      </c>
      <c r="K1417" s="15">
        <v>1179</v>
      </c>
      <c r="L1417" s="15">
        <v>1169</v>
      </c>
      <c r="M1417" s="15">
        <v>2348</v>
      </c>
      <c r="O1417" s="13"/>
      <c r="P1417" s="13"/>
    </row>
    <row r="1418" spans="1:16" s="93" customFormat="1" ht="12.9" customHeight="1" x14ac:dyDescent="0.2">
      <c r="A1418" s="11" t="str">
        <f t="shared" si="28"/>
        <v>ESSENDON FIELDS1991</v>
      </c>
      <c r="B1418" s="3" t="s">
        <v>148</v>
      </c>
      <c r="C1418" s="12">
        <v>1991</v>
      </c>
      <c r="D1418" s="12"/>
      <c r="E1418" s="13">
        <v>1088</v>
      </c>
      <c r="F1418" s="13">
        <v>1077</v>
      </c>
      <c r="G1418" s="13">
        <v>2165</v>
      </c>
      <c r="H1418" s="13">
        <v>0</v>
      </c>
      <c r="I1418" s="13">
        <v>0</v>
      </c>
      <c r="J1418" s="13">
        <v>0</v>
      </c>
      <c r="K1418" s="15">
        <v>1088</v>
      </c>
      <c r="L1418" s="15">
        <v>1077</v>
      </c>
      <c r="M1418" s="15">
        <v>2165</v>
      </c>
      <c r="O1418" s="13"/>
      <c r="P1418" s="13"/>
    </row>
    <row r="1419" spans="1:16" s="93" customFormat="1" ht="12.9" customHeight="1" x14ac:dyDescent="0.2">
      <c r="A1419" s="11" t="str">
        <f t="shared" si="28"/>
        <v>ESSENDON FIELDS1992</v>
      </c>
      <c r="B1419" s="3" t="s">
        <v>148</v>
      </c>
      <c r="C1419" s="12">
        <v>1992</v>
      </c>
      <c r="D1419" s="12"/>
      <c r="E1419" s="13">
        <v>945</v>
      </c>
      <c r="F1419" s="13">
        <v>928</v>
      </c>
      <c r="G1419" s="13">
        <v>1873</v>
      </c>
      <c r="H1419" s="13">
        <v>0</v>
      </c>
      <c r="I1419" s="13">
        <v>0</v>
      </c>
      <c r="J1419" s="13">
        <v>0</v>
      </c>
      <c r="K1419" s="15">
        <v>945</v>
      </c>
      <c r="L1419" s="15">
        <v>928</v>
      </c>
      <c r="M1419" s="15">
        <v>1873</v>
      </c>
      <c r="O1419" s="13"/>
      <c r="P1419" s="13"/>
    </row>
    <row r="1420" spans="1:16" s="93" customFormat="1" ht="12.9" customHeight="1" x14ac:dyDescent="0.2">
      <c r="A1420" s="11" t="str">
        <f t="shared" si="28"/>
        <v>ESSENDON FIELDS1993</v>
      </c>
      <c r="B1420" s="91" t="s">
        <v>148</v>
      </c>
      <c r="C1420" s="16">
        <v>1993</v>
      </c>
      <c r="D1420" s="89"/>
      <c r="E1420" s="92">
        <v>617</v>
      </c>
      <c r="F1420" s="92">
        <v>626</v>
      </c>
      <c r="G1420" s="92">
        <v>1243</v>
      </c>
      <c r="H1420" s="92">
        <v>0</v>
      </c>
      <c r="I1420" s="92">
        <v>0</v>
      </c>
      <c r="J1420" s="92">
        <v>0</v>
      </c>
      <c r="K1420" s="15">
        <v>617</v>
      </c>
      <c r="L1420" s="15">
        <v>626</v>
      </c>
      <c r="M1420" s="15">
        <v>1243</v>
      </c>
      <c r="O1420" s="13"/>
      <c r="P1420" s="13"/>
    </row>
    <row r="1421" spans="1:16" s="93" customFormat="1" ht="12.9" customHeight="1" x14ac:dyDescent="0.2">
      <c r="A1421" s="11" t="str">
        <f t="shared" si="28"/>
        <v>ESSENDON FIELDS1994</v>
      </c>
      <c r="B1421" s="3" t="s">
        <v>148</v>
      </c>
      <c r="C1421" s="12">
        <v>1994</v>
      </c>
      <c r="D1421" s="12"/>
      <c r="E1421" s="13">
        <v>1022</v>
      </c>
      <c r="F1421" s="13">
        <v>1009</v>
      </c>
      <c r="G1421" s="13">
        <v>2031</v>
      </c>
      <c r="H1421" s="13">
        <v>0</v>
      </c>
      <c r="I1421" s="13">
        <v>0</v>
      </c>
      <c r="J1421" s="13">
        <v>0</v>
      </c>
      <c r="K1421" s="15">
        <v>1022</v>
      </c>
      <c r="L1421" s="15">
        <v>1009</v>
      </c>
      <c r="M1421" s="15">
        <v>2031</v>
      </c>
      <c r="O1421" s="13"/>
      <c r="P1421" s="13"/>
    </row>
    <row r="1422" spans="1:16" s="93" customFormat="1" ht="12.9" customHeight="1" x14ac:dyDescent="0.2">
      <c r="A1422" s="11" t="str">
        <f t="shared" si="28"/>
        <v>ESSENDON FIELDS1995</v>
      </c>
      <c r="B1422" s="3" t="s">
        <v>148</v>
      </c>
      <c r="C1422" s="12">
        <v>1995</v>
      </c>
      <c r="D1422" s="12"/>
      <c r="E1422" s="13">
        <v>50</v>
      </c>
      <c r="F1422" s="13">
        <v>51</v>
      </c>
      <c r="G1422" s="13">
        <v>101</v>
      </c>
      <c r="H1422" s="13">
        <v>0</v>
      </c>
      <c r="I1422" s="13">
        <v>0</v>
      </c>
      <c r="J1422" s="13">
        <v>0</v>
      </c>
      <c r="K1422" s="15">
        <v>50</v>
      </c>
      <c r="L1422" s="15">
        <v>51</v>
      </c>
      <c r="M1422" s="15">
        <v>101</v>
      </c>
      <c r="O1422" s="13"/>
      <c r="P1422" s="13"/>
    </row>
    <row r="1423" spans="1:16" s="93" customFormat="1" ht="12.9" customHeight="1" x14ac:dyDescent="0.2">
      <c r="A1423" s="11" t="str">
        <f t="shared" si="28"/>
        <v>ESSENDON FIELDS1996</v>
      </c>
      <c r="B1423" s="91" t="s">
        <v>148</v>
      </c>
      <c r="C1423" s="16">
        <v>1996</v>
      </c>
      <c r="D1423" s="89"/>
      <c r="E1423" s="92">
        <v>45</v>
      </c>
      <c r="F1423" s="92">
        <v>46</v>
      </c>
      <c r="G1423" s="92">
        <v>91</v>
      </c>
      <c r="H1423" s="92">
        <v>0</v>
      </c>
      <c r="I1423" s="92">
        <v>0</v>
      </c>
      <c r="J1423" s="92">
        <v>0</v>
      </c>
      <c r="K1423" s="15">
        <v>45</v>
      </c>
      <c r="L1423" s="15">
        <v>46</v>
      </c>
      <c r="M1423" s="15">
        <v>91</v>
      </c>
      <c r="O1423" s="13"/>
      <c r="P1423" s="13"/>
    </row>
    <row r="1424" spans="1:16" s="93" customFormat="1" ht="12.9" customHeight="1" x14ac:dyDescent="0.2">
      <c r="A1424" s="11" t="str">
        <f t="shared" si="28"/>
        <v>ESSENDON FIELDS1997</v>
      </c>
      <c r="B1424" s="3" t="s">
        <v>148</v>
      </c>
      <c r="C1424" s="12">
        <v>1997</v>
      </c>
      <c r="D1424" s="12"/>
      <c r="E1424" s="13">
        <v>309</v>
      </c>
      <c r="F1424" s="13">
        <v>310</v>
      </c>
      <c r="G1424" s="13">
        <v>619</v>
      </c>
      <c r="H1424" s="13">
        <v>0</v>
      </c>
      <c r="I1424" s="13">
        <v>0</v>
      </c>
      <c r="J1424" s="13">
        <v>0</v>
      </c>
      <c r="K1424" s="15">
        <v>309</v>
      </c>
      <c r="L1424" s="15">
        <v>310</v>
      </c>
      <c r="M1424" s="15">
        <v>619</v>
      </c>
      <c r="O1424" s="13"/>
      <c r="P1424" s="13"/>
    </row>
    <row r="1425" spans="1:16" s="93" customFormat="1" ht="12.9" customHeight="1" x14ac:dyDescent="0.2">
      <c r="A1425" s="11" t="str">
        <f t="shared" si="28"/>
        <v>ESSENDON FIELDS1998</v>
      </c>
      <c r="B1425" s="95" t="s">
        <v>148</v>
      </c>
      <c r="C1425" s="88">
        <v>1998</v>
      </c>
      <c r="D1425" s="89"/>
      <c r="E1425" s="15">
        <v>297</v>
      </c>
      <c r="F1425" s="15">
        <v>295</v>
      </c>
      <c r="G1425" s="15">
        <v>592</v>
      </c>
      <c r="H1425" s="90">
        <v>0</v>
      </c>
      <c r="I1425" s="90">
        <v>0</v>
      </c>
      <c r="J1425" s="15">
        <v>0</v>
      </c>
      <c r="K1425" s="15">
        <v>297</v>
      </c>
      <c r="L1425" s="15">
        <v>295</v>
      </c>
      <c r="M1425" s="15">
        <v>592</v>
      </c>
      <c r="O1425" s="13"/>
      <c r="P1425" s="13"/>
    </row>
    <row r="1426" spans="1:16" s="93" customFormat="1" ht="12.9" customHeight="1" x14ac:dyDescent="0.2">
      <c r="A1426" s="11" t="str">
        <f t="shared" si="28"/>
        <v>ESSENDON FIELDS1999</v>
      </c>
      <c r="B1426" s="95" t="s">
        <v>148</v>
      </c>
      <c r="C1426" s="88">
        <v>1999</v>
      </c>
      <c r="D1426" s="89"/>
      <c r="E1426" s="15">
        <v>209</v>
      </c>
      <c r="F1426" s="15">
        <v>209</v>
      </c>
      <c r="G1426" s="15">
        <v>418</v>
      </c>
      <c r="H1426" s="90">
        <v>0</v>
      </c>
      <c r="I1426" s="90">
        <v>0</v>
      </c>
      <c r="J1426" s="15">
        <v>0</v>
      </c>
      <c r="K1426" s="15">
        <v>209</v>
      </c>
      <c r="L1426" s="15">
        <v>209</v>
      </c>
      <c r="M1426" s="15">
        <v>418</v>
      </c>
      <c r="O1426" s="13"/>
      <c r="P1426" s="13"/>
    </row>
    <row r="1427" spans="1:16" s="93" customFormat="1" ht="12.9" customHeight="1" x14ac:dyDescent="0.2">
      <c r="A1427" s="11" t="str">
        <f t="shared" si="28"/>
        <v>ESSENDON FIELDS2000</v>
      </c>
      <c r="B1427" s="3" t="s">
        <v>148</v>
      </c>
      <c r="C1427" s="12">
        <v>2000</v>
      </c>
      <c r="D1427" s="89"/>
      <c r="E1427" s="13">
        <v>145</v>
      </c>
      <c r="F1427" s="13">
        <v>145</v>
      </c>
      <c r="G1427" s="13">
        <v>290</v>
      </c>
      <c r="H1427" s="13">
        <v>0</v>
      </c>
      <c r="I1427" s="13">
        <v>0</v>
      </c>
      <c r="J1427" s="13">
        <v>0</v>
      </c>
      <c r="K1427" s="15">
        <v>145</v>
      </c>
      <c r="L1427" s="15">
        <v>145</v>
      </c>
      <c r="M1427" s="15">
        <v>290</v>
      </c>
      <c r="O1427" s="13"/>
      <c r="P1427" s="13"/>
    </row>
    <row r="1428" spans="1:16" s="93" customFormat="1" ht="12.9" customHeight="1" x14ac:dyDescent="0.2">
      <c r="A1428" s="11" t="str">
        <f t="shared" si="28"/>
        <v>ESSENDON FIELDS2001</v>
      </c>
      <c r="B1428" s="95" t="s">
        <v>148</v>
      </c>
      <c r="C1428" s="88">
        <v>2001</v>
      </c>
      <c r="D1428" s="89"/>
      <c r="E1428" s="15">
        <v>301</v>
      </c>
      <c r="F1428" s="15">
        <v>301</v>
      </c>
      <c r="G1428" s="15">
        <v>602</v>
      </c>
      <c r="H1428" s="90">
        <v>0</v>
      </c>
      <c r="I1428" s="90">
        <v>0</v>
      </c>
      <c r="J1428" s="15">
        <v>0</v>
      </c>
      <c r="K1428" s="15">
        <v>301</v>
      </c>
      <c r="L1428" s="15">
        <v>301</v>
      </c>
      <c r="M1428" s="15">
        <v>602</v>
      </c>
      <c r="O1428" s="13"/>
      <c r="P1428" s="13"/>
    </row>
    <row r="1429" spans="1:16" s="93" customFormat="1" ht="12.9" customHeight="1" x14ac:dyDescent="0.2">
      <c r="A1429" s="11" t="str">
        <f t="shared" si="28"/>
        <v>ESSENDON FIELDS2002</v>
      </c>
      <c r="B1429" s="3" t="s">
        <v>148</v>
      </c>
      <c r="C1429" s="12">
        <v>2002</v>
      </c>
      <c r="D1429" s="12"/>
      <c r="E1429" s="13">
        <v>750</v>
      </c>
      <c r="F1429" s="13">
        <v>750</v>
      </c>
      <c r="G1429" s="13">
        <v>1500</v>
      </c>
      <c r="H1429" s="13">
        <v>0</v>
      </c>
      <c r="I1429" s="13">
        <v>0</v>
      </c>
      <c r="J1429" s="13">
        <v>0</v>
      </c>
      <c r="K1429" s="15">
        <v>750</v>
      </c>
      <c r="L1429" s="15">
        <v>750</v>
      </c>
      <c r="M1429" s="15">
        <v>1500</v>
      </c>
      <c r="O1429" s="13"/>
      <c r="P1429" s="13"/>
    </row>
    <row r="1430" spans="1:16" s="93" customFormat="1" ht="12.9" customHeight="1" x14ac:dyDescent="0.2">
      <c r="A1430" s="11" t="str">
        <f t="shared" si="28"/>
        <v>ESSENDON FIELDS2003</v>
      </c>
      <c r="B1430" s="3" t="s">
        <v>148</v>
      </c>
      <c r="C1430" s="12">
        <v>2003</v>
      </c>
      <c r="D1430" s="12"/>
      <c r="E1430" s="13">
        <v>525</v>
      </c>
      <c r="F1430" s="13">
        <v>523</v>
      </c>
      <c r="G1430" s="13">
        <v>1048</v>
      </c>
      <c r="H1430" s="13">
        <v>0</v>
      </c>
      <c r="I1430" s="13">
        <v>0</v>
      </c>
      <c r="J1430" s="13">
        <v>0</v>
      </c>
      <c r="K1430" s="15">
        <v>525</v>
      </c>
      <c r="L1430" s="15">
        <v>523</v>
      </c>
      <c r="M1430" s="15">
        <v>1048</v>
      </c>
      <c r="O1430" s="13"/>
      <c r="P1430" s="13"/>
    </row>
    <row r="1431" spans="1:16" s="93" customFormat="1" ht="12.9" customHeight="1" x14ac:dyDescent="0.2">
      <c r="A1431" s="11" t="str">
        <f t="shared" si="28"/>
        <v>ESSENDON FIELDS2004</v>
      </c>
      <c r="B1431" s="95" t="s">
        <v>148</v>
      </c>
      <c r="C1431" s="88">
        <v>2004</v>
      </c>
      <c r="D1431" s="89"/>
      <c r="E1431" s="15">
        <v>1336</v>
      </c>
      <c r="F1431" s="15">
        <v>1275</v>
      </c>
      <c r="G1431" s="15">
        <v>2611</v>
      </c>
      <c r="H1431" s="90">
        <v>0</v>
      </c>
      <c r="I1431" s="90">
        <v>0</v>
      </c>
      <c r="J1431" s="15">
        <v>0</v>
      </c>
      <c r="K1431" s="15">
        <v>1336</v>
      </c>
      <c r="L1431" s="15">
        <v>1275</v>
      </c>
      <c r="M1431" s="15">
        <v>2611</v>
      </c>
      <c r="O1431" s="13"/>
      <c r="P1431" s="13"/>
    </row>
    <row r="1432" spans="1:16" s="93" customFormat="1" ht="12.9" customHeight="1" x14ac:dyDescent="0.2">
      <c r="A1432" s="11" t="str">
        <f t="shared" si="28"/>
        <v>ESSENDON FIELDS2005</v>
      </c>
      <c r="B1432" s="95" t="s">
        <v>148</v>
      </c>
      <c r="C1432" s="88">
        <v>2005</v>
      </c>
      <c r="D1432" s="89"/>
      <c r="E1432" s="15">
        <v>1144</v>
      </c>
      <c r="F1432" s="15">
        <v>1147</v>
      </c>
      <c r="G1432" s="15">
        <v>2291</v>
      </c>
      <c r="H1432" s="90">
        <v>0</v>
      </c>
      <c r="I1432" s="90">
        <v>0</v>
      </c>
      <c r="J1432" s="15">
        <v>0</v>
      </c>
      <c r="K1432" s="15">
        <v>1144</v>
      </c>
      <c r="L1432" s="15">
        <v>1147</v>
      </c>
      <c r="M1432" s="15">
        <v>2291</v>
      </c>
      <c r="O1432" s="13"/>
      <c r="P1432" s="13"/>
    </row>
    <row r="1433" spans="1:16" s="93" customFormat="1" ht="12.9" customHeight="1" x14ac:dyDescent="0.2">
      <c r="A1433" s="11" t="str">
        <f t="shared" si="28"/>
        <v>ESSENDON FIELDS2006</v>
      </c>
      <c r="B1433" s="3" t="s">
        <v>148</v>
      </c>
      <c r="C1433" s="12">
        <v>2006</v>
      </c>
      <c r="D1433" s="12"/>
      <c r="E1433" s="13">
        <v>1112</v>
      </c>
      <c r="F1433" s="13">
        <v>1112</v>
      </c>
      <c r="G1433" s="13">
        <v>2224</v>
      </c>
      <c r="H1433" s="13">
        <v>0</v>
      </c>
      <c r="I1433" s="13">
        <v>0</v>
      </c>
      <c r="J1433" s="13">
        <v>0</v>
      </c>
      <c r="K1433" s="15">
        <v>1112</v>
      </c>
      <c r="L1433" s="15">
        <v>1112</v>
      </c>
      <c r="M1433" s="15">
        <v>2224</v>
      </c>
      <c r="O1433" s="13"/>
      <c r="P1433" s="13"/>
    </row>
    <row r="1434" spans="1:16" s="93" customFormat="1" ht="12.9" customHeight="1" x14ac:dyDescent="0.2">
      <c r="A1434" s="11" t="str">
        <f t="shared" si="28"/>
        <v>ESSENDON FIELDS2007</v>
      </c>
      <c r="B1434" s="3" t="s">
        <v>148</v>
      </c>
      <c r="C1434" s="12">
        <v>2007</v>
      </c>
      <c r="D1434" s="12"/>
      <c r="E1434" s="13">
        <v>751</v>
      </c>
      <c r="F1434" s="13">
        <v>591</v>
      </c>
      <c r="G1434" s="13">
        <v>1342</v>
      </c>
      <c r="H1434" s="13">
        <v>0</v>
      </c>
      <c r="I1434" s="13">
        <v>0</v>
      </c>
      <c r="J1434" s="13">
        <v>0</v>
      </c>
      <c r="K1434" s="15">
        <v>751</v>
      </c>
      <c r="L1434" s="15">
        <v>591</v>
      </c>
      <c r="M1434" s="15">
        <v>1342</v>
      </c>
      <c r="O1434" s="13"/>
      <c r="P1434" s="13"/>
    </row>
    <row r="1435" spans="1:16" s="93" customFormat="1" ht="12.9" customHeight="1" x14ac:dyDescent="0.2">
      <c r="A1435" s="11" t="str">
        <f t="shared" si="28"/>
        <v>ESSENDON FIELDS2008</v>
      </c>
      <c r="B1435" s="3" t="s">
        <v>148</v>
      </c>
      <c r="C1435" s="12">
        <v>2008</v>
      </c>
      <c r="D1435" s="12"/>
      <c r="E1435" s="13">
        <v>751</v>
      </c>
      <c r="F1435" s="13">
        <v>751</v>
      </c>
      <c r="G1435" s="13">
        <v>1502</v>
      </c>
      <c r="H1435" s="13">
        <v>0</v>
      </c>
      <c r="I1435" s="13">
        <v>0</v>
      </c>
      <c r="J1435" s="13">
        <v>0</v>
      </c>
      <c r="K1435" s="15">
        <v>751</v>
      </c>
      <c r="L1435" s="15">
        <v>751</v>
      </c>
      <c r="M1435" s="15">
        <v>1502</v>
      </c>
      <c r="O1435" s="13"/>
      <c r="P1435" s="13"/>
    </row>
    <row r="1436" spans="1:16" s="93" customFormat="1" ht="12.9" customHeight="1" x14ac:dyDescent="0.2">
      <c r="A1436" s="11" t="str">
        <f t="shared" si="28"/>
        <v>ESSENDON FIELDS2009</v>
      </c>
      <c r="B1436" s="93" t="s">
        <v>148</v>
      </c>
      <c r="C1436" s="88">
        <v>2009</v>
      </c>
      <c r="D1436" s="89"/>
      <c r="E1436" s="15">
        <v>788</v>
      </c>
      <c r="F1436" s="15">
        <v>788</v>
      </c>
      <c r="G1436" s="15">
        <v>1576</v>
      </c>
      <c r="H1436" s="15">
        <v>0</v>
      </c>
      <c r="I1436" s="15">
        <v>0</v>
      </c>
      <c r="J1436" s="15">
        <v>0</v>
      </c>
      <c r="K1436" s="15">
        <v>788</v>
      </c>
      <c r="L1436" s="15">
        <v>788</v>
      </c>
      <c r="M1436" s="15">
        <v>1576</v>
      </c>
      <c r="O1436" s="13"/>
      <c r="P1436" s="13"/>
    </row>
    <row r="1437" spans="1:16" s="93" customFormat="1" ht="12.9" customHeight="1" x14ac:dyDescent="0.2">
      <c r="A1437" s="11" t="str">
        <f t="shared" si="28"/>
        <v>ESSENDON FIELDS2010</v>
      </c>
      <c r="B1437" s="3" t="s">
        <v>148</v>
      </c>
      <c r="C1437" s="12">
        <v>2010</v>
      </c>
      <c r="D1437" s="12"/>
      <c r="E1437" s="13">
        <v>1152</v>
      </c>
      <c r="F1437" s="13">
        <v>1148</v>
      </c>
      <c r="G1437" s="13">
        <v>2300</v>
      </c>
      <c r="H1437" s="13">
        <v>0</v>
      </c>
      <c r="I1437" s="13">
        <v>0</v>
      </c>
      <c r="J1437" s="13">
        <v>0</v>
      </c>
      <c r="K1437" s="15">
        <v>1152</v>
      </c>
      <c r="L1437" s="15">
        <v>1148</v>
      </c>
      <c r="M1437" s="15">
        <v>2300</v>
      </c>
      <c r="O1437" s="13"/>
      <c r="P1437" s="13"/>
    </row>
    <row r="1438" spans="1:16" s="93" customFormat="1" ht="12.9" customHeight="1" x14ac:dyDescent="0.2">
      <c r="A1438" s="11" t="str">
        <f t="shared" si="28"/>
        <v>ESSENDON FIELDS2011</v>
      </c>
      <c r="B1438" s="3" t="s">
        <v>148</v>
      </c>
      <c r="C1438" s="12">
        <v>2011</v>
      </c>
      <c r="D1438" s="12"/>
      <c r="E1438" s="13">
        <v>1115</v>
      </c>
      <c r="F1438" s="13">
        <v>1107</v>
      </c>
      <c r="G1438" s="13">
        <v>2222</v>
      </c>
      <c r="H1438" s="13">
        <v>0</v>
      </c>
      <c r="I1438" s="13">
        <v>0</v>
      </c>
      <c r="J1438" s="13">
        <v>0</v>
      </c>
      <c r="K1438" s="15">
        <v>1115</v>
      </c>
      <c r="L1438" s="15">
        <v>1107</v>
      </c>
      <c r="M1438" s="15">
        <v>2222</v>
      </c>
      <c r="O1438" s="13"/>
      <c r="P1438" s="13"/>
    </row>
    <row r="1439" spans="1:16" s="93" customFormat="1" ht="12.9" customHeight="1" x14ac:dyDescent="0.2">
      <c r="A1439" s="11" t="str">
        <f t="shared" si="28"/>
        <v>ESSENDON FIELDS2012</v>
      </c>
      <c r="B1439" s="3" t="s">
        <v>148</v>
      </c>
      <c r="C1439" s="12">
        <v>2012</v>
      </c>
      <c r="D1439" s="12"/>
      <c r="E1439" s="13">
        <v>819</v>
      </c>
      <c r="F1439" s="13">
        <v>849</v>
      </c>
      <c r="G1439" s="13">
        <v>1668</v>
      </c>
      <c r="H1439" s="13">
        <v>0</v>
      </c>
      <c r="I1439" s="13">
        <v>0</v>
      </c>
      <c r="J1439" s="13">
        <v>0</v>
      </c>
      <c r="K1439" s="15">
        <v>819</v>
      </c>
      <c r="L1439" s="15">
        <v>849</v>
      </c>
      <c r="M1439" s="15">
        <v>1668</v>
      </c>
      <c r="O1439" s="13"/>
      <c r="P1439" s="13"/>
    </row>
    <row r="1440" spans="1:16" s="93" customFormat="1" ht="12.9" customHeight="1" x14ac:dyDescent="0.2">
      <c r="A1440" s="11" t="str">
        <f t="shared" si="28"/>
        <v>ESSENDON FIELDS2013</v>
      </c>
      <c r="B1440" s="95" t="s">
        <v>148</v>
      </c>
      <c r="C1440" s="88">
        <v>2013</v>
      </c>
      <c r="D1440" s="89"/>
      <c r="E1440" s="15">
        <v>811</v>
      </c>
      <c r="F1440" s="15">
        <v>827</v>
      </c>
      <c r="G1440" s="15">
        <v>1638</v>
      </c>
      <c r="H1440" s="90">
        <v>0</v>
      </c>
      <c r="I1440" s="90">
        <v>0</v>
      </c>
      <c r="J1440" s="15">
        <v>0</v>
      </c>
      <c r="K1440" s="15">
        <v>811</v>
      </c>
      <c r="L1440" s="15">
        <v>827</v>
      </c>
      <c r="M1440" s="15">
        <v>1638</v>
      </c>
      <c r="O1440" s="13"/>
      <c r="P1440" s="13"/>
    </row>
    <row r="1441" spans="1:16" s="93" customFormat="1" ht="12.9" customHeight="1" x14ac:dyDescent="0.2">
      <c r="A1441" s="11" t="str">
        <f t="shared" si="28"/>
        <v>ESSENDON FIELDS2014</v>
      </c>
      <c r="B1441" s="3" t="s">
        <v>148</v>
      </c>
      <c r="C1441" s="12">
        <v>2014</v>
      </c>
      <c r="D1441" s="12"/>
      <c r="E1441" s="13">
        <v>786</v>
      </c>
      <c r="F1441" s="13">
        <v>779</v>
      </c>
      <c r="G1441" s="13">
        <v>1565</v>
      </c>
      <c r="H1441" s="13">
        <v>0</v>
      </c>
      <c r="I1441" s="13">
        <v>0</v>
      </c>
      <c r="J1441" s="13">
        <v>0</v>
      </c>
      <c r="K1441" s="15">
        <v>786</v>
      </c>
      <c r="L1441" s="15">
        <v>779</v>
      </c>
      <c r="M1441" s="15">
        <v>1565</v>
      </c>
      <c r="O1441" s="13"/>
      <c r="P1441" s="13"/>
    </row>
    <row r="1442" spans="1:16" s="93" customFormat="1" ht="12.9" customHeight="1" x14ac:dyDescent="0.2">
      <c r="A1442" s="11" t="str">
        <f t="shared" si="28"/>
        <v>ESSENDON FIELDS2015</v>
      </c>
      <c r="B1442" s="3" t="s">
        <v>148</v>
      </c>
      <c r="C1442" s="12">
        <v>2015</v>
      </c>
      <c r="D1442" s="12"/>
      <c r="E1442" s="13">
        <v>1320</v>
      </c>
      <c r="F1442" s="13">
        <v>1321</v>
      </c>
      <c r="G1442" s="13">
        <v>2641</v>
      </c>
      <c r="H1442" s="13">
        <v>0</v>
      </c>
      <c r="I1442" s="13">
        <v>0</v>
      </c>
      <c r="J1442" s="13">
        <v>0</v>
      </c>
      <c r="K1442" s="15">
        <v>1320</v>
      </c>
      <c r="L1442" s="15">
        <v>1321</v>
      </c>
      <c r="M1442" s="15">
        <v>2641</v>
      </c>
      <c r="O1442" s="13"/>
      <c r="P1442" s="13"/>
    </row>
    <row r="1443" spans="1:16" s="93" customFormat="1" ht="12.9" customHeight="1" x14ac:dyDescent="0.2">
      <c r="A1443" s="11" t="str">
        <f t="shared" si="28"/>
        <v>ESSENDON FIELDS2016</v>
      </c>
      <c r="B1443" s="3" t="s">
        <v>148</v>
      </c>
      <c r="C1443" s="12">
        <v>2016</v>
      </c>
      <c r="D1443" s="12"/>
      <c r="E1443" s="13">
        <v>1514</v>
      </c>
      <c r="F1443" s="13">
        <v>1514</v>
      </c>
      <c r="G1443" s="13">
        <v>3028</v>
      </c>
      <c r="H1443" s="13">
        <v>0</v>
      </c>
      <c r="I1443" s="13">
        <v>0</v>
      </c>
      <c r="J1443" s="13">
        <v>0</v>
      </c>
      <c r="K1443" s="15">
        <v>1514</v>
      </c>
      <c r="L1443" s="15">
        <v>1514</v>
      </c>
      <c r="M1443" s="15">
        <v>3028</v>
      </c>
      <c r="O1443" s="13"/>
      <c r="P1443" s="13"/>
    </row>
    <row r="1444" spans="1:16" s="93" customFormat="1" ht="12.9" customHeight="1" x14ac:dyDescent="0.2">
      <c r="A1444" s="11" t="str">
        <f t="shared" si="28"/>
        <v>ESSENDON FIELDS2017</v>
      </c>
      <c r="B1444" s="3" t="s">
        <v>148</v>
      </c>
      <c r="C1444" s="12">
        <v>2017</v>
      </c>
      <c r="D1444" s="12"/>
      <c r="E1444" s="13">
        <v>1840</v>
      </c>
      <c r="F1444" s="13">
        <v>1841</v>
      </c>
      <c r="G1444" s="13">
        <v>3681</v>
      </c>
      <c r="H1444" s="13">
        <v>0</v>
      </c>
      <c r="I1444" s="13">
        <v>0</v>
      </c>
      <c r="J1444" s="13">
        <v>0</v>
      </c>
      <c r="K1444" s="15">
        <v>1840</v>
      </c>
      <c r="L1444" s="15">
        <v>1841</v>
      </c>
      <c r="M1444" s="15">
        <v>3681</v>
      </c>
      <c r="O1444" s="13"/>
      <c r="P1444" s="13"/>
    </row>
    <row r="1445" spans="1:16" s="93" customFormat="1" ht="12.9" customHeight="1" x14ac:dyDescent="0.2">
      <c r="A1445" s="11" t="str">
        <f t="shared" ref="A1445:A1508" si="29">CONCATENATE(B1445,C1445)</f>
        <v>ESSENDON FIELDS2018</v>
      </c>
      <c r="B1445" s="95" t="s">
        <v>148</v>
      </c>
      <c r="C1445" s="88">
        <v>2018</v>
      </c>
      <c r="D1445" s="89"/>
      <c r="E1445" s="15">
        <v>1874</v>
      </c>
      <c r="F1445" s="15">
        <v>1870</v>
      </c>
      <c r="G1445" s="15">
        <v>3744</v>
      </c>
      <c r="H1445" s="90">
        <v>0</v>
      </c>
      <c r="I1445" s="90">
        <v>0</v>
      </c>
      <c r="J1445" s="15">
        <v>0</v>
      </c>
      <c r="K1445" s="15">
        <v>1874</v>
      </c>
      <c r="L1445" s="15">
        <v>1870</v>
      </c>
      <c r="M1445" s="15">
        <v>3744</v>
      </c>
      <c r="O1445" s="13"/>
      <c r="P1445" s="13"/>
    </row>
    <row r="1446" spans="1:16" s="93" customFormat="1" ht="12.9" customHeight="1" x14ac:dyDescent="0.2">
      <c r="A1446" s="11" t="str">
        <f t="shared" si="29"/>
        <v>ESSENDON FIELDS2019</v>
      </c>
      <c r="B1446" s="3" t="s">
        <v>148</v>
      </c>
      <c r="C1446" s="12">
        <v>2019</v>
      </c>
      <c r="D1446" s="12"/>
      <c r="E1446" s="13">
        <v>2482</v>
      </c>
      <c r="F1446" s="13">
        <v>2362</v>
      </c>
      <c r="G1446" s="13">
        <v>4844</v>
      </c>
      <c r="H1446" s="13">
        <v>0</v>
      </c>
      <c r="I1446" s="13">
        <v>0</v>
      </c>
      <c r="J1446" s="13">
        <v>0</v>
      </c>
      <c r="K1446" s="15">
        <v>2482</v>
      </c>
      <c r="L1446" s="15">
        <v>2362</v>
      </c>
      <c r="M1446" s="15">
        <v>4844</v>
      </c>
      <c r="O1446" s="13"/>
      <c r="P1446" s="13"/>
    </row>
    <row r="1447" spans="1:16" s="93" customFormat="1" ht="12.9" customHeight="1" x14ac:dyDescent="0.2">
      <c r="A1447" s="11" t="str">
        <f t="shared" si="29"/>
        <v>ESSENDON FIELDS2020</v>
      </c>
      <c r="B1447" s="3" t="s">
        <v>148</v>
      </c>
      <c r="C1447" s="12">
        <v>2020</v>
      </c>
      <c r="D1447" s="12"/>
      <c r="E1447" s="13">
        <v>1473</v>
      </c>
      <c r="F1447" s="13">
        <v>1463</v>
      </c>
      <c r="G1447" s="13">
        <v>2936</v>
      </c>
      <c r="H1447" s="13">
        <v>0</v>
      </c>
      <c r="I1447" s="13">
        <v>0</v>
      </c>
      <c r="J1447" s="13">
        <v>0</v>
      </c>
      <c r="K1447" s="15">
        <v>1473</v>
      </c>
      <c r="L1447" s="15">
        <v>1463</v>
      </c>
      <c r="M1447" s="15">
        <v>2936</v>
      </c>
      <c r="O1447" s="13"/>
      <c r="P1447" s="13"/>
    </row>
    <row r="1448" spans="1:16" s="93" customFormat="1" ht="12.9" customHeight="1" x14ac:dyDescent="0.2">
      <c r="A1448" s="11" t="str">
        <f t="shared" si="29"/>
        <v>ESSENDON FIELDS2021</v>
      </c>
      <c r="B1448" s="95" t="s">
        <v>148</v>
      </c>
      <c r="C1448" s="88">
        <v>2021</v>
      </c>
      <c r="D1448" s="89"/>
      <c r="E1448" s="15">
        <v>1566</v>
      </c>
      <c r="F1448" s="15">
        <v>1566</v>
      </c>
      <c r="G1448" s="15">
        <v>3132</v>
      </c>
      <c r="H1448" s="90">
        <v>0</v>
      </c>
      <c r="I1448" s="90">
        <v>0</v>
      </c>
      <c r="J1448" s="15">
        <v>0</v>
      </c>
      <c r="K1448" s="15">
        <v>1566</v>
      </c>
      <c r="L1448" s="15">
        <v>1566</v>
      </c>
      <c r="M1448" s="15">
        <v>3132</v>
      </c>
      <c r="O1448" s="13"/>
      <c r="P1448" s="13"/>
    </row>
    <row r="1449" spans="1:16" s="93" customFormat="1" ht="12.9" customHeight="1" x14ac:dyDescent="0.2">
      <c r="A1449" s="11" t="str">
        <f t="shared" si="29"/>
        <v>ESSENDON FIELDS2022</v>
      </c>
      <c r="B1449" s="3" t="s">
        <v>148</v>
      </c>
      <c r="C1449" s="12">
        <v>2022</v>
      </c>
      <c r="D1449" s="12"/>
      <c r="E1449" s="13">
        <v>1513</v>
      </c>
      <c r="F1449" s="13">
        <v>1516</v>
      </c>
      <c r="G1449" s="13">
        <v>3029</v>
      </c>
      <c r="H1449" s="13">
        <v>0</v>
      </c>
      <c r="I1449" s="13">
        <v>0</v>
      </c>
      <c r="J1449" s="13">
        <v>0</v>
      </c>
      <c r="K1449" s="15">
        <v>1513</v>
      </c>
      <c r="L1449" s="15">
        <v>1516</v>
      </c>
      <c r="M1449" s="15">
        <v>3029</v>
      </c>
      <c r="O1449" s="13"/>
      <c r="P1449" s="13"/>
    </row>
    <row r="1450" spans="1:16" s="93" customFormat="1" ht="12.9" customHeight="1" x14ac:dyDescent="0.2">
      <c r="A1450" s="11" t="str">
        <f t="shared" si="29"/>
        <v>ESSENDON FIELDS2023</v>
      </c>
      <c r="B1450" s="3" t="s">
        <v>148</v>
      </c>
      <c r="C1450" s="12">
        <v>2023</v>
      </c>
      <c r="D1450" s="12"/>
      <c r="E1450" s="13">
        <v>1483</v>
      </c>
      <c r="F1450" s="13">
        <v>1483</v>
      </c>
      <c r="G1450" s="13">
        <v>2966</v>
      </c>
      <c r="H1450" s="13">
        <v>0</v>
      </c>
      <c r="I1450" s="13">
        <v>0</v>
      </c>
      <c r="J1450" s="13">
        <v>0</v>
      </c>
      <c r="K1450" s="15">
        <v>1483</v>
      </c>
      <c r="L1450" s="15">
        <v>1483</v>
      </c>
      <c r="M1450" s="15">
        <v>2966</v>
      </c>
      <c r="O1450" s="13"/>
      <c r="P1450" s="13"/>
    </row>
    <row r="1451" spans="1:16" s="93" customFormat="1" ht="12.9" customHeight="1" x14ac:dyDescent="0.2">
      <c r="A1451" s="11" t="str">
        <f t="shared" si="29"/>
        <v>ESSENDON FIELDS2024</v>
      </c>
      <c r="B1451" s="3" t="s">
        <v>148</v>
      </c>
      <c r="C1451" s="12">
        <v>2024</v>
      </c>
      <c r="D1451" s="12"/>
      <c r="E1451" s="13">
        <v>833</v>
      </c>
      <c r="F1451" s="13">
        <v>861</v>
      </c>
      <c r="G1451" s="13">
        <v>1694</v>
      </c>
      <c r="H1451" s="13">
        <v>0</v>
      </c>
      <c r="I1451" s="13">
        <v>0</v>
      </c>
      <c r="J1451" s="13">
        <v>0</v>
      </c>
      <c r="K1451" s="15">
        <v>833</v>
      </c>
      <c r="L1451" s="15">
        <v>861</v>
      </c>
      <c r="M1451" s="15">
        <v>1694</v>
      </c>
      <c r="O1451" s="13"/>
      <c r="P1451" s="13"/>
    </row>
    <row r="1452" spans="1:16" s="93" customFormat="1" ht="12.9" customHeight="1" x14ac:dyDescent="0.2">
      <c r="A1452" s="11" t="str">
        <f t="shared" si="29"/>
        <v>FLINDERS ISLAND1985</v>
      </c>
      <c r="B1452" s="3" t="s">
        <v>68</v>
      </c>
      <c r="C1452" s="12">
        <v>1985</v>
      </c>
      <c r="D1452" s="12"/>
      <c r="E1452" s="13">
        <v>1019</v>
      </c>
      <c r="F1452" s="13">
        <v>1035</v>
      </c>
      <c r="G1452" s="13">
        <v>2054</v>
      </c>
      <c r="H1452" s="13">
        <v>0</v>
      </c>
      <c r="I1452" s="13">
        <v>0</v>
      </c>
      <c r="J1452" s="13">
        <v>0</v>
      </c>
      <c r="K1452" s="15">
        <v>1019</v>
      </c>
      <c r="L1452" s="15">
        <v>1035</v>
      </c>
      <c r="M1452" s="15">
        <v>2054</v>
      </c>
      <c r="O1452" s="13"/>
      <c r="P1452" s="13"/>
    </row>
    <row r="1453" spans="1:16" s="93" customFormat="1" ht="12.9" customHeight="1" x14ac:dyDescent="0.2">
      <c r="A1453" s="11" t="str">
        <f t="shared" si="29"/>
        <v>FLINDERS ISLAND1986</v>
      </c>
      <c r="B1453" s="3" t="s">
        <v>68</v>
      </c>
      <c r="C1453" s="12">
        <v>1986</v>
      </c>
      <c r="D1453" s="12"/>
      <c r="E1453" s="13">
        <v>990</v>
      </c>
      <c r="F1453" s="13">
        <v>973</v>
      </c>
      <c r="G1453" s="13">
        <v>1963</v>
      </c>
      <c r="H1453" s="13">
        <v>0</v>
      </c>
      <c r="I1453" s="13">
        <v>0</v>
      </c>
      <c r="J1453" s="13">
        <v>0</v>
      </c>
      <c r="K1453" s="15">
        <v>990</v>
      </c>
      <c r="L1453" s="15">
        <v>973</v>
      </c>
      <c r="M1453" s="15">
        <v>1963</v>
      </c>
      <c r="O1453" s="13"/>
      <c r="P1453" s="13"/>
    </row>
    <row r="1454" spans="1:16" s="93" customFormat="1" ht="12.9" customHeight="1" x14ac:dyDescent="0.2">
      <c r="A1454" s="11" t="str">
        <f t="shared" si="29"/>
        <v>FLINDERS ISLAND1987</v>
      </c>
      <c r="B1454" s="3" t="s">
        <v>68</v>
      </c>
      <c r="C1454" s="12">
        <v>1987</v>
      </c>
      <c r="D1454" s="12"/>
      <c r="E1454" s="13">
        <v>1049</v>
      </c>
      <c r="F1454" s="13">
        <v>1053</v>
      </c>
      <c r="G1454" s="13">
        <v>2102</v>
      </c>
      <c r="H1454" s="13">
        <v>0</v>
      </c>
      <c r="I1454" s="13">
        <v>0</v>
      </c>
      <c r="J1454" s="13">
        <v>0</v>
      </c>
      <c r="K1454" s="15">
        <v>1049</v>
      </c>
      <c r="L1454" s="15">
        <v>1053</v>
      </c>
      <c r="M1454" s="15">
        <v>2102</v>
      </c>
      <c r="O1454" s="13"/>
      <c r="P1454" s="13"/>
    </row>
    <row r="1455" spans="1:16" s="93" customFormat="1" ht="12.9" customHeight="1" x14ac:dyDescent="0.2">
      <c r="A1455" s="11" t="str">
        <f t="shared" si="29"/>
        <v>FLINDERS ISLAND1988</v>
      </c>
      <c r="B1455" s="3" t="s">
        <v>68</v>
      </c>
      <c r="C1455" s="12">
        <v>1988</v>
      </c>
      <c r="D1455" s="12"/>
      <c r="E1455" s="13">
        <v>1226</v>
      </c>
      <c r="F1455" s="13">
        <v>1204</v>
      </c>
      <c r="G1455" s="13">
        <v>2430</v>
      </c>
      <c r="H1455" s="13">
        <v>0</v>
      </c>
      <c r="I1455" s="13">
        <v>0</v>
      </c>
      <c r="J1455" s="13">
        <v>0</v>
      </c>
      <c r="K1455" s="15">
        <v>1226</v>
      </c>
      <c r="L1455" s="15">
        <v>1204</v>
      </c>
      <c r="M1455" s="15">
        <v>2430</v>
      </c>
      <c r="O1455" s="13"/>
      <c r="P1455" s="13"/>
    </row>
    <row r="1456" spans="1:16" s="93" customFormat="1" ht="12.9" customHeight="1" x14ac:dyDescent="0.2">
      <c r="A1456" s="11" t="str">
        <f t="shared" si="29"/>
        <v>FLINDERS ISLAND1989</v>
      </c>
      <c r="B1456" s="95" t="s">
        <v>68</v>
      </c>
      <c r="C1456" s="88">
        <v>1989</v>
      </c>
      <c r="D1456" s="89"/>
      <c r="E1456" s="15">
        <v>1215</v>
      </c>
      <c r="F1456" s="15">
        <v>1204</v>
      </c>
      <c r="G1456" s="15">
        <v>2419</v>
      </c>
      <c r="H1456" s="90">
        <v>0</v>
      </c>
      <c r="I1456" s="90">
        <v>0</v>
      </c>
      <c r="J1456" s="15">
        <v>0</v>
      </c>
      <c r="K1456" s="15">
        <v>1215</v>
      </c>
      <c r="L1456" s="15">
        <v>1204</v>
      </c>
      <c r="M1456" s="15">
        <v>2419</v>
      </c>
      <c r="O1456" s="13"/>
      <c r="P1456" s="13"/>
    </row>
    <row r="1457" spans="1:16" s="93" customFormat="1" ht="12.9" customHeight="1" x14ac:dyDescent="0.2">
      <c r="A1457" s="11" t="str">
        <f t="shared" si="29"/>
        <v>FLINDERS ISLAND1990</v>
      </c>
      <c r="B1457" s="91" t="s">
        <v>68</v>
      </c>
      <c r="C1457" s="16">
        <v>1990</v>
      </c>
      <c r="D1457" s="89"/>
      <c r="E1457" s="92">
        <v>1905</v>
      </c>
      <c r="F1457" s="92">
        <v>1917</v>
      </c>
      <c r="G1457" s="92">
        <v>3822</v>
      </c>
      <c r="H1457" s="92">
        <v>0</v>
      </c>
      <c r="I1457" s="92">
        <v>0</v>
      </c>
      <c r="J1457" s="92">
        <v>0</v>
      </c>
      <c r="K1457" s="15">
        <v>1905</v>
      </c>
      <c r="L1457" s="15">
        <v>1917</v>
      </c>
      <c r="M1457" s="15">
        <v>3822</v>
      </c>
      <c r="O1457" s="13"/>
      <c r="P1457" s="13"/>
    </row>
    <row r="1458" spans="1:16" s="93" customFormat="1" ht="12.9" customHeight="1" x14ac:dyDescent="0.2">
      <c r="A1458" s="11" t="str">
        <f t="shared" si="29"/>
        <v>FLINDERS ISLAND1991</v>
      </c>
      <c r="B1458" s="95" t="s">
        <v>68</v>
      </c>
      <c r="C1458" s="88">
        <v>1991</v>
      </c>
      <c r="D1458" s="89"/>
      <c r="E1458" s="15">
        <v>2369</v>
      </c>
      <c r="F1458" s="15">
        <v>2339</v>
      </c>
      <c r="G1458" s="15">
        <v>4708</v>
      </c>
      <c r="H1458" s="90">
        <v>0</v>
      </c>
      <c r="I1458" s="90">
        <v>0</v>
      </c>
      <c r="J1458" s="15">
        <v>0</v>
      </c>
      <c r="K1458" s="15">
        <v>2369</v>
      </c>
      <c r="L1458" s="15">
        <v>2339</v>
      </c>
      <c r="M1458" s="15">
        <v>4708</v>
      </c>
      <c r="O1458" s="13"/>
      <c r="P1458" s="13"/>
    </row>
    <row r="1459" spans="1:16" s="93" customFormat="1" ht="12.9" customHeight="1" x14ac:dyDescent="0.2">
      <c r="A1459" s="11" t="str">
        <f t="shared" si="29"/>
        <v>FLINDERS ISLAND1992</v>
      </c>
      <c r="B1459" s="3" t="s">
        <v>68</v>
      </c>
      <c r="C1459" s="12">
        <v>1992</v>
      </c>
      <c r="D1459" s="12"/>
      <c r="E1459" s="13">
        <v>2110</v>
      </c>
      <c r="F1459" s="13">
        <v>2118</v>
      </c>
      <c r="G1459" s="13">
        <v>4228</v>
      </c>
      <c r="H1459" s="13">
        <v>0</v>
      </c>
      <c r="I1459" s="13">
        <v>0</v>
      </c>
      <c r="J1459" s="13">
        <v>0</v>
      </c>
      <c r="K1459" s="15">
        <v>2110</v>
      </c>
      <c r="L1459" s="15">
        <v>2118</v>
      </c>
      <c r="M1459" s="15">
        <v>4228</v>
      </c>
      <c r="O1459" s="13"/>
      <c r="P1459" s="13"/>
    </row>
    <row r="1460" spans="1:16" s="93" customFormat="1" ht="12.9" customHeight="1" x14ac:dyDescent="0.2">
      <c r="A1460" s="11" t="str">
        <f t="shared" si="29"/>
        <v>FLINDERS ISLAND1993</v>
      </c>
      <c r="B1460" s="91" t="s">
        <v>68</v>
      </c>
      <c r="C1460" s="16">
        <v>1993</v>
      </c>
      <c r="D1460" s="89"/>
      <c r="E1460" s="92">
        <v>2113</v>
      </c>
      <c r="F1460" s="92">
        <v>2110</v>
      </c>
      <c r="G1460" s="92">
        <v>4223</v>
      </c>
      <c r="H1460" s="92">
        <v>0</v>
      </c>
      <c r="I1460" s="92">
        <v>0</v>
      </c>
      <c r="J1460" s="92">
        <v>0</v>
      </c>
      <c r="K1460" s="15">
        <v>2113</v>
      </c>
      <c r="L1460" s="15">
        <v>2110</v>
      </c>
      <c r="M1460" s="15">
        <v>4223</v>
      </c>
      <c r="O1460" s="13"/>
      <c r="P1460" s="13"/>
    </row>
    <row r="1461" spans="1:16" s="93" customFormat="1" ht="12.9" customHeight="1" x14ac:dyDescent="0.2">
      <c r="A1461" s="11" t="str">
        <f t="shared" si="29"/>
        <v>FLINDERS ISLAND1994</v>
      </c>
      <c r="B1461" s="95" t="s">
        <v>68</v>
      </c>
      <c r="C1461" s="88">
        <v>1994</v>
      </c>
      <c r="D1461" s="89"/>
      <c r="E1461" s="15">
        <v>2588</v>
      </c>
      <c r="F1461" s="15">
        <v>2587</v>
      </c>
      <c r="G1461" s="15">
        <v>5175</v>
      </c>
      <c r="H1461" s="90">
        <v>0</v>
      </c>
      <c r="I1461" s="90">
        <v>0</v>
      </c>
      <c r="J1461" s="15">
        <v>0</v>
      </c>
      <c r="K1461" s="15">
        <v>2588</v>
      </c>
      <c r="L1461" s="15">
        <v>2587</v>
      </c>
      <c r="M1461" s="15">
        <v>5175</v>
      </c>
      <c r="O1461" s="13"/>
      <c r="P1461" s="13"/>
    </row>
    <row r="1462" spans="1:16" s="93" customFormat="1" ht="12.9" customHeight="1" x14ac:dyDescent="0.2">
      <c r="A1462" s="11" t="str">
        <f t="shared" si="29"/>
        <v>FLINDERS ISLAND1995</v>
      </c>
      <c r="B1462" s="3" t="s">
        <v>68</v>
      </c>
      <c r="C1462" s="12">
        <v>1995</v>
      </c>
      <c r="D1462" s="12"/>
      <c r="E1462" s="13">
        <v>1454</v>
      </c>
      <c r="F1462" s="13">
        <v>1452</v>
      </c>
      <c r="G1462" s="13">
        <v>2906</v>
      </c>
      <c r="H1462" s="13">
        <v>0</v>
      </c>
      <c r="I1462" s="13">
        <v>0</v>
      </c>
      <c r="J1462" s="13">
        <v>0</v>
      </c>
      <c r="K1462" s="15">
        <v>1454</v>
      </c>
      <c r="L1462" s="15">
        <v>1452</v>
      </c>
      <c r="M1462" s="15">
        <v>2906</v>
      </c>
      <c r="O1462" s="13"/>
      <c r="P1462" s="13"/>
    </row>
    <row r="1463" spans="1:16" s="93" customFormat="1" ht="12.9" customHeight="1" x14ac:dyDescent="0.2">
      <c r="A1463" s="11" t="str">
        <f t="shared" si="29"/>
        <v>FLINDERS ISLAND1996</v>
      </c>
      <c r="B1463" s="3" t="s">
        <v>68</v>
      </c>
      <c r="C1463" s="12">
        <v>1996</v>
      </c>
      <c r="D1463" s="12"/>
      <c r="E1463" s="13">
        <v>1508</v>
      </c>
      <c r="F1463" s="13">
        <v>1491</v>
      </c>
      <c r="G1463" s="13">
        <v>2999</v>
      </c>
      <c r="H1463" s="13">
        <v>0</v>
      </c>
      <c r="I1463" s="13">
        <v>0</v>
      </c>
      <c r="J1463" s="13">
        <v>0</v>
      </c>
      <c r="K1463" s="15">
        <v>1508</v>
      </c>
      <c r="L1463" s="15">
        <v>1491</v>
      </c>
      <c r="M1463" s="15">
        <v>2999</v>
      </c>
      <c r="O1463" s="13"/>
      <c r="P1463" s="13"/>
    </row>
    <row r="1464" spans="1:16" s="93" customFormat="1" ht="12.9" customHeight="1" x14ac:dyDescent="0.2">
      <c r="A1464" s="11" t="str">
        <f t="shared" si="29"/>
        <v>FLINDERS ISLAND1997</v>
      </c>
      <c r="B1464" s="95" t="s">
        <v>68</v>
      </c>
      <c r="C1464" s="88">
        <v>1997</v>
      </c>
      <c r="D1464" s="89"/>
      <c r="E1464" s="15">
        <v>1993</v>
      </c>
      <c r="F1464" s="15">
        <v>1992</v>
      </c>
      <c r="G1464" s="15">
        <v>3985</v>
      </c>
      <c r="H1464" s="90">
        <v>0</v>
      </c>
      <c r="I1464" s="90">
        <v>0</v>
      </c>
      <c r="J1464" s="15">
        <v>0</v>
      </c>
      <c r="K1464" s="15">
        <v>1993</v>
      </c>
      <c r="L1464" s="15">
        <v>1992</v>
      </c>
      <c r="M1464" s="15">
        <v>3985</v>
      </c>
      <c r="O1464" s="13"/>
      <c r="P1464" s="13"/>
    </row>
    <row r="1465" spans="1:16" s="93" customFormat="1" ht="12.9" customHeight="1" x14ac:dyDescent="0.2">
      <c r="A1465" s="11" t="str">
        <f t="shared" si="29"/>
        <v>FLINDERS ISLAND1998</v>
      </c>
      <c r="B1465" s="3" t="s">
        <v>68</v>
      </c>
      <c r="C1465" s="12">
        <v>1998</v>
      </c>
      <c r="D1465" s="89"/>
      <c r="E1465" s="13">
        <v>2061</v>
      </c>
      <c r="F1465" s="13">
        <v>2063</v>
      </c>
      <c r="G1465" s="13">
        <v>4124</v>
      </c>
      <c r="H1465" s="13">
        <v>0</v>
      </c>
      <c r="I1465" s="13">
        <v>0</v>
      </c>
      <c r="J1465" s="13">
        <v>0</v>
      </c>
      <c r="K1465" s="15">
        <v>2061</v>
      </c>
      <c r="L1465" s="15">
        <v>2063</v>
      </c>
      <c r="M1465" s="15">
        <v>4124</v>
      </c>
      <c r="O1465" s="13"/>
      <c r="P1465" s="13"/>
    </row>
    <row r="1466" spans="1:16" s="93" customFormat="1" ht="12.9" customHeight="1" x14ac:dyDescent="0.2">
      <c r="A1466" s="11" t="str">
        <f t="shared" si="29"/>
        <v>FLINDERS ISLAND1999</v>
      </c>
      <c r="B1466" s="95" t="s">
        <v>68</v>
      </c>
      <c r="C1466" s="88">
        <v>1999</v>
      </c>
      <c r="D1466" s="89"/>
      <c r="E1466" s="15">
        <v>2028</v>
      </c>
      <c r="F1466" s="15">
        <v>2028</v>
      </c>
      <c r="G1466" s="15">
        <v>4056</v>
      </c>
      <c r="H1466" s="90">
        <v>0</v>
      </c>
      <c r="I1466" s="90">
        <v>0</v>
      </c>
      <c r="J1466" s="15">
        <v>0</v>
      </c>
      <c r="K1466" s="15">
        <v>2028</v>
      </c>
      <c r="L1466" s="15">
        <v>2028</v>
      </c>
      <c r="M1466" s="15">
        <v>4056</v>
      </c>
      <c r="O1466" s="13"/>
      <c r="P1466" s="13"/>
    </row>
    <row r="1467" spans="1:16" s="93" customFormat="1" ht="12.9" customHeight="1" x14ac:dyDescent="0.2">
      <c r="A1467" s="11" t="str">
        <f t="shared" si="29"/>
        <v>FLINDERS ISLAND2000</v>
      </c>
      <c r="B1467" s="93" t="s">
        <v>68</v>
      </c>
      <c r="C1467" s="88">
        <v>2000</v>
      </c>
      <c r="D1467" s="89"/>
      <c r="E1467" s="15">
        <v>922</v>
      </c>
      <c r="F1467" s="15">
        <v>922</v>
      </c>
      <c r="G1467" s="15">
        <v>1844</v>
      </c>
      <c r="H1467" s="15">
        <v>0</v>
      </c>
      <c r="I1467" s="15">
        <v>0</v>
      </c>
      <c r="J1467" s="15">
        <v>0</v>
      </c>
      <c r="K1467" s="15">
        <v>922</v>
      </c>
      <c r="L1467" s="15">
        <v>922</v>
      </c>
      <c r="M1467" s="15">
        <v>1844</v>
      </c>
      <c r="O1467" s="13"/>
      <c r="P1467" s="13"/>
    </row>
    <row r="1468" spans="1:16" s="93" customFormat="1" ht="12.9" customHeight="1" x14ac:dyDescent="0.2">
      <c r="A1468" s="11" t="str">
        <f t="shared" si="29"/>
        <v>FLINDERS ISLAND2001</v>
      </c>
      <c r="B1468" s="95" t="s">
        <v>68</v>
      </c>
      <c r="C1468" s="88">
        <v>2001</v>
      </c>
      <c r="D1468" s="89"/>
      <c r="E1468" s="15">
        <v>940</v>
      </c>
      <c r="F1468" s="15">
        <v>940</v>
      </c>
      <c r="G1468" s="15">
        <v>1880</v>
      </c>
      <c r="H1468" s="90">
        <v>0</v>
      </c>
      <c r="I1468" s="90">
        <v>0</v>
      </c>
      <c r="J1468" s="15">
        <v>0</v>
      </c>
      <c r="K1468" s="15">
        <v>940</v>
      </c>
      <c r="L1468" s="15">
        <v>940</v>
      </c>
      <c r="M1468" s="15">
        <v>1880</v>
      </c>
      <c r="O1468" s="13"/>
      <c r="P1468" s="13"/>
    </row>
    <row r="1469" spans="1:16" s="93" customFormat="1" ht="12.9" customHeight="1" x14ac:dyDescent="0.2">
      <c r="A1469" s="11" t="str">
        <f t="shared" si="29"/>
        <v>FLINDERS ISLAND2002</v>
      </c>
      <c r="B1469" s="3" t="s">
        <v>68</v>
      </c>
      <c r="C1469" s="12">
        <v>2002</v>
      </c>
      <c r="D1469" s="12"/>
      <c r="E1469" s="13">
        <v>1042</v>
      </c>
      <c r="F1469" s="13">
        <v>1042</v>
      </c>
      <c r="G1469" s="13">
        <v>2084</v>
      </c>
      <c r="H1469" s="13">
        <v>0</v>
      </c>
      <c r="I1469" s="13">
        <v>0</v>
      </c>
      <c r="J1469" s="13">
        <v>0</v>
      </c>
      <c r="K1469" s="15">
        <v>1042</v>
      </c>
      <c r="L1469" s="15">
        <v>1042</v>
      </c>
      <c r="M1469" s="15">
        <v>2084</v>
      </c>
      <c r="O1469" s="13"/>
      <c r="P1469" s="13"/>
    </row>
    <row r="1470" spans="1:16" s="93" customFormat="1" ht="12.9" customHeight="1" x14ac:dyDescent="0.2">
      <c r="A1470" s="11" t="str">
        <f t="shared" si="29"/>
        <v>FLINDERS ISLAND2003</v>
      </c>
      <c r="B1470" s="3" t="s">
        <v>68</v>
      </c>
      <c r="C1470" s="12">
        <v>2003</v>
      </c>
      <c r="D1470" s="12"/>
      <c r="E1470" s="13">
        <v>844</v>
      </c>
      <c r="F1470" s="13">
        <v>844</v>
      </c>
      <c r="G1470" s="13">
        <v>1688</v>
      </c>
      <c r="H1470" s="13">
        <v>0</v>
      </c>
      <c r="I1470" s="13">
        <v>0</v>
      </c>
      <c r="J1470" s="13">
        <v>0</v>
      </c>
      <c r="K1470" s="15">
        <v>844</v>
      </c>
      <c r="L1470" s="15">
        <v>844</v>
      </c>
      <c r="M1470" s="15">
        <v>1688</v>
      </c>
      <c r="O1470" s="13"/>
      <c r="P1470" s="13"/>
    </row>
    <row r="1471" spans="1:16" s="93" customFormat="1" ht="12.9" customHeight="1" x14ac:dyDescent="0.2">
      <c r="A1471" s="11" t="str">
        <f t="shared" si="29"/>
        <v>FLINDERS ISLAND2004</v>
      </c>
      <c r="B1471" s="95" t="s">
        <v>68</v>
      </c>
      <c r="C1471" s="88">
        <v>2004</v>
      </c>
      <c r="D1471" s="12"/>
      <c r="E1471" s="15">
        <v>959</v>
      </c>
      <c r="F1471" s="15">
        <v>959</v>
      </c>
      <c r="G1471" s="15">
        <v>1918</v>
      </c>
      <c r="H1471" s="90">
        <v>0</v>
      </c>
      <c r="I1471" s="90">
        <v>0</v>
      </c>
      <c r="J1471" s="15">
        <v>0</v>
      </c>
      <c r="K1471" s="15">
        <v>959</v>
      </c>
      <c r="L1471" s="15">
        <v>959</v>
      </c>
      <c r="M1471" s="15">
        <v>1918</v>
      </c>
      <c r="O1471" s="13"/>
      <c r="P1471" s="13"/>
    </row>
    <row r="1472" spans="1:16" s="93" customFormat="1" ht="12.9" customHeight="1" x14ac:dyDescent="0.2">
      <c r="A1472" s="11" t="str">
        <f t="shared" si="29"/>
        <v>FLINDERS ISLAND2005</v>
      </c>
      <c r="B1472" s="95" t="s">
        <v>68</v>
      </c>
      <c r="C1472" s="88">
        <v>2005</v>
      </c>
      <c r="D1472" s="89"/>
      <c r="E1472" s="15">
        <v>1045</v>
      </c>
      <c r="F1472" s="15">
        <v>1048</v>
      </c>
      <c r="G1472" s="15">
        <v>2093</v>
      </c>
      <c r="H1472" s="90">
        <v>0</v>
      </c>
      <c r="I1472" s="90">
        <v>0</v>
      </c>
      <c r="J1472" s="15">
        <v>0</v>
      </c>
      <c r="K1472" s="15">
        <v>1045</v>
      </c>
      <c r="L1472" s="15">
        <v>1048</v>
      </c>
      <c r="M1472" s="15">
        <v>2093</v>
      </c>
      <c r="O1472" s="13"/>
      <c r="P1472" s="13"/>
    </row>
    <row r="1473" spans="1:16" s="93" customFormat="1" ht="12.9" customHeight="1" x14ac:dyDescent="0.2">
      <c r="A1473" s="11" t="str">
        <f t="shared" si="29"/>
        <v>FLINDERS ISLAND2006</v>
      </c>
      <c r="B1473" s="95" t="s">
        <v>68</v>
      </c>
      <c r="C1473" s="88">
        <v>2006</v>
      </c>
      <c r="D1473" s="89"/>
      <c r="E1473" s="15">
        <v>1263</v>
      </c>
      <c r="F1473" s="15">
        <v>1264</v>
      </c>
      <c r="G1473" s="15">
        <v>2527</v>
      </c>
      <c r="H1473" s="90">
        <v>0</v>
      </c>
      <c r="I1473" s="90">
        <v>0</v>
      </c>
      <c r="J1473" s="15">
        <v>0</v>
      </c>
      <c r="K1473" s="15">
        <v>1263</v>
      </c>
      <c r="L1473" s="15">
        <v>1264</v>
      </c>
      <c r="M1473" s="15">
        <v>2527</v>
      </c>
      <c r="O1473" s="13"/>
      <c r="P1473" s="13"/>
    </row>
    <row r="1474" spans="1:16" s="93" customFormat="1" ht="12.9" customHeight="1" x14ac:dyDescent="0.2">
      <c r="A1474" s="11" t="str">
        <f t="shared" si="29"/>
        <v>FLINDERS ISLAND2007</v>
      </c>
      <c r="B1474" s="3" t="s">
        <v>68</v>
      </c>
      <c r="C1474" s="12">
        <v>2007</v>
      </c>
      <c r="D1474" s="12"/>
      <c r="E1474" s="13">
        <v>1878</v>
      </c>
      <c r="F1474" s="13">
        <v>1888</v>
      </c>
      <c r="G1474" s="13">
        <v>3766</v>
      </c>
      <c r="H1474" s="13">
        <v>0</v>
      </c>
      <c r="I1474" s="13">
        <v>0</v>
      </c>
      <c r="J1474" s="13">
        <v>0</v>
      </c>
      <c r="K1474" s="15">
        <v>1878</v>
      </c>
      <c r="L1474" s="15">
        <v>1888</v>
      </c>
      <c r="M1474" s="15">
        <v>3766</v>
      </c>
      <c r="O1474" s="13"/>
      <c r="P1474" s="13"/>
    </row>
    <row r="1475" spans="1:16" s="93" customFormat="1" ht="12.9" customHeight="1" x14ac:dyDescent="0.2">
      <c r="A1475" s="11" t="str">
        <f t="shared" si="29"/>
        <v>FLINDERS ISLAND2008</v>
      </c>
      <c r="B1475" s="95" t="s">
        <v>68</v>
      </c>
      <c r="C1475" s="88">
        <v>2008</v>
      </c>
      <c r="D1475" s="89"/>
      <c r="E1475" s="15">
        <v>2063</v>
      </c>
      <c r="F1475" s="15">
        <v>2196</v>
      </c>
      <c r="G1475" s="15">
        <v>4259</v>
      </c>
      <c r="H1475" s="90">
        <v>0</v>
      </c>
      <c r="I1475" s="90">
        <v>0</v>
      </c>
      <c r="J1475" s="15">
        <v>0</v>
      </c>
      <c r="K1475" s="15">
        <v>2063</v>
      </c>
      <c r="L1475" s="15">
        <v>2196</v>
      </c>
      <c r="M1475" s="15">
        <v>4259</v>
      </c>
      <c r="O1475" s="13"/>
      <c r="P1475" s="13"/>
    </row>
    <row r="1476" spans="1:16" s="93" customFormat="1" ht="12.9" customHeight="1" x14ac:dyDescent="0.2">
      <c r="A1476" s="11" t="str">
        <f t="shared" si="29"/>
        <v>FLINDERS ISLAND2009</v>
      </c>
      <c r="B1476" s="3" t="s">
        <v>68</v>
      </c>
      <c r="C1476" s="12">
        <v>2009</v>
      </c>
      <c r="D1476" s="12"/>
      <c r="E1476" s="13">
        <v>1683</v>
      </c>
      <c r="F1476" s="13">
        <v>1709</v>
      </c>
      <c r="G1476" s="13">
        <v>3392</v>
      </c>
      <c r="H1476" s="13">
        <v>0</v>
      </c>
      <c r="I1476" s="13">
        <v>0</v>
      </c>
      <c r="J1476" s="13">
        <v>0</v>
      </c>
      <c r="K1476" s="15">
        <v>1683</v>
      </c>
      <c r="L1476" s="15">
        <v>1709</v>
      </c>
      <c r="M1476" s="15">
        <v>3392</v>
      </c>
      <c r="O1476" s="13"/>
      <c r="P1476" s="13"/>
    </row>
    <row r="1477" spans="1:16" s="93" customFormat="1" ht="12.9" customHeight="1" x14ac:dyDescent="0.2">
      <c r="A1477" s="11" t="str">
        <f t="shared" si="29"/>
        <v>FLINDERS ISLAND2010</v>
      </c>
      <c r="B1477" s="3" t="s">
        <v>68</v>
      </c>
      <c r="C1477" s="12">
        <v>2010</v>
      </c>
      <c r="D1477" s="12"/>
      <c r="E1477" s="13">
        <v>1502</v>
      </c>
      <c r="F1477" s="13">
        <v>1502</v>
      </c>
      <c r="G1477" s="13">
        <v>3004</v>
      </c>
      <c r="H1477" s="13">
        <v>0</v>
      </c>
      <c r="I1477" s="13">
        <v>0</v>
      </c>
      <c r="J1477" s="13">
        <v>0</v>
      </c>
      <c r="K1477" s="15">
        <v>1502</v>
      </c>
      <c r="L1477" s="15">
        <v>1502</v>
      </c>
      <c r="M1477" s="15">
        <v>3004</v>
      </c>
      <c r="O1477" s="13"/>
      <c r="P1477" s="13"/>
    </row>
    <row r="1478" spans="1:16" s="93" customFormat="1" ht="12.9" customHeight="1" x14ac:dyDescent="0.2">
      <c r="A1478" s="11" t="str">
        <f t="shared" si="29"/>
        <v>FLINDERS ISLAND2011</v>
      </c>
      <c r="B1478" s="3" t="s">
        <v>68</v>
      </c>
      <c r="C1478" s="12">
        <v>2011</v>
      </c>
      <c r="D1478" s="12"/>
      <c r="E1478" s="13">
        <v>972</v>
      </c>
      <c r="F1478" s="13">
        <v>1008</v>
      </c>
      <c r="G1478" s="13">
        <v>1980</v>
      </c>
      <c r="H1478" s="13">
        <v>0</v>
      </c>
      <c r="I1478" s="13">
        <v>0</v>
      </c>
      <c r="J1478" s="13">
        <v>0</v>
      </c>
      <c r="K1478" s="15">
        <v>972</v>
      </c>
      <c r="L1478" s="15">
        <v>1008</v>
      </c>
      <c r="M1478" s="15">
        <v>1980</v>
      </c>
      <c r="O1478" s="13"/>
      <c r="P1478" s="13"/>
    </row>
    <row r="1479" spans="1:16" s="93" customFormat="1" ht="12.9" customHeight="1" x14ac:dyDescent="0.2">
      <c r="A1479" s="11" t="str">
        <f t="shared" si="29"/>
        <v>FLINDERS ISLAND2012</v>
      </c>
      <c r="B1479" s="3" t="s">
        <v>68</v>
      </c>
      <c r="C1479" s="12">
        <v>2012</v>
      </c>
      <c r="D1479" s="12"/>
      <c r="E1479" s="13">
        <v>979</v>
      </c>
      <c r="F1479" s="13">
        <v>978</v>
      </c>
      <c r="G1479" s="13">
        <v>1957</v>
      </c>
      <c r="H1479" s="13">
        <v>0</v>
      </c>
      <c r="I1479" s="13">
        <v>0</v>
      </c>
      <c r="J1479" s="13">
        <v>0</v>
      </c>
      <c r="K1479" s="15">
        <v>979</v>
      </c>
      <c r="L1479" s="15">
        <v>978</v>
      </c>
      <c r="M1479" s="15">
        <v>1957</v>
      </c>
      <c r="O1479" s="13"/>
      <c r="P1479" s="13"/>
    </row>
    <row r="1480" spans="1:16" s="93" customFormat="1" ht="12.9" customHeight="1" x14ac:dyDescent="0.2">
      <c r="A1480" s="11" t="str">
        <f t="shared" si="29"/>
        <v>FLINDERS ISLAND2013</v>
      </c>
      <c r="B1480" s="3" t="s">
        <v>68</v>
      </c>
      <c r="C1480" s="12">
        <v>2013</v>
      </c>
      <c r="D1480" s="12"/>
      <c r="E1480" s="13">
        <v>968</v>
      </c>
      <c r="F1480" s="13">
        <v>968</v>
      </c>
      <c r="G1480" s="13">
        <v>1936</v>
      </c>
      <c r="H1480" s="13">
        <v>0</v>
      </c>
      <c r="I1480" s="13">
        <v>0</v>
      </c>
      <c r="J1480" s="13">
        <v>0</v>
      </c>
      <c r="K1480" s="15">
        <v>968</v>
      </c>
      <c r="L1480" s="15">
        <v>968</v>
      </c>
      <c r="M1480" s="15">
        <v>1936</v>
      </c>
      <c r="O1480" s="13"/>
      <c r="P1480" s="13"/>
    </row>
    <row r="1481" spans="1:16" s="93" customFormat="1" ht="12.9" customHeight="1" x14ac:dyDescent="0.2">
      <c r="A1481" s="11" t="str">
        <f t="shared" si="29"/>
        <v>FLINDERS ISLAND2014</v>
      </c>
      <c r="B1481" s="3" t="s">
        <v>68</v>
      </c>
      <c r="C1481" s="12">
        <v>2014</v>
      </c>
      <c r="D1481" s="12"/>
      <c r="E1481" s="13">
        <v>850</v>
      </c>
      <c r="F1481" s="13">
        <v>853</v>
      </c>
      <c r="G1481" s="13">
        <v>1703</v>
      </c>
      <c r="H1481" s="13">
        <v>0</v>
      </c>
      <c r="I1481" s="13">
        <v>0</v>
      </c>
      <c r="J1481" s="13">
        <v>0</v>
      </c>
      <c r="K1481" s="15">
        <v>850</v>
      </c>
      <c r="L1481" s="15">
        <v>853</v>
      </c>
      <c r="M1481" s="15">
        <v>1703</v>
      </c>
      <c r="O1481" s="13"/>
      <c r="P1481" s="13"/>
    </row>
    <row r="1482" spans="1:16" s="93" customFormat="1" ht="12.9" customHeight="1" x14ac:dyDescent="0.2">
      <c r="A1482" s="11" t="str">
        <f t="shared" si="29"/>
        <v>FLINDERS ISLAND2015</v>
      </c>
      <c r="B1482" s="3" t="s">
        <v>68</v>
      </c>
      <c r="C1482" s="12">
        <v>2015</v>
      </c>
      <c r="D1482" s="12"/>
      <c r="E1482" s="13">
        <v>904</v>
      </c>
      <c r="F1482" s="13">
        <v>904</v>
      </c>
      <c r="G1482" s="13">
        <v>1808</v>
      </c>
      <c r="H1482" s="13">
        <v>0</v>
      </c>
      <c r="I1482" s="13">
        <v>0</v>
      </c>
      <c r="J1482" s="13">
        <v>0</v>
      </c>
      <c r="K1482" s="15">
        <v>904</v>
      </c>
      <c r="L1482" s="15">
        <v>904</v>
      </c>
      <c r="M1482" s="15">
        <v>1808</v>
      </c>
      <c r="O1482" s="13"/>
      <c r="P1482" s="13"/>
    </row>
    <row r="1483" spans="1:16" s="93" customFormat="1" ht="12.9" customHeight="1" x14ac:dyDescent="0.2">
      <c r="A1483" s="11" t="str">
        <f t="shared" si="29"/>
        <v>FLINDERS ISLAND2016</v>
      </c>
      <c r="B1483" s="95" t="s">
        <v>68</v>
      </c>
      <c r="C1483" s="88">
        <v>2016</v>
      </c>
      <c r="D1483" s="89"/>
      <c r="E1483" s="15">
        <v>916</v>
      </c>
      <c r="F1483" s="15">
        <v>916</v>
      </c>
      <c r="G1483" s="15">
        <v>1832</v>
      </c>
      <c r="H1483" s="90">
        <v>0</v>
      </c>
      <c r="I1483" s="90">
        <v>0</v>
      </c>
      <c r="J1483" s="15">
        <v>0</v>
      </c>
      <c r="K1483" s="15">
        <v>916</v>
      </c>
      <c r="L1483" s="15">
        <v>916</v>
      </c>
      <c r="M1483" s="15">
        <v>1832</v>
      </c>
      <c r="O1483" s="13"/>
      <c r="P1483" s="13"/>
    </row>
    <row r="1484" spans="1:16" s="93" customFormat="1" ht="12.9" customHeight="1" x14ac:dyDescent="0.2">
      <c r="A1484" s="11" t="str">
        <f t="shared" si="29"/>
        <v>FLINDERS ISLAND2017</v>
      </c>
      <c r="B1484" s="3" t="s">
        <v>68</v>
      </c>
      <c r="C1484" s="12">
        <v>2017</v>
      </c>
      <c r="D1484" s="12"/>
      <c r="E1484" s="13">
        <v>920</v>
      </c>
      <c r="F1484" s="13">
        <v>919</v>
      </c>
      <c r="G1484" s="13">
        <v>1839</v>
      </c>
      <c r="H1484" s="13">
        <v>0</v>
      </c>
      <c r="I1484" s="13">
        <v>0</v>
      </c>
      <c r="J1484" s="13">
        <v>0</v>
      </c>
      <c r="K1484" s="15">
        <v>920</v>
      </c>
      <c r="L1484" s="15">
        <v>919</v>
      </c>
      <c r="M1484" s="15">
        <v>1839</v>
      </c>
      <c r="O1484" s="13"/>
      <c r="P1484" s="13"/>
    </row>
    <row r="1485" spans="1:16" s="93" customFormat="1" ht="12.9" customHeight="1" x14ac:dyDescent="0.2">
      <c r="A1485" s="11" t="str">
        <f t="shared" si="29"/>
        <v>FLINDERS ISLAND2018</v>
      </c>
      <c r="B1485" s="95" t="s">
        <v>68</v>
      </c>
      <c r="C1485" s="88">
        <v>2018</v>
      </c>
      <c r="D1485" s="89"/>
      <c r="E1485" s="15">
        <v>974</v>
      </c>
      <c r="F1485" s="15">
        <v>973</v>
      </c>
      <c r="G1485" s="15">
        <v>1947</v>
      </c>
      <c r="H1485" s="90">
        <v>0</v>
      </c>
      <c r="I1485" s="90">
        <v>0</v>
      </c>
      <c r="J1485" s="15">
        <v>0</v>
      </c>
      <c r="K1485" s="15">
        <v>974</v>
      </c>
      <c r="L1485" s="15">
        <v>973</v>
      </c>
      <c r="M1485" s="15">
        <v>1947</v>
      </c>
      <c r="O1485" s="13"/>
      <c r="P1485" s="13"/>
    </row>
    <row r="1486" spans="1:16" s="93" customFormat="1" ht="12.9" customHeight="1" x14ac:dyDescent="0.2">
      <c r="A1486" s="11" t="str">
        <f t="shared" si="29"/>
        <v>FLINDERS ISLAND2019</v>
      </c>
      <c r="B1486" s="3" t="s">
        <v>68</v>
      </c>
      <c r="C1486" s="12">
        <v>2019</v>
      </c>
      <c r="D1486" s="12"/>
      <c r="E1486" s="13">
        <v>957</v>
      </c>
      <c r="F1486" s="13">
        <v>957</v>
      </c>
      <c r="G1486" s="13">
        <v>1914</v>
      </c>
      <c r="H1486" s="13">
        <v>0</v>
      </c>
      <c r="I1486" s="13">
        <v>0</v>
      </c>
      <c r="J1486" s="13">
        <v>0</v>
      </c>
      <c r="K1486" s="15">
        <v>957</v>
      </c>
      <c r="L1486" s="15">
        <v>957</v>
      </c>
      <c r="M1486" s="15">
        <v>1914</v>
      </c>
      <c r="O1486" s="13"/>
      <c r="P1486" s="13"/>
    </row>
    <row r="1487" spans="1:16" s="93" customFormat="1" ht="12.9" customHeight="1" x14ac:dyDescent="0.2">
      <c r="A1487" s="11" t="str">
        <f t="shared" si="29"/>
        <v>FLINDERS ISLAND2020</v>
      </c>
      <c r="B1487" s="95" t="s">
        <v>68</v>
      </c>
      <c r="C1487" s="88">
        <v>2020</v>
      </c>
      <c r="D1487" s="89"/>
      <c r="E1487" s="15">
        <v>718</v>
      </c>
      <c r="F1487" s="15">
        <v>714</v>
      </c>
      <c r="G1487" s="15">
        <v>1432</v>
      </c>
      <c r="H1487" s="90">
        <v>0</v>
      </c>
      <c r="I1487" s="90">
        <v>0</v>
      </c>
      <c r="J1487" s="15">
        <v>0</v>
      </c>
      <c r="K1487" s="15">
        <v>718</v>
      </c>
      <c r="L1487" s="15">
        <v>714</v>
      </c>
      <c r="M1487" s="15">
        <v>1432</v>
      </c>
      <c r="O1487" s="13"/>
      <c r="P1487" s="13"/>
    </row>
    <row r="1488" spans="1:16" s="93" customFormat="1" ht="12.9" customHeight="1" x14ac:dyDescent="0.2">
      <c r="A1488" s="11" t="str">
        <f t="shared" si="29"/>
        <v>FLINDERS ISLAND2021</v>
      </c>
      <c r="B1488" s="95" t="s">
        <v>68</v>
      </c>
      <c r="C1488" s="88">
        <v>2021</v>
      </c>
      <c r="D1488" s="89"/>
      <c r="E1488" s="15">
        <v>1070</v>
      </c>
      <c r="F1488" s="15">
        <v>1070</v>
      </c>
      <c r="G1488" s="15">
        <v>2140</v>
      </c>
      <c r="H1488" s="90">
        <v>0</v>
      </c>
      <c r="I1488" s="90">
        <v>0</v>
      </c>
      <c r="J1488" s="15">
        <v>0</v>
      </c>
      <c r="K1488" s="15">
        <v>1070</v>
      </c>
      <c r="L1488" s="15">
        <v>1070</v>
      </c>
      <c r="M1488" s="15">
        <v>2140</v>
      </c>
      <c r="O1488" s="13"/>
      <c r="P1488" s="13"/>
    </row>
    <row r="1489" spans="1:16" s="93" customFormat="1" ht="12.9" customHeight="1" x14ac:dyDescent="0.2">
      <c r="A1489" s="11" t="str">
        <f t="shared" si="29"/>
        <v>FLINDERS ISLAND2022</v>
      </c>
      <c r="B1489" s="3" t="s">
        <v>68</v>
      </c>
      <c r="C1489" s="12">
        <v>2022</v>
      </c>
      <c r="D1489" s="12"/>
      <c r="E1489" s="13">
        <v>1010</v>
      </c>
      <c r="F1489" s="13">
        <v>1010</v>
      </c>
      <c r="G1489" s="13">
        <v>2020</v>
      </c>
      <c r="H1489" s="13">
        <v>0</v>
      </c>
      <c r="I1489" s="13">
        <v>0</v>
      </c>
      <c r="J1489" s="13">
        <v>0</v>
      </c>
      <c r="K1489" s="15">
        <v>1010</v>
      </c>
      <c r="L1489" s="15">
        <v>1010</v>
      </c>
      <c r="M1489" s="15">
        <v>2020</v>
      </c>
      <c r="O1489" s="13"/>
      <c r="P1489" s="13"/>
    </row>
    <row r="1490" spans="1:16" s="93" customFormat="1" ht="12.9" customHeight="1" x14ac:dyDescent="0.2">
      <c r="A1490" s="11" t="str">
        <f t="shared" si="29"/>
        <v>FLINDERS ISLAND2023</v>
      </c>
      <c r="B1490" s="91" t="s">
        <v>68</v>
      </c>
      <c r="C1490" s="16">
        <v>2023</v>
      </c>
      <c r="D1490" s="89"/>
      <c r="E1490" s="92">
        <v>874</v>
      </c>
      <c r="F1490" s="92">
        <v>876</v>
      </c>
      <c r="G1490" s="92">
        <v>1750</v>
      </c>
      <c r="H1490" s="92">
        <v>0</v>
      </c>
      <c r="I1490" s="92">
        <v>0</v>
      </c>
      <c r="J1490" s="92">
        <v>0</v>
      </c>
      <c r="K1490" s="15">
        <v>874</v>
      </c>
      <c r="L1490" s="15">
        <v>876</v>
      </c>
      <c r="M1490" s="15">
        <v>1750</v>
      </c>
      <c r="O1490" s="13"/>
      <c r="P1490" s="13"/>
    </row>
    <row r="1491" spans="1:16" s="93" customFormat="1" ht="12.9" customHeight="1" x14ac:dyDescent="0.2">
      <c r="A1491" s="11" t="str">
        <f t="shared" si="29"/>
        <v>FLINDERS ISLAND2024</v>
      </c>
      <c r="B1491" s="95" t="s">
        <v>68</v>
      </c>
      <c r="C1491" s="88">
        <v>2024</v>
      </c>
      <c r="D1491" s="89"/>
      <c r="E1491" s="15">
        <v>814</v>
      </c>
      <c r="F1491" s="15">
        <v>814</v>
      </c>
      <c r="G1491" s="15">
        <v>1628</v>
      </c>
      <c r="H1491" s="90">
        <v>0</v>
      </c>
      <c r="I1491" s="90">
        <v>0</v>
      </c>
      <c r="J1491" s="15">
        <v>0</v>
      </c>
      <c r="K1491" s="15">
        <v>814</v>
      </c>
      <c r="L1491" s="15">
        <v>814</v>
      </c>
      <c r="M1491" s="15">
        <v>1628</v>
      </c>
      <c r="O1491" s="13"/>
      <c r="P1491" s="13"/>
    </row>
    <row r="1492" spans="1:16" s="93" customFormat="1" ht="12.9" customHeight="1" x14ac:dyDescent="0.2">
      <c r="A1492" s="11" t="str">
        <f t="shared" si="29"/>
        <v>GERALDTON1985</v>
      </c>
      <c r="B1492" s="95" t="s">
        <v>67</v>
      </c>
      <c r="C1492" s="88">
        <v>1985</v>
      </c>
      <c r="D1492" s="89"/>
      <c r="E1492" s="15">
        <v>2186</v>
      </c>
      <c r="F1492" s="15">
        <v>2192</v>
      </c>
      <c r="G1492" s="15">
        <v>4378</v>
      </c>
      <c r="H1492" s="90">
        <v>0</v>
      </c>
      <c r="I1492" s="90">
        <v>0</v>
      </c>
      <c r="J1492" s="15">
        <v>0</v>
      </c>
      <c r="K1492" s="15">
        <v>2186</v>
      </c>
      <c r="L1492" s="15">
        <v>2192</v>
      </c>
      <c r="M1492" s="15">
        <v>4378</v>
      </c>
      <c r="O1492" s="13"/>
      <c r="P1492" s="13"/>
    </row>
    <row r="1493" spans="1:16" s="93" customFormat="1" ht="12.9" customHeight="1" x14ac:dyDescent="0.2">
      <c r="A1493" s="11" t="str">
        <f t="shared" si="29"/>
        <v>GERALDTON1986</v>
      </c>
      <c r="B1493" s="3" t="s">
        <v>67</v>
      </c>
      <c r="C1493" s="12">
        <v>1986</v>
      </c>
      <c r="D1493" s="12"/>
      <c r="E1493" s="13">
        <v>1857</v>
      </c>
      <c r="F1493" s="13">
        <v>1854</v>
      </c>
      <c r="G1493" s="13">
        <v>3711</v>
      </c>
      <c r="H1493" s="13">
        <v>0</v>
      </c>
      <c r="I1493" s="13">
        <v>0</v>
      </c>
      <c r="J1493" s="13">
        <v>0</v>
      </c>
      <c r="K1493" s="15">
        <v>1857</v>
      </c>
      <c r="L1493" s="15">
        <v>1854</v>
      </c>
      <c r="M1493" s="15">
        <v>3711</v>
      </c>
      <c r="O1493" s="13"/>
      <c r="P1493" s="13"/>
    </row>
    <row r="1494" spans="1:16" s="93" customFormat="1" ht="12.9" customHeight="1" x14ac:dyDescent="0.2">
      <c r="A1494" s="11" t="str">
        <f t="shared" si="29"/>
        <v>GERALDTON1987</v>
      </c>
      <c r="B1494" s="3" t="s">
        <v>67</v>
      </c>
      <c r="C1494" s="12">
        <v>1987</v>
      </c>
      <c r="D1494" s="12"/>
      <c r="E1494" s="13">
        <v>1745</v>
      </c>
      <c r="F1494" s="13">
        <v>1746</v>
      </c>
      <c r="G1494" s="13">
        <v>3491</v>
      </c>
      <c r="H1494" s="13">
        <v>0</v>
      </c>
      <c r="I1494" s="13">
        <v>0</v>
      </c>
      <c r="J1494" s="13">
        <v>0</v>
      </c>
      <c r="K1494" s="15">
        <v>1745</v>
      </c>
      <c r="L1494" s="15">
        <v>1746</v>
      </c>
      <c r="M1494" s="15">
        <v>3491</v>
      </c>
      <c r="O1494" s="13"/>
      <c r="P1494" s="13"/>
    </row>
    <row r="1495" spans="1:16" s="93" customFormat="1" ht="12.9" customHeight="1" x14ac:dyDescent="0.2">
      <c r="A1495" s="11" t="str">
        <f t="shared" si="29"/>
        <v>GERALDTON1988</v>
      </c>
      <c r="B1495" s="95" t="s">
        <v>67</v>
      </c>
      <c r="C1495" s="88">
        <v>1988</v>
      </c>
      <c r="D1495" s="89"/>
      <c r="E1495" s="15">
        <v>1241</v>
      </c>
      <c r="F1495" s="15">
        <v>1243</v>
      </c>
      <c r="G1495" s="15">
        <v>2484</v>
      </c>
      <c r="H1495" s="90">
        <v>0</v>
      </c>
      <c r="I1495" s="90">
        <v>0</v>
      </c>
      <c r="J1495" s="15">
        <v>0</v>
      </c>
      <c r="K1495" s="15">
        <v>1241</v>
      </c>
      <c r="L1495" s="15">
        <v>1243</v>
      </c>
      <c r="M1495" s="15">
        <v>2484</v>
      </c>
      <c r="O1495" s="13"/>
      <c r="P1495" s="13"/>
    </row>
    <row r="1496" spans="1:16" s="93" customFormat="1" ht="12.9" customHeight="1" x14ac:dyDescent="0.2">
      <c r="A1496" s="11" t="str">
        <f t="shared" si="29"/>
        <v>GERALDTON1989</v>
      </c>
      <c r="B1496" s="3" t="s">
        <v>67</v>
      </c>
      <c r="C1496" s="12">
        <v>1989</v>
      </c>
      <c r="D1496" s="12"/>
      <c r="E1496" s="13">
        <v>1117</v>
      </c>
      <c r="F1496" s="13">
        <v>1115</v>
      </c>
      <c r="G1496" s="13">
        <v>2232</v>
      </c>
      <c r="H1496" s="13">
        <v>0</v>
      </c>
      <c r="I1496" s="13">
        <v>0</v>
      </c>
      <c r="J1496" s="13">
        <v>0</v>
      </c>
      <c r="K1496" s="15">
        <v>1117</v>
      </c>
      <c r="L1496" s="15">
        <v>1115</v>
      </c>
      <c r="M1496" s="15">
        <v>2232</v>
      </c>
      <c r="O1496" s="13"/>
      <c r="P1496" s="13"/>
    </row>
    <row r="1497" spans="1:16" s="93" customFormat="1" ht="12.9" customHeight="1" x14ac:dyDescent="0.2">
      <c r="A1497" s="11" t="str">
        <f t="shared" si="29"/>
        <v>GERALDTON1990</v>
      </c>
      <c r="B1497" s="93" t="s">
        <v>67</v>
      </c>
      <c r="C1497" s="88">
        <v>1990</v>
      </c>
      <c r="D1497" s="89"/>
      <c r="E1497" s="15">
        <v>1428</v>
      </c>
      <c r="F1497" s="15">
        <v>1429</v>
      </c>
      <c r="G1497" s="15">
        <v>2857</v>
      </c>
      <c r="H1497" s="15">
        <v>0</v>
      </c>
      <c r="I1497" s="15">
        <v>0</v>
      </c>
      <c r="J1497" s="15">
        <v>0</v>
      </c>
      <c r="K1497" s="15">
        <v>1428</v>
      </c>
      <c r="L1497" s="15">
        <v>1429</v>
      </c>
      <c r="M1497" s="15">
        <v>2857</v>
      </c>
      <c r="O1497" s="13"/>
      <c r="P1497" s="13"/>
    </row>
    <row r="1498" spans="1:16" s="93" customFormat="1" ht="12.9" customHeight="1" x14ac:dyDescent="0.2">
      <c r="A1498" s="11" t="str">
        <f t="shared" si="29"/>
        <v>GERALDTON1991</v>
      </c>
      <c r="B1498" s="93" t="s">
        <v>67</v>
      </c>
      <c r="C1498" s="88">
        <v>1991</v>
      </c>
      <c r="D1498" s="89"/>
      <c r="E1498" s="15">
        <v>1458</v>
      </c>
      <c r="F1498" s="15">
        <v>1455</v>
      </c>
      <c r="G1498" s="15">
        <v>2913</v>
      </c>
      <c r="H1498" s="15">
        <v>0</v>
      </c>
      <c r="I1498" s="15">
        <v>0</v>
      </c>
      <c r="J1498" s="15">
        <v>0</v>
      </c>
      <c r="K1498" s="15">
        <v>1458</v>
      </c>
      <c r="L1498" s="15">
        <v>1455</v>
      </c>
      <c r="M1498" s="15">
        <v>2913</v>
      </c>
      <c r="O1498" s="13"/>
      <c r="P1498" s="13"/>
    </row>
    <row r="1499" spans="1:16" s="93" customFormat="1" ht="12.9" customHeight="1" x14ac:dyDescent="0.2">
      <c r="A1499" s="11" t="str">
        <f t="shared" si="29"/>
        <v>GERALDTON1992</v>
      </c>
      <c r="B1499" s="93" t="s">
        <v>67</v>
      </c>
      <c r="C1499" s="88">
        <v>1992</v>
      </c>
      <c r="D1499" s="12"/>
      <c r="E1499" s="15">
        <v>1475</v>
      </c>
      <c r="F1499" s="15">
        <v>1475</v>
      </c>
      <c r="G1499" s="15">
        <v>2950</v>
      </c>
      <c r="H1499" s="15">
        <v>0</v>
      </c>
      <c r="I1499" s="15">
        <v>0</v>
      </c>
      <c r="J1499" s="15">
        <v>0</v>
      </c>
      <c r="K1499" s="15">
        <v>1475</v>
      </c>
      <c r="L1499" s="15">
        <v>1475</v>
      </c>
      <c r="M1499" s="15">
        <v>2950</v>
      </c>
      <c r="O1499" s="13"/>
      <c r="P1499" s="13"/>
    </row>
    <row r="1500" spans="1:16" s="93" customFormat="1" ht="12.9" customHeight="1" x14ac:dyDescent="0.2">
      <c r="A1500" s="11" t="str">
        <f t="shared" si="29"/>
        <v>GERALDTON1993</v>
      </c>
      <c r="B1500" s="91" t="s">
        <v>67</v>
      </c>
      <c r="C1500" s="88">
        <v>1993</v>
      </c>
      <c r="D1500" s="89"/>
      <c r="E1500" s="15">
        <v>1429</v>
      </c>
      <c r="F1500" s="15">
        <v>1427</v>
      </c>
      <c r="G1500" s="15">
        <v>2856</v>
      </c>
      <c r="H1500" s="90">
        <v>0</v>
      </c>
      <c r="I1500" s="90">
        <v>0</v>
      </c>
      <c r="J1500" s="15">
        <v>0</v>
      </c>
      <c r="K1500" s="15">
        <v>1429</v>
      </c>
      <c r="L1500" s="15">
        <v>1427</v>
      </c>
      <c r="M1500" s="15">
        <v>2856</v>
      </c>
      <c r="O1500" s="13"/>
      <c r="P1500" s="13"/>
    </row>
    <row r="1501" spans="1:16" s="93" customFormat="1" ht="12.9" customHeight="1" x14ac:dyDescent="0.2">
      <c r="A1501" s="11" t="str">
        <f t="shared" si="29"/>
        <v>GERALDTON1994</v>
      </c>
      <c r="B1501" s="95" t="s">
        <v>67</v>
      </c>
      <c r="C1501" s="88">
        <v>1994</v>
      </c>
      <c r="D1501" s="89"/>
      <c r="E1501" s="15">
        <v>1510</v>
      </c>
      <c r="F1501" s="15">
        <v>1511</v>
      </c>
      <c r="G1501" s="15">
        <v>3021</v>
      </c>
      <c r="H1501" s="90">
        <v>0</v>
      </c>
      <c r="I1501" s="90">
        <v>0</v>
      </c>
      <c r="J1501" s="15">
        <v>0</v>
      </c>
      <c r="K1501" s="15">
        <v>1510</v>
      </c>
      <c r="L1501" s="15">
        <v>1511</v>
      </c>
      <c r="M1501" s="15">
        <v>3021</v>
      </c>
      <c r="O1501" s="13"/>
      <c r="P1501" s="13"/>
    </row>
    <row r="1502" spans="1:16" s="93" customFormat="1" ht="12.9" customHeight="1" x14ac:dyDescent="0.2">
      <c r="A1502" s="11" t="str">
        <f t="shared" si="29"/>
        <v>GERALDTON1995</v>
      </c>
      <c r="B1502" s="3" t="s">
        <v>67</v>
      </c>
      <c r="C1502" s="12">
        <v>1995</v>
      </c>
      <c r="D1502" s="12"/>
      <c r="E1502" s="13">
        <v>1593</v>
      </c>
      <c r="F1502" s="13">
        <v>1589</v>
      </c>
      <c r="G1502" s="13">
        <v>3182</v>
      </c>
      <c r="H1502" s="13">
        <v>0</v>
      </c>
      <c r="I1502" s="13">
        <v>0</v>
      </c>
      <c r="J1502" s="13">
        <v>0</v>
      </c>
      <c r="K1502" s="15">
        <v>1593</v>
      </c>
      <c r="L1502" s="15">
        <v>1589</v>
      </c>
      <c r="M1502" s="15">
        <v>3182</v>
      </c>
      <c r="O1502" s="13"/>
      <c r="P1502" s="13"/>
    </row>
    <row r="1503" spans="1:16" s="93" customFormat="1" ht="12.9" customHeight="1" x14ac:dyDescent="0.2">
      <c r="A1503" s="11" t="str">
        <f t="shared" si="29"/>
        <v>GERALDTON1996</v>
      </c>
      <c r="B1503" s="3" t="s">
        <v>67</v>
      </c>
      <c r="C1503" s="12">
        <v>1996</v>
      </c>
      <c r="D1503" s="12"/>
      <c r="E1503" s="13">
        <v>2019</v>
      </c>
      <c r="F1503" s="13">
        <v>2019</v>
      </c>
      <c r="G1503" s="13">
        <v>4038</v>
      </c>
      <c r="H1503" s="13">
        <v>0</v>
      </c>
      <c r="I1503" s="13">
        <v>0</v>
      </c>
      <c r="J1503" s="13">
        <v>0</v>
      </c>
      <c r="K1503" s="15">
        <v>2019</v>
      </c>
      <c r="L1503" s="15">
        <v>2019</v>
      </c>
      <c r="M1503" s="15">
        <v>4038</v>
      </c>
      <c r="O1503" s="13"/>
      <c r="P1503" s="13"/>
    </row>
    <row r="1504" spans="1:16" s="93" customFormat="1" ht="12.9" customHeight="1" x14ac:dyDescent="0.2">
      <c r="A1504" s="11" t="str">
        <f t="shared" si="29"/>
        <v>GERALDTON1997</v>
      </c>
      <c r="B1504" s="3" t="s">
        <v>67</v>
      </c>
      <c r="C1504" s="12">
        <v>1997</v>
      </c>
      <c r="D1504" s="12"/>
      <c r="E1504" s="13">
        <v>1678</v>
      </c>
      <c r="F1504" s="13">
        <v>1666</v>
      </c>
      <c r="G1504" s="13">
        <v>3344</v>
      </c>
      <c r="H1504" s="13">
        <v>0</v>
      </c>
      <c r="I1504" s="13">
        <v>0</v>
      </c>
      <c r="J1504" s="13">
        <v>0</v>
      </c>
      <c r="K1504" s="15">
        <v>1678</v>
      </c>
      <c r="L1504" s="15">
        <v>1666</v>
      </c>
      <c r="M1504" s="15">
        <v>3344</v>
      </c>
      <c r="O1504" s="13"/>
      <c r="P1504" s="13"/>
    </row>
    <row r="1505" spans="1:16" s="93" customFormat="1" ht="12.9" customHeight="1" x14ac:dyDescent="0.2">
      <c r="A1505" s="11" t="str">
        <f t="shared" si="29"/>
        <v>GERALDTON1998</v>
      </c>
      <c r="B1505" s="93" t="s">
        <v>67</v>
      </c>
      <c r="C1505" s="88">
        <v>1998</v>
      </c>
      <c r="D1505" s="89"/>
      <c r="E1505" s="15">
        <v>1479</v>
      </c>
      <c r="F1505" s="15">
        <v>1474</v>
      </c>
      <c r="G1505" s="15">
        <v>2953</v>
      </c>
      <c r="H1505" s="15">
        <v>0</v>
      </c>
      <c r="I1505" s="15">
        <v>0</v>
      </c>
      <c r="J1505" s="15">
        <v>0</v>
      </c>
      <c r="K1505" s="15">
        <v>1479</v>
      </c>
      <c r="L1505" s="15">
        <v>1474</v>
      </c>
      <c r="M1505" s="15">
        <v>2953</v>
      </c>
      <c r="O1505" s="13"/>
      <c r="P1505" s="13"/>
    </row>
    <row r="1506" spans="1:16" s="93" customFormat="1" ht="12.9" customHeight="1" x14ac:dyDescent="0.2">
      <c r="A1506" s="11" t="str">
        <f t="shared" si="29"/>
        <v>GERALDTON1999</v>
      </c>
      <c r="B1506" s="3" t="s">
        <v>67</v>
      </c>
      <c r="C1506" s="12">
        <v>1999</v>
      </c>
      <c r="D1506" s="12"/>
      <c r="E1506" s="13">
        <v>1692</v>
      </c>
      <c r="F1506" s="13">
        <v>1658</v>
      </c>
      <c r="G1506" s="13">
        <v>3350</v>
      </c>
      <c r="H1506" s="13">
        <v>0</v>
      </c>
      <c r="I1506" s="13">
        <v>0</v>
      </c>
      <c r="J1506" s="13">
        <v>0</v>
      </c>
      <c r="K1506" s="15">
        <v>1692</v>
      </c>
      <c r="L1506" s="15">
        <v>1658</v>
      </c>
      <c r="M1506" s="15">
        <v>3350</v>
      </c>
      <c r="O1506" s="13"/>
      <c r="P1506" s="13"/>
    </row>
    <row r="1507" spans="1:16" s="93" customFormat="1" ht="12.9" customHeight="1" x14ac:dyDescent="0.2">
      <c r="A1507" s="11" t="str">
        <f t="shared" si="29"/>
        <v>GERALDTON2000</v>
      </c>
      <c r="B1507" s="95" t="s">
        <v>67</v>
      </c>
      <c r="C1507" s="88">
        <v>2000</v>
      </c>
      <c r="D1507" s="89"/>
      <c r="E1507" s="15">
        <v>1729</v>
      </c>
      <c r="F1507" s="15">
        <v>1699</v>
      </c>
      <c r="G1507" s="15">
        <v>3428</v>
      </c>
      <c r="H1507" s="90">
        <v>0</v>
      </c>
      <c r="I1507" s="90">
        <v>0</v>
      </c>
      <c r="J1507" s="15">
        <v>0</v>
      </c>
      <c r="K1507" s="15">
        <v>1729</v>
      </c>
      <c r="L1507" s="15">
        <v>1699</v>
      </c>
      <c r="M1507" s="15">
        <v>3428</v>
      </c>
      <c r="O1507" s="13"/>
      <c r="P1507" s="13"/>
    </row>
    <row r="1508" spans="1:16" s="93" customFormat="1" ht="12.9" customHeight="1" x14ac:dyDescent="0.2">
      <c r="A1508" s="11" t="str">
        <f t="shared" si="29"/>
        <v>GERALDTON2001</v>
      </c>
      <c r="B1508" s="91" t="s">
        <v>67</v>
      </c>
      <c r="C1508" s="16">
        <v>2001</v>
      </c>
      <c r="D1508" s="12"/>
      <c r="E1508" s="92">
        <v>1374</v>
      </c>
      <c r="F1508" s="92">
        <v>1367</v>
      </c>
      <c r="G1508" s="92">
        <v>2741</v>
      </c>
      <c r="H1508" s="92">
        <v>0</v>
      </c>
      <c r="I1508" s="92">
        <v>0</v>
      </c>
      <c r="J1508" s="92">
        <v>0</v>
      </c>
      <c r="K1508" s="15">
        <v>1374</v>
      </c>
      <c r="L1508" s="15">
        <v>1367</v>
      </c>
      <c r="M1508" s="15">
        <v>2741</v>
      </c>
      <c r="O1508" s="13"/>
      <c r="P1508" s="13"/>
    </row>
    <row r="1509" spans="1:16" s="93" customFormat="1" ht="12.9" customHeight="1" x14ac:dyDescent="0.2">
      <c r="A1509" s="11" t="str">
        <f t="shared" ref="A1509:A1572" si="30">CONCATENATE(B1509,C1509)</f>
        <v>GERALDTON2002</v>
      </c>
      <c r="B1509" s="93" t="s">
        <v>67</v>
      </c>
      <c r="C1509" s="88">
        <v>2002</v>
      </c>
      <c r="D1509" s="89"/>
      <c r="E1509" s="15">
        <v>1199</v>
      </c>
      <c r="F1509" s="15">
        <v>1197</v>
      </c>
      <c r="G1509" s="15">
        <v>2396</v>
      </c>
      <c r="H1509" s="15">
        <v>0</v>
      </c>
      <c r="I1509" s="15">
        <v>0</v>
      </c>
      <c r="J1509" s="15">
        <v>0</v>
      </c>
      <c r="K1509" s="15">
        <v>1199</v>
      </c>
      <c r="L1509" s="15">
        <v>1197</v>
      </c>
      <c r="M1509" s="15">
        <v>2396</v>
      </c>
      <c r="O1509" s="13"/>
      <c r="P1509" s="13"/>
    </row>
    <row r="1510" spans="1:16" s="93" customFormat="1" ht="12.9" customHeight="1" x14ac:dyDescent="0.2">
      <c r="A1510" s="11" t="str">
        <f t="shared" si="30"/>
        <v>GERALDTON2003</v>
      </c>
      <c r="B1510" s="93" t="s">
        <v>67</v>
      </c>
      <c r="C1510" s="88">
        <v>2003</v>
      </c>
      <c r="D1510" s="89"/>
      <c r="E1510" s="15">
        <v>1287</v>
      </c>
      <c r="F1510" s="15">
        <v>1288</v>
      </c>
      <c r="G1510" s="15">
        <v>2575</v>
      </c>
      <c r="H1510" s="15">
        <v>0</v>
      </c>
      <c r="I1510" s="15">
        <v>0</v>
      </c>
      <c r="J1510" s="15">
        <v>0</v>
      </c>
      <c r="K1510" s="15">
        <v>1287</v>
      </c>
      <c r="L1510" s="15">
        <v>1288</v>
      </c>
      <c r="M1510" s="15">
        <v>2575</v>
      </c>
      <c r="O1510" s="13"/>
      <c r="P1510" s="13"/>
    </row>
    <row r="1511" spans="1:16" s="93" customFormat="1" ht="12.9" customHeight="1" x14ac:dyDescent="0.2">
      <c r="A1511" s="11" t="str">
        <f t="shared" si="30"/>
        <v>GERALDTON2004</v>
      </c>
      <c r="B1511" s="95" t="s">
        <v>67</v>
      </c>
      <c r="C1511" s="88">
        <v>2004</v>
      </c>
      <c r="D1511" s="89"/>
      <c r="E1511" s="15">
        <v>1554</v>
      </c>
      <c r="F1511" s="15">
        <v>1556</v>
      </c>
      <c r="G1511" s="15">
        <v>3110</v>
      </c>
      <c r="H1511" s="90">
        <v>0</v>
      </c>
      <c r="I1511" s="90">
        <v>0</v>
      </c>
      <c r="J1511" s="15">
        <v>0</v>
      </c>
      <c r="K1511" s="15">
        <v>1554</v>
      </c>
      <c r="L1511" s="15">
        <v>1556</v>
      </c>
      <c r="M1511" s="15">
        <v>3110</v>
      </c>
      <c r="O1511" s="13"/>
      <c r="P1511" s="13"/>
    </row>
    <row r="1512" spans="1:16" s="93" customFormat="1" ht="12.9" customHeight="1" x14ac:dyDescent="0.2">
      <c r="A1512" s="11" t="str">
        <f t="shared" si="30"/>
        <v>GERALDTON2005</v>
      </c>
      <c r="B1512" s="3" t="s">
        <v>67</v>
      </c>
      <c r="C1512" s="12">
        <v>2005</v>
      </c>
      <c r="D1512" s="12"/>
      <c r="E1512" s="13">
        <v>1848</v>
      </c>
      <c r="F1512" s="13">
        <v>1842</v>
      </c>
      <c r="G1512" s="13">
        <v>3690</v>
      </c>
      <c r="H1512" s="13">
        <v>0</v>
      </c>
      <c r="I1512" s="13">
        <v>0</v>
      </c>
      <c r="J1512" s="13">
        <v>0</v>
      </c>
      <c r="K1512" s="15">
        <v>1848</v>
      </c>
      <c r="L1512" s="15">
        <v>1842</v>
      </c>
      <c r="M1512" s="15">
        <v>3690</v>
      </c>
      <c r="O1512" s="13"/>
      <c r="P1512" s="13"/>
    </row>
    <row r="1513" spans="1:16" s="93" customFormat="1" ht="12.9" customHeight="1" x14ac:dyDescent="0.2">
      <c r="A1513" s="11" t="str">
        <f t="shared" si="30"/>
        <v>GERALDTON2006</v>
      </c>
      <c r="B1513" s="3" t="s">
        <v>67</v>
      </c>
      <c r="C1513" s="12">
        <v>2006</v>
      </c>
      <c r="D1513" s="12"/>
      <c r="E1513" s="13">
        <v>1727</v>
      </c>
      <c r="F1513" s="13">
        <v>1728</v>
      </c>
      <c r="G1513" s="13">
        <v>3455</v>
      </c>
      <c r="H1513" s="13">
        <v>0</v>
      </c>
      <c r="I1513" s="13">
        <v>0</v>
      </c>
      <c r="J1513" s="13">
        <v>0</v>
      </c>
      <c r="K1513" s="15">
        <v>1727</v>
      </c>
      <c r="L1513" s="15">
        <v>1728</v>
      </c>
      <c r="M1513" s="15">
        <v>3455</v>
      </c>
      <c r="O1513" s="13"/>
      <c r="P1513" s="13"/>
    </row>
    <row r="1514" spans="1:16" s="93" customFormat="1" ht="12.9" customHeight="1" x14ac:dyDescent="0.2">
      <c r="A1514" s="11" t="str">
        <f t="shared" si="30"/>
        <v>GERALDTON2007</v>
      </c>
      <c r="B1514" s="3" t="s">
        <v>67</v>
      </c>
      <c r="C1514" s="12">
        <v>2007</v>
      </c>
      <c r="D1514" s="12"/>
      <c r="E1514" s="13">
        <v>1997</v>
      </c>
      <c r="F1514" s="13">
        <v>2002</v>
      </c>
      <c r="G1514" s="13">
        <v>3999</v>
      </c>
      <c r="H1514" s="13">
        <v>0</v>
      </c>
      <c r="I1514" s="13">
        <v>0</v>
      </c>
      <c r="J1514" s="13">
        <v>0</v>
      </c>
      <c r="K1514" s="15">
        <v>1997</v>
      </c>
      <c r="L1514" s="15">
        <v>2002</v>
      </c>
      <c r="M1514" s="15">
        <v>3999</v>
      </c>
      <c r="O1514" s="13"/>
      <c r="P1514" s="13"/>
    </row>
    <row r="1515" spans="1:16" s="93" customFormat="1" ht="12.9" customHeight="1" x14ac:dyDescent="0.2">
      <c r="A1515" s="11" t="str">
        <f t="shared" si="30"/>
        <v>GERALDTON2008</v>
      </c>
      <c r="B1515" s="3" t="s">
        <v>67</v>
      </c>
      <c r="C1515" s="12">
        <v>2008</v>
      </c>
      <c r="D1515" s="89"/>
      <c r="E1515" s="13">
        <v>2140</v>
      </c>
      <c r="F1515" s="13">
        <v>2150</v>
      </c>
      <c r="G1515" s="13">
        <v>4290</v>
      </c>
      <c r="H1515" s="13">
        <v>0</v>
      </c>
      <c r="I1515" s="13">
        <v>0</v>
      </c>
      <c r="J1515" s="13">
        <v>0</v>
      </c>
      <c r="K1515" s="15">
        <v>2140</v>
      </c>
      <c r="L1515" s="15">
        <v>2150</v>
      </c>
      <c r="M1515" s="15">
        <v>4290</v>
      </c>
      <c r="O1515" s="13"/>
      <c r="P1515" s="13"/>
    </row>
    <row r="1516" spans="1:16" s="93" customFormat="1" ht="12.9" customHeight="1" x14ac:dyDescent="0.2">
      <c r="A1516" s="11" t="str">
        <f t="shared" si="30"/>
        <v>GERALDTON2009</v>
      </c>
      <c r="B1516" s="3" t="s">
        <v>67</v>
      </c>
      <c r="C1516" s="12">
        <v>2009</v>
      </c>
      <c r="D1516" s="12"/>
      <c r="E1516" s="13">
        <v>1992</v>
      </c>
      <c r="F1516" s="13">
        <v>2007</v>
      </c>
      <c r="G1516" s="13">
        <v>3999</v>
      </c>
      <c r="H1516" s="13">
        <v>0</v>
      </c>
      <c r="I1516" s="13">
        <v>0</v>
      </c>
      <c r="J1516" s="13">
        <v>0</v>
      </c>
      <c r="K1516" s="15">
        <v>1992</v>
      </c>
      <c r="L1516" s="15">
        <v>2007</v>
      </c>
      <c r="M1516" s="15">
        <v>3999</v>
      </c>
      <c r="O1516" s="13"/>
      <c r="P1516" s="13"/>
    </row>
    <row r="1517" spans="1:16" s="93" customFormat="1" ht="12.9" customHeight="1" x14ac:dyDescent="0.2">
      <c r="A1517" s="11" t="str">
        <f t="shared" si="30"/>
        <v>GERALDTON2010</v>
      </c>
      <c r="B1517" s="3" t="s">
        <v>67</v>
      </c>
      <c r="C1517" s="12">
        <v>2010</v>
      </c>
      <c r="D1517" s="12"/>
      <c r="E1517" s="13">
        <v>2053</v>
      </c>
      <c r="F1517" s="13">
        <v>2057</v>
      </c>
      <c r="G1517" s="13">
        <v>4110</v>
      </c>
      <c r="H1517" s="13">
        <v>0</v>
      </c>
      <c r="I1517" s="13">
        <v>0</v>
      </c>
      <c r="J1517" s="13">
        <v>0</v>
      </c>
      <c r="K1517" s="15">
        <v>2053</v>
      </c>
      <c r="L1517" s="15">
        <v>2057</v>
      </c>
      <c r="M1517" s="15">
        <v>4110</v>
      </c>
      <c r="O1517" s="13"/>
      <c r="P1517" s="13"/>
    </row>
    <row r="1518" spans="1:16" s="93" customFormat="1" ht="12.9" customHeight="1" x14ac:dyDescent="0.2">
      <c r="A1518" s="11" t="str">
        <f t="shared" si="30"/>
        <v>GERALDTON2011</v>
      </c>
      <c r="B1518" s="3" t="s">
        <v>67</v>
      </c>
      <c r="C1518" s="12">
        <v>2011</v>
      </c>
      <c r="D1518" s="12"/>
      <c r="E1518" s="13">
        <v>1765</v>
      </c>
      <c r="F1518" s="13">
        <v>1761</v>
      </c>
      <c r="G1518" s="13">
        <v>3526</v>
      </c>
      <c r="H1518" s="13">
        <v>0</v>
      </c>
      <c r="I1518" s="13">
        <v>0</v>
      </c>
      <c r="J1518" s="13">
        <v>0</v>
      </c>
      <c r="K1518" s="15">
        <v>1765</v>
      </c>
      <c r="L1518" s="15">
        <v>1761</v>
      </c>
      <c r="M1518" s="15">
        <v>3526</v>
      </c>
      <c r="O1518" s="13"/>
      <c r="P1518" s="13"/>
    </row>
    <row r="1519" spans="1:16" s="93" customFormat="1" ht="12.9" customHeight="1" x14ac:dyDescent="0.2">
      <c r="A1519" s="11" t="str">
        <f t="shared" si="30"/>
        <v>GERALDTON2012</v>
      </c>
      <c r="B1519" s="3" t="s">
        <v>67</v>
      </c>
      <c r="C1519" s="12">
        <v>2012</v>
      </c>
      <c r="D1519" s="12"/>
      <c r="E1519" s="13">
        <v>1925</v>
      </c>
      <c r="F1519" s="13">
        <v>1926</v>
      </c>
      <c r="G1519" s="13">
        <v>3851</v>
      </c>
      <c r="H1519" s="13">
        <v>0</v>
      </c>
      <c r="I1519" s="13">
        <v>0</v>
      </c>
      <c r="J1519" s="13">
        <v>0</v>
      </c>
      <c r="K1519" s="15">
        <v>1925</v>
      </c>
      <c r="L1519" s="15">
        <v>1926</v>
      </c>
      <c r="M1519" s="15">
        <v>3851</v>
      </c>
      <c r="O1519" s="13"/>
      <c r="P1519" s="13"/>
    </row>
    <row r="1520" spans="1:16" s="93" customFormat="1" ht="12.9" customHeight="1" x14ac:dyDescent="0.2">
      <c r="A1520" s="11" t="str">
        <f t="shared" si="30"/>
        <v>GERALDTON2013</v>
      </c>
      <c r="B1520" s="3" t="s">
        <v>67</v>
      </c>
      <c r="C1520" s="12">
        <v>2013</v>
      </c>
      <c r="D1520" s="12"/>
      <c r="E1520" s="13">
        <v>1876</v>
      </c>
      <c r="F1520" s="13">
        <v>1913</v>
      </c>
      <c r="G1520" s="13">
        <v>3789</v>
      </c>
      <c r="H1520" s="13">
        <v>0</v>
      </c>
      <c r="I1520" s="13">
        <v>0</v>
      </c>
      <c r="J1520" s="13">
        <v>0</v>
      </c>
      <c r="K1520" s="15">
        <v>1876</v>
      </c>
      <c r="L1520" s="15">
        <v>1913</v>
      </c>
      <c r="M1520" s="15">
        <v>3789</v>
      </c>
      <c r="O1520" s="13"/>
      <c r="P1520" s="13"/>
    </row>
    <row r="1521" spans="1:16" s="93" customFormat="1" ht="12.9" customHeight="1" x14ac:dyDescent="0.2">
      <c r="A1521" s="11" t="str">
        <f t="shared" si="30"/>
        <v>GERALDTON2014</v>
      </c>
      <c r="B1521" s="3" t="s">
        <v>67</v>
      </c>
      <c r="C1521" s="12">
        <v>2014</v>
      </c>
      <c r="D1521" s="12"/>
      <c r="E1521" s="13">
        <v>1797</v>
      </c>
      <c r="F1521" s="13">
        <v>1841</v>
      </c>
      <c r="G1521" s="13">
        <v>3638</v>
      </c>
      <c r="H1521" s="13">
        <v>0</v>
      </c>
      <c r="I1521" s="13">
        <v>0</v>
      </c>
      <c r="J1521" s="13">
        <v>0</v>
      </c>
      <c r="K1521" s="15">
        <v>1797</v>
      </c>
      <c r="L1521" s="15">
        <v>1841</v>
      </c>
      <c r="M1521" s="15">
        <v>3638</v>
      </c>
      <c r="O1521" s="13"/>
      <c r="P1521" s="13"/>
    </row>
    <row r="1522" spans="1:16" s="93" customFormat="1" ht="12.9" customHeight="1" x14ac:dyDescent="0.2">
      <c r="A1522" s="11" t="str">
        <f t="shared" si="30"/>
        <v>GERALDTON2015</v>
      </c>
      <c r="B1522" s="95" t="s">
        <v>67</v>
      </c>
      <c r="C1522" s="88">
        <v>2015</v>
      </c>
      <c r="D1522" s="89"/>
      <c r="E1522" s="15">
        <v>1622</v>
      </c>
      <c r="F1522" s="15">
        <v>1675</v>
      </c>
      <c r="G1522" s="15">
        <v>3297</v>
      </c>
      <c r="H1522" s="90">
        <v>0</v>
      </c>
      <c r="I1522" s="90">
        <v>0</v>
      </c>
      <c r="J1522" s="15">
        <v>0</v>
      </c>
      <c r="K1522" s="15">
        <v>1622</v>
      </c>
      <c r="L1522" s="15">
        <v>1675</v>
      </c>
      <c r="M1522" s="15">
        <v>3297</v>
      </c>
      <c r="O1522" s="13"/>
      <c r="P1522" s="13"/>
    </row>
    <row r="1523" spans="1:16" s="93" customFormat="1" ht="12.9" customHeight="1" x14ac:dyDescent="0.2">
      <c r="A1523" s="11" t="str">
        <f t="shared" si="30"/>
        <v>GERALDTON2016</v>
      </c>
      <c r="B1523" s="3" t="s">
        <v>67</v>
      </c>
      <c r="C1523" s="12">
        <v>2016</v>
      </c>
      <c r="D1523" s="12"/>
      <c r="E1523" s="13">
        <v>1246</v>
      </c>
      <c r="F1523" s="13">
        <v>1250</v>
      </c>
      <c r="G1523" s="13">
        <v>2496</v>
      </c>
      <c r="H1523" s="13">
        <v>0</v>
      </c>
      <c r="I1523" s="13">
        <v>0</v>
      </c>
      <c r="J1523" s="13">
        <v>0</v>
      </c>
      <c r="K1523" s="15">
        <v>1246</v>
      </c>
      <c r="L1523" s="15">
        <v>1250</v>
      </c>
      <c r="M1523" s="15">
        <v>2496</v>
      </c>
      <c r="O1523" s="13"/>
      <c r="P1523" s="13"/>
    </row>
    <row r="1524" spans="1:16" s="93" customFormat="1" ht="12.9" customHeight="1" x14ac:dyDescent="0.2">
      <c r="A1524" s="11" t="str">
        <f t="shared" si="30"/>
        <v>GERALDTON2017</v>
      </c>
      <c r="B1524" s="3" t="s">
        <v>67</v>
      </c>
      <c r="C1524" s="12">
        <v>2017</v>
      </c>
      <c r="D1524" s="12"/>
      <c r="E1524" s="13">
        <v>1157</v>
      </c>
      <c r="F1524" s="13">
        <v>1152</v>
      </c>
      <c r="G1524" s="13">
        <v>2309</v>
      </c>
      <c r="H1524" s="13">
        <v>0</v>
      </c>
      <c r="I1524" s="13">
        <v>0</v>
      </c>
      <c r="J1524" s="13">
        <v>0</v>
      </c>
      <c r="K1524" s="15">
        <v>1157</v>
      </c>
      <c r="L1524" s="15">
        <v>1152</v>
      </c>
      <c r="M1524" s="15">
        <v>2309</v>
      </c>
      <c r="O1524" s="13"/>
      <c r="P1524" s="13"/>
    </row>
    <row r="1525" spans="1:16" s="93" customFormat="1" ht="12.9" customHeight="1" x14ac:dyDescent="0.2">
      <c r="A1525" s="11" t="str">
        <f t="shared" si="30"/>
        <v>GERALDTON2018</v>
      </c>
      <c r="B1525" s="95" t="s">
        <v>67</v>
      </c>
      <c r="C1525" s="88">
        <v>2018</v>
      </c>
      <c r="D1525" s="89"/>
      <c r="E1525" s="15">
        <v>1104</v>
      </c>
      <c r="F1525" s="15">
        <v>1147</v>
      </c>
      <c r="G1525" s="15">
        <v>2251</v>
      </c>
      <c r="H1525" s="90">
        <v>0</v>
      </c>
      <c r="I1525" s="90">
        <v>0</v>
      </c>
      <c r="J1525" s="15">
        <v>0</v>
      </c>
      <c r="K1525" s="15">
        <v>1104</v>
      </c>
      <c r="L1525" s="15">
        <v>1147</v>
      </c>
      <c r="M1525" s="15">
        <v>2251</v>
      </c>
      <c r="O1525" s="13"/>
      <c r="P1525" s="13"/>
    </row>
    <row r="1526" spans="1:16" s="93" customFormat="1" ht="12.9" customHeight="1" x14ac:dyDescent="0.2">
      <c r="A1526" s="11" t="str">
        <f t="shared" si="30"/>
        <v>GERALDTON2019</v>
      </c>
      <c r="B1526" s="93" t="s">
        <v>67</v>
      </c>
      <c r="C1526" s="12">
        <v>2019</v>
      </c>
      <c r="D1526" s="89"/>
      <c r="E1526" s="94">
        <v>858</v>
      </c>
      <c r="F1526" s="94">
        <v>856</v>
      </c>
      <c r="G1526" s="94">
        <v>1714</v>
      </c>
      <c r="H1526" s="94">
        <v>0</v>
      </c>
      <c r="I1526" s="94">
        <v>0</v>
      </c>
      <c r="J1526" s="94">
        <v>0</v>
      </c>
      <c r="K1526" s="15">
        <v>858</v>
      </c>
      <c r="L1526" s="15">
        <v>856</v>
      </c>
      <c r="M1526" s="15">
        <v>1714</v>
      </c>
      <c r="O1526" s="13"/>
      <c r="P1526" s="13"/>
    </row>
    <row r="1527" spans="1:16" s="93" customFormat="1" ht="12.9" customHeight="1" x14ac:dyDescent="0.2">
      <c r="A1527" s="11" t="str">
        <f t="shared" si="30"/>
        <v>GERALDTON2020</v>
      </c>
      <c r="B1527" s="3" t="s">
        <v>67</v>
      </c>
      <c r="C1527" s="12">
        <v>2020</v>
      </c>
      <c r="D1527" s="12"/>
      <c r="E1527" s="13">
        <v>376</v>
      </c>
      <c r="F1527" s="13">
        <v>377</v>
      </c>
      <c r="G1527" s="13">
        <v>753</v>
      </c>
      <c r="H1527" s="13">
        <v>0</v>
      </c>
      <c r="I1527" s="13">
        <v>0</v>
      </c>
      <c r="J1527" s="13">
        <v>0</v>
      </c>
      <c r="K1527" s="15">
        <v>376</v>
      </c>
      <c r="L1527" s="15">
        <v>377</v>
      </c>
      <c r="M1527" s="15">
        <v>753</v>
      </c>
      <c r="O1527" s="13"/>
      <c r="P1527" s="13"/>
    </row>
    <row r="1528" spans="1:16" s="93" customFormat="1" ht="12.9" customHeight="1" x14ac:dyDescent="0.2">
      <c r="A1528" s="11" t="str">
        <f t="shared" si="30"/>
        <v>GERALDTON2021</v>
      </c>
      <c r="B1528" s="91" t="s">
        <v>67</v>
      </c>
      <c r="C1528" s="16">
        <v>2021</v>
      </c>
      <c r="D1528" s="89"/>
      <c r="E1528" s="92">
        <v>616</v>
      </c>
      <c r="F1528" s="92">
        <v>614</v>
      </c>
      <c r="G1528" s="92">
        <v>1230</v>
      </c>
      <c r="H1528" s="92">
        <v>0</v>
      </c>
      <c r="I1528" s="92">
        <v>0</v>
      </c>
      <c r="J1528" s="92">
        <v>0</v>
      </c>
      <c r="K1528" s="15">
        <v>616</v>
      </c>
      <c r="L1528" s="15">
        <v>614</v>
      </c>
      <c r="M1528" s="15">
        <v>1230</v>
      </c>
      <c r="O1528" s="13"/>
      <c r="P1528" s="13"/>
    </row>
    <row r="1529" spans="1:16" s="93" customFormat="1" ht="12.9" customHeight="1" x14ac:dyDescent="0.2">
      <c r="A1529" s="11" t="str">
        <f t="shared" si="30"/>
        <v>GERALDTON2022</v>
      </c>
      <c r="B1529" s="95" t="s">
        <v>67</v>
      </c>
      <c r="C1529" s="88">
        <v>2022</v>
      </c>
      <c r="D1529" s="89"/>
      <c r="E1529" s="15">
        <v>531</v>
      </c>
      <c r="F1529" s="15">
        <v>530</v>
      </c>
      <c r="G1529" s="15">
        <v>1061</v>
      </c>
      <c r="H1529" s="90">
        <v>0</v>
      </c>
      <c r="I1529" s="90">
        <v>0</v>
      </c>
      <c r="J1529" s="15">
        <v>0</v>
      </c>
      <c r="K1529" s="15">
        <v>531</v>
      </c>
      <c r="L1529" s="15">
        <v>530</v>
      </c>
      <c r="M1529" s="15">
        <v>1061</v>
      </c>
      <c r="O1529" s="13"/>
      <c r="P1529" s="13"/>
    </row>
    <row r="1530" spans="1:16" s="93" customFormat="1" ht="12.9" customHeight="1" x14ac:dyDescent="0.2">
      <c r="A1530" s="11" t="str">
        <f t="shared" si="30"/>
        <v>GERALDTON2023</v>
      </c>
      <c r="B1530" s="3" t="s">
        <v>67</v>
      </c>
      <c r="C1530" s="12">
        <v>2023</v>
      </c>
      <c r="D1530" s="89"/>
      <c r="E1530" s="13">
        <v>874</v>
      </c>
      <c r="F1530" s="13">
        <v>873</v>
      </c>
      <c r="G1530" s="13">
        <v>1747</v>
      </c>
      <c r="H1530" s="13">
        <v>0</v>
      </c>
      <c r="I1530" s="13">
        <v>0</v>
      </c>
      <c r="J1530" s="13">
        <v>0</v>
      </c>
      <c r="K1530" s="15">
        <v>874</v>
      </c>
      <c r="L1530" s="15">
        <v>873</v>
      </c>
      <c r="M1530" s="15">
        <v>1747</v>
      </c>
      <c r="O1530" s="13"/>
      <c r="P1530" s="13"/>
    </row>
    <row r="1531" spans="1:16" s="93" customFormat="1" ht="12.9" customHeight="1" x14ac:dyDescent="0.2">
      <c r="A1531" s="11" t="str">
        <f t="shared" si="30"/>
        <v>GERALDTON2024</v>
      </c>
      <c r="B1531" s="93" t="s">
        <v>67</v>
      </c>
      <c r="C1531" s="88">
        <v>2024</v>
      </c>
      <c r="D1531" s="89"/>
      <c r="E1531" s="15">
        <v>1393</v>
      </c>
      <c r="F1531" s="15">
        <v>1393</v>
      </c>
      <c r="G1531" s="15">
        <v>2786</v>
      </c>
      <c r="H1531" s="15">
        <v>0</v>
      </c>
      <c r="I1531" s="15">
        <v>0</v>
      </c>
      <c r="J1531" s="15">
        <v>0</v>
      </c>
      <c r="K1531" s="15">
        <v>1393</v>
      </c>
      <c r="L1531" s="15">
        <v>1393</v>
      </c>
      <c r="M1531" s="15">
        <v>2786</v>
      </c>
      <c r="O1531" s="13"/>
      <c r="P1531" s="13"/>
    </row>
    <row r="1532" spans="1:16" s="93" customFormat="1" ht="12.9" customHeight="1" x14ac:dyDescent="0.2">
      <c r="A1532" s="11" t="str">
        <f t="shared" si="30"/>
        <v>GLADSTONE1985</v>
      </c>
      <c r="B1532" s="95" t="s">
        <v>66</v>
      </c>
      <c r="C1532" s="88">
        <v>1985</v>
      </c>
      <c r="D1532" s="12"/>
      <c r="E1532" s="15">
        <v>2463</v>
      </c>
      <c r="F1532" s="15">
        <v>2440</v>
      </c>
      <c r="G1532" s="15">
        <v>4903</v>
      </c>
      <c r="H1532" s="90">
        <v>0</v>
      </c>
      <c r="I1532" s="90">
        <v>0</v>
      </c>
      <c r="J1532" s="15">
        <v>0</v>
      </c>
      <c r="K1532" s="15">
        <v>2463</v>
      </c>
      <c r="L1532" s="15">
        <v>2440</v>
      </c>
      <c r="M1532" s="15">
        <v>4903</v>
      </c>
      <c r="O1532" s="13"/>
      <c r="P1532" s="13"/>
    </row>
    <row r="1533" spans="1:16" s="93" customFormat="1" ht="12.9" customHeight="1" x14ac:dyDescent="0.2">
      <c r="A1533" s="11" t="str">
        <f t="shared" si="30"/>
        <v>GLADSTONE1986</v>
      </c>
      <c r="B1533" s="3" t="s">
        <v>66</v>
      </c>
      <c r="C1533" s="12">
        <v>1986</v>
      </c>
      <c r="D1533" s="12"/>
      <c r="E1533" s="13">
        <v>2293</v>
      </c>
      <c r="F1533" s="13">
        <v>2305</v>
      </c>
      <c r="G1533" s="13">
        <v>4598</v>
      </c>
      <c r="H1533" s="13">
        <v>0</v>
      </c>
      <c r="I1533" s="13">
        <v>0</v>
      </c>
      <c r="J1533" s="13">
        <v>0</v>
      </c>
      <c r="K1533" s="15">
        <v>2293</v>
      </c>
      <c r="L1533" s="15">
        <v>2305</v>
      </c>
      <c r="M1533" s="15">
        <v>4598</v>
      </c>
      <c r="O1533" s="13"/>
      <c r="P1533" s="13"/>
    </row>
    <row r="1534" spans="1:16" s="93" customFormat="1" ht="12.9" customHeight="1" x14ac:dyDescent="0.2">
      <c r="A1534" s="11" t="str">
        <f t="shared" si="30"/>
        <v>GLADSTONE1987</v>
      </c>
      <c r="B1534" s="95" t="s">
        <v>66</v>
      </c>
      <c r="C1534" s="88">
        <v>1987</v>
      </c>
      <c r="D1534" s="89"/>
      <c r="E1534" s="15">
        <v>2752</v>
      </c>
      <c r="F1534" s="15">
        <v>2710</v>
      </c>
      <c r="G1534" s="15">
        <v>5462</v>
      </c>
      <c r="H1534" s="90">
        <v>0</v>
      </c>
      <c r="I1534" s="90">
        <v>0</v>
      </c>
      <c r="J1534" s="15">
        <v>0</v>
      </c>
      <c r="K1534" s="15">
        <v>2752</v>
      </c>
      <c r="L1534" s="15">
        <v>2710</v>
      </c>
      <c r="M1534" s="15">
        <v>5462</v>
      </c>
      <c r="O1534" s="13"/>
      <c r="P1534" s="13"/>
    </row>
    <row r="1535" spans="1:16" s="93" customFormat="1" ht="12.9" customHeight="1" x14ac:dyDescent="0.2">
      <c r="A1535" s="11" t="str">
        <f t="shared" si="30"/>
        <v>GLADSTONE1988</v>
      </c>
      <c r="B1535" s="3" t="s">
        <v>66</v>
      </c>
      <c r="C1535" s="12">
        <v>1988</v>
      </c>
      <c r="D1535" s="12"/>
      <c r="E1535" s="13">
        <v>3024</v>
      </c>
      <c r="F1535" s="13">
        <v>3050</v>
      </c>
      <c r="G1535" s="13">
        <v>6074</v>
      </c>
      <c r="H1535" s="13">
        <v>0</v>
      </c>
      <c r="I1535" s="13">
        <v>0</v>
      </c>
      <c r="J1535" s="13">
        <v>0</v>
      </c>
      <c r="K1535" s="15">
        <v>3024</v>
      </c>
      <c r="L1535" s="15">
        <v>3050</v>
      </c>
      <c r="M1535" s="15">
        <v>6074</v>
      </c>
      <c r="O1535" s="13"/>
      <c r="P1535" s="13"/>
    </row>
    <row r="1536" spans="1:16" s="93" customFormat="1" ht="12.9" customHeight="1" x14ac:dyDescent="0.2">
      <c r="A1536" s="11" t="str">
        <f t="shared" si="30"/>
        <v>GLADSTONE1989</v>
      </c>
      <c r="B1536" s="3" t="s">
        <v>66</v>
      </c>
      <c r="C1536" s="12">
        <v>1989</v>
      </c>
      <c r="D1536" s="12"/>
      <c r="E1536" s="13">
        <v>3214</v>
      </c>
      <c r="F1536" s="13">
        <v>3142</v>
      </c>
      <c r="G1536" s="13">
        <v>6356</v>
      </c>
      <c r="H1536" s="13">
        <v>0</v>
      </c>
      <c r="I1536" s="13">
        <v>0</v>
      </c>
      <c r="J1536" s="13">
        <v>0</v>
      </c>
      <c r="K1536" s="15">
        <v>3214</v>
      </c>
      <c r="L1536" s="15">
        <v>3142</v>
      </c>
      <c r="M1536" s="15">
        <v>6356</v>
      </c>
      <c r="O1536" s="13"/>
      <c r="P1536" s="13"/>
    </row>
    <row r="1537" spans="1:16" s="93" customFormat="1" ht="12.9" customHeight="1" x14ac:dyDescent="0.2">
      <c r="A1537" s="11" t="str">
        <f t="shared" si="30"/>
        <v>GLADSTONE1990</v>
      </c>
      <c r="B1537" s="3" t="s">
        <v>66</v>
      </c>
      <c r="C1537" s="12">
        <v>1990</v>
      </c>
      <c r="D1537" s="12"/>
      <c r="E1537" s="13">
        <v>3113</v>
      </c>
      <c r="F1537" s="13">
        <v>3153</v>
      </c>
      <c r="G1537" s="13">
        <v>6266</v>
      </c>
      <c r="H1537" s="13">
        <v>0</v>
      </c>
      <c r="I1537" s="13">
        <v>0</v>
      </c>
      <c r="J1537" s="13">
        <v>0</v>
      </c>
      <c r="K1537" s="15">
        <v>3113</v>
      </c>
      <c r="L1537" s="15">
        <v>3153</v>
      </c>
      <c r="M1537" s="15">
        <v>6266</v>
      </c>
      <c r="O1537" s="13"/>
      <c r="P1537" s="13"/>
    </row>
    <row r="1538" spans="1:16" s="93" customFormat="1" ht="12.9" customHeight="1" x14ac:dyDescent="0.2">
      <c r="A1538" s="11" t="str">
        <f t="shared" si="30"/>
        <v>GLADSTONE1991</v>
      </c>
      <c r="B1538" s="3" t="s">
        <v>66</v>
      </c>
      <c r="C1538" s="12">
        <v>1991</v>
      </c>
      <c r="D1538" s="12"/>
      <c r="E1538" s="13">
        <v>4508</v>
      </c>
      <c r="F1538" s="13">
        <v>4529</v>
      </c>
      <c r="G1538" s="13">
        <v>9037</v>
      </c>
      <c r="H1538" s="13">
        <v>0</v>
      </c>
      <c r="I1538" s="13">
        <v>0</v>
      </c>
      <c r="J1538" s="13">
        <v>0</v>
      </c>
      <c r="K1538" s="15">
        <v>4508</v>
      </c>
      <c r="L1538" s="15">
        <v>4529</v>
      </c>
      <c r="M1538" s="15">
        <v>9037</v>
      </c>
      <c r="O1538" s="13"/>
      <c r="P1538" s="13"/>
    </row>
    <row r="1539" spans="1:16" s="93" customFormat="1" ht="12.9" customHeight="1" x14ac:dyDescent="0.2">
      <c r="A1539" s="11" t="str">
        <f t="shared" si="30"/>
        <v>GLADSTONE1992</v>
      </c>
      <c r="B1539" s="3" t="s">
        <v>66</v>
      </c>
      <c r="C1539" s="12">
        <v>1992</v>
      </c>
      <c r="D1539" s="12"/>
      <c r="E1539" s="13">
        <v>4208</v>
      </c>
      <c r="F1539" s="13">
        <v>4168</v>
      </c>
      <c r="G1539" s="13">
        <v>8376</v>
      </c>
      <c r="H1539" s="13">
        <v>0</v>
      </c>
      <c r="I1539" s="13">
        <v>0</v>
      </c>
      <c r="J1539" s="13">
        <v>0</v>
      </c>
      <c r="K1539" s="15">
        <v>4208</v>
      </c>
      <c r="L1539" s="15">
        <v>4168</v>
      </c>
      <c r="M1539" s="15">
        <v>8376</v>
      </c>
      <c r="O1539" s="13"/>
      <c r="P1539" s="13"/>
    </row>
    <row r="1540" spans="1:16" s="93" customFormat="1" ht="12.9" customHeight="1" x14ac:dyDescent="0.2">
      <c r="A1540" s="11" t="str">
        <f t="shared" si="30"/>
        <v>GLADSTONE1993</v>
      </c>
      <c r="B1540" s="93" t="s">
        <v>66</v>
      </c>
      <c r="C1540" s="88">
        <v>1993</v>
      </c>
      <c r="D1540" s="89"/>
      <c r="E1540" s="15">
        <v>4073</v>
      </c>
      <c r="F1540" s="15">
        <v>4065</v>
      </c>
      <c r="G1540" s="15">
        <v>8138</v>
      </c>
      <c r="H1540" s="15">
        <v>0</v>
      </c>
      <c r="I1540" s="15">
        <v>0</v>
      </c>
      <c r="J1540" s="15">
        <v>0</v>
      </c>
      <c r="K1540" s="15">
        <v>4073</v>
      </c>
      <c r="L1540" s="15">
        <v>4065</v>
      </c>
      <c r="M1540" s="15">
        <v>8138</v>
      </c>
      <c r="O1540" s="13"/>
      <c r="P1540" s="13"/>
    </row>
    <row r="1541" spans="1:16" s="93" customFormat="1" ht="12.9" customHeight="1" x14ac:dyDescent="0.2">
      <c r="A1541" s="11" t="str">
        <f t="shared" si="30"/>
        <v>GLADSTONE1994</v>
      </c>
      <c r="B1541" s="95" t="s">
        <v>66</v>
      </c>
      <c r="C1541" s="88">
        <v>1994</v>
      </c>
      <c r="D1541" s="89"/>
      <c r="E1541" s="15">
        <v>4198</v>
      </c>
      <c r="F1541" s="15">
        <v>4199</v>
      </c>
      <c r="G1541" s="15">
        <v>8397</v>
      </c>
      <c r="H1541" s="90">
        <v>0</v>
      </c>
      <c r="I1541" s="90">
        <v>0</v>
      </c>
      <c r="J1541" s="15">
        <v>0</v>
      </c>
      <c r="K1541" s="15">
        <v>4198</v>
      </c>
      <c r="L1541" s="15">
        <v>4199</v>
      </c>
      <c r="M1541" s="15">
        <v>8397</v>
      </c>
      <c r="O1541" s="13"/>
      <c r="P1541" s="13"/>
    </row>
    <row r="1542" spans="1:16" s="93" customFormat="1" ht="12.9" customHeight="1" x14ac:dyDescent="0.2">
      <c r="A1542" s="11" t="str">
        <f t="shared" si="30"/>
        <v>GLADSTONE1995</v>
      </c>
      <c r="B1542" s="93" t="s">
        <v>66</v>
      </c>
      <c r="C1542" s="88">
        <v>1995</v>
      </c>
      <c r="D1542" s="89"/>
      <c r="E1542" s="15">
        <v>3915</v>
      </c>
      <c r="F1542" s="15">
        <v>3919</v>
      </c>
      <c r="G1542" s="15">
        <v>7834</v>
      </c>
      <c r="H1542" s="15">
        <v>0</v>
      </c>
      <c r="I1542" s="15">
        <v>0</v>
      </c>
      <c r="J1542" s="15">
        <v>0</v>
      </c>
      <c r="K1542" s="15">
        <v>3915</v>
      </c>
      <c r="L1542" s="15">
        <v>3919</v>
      </c>
      <c r="M1542" s="15">
        <v>7834</v>
      </c>
      <c r="O1542" s="13"/>
      <c r="P1542" s="13"/>
    </row>
    <row r="1543" spans="1:16" s="93" customFormat="1" ht="12.9" customHeight="1" x14ac:dyDescent="0.2">
      <c r="A1543" s="11" t="str">
        <f t="shared" si="30"/>
        <v>GLADSTONE1996</v>
      </c>
      <c r="B1543" s="3" t="s">
        <v>66</v>
      </c>
      <c r="C1543" s="12">
        <v>1996</v>
      </c>
      <c r="D1543" s="12"/>
      <c r="E1543" s="13">
        <v>4002</v>
      </c>
      <c r="F1543" s="13">
        <v>4001</v>
      </c>
      <c r="G1543" s="13">
        <v>8003</v>
      </c>
      <c r="H1543" s="13">
        <v>0</v>
      </c>
      <c r="I1543" s="13">
        <v>0</v>
      </c>
      <c r="J1543" s="13">
        <v>0</v>
      </c>
      <c r="K1543" s="15">
        <v>4002</v>
      </c>
      <c r="L1543" s="15">
        <v>4001</v>
      </c>
      <c r="M1543" s="15">
        <v>8003</v>
      </c>
      <c r="O1543" s="13"/>
      <c r="P1543" s="13"/>
    </row>
    <row r="1544" spans="1:16" s="93" customFormat="1" ht="12.9" customHeight="1" x14ac:dyDescent="0.2">
      <c r="A1544" s="11" t="str">
        <f t="shared" si="30"/>
        <v>GLADSTONE1997</v>
      </c>
      <c r="B1544" s="95" t="s">
        <v>66</v>
      </c>
      <c r="C1544" s="88">
        <v>1997</v>
      </c>
      <c r="D1544" s="89"/>
      <c r="E1544" s="15">
        <v>3878</v>
      </c>
      <c r="F1544" s="15">
        <v>3871</v>
      </c>
      <c r="G1544" s="15">
        <v>7749</v>
      </c>
      <c r="H1544" s="90">
        <v>0</v>
      </c>
      <c r="I1544" s="90">
        <v>0</v>
      </c>
      <c r="J1544" s="15">
        <v>0</v>
      </c>
      <c r="K1544" s="15">
        <v>3878</v>
      </c>
      <c r="L1544" s="15">
        <v>3871</v>
      </c>
      <c r="M1544" s="15">
        <v>7749</v>
      </c>
      <c r="O1544" s="13"/>
      <c r="P1544" s="13"/>
    </row>
    <row r="1545" spans="1:16" s="93" customFormat="1" ht="12.9" customHeight="1" x14ac:dyDescent="0.2">
      <c r="A1545" s="11" t="str">
        <f t="shared" si="30"/>
        <v>GLADSTONE1998</v>
      </c>
      <c r="B1545" s="93" t="s">
        <v>66</v>
      </c>
      <c r="C1545" s="12">
        <v>1998</v>
      </c>
      <c r="D1545" s="89"/>
      <c r="E1545" s="94">
        <v>3603</v>
      </c>
      <c r="F1545" s="94">
        <v>3599</v>
      </c>
      <c r="G1545" s="94">
        <v>7202</v>
      </c>
      <c r="H1545" s="94">
        <v>0</v>
      </c>
      <c r="I1545" s="94">
        <v>0</v>
      </c>
      <c r="J1545" s="94">
        <v>0</v>
      </c>
      <c r="K1545" s="15">
        <v>3603</v>
      </c>
      <c r="L1545" s="15">
        <v>3599</v>
      </c>
      <c r="M1545" s="15">
        <v>7202</v>
      </c>
      <c r="O1545" s="13"/>
      <c r="P1545" s="13"/>
    </row>
    <row r="1546" spans="1:16" s="93" customFormat="1" ht="12.9" customHeight="1" x14ac:dyDescent="0.2">
      <c r="A1546" s="11" t="str">
        <f t="shared" si="30"/>
        <v>GLADSTONE1999</v>
      </c>
      <c r="B1546" s="93" t="s">
        <v>66</v>
      </c>
      <c r="C1546" s="88">
        <v>1999</v>
      </c>
      <c r="D1546" s="89"/>
      <c r="E1546" s="15">
        <v>3761</v>
      </c>
      <c r="F1546" s="15">
        <v>3755</v>
      </c>
      <c r="G1546" s="15">
        <v>7516</v>
      </c>
      <c r="H1546" s="15">
        <v>0</v>
      </c>
      <c r="I1546" s="15">
        <v>0</v>
      </c>
      <c r="J1546" s="15">
        <v>0</v>
      </c>
      <c r="K1546" s="15">
        <v>3761</v>
      </c>
      <c r="L1546" s="15">
        <v>3755</v>
      </c>
      <c r="M1546" s="15">
        <v>7516</v>
      </c>
      <c r="O1546" s="13"/>
      <c r="P1546" s="13"/>
    </row>
    <row r="1547" spans="1:16" s="93" customFormat="1" ht="12.9" customHeight="1" x14ac:dyDescent="0.2">
      <c r="A1547" s="11" t="str">
        <f t="shared" si="30"/>
        <v>GLADSTONE2000</v>
      </c>
      <c r="B1547" s="95" t="s">
        <v>66</v>
      </c>
      <c r="C1547" s="88">
        <v>2000</v>
      </c>
      <c r="D1547" s="89"/>
      <c r="E1547" s="15">
        <v>3594</v>
      </c>
      <c r="F1547" s="15">
        <v>3584</v>
      </c>
      <c r="G1547" s="15">
        <v>7178</v>
      </c>
      <c r="H1547" s="90">
        <v>0</v>
      </c>
      <c r="I1547" s="90">
        <v>0</v>
      </c>
      <c r="J1547" s="15">
        <v>0</v>
      </c>
      <c r="K1547" s="15">
        <v>3594</v>
      </c>
      <c r="L1547" s="15">
        <v>3584</v>
      </c>
      <c r="M1547" s="15">
        <v>7178</v>
      </c>
      <c r="O1547" s="13"/>
      <c r="P1547" s="13"/>
    </row>
    <row r="1548" spans="1:16" s="93" customFormat="1" ht="12.9" customHeight="1" x14ac:dyDescent="0.2">
      <c r="A1548" s="11" t="str">
        <f t="shared" si="30"/>
        <v>GLADSTONE2001</v>
      </c>
      <c r="B1548" s="3" t="s">
        <v>66</v>
      </c>
      <c r="C1548" s="12">
        <v>2001</v>
      </c>
      <c r="D1548" s="12"/>
      <c r="E1548" s="13">
        <v>2846</v>
      </c>
      <c r="F1548" s="13">
        <v>2844</v>
      </c>
      <c r="G1548" s="13">
        <v>5690</v>
      </c>
      <c r="H1548" s="13">
        <v>0</v>
      </c>
      <c r="I1548" s="13">
        <v>0</v>
      </c>
      <c r="J1548" s="13">
        <v>0</v>
      </c>
      <c r="K1548" s="15">
        <v>2846</v>
      </c>
      <c r="L1548" s="15">
        <v>2844</v>
      </c>
      <c r="M1548" s="15">
        <v>5690</v>
      </c>
      <c r="O1548" s="13"/>
      <c r="P1548" s="13"/>
    </row>
    <row r="1549" spans="1:16" s="93" customFormat="1" ht="12.9" customHeight="1" x14ac:dyDescent="0.2">
      <c r="A1549" s="11" t="str">
        <f t="shared" si="30"/>
        <v>GLADSTONE2002</v>
      </c>
      <c r="B1549" s="95" t="s">
        <v>66</v>
      </c>
      <c r="C1549" s="88">
        <v>2002</v>
      </c>
      <c r="D1549" s="89"/>
      <c r="E1549" s="15">
        <v>3104</v>
      </c>
      <c r="F1549" s="15">
        <v>3103</v>
      </c>
      <c r="G1549" s="15">
        <v>6207</v>
      </c>
      <c r="H1549" s="90">
        <v>0</v>
      </c>
      <c r="I1549" s="90">
        <v>0</v>
      </c>
      <c r="J1549" s="15">
        <v>0</v>
      </c>
      <c r="K1549" s="15">
        <v>3104</v>
      </c>
      <c r="L1549" s="15">
        <v>3103</v>
      </c>
      <c r="M1549" s="15">
        <v>6207</v>
      </c>
      <c r="O1549" s="13"/>
      <c r="P1549" s="13"/>
    </row>
    <row r="1550" spans="1:16" s="93" customFormat="1" ht="12.9" customHeight="1" x14ac:dyDescent="0.2">
      <c r="A1550" s="11" t="str">
        <f t="shared" si="30"/>
        <v>GLADSTONE2003</v>
      </c>
      <c r="B1550" s="91" t="s">
        <v>66</v>
      </c>
      <c r="C1550" s="16">
        <v>2003</v>
      </c>
      <c r="D1550" s="89"/>
      <c r="E1550" s="92">
        <v>2984</v>
      </c>
      <c r="F1550" s="92">
        <v>2991</v>
      </c>
      <c r="G1550" s="92">
        <v>5975</v>
      </c>
      <c r="H1550" s="92">
        <v>0</v>
      </c>
      <c r="I1550" s="92">
        <v>0</v>
      </c>
      <c r="J1550" s="92">
        <v>0</v>
      </c>
      <c r="K1550" s="15">
        <v>2984</v>
      </c>
      <c r="L1550" s="15">
        <v>2991</v>
      </c>
      <c r="M1550" s="15">
        <v>5975</v>
      </c>
      <c r="O1550" s="13"/>
      <c r="P1550" s="13"/>
    </row>
    <row r="1551" spans="1:16" s="93" customFormat="1" ht="12.9" customHeight="1" x14ac:dyDescent="0.2">
      <c r="A1551" s="11" t="str">
        <f t="shared" si="30"/>
        <v>GLADSTONE2004</v>
      </c>
      <c r="B1551" s="3" t="s">
        <v>66</v>
      </c>
      <c r="C1551" s="12">
        <v>2004</v>
      </c>
      <c r="D1551" s="12"/>
      <c r="E1551" s="13">
        <v>2746</v>
      </c>
      <c r="F1551" s="13">
        <v>2741</v>
      </c>
      <c r="G1551" s="13">
        <v>5487</v>
      </c>
      <c r="H1551" s="13">
        <v>0</v>
      </c>
      <c r="I1551" s="13">
        <v>0</v>
      </c>
      <c r="J1551" s="13">
        <v>0</v>
      </c>
      <c r="K1551" s="15">
        <v>2746</v>
      </c>
      <c r="L1551" s="15">
        <v>2741</v>
      </c>
      <c r="M1551" s="15">
        <v>5487</v>
      </c>
      <c r="O1551" s="13"/>
      <c r="P1551" s="13"/>
    </row>
    <row r="1552" spans="1:16" s="93" customFormat="1" ht="12.9" customHeight="1" x14ac:dyDescent="0.2">
      <c r="A1552" s="11" t="str">
        <f t="shared" si="30"/>
        <v>GLADSTONE2005</v>
      </c>
      <c r="B1552" s="3" t="s">
        <v>66</v>
      </c>
      <c r="C1552" s="12">
        <v>2005</v>
      </c>
      <c r="D1552" s="12"/>
      <c r="E1552" s="13">
        <v>2679</v>
      </c>
      <c r="F1552" s="13">
        <v>2674</v>
      </c>
      <c r="G1552" s="13">
        <v>5353</v>
      </c>
      <c r="H1552" s="13">
        <v>0</v>
      </c>
      <c r="I1552" s="13">
        <v>0</v>
      </c>
      <c r="J1552" s="13">
        <v>0</v>
      </c>
      <c r="K1552" s="15">
        <v>2679</v>
      </c>
      <c r="L1552" s="15">
        <v>2674</v>
      </c>
      <c r="M1552" s="15">
        <v>5353</v>
      </c>
      <c r="O1552" s="13"/>
      <c r="P1552" s="13"/>
    </row>
    <row r="1553" spans="1:16" s="93" customFormat="1" ht="12.9" customHeight="1" x14ac:dyDescent="0.2">
      <c r="A1553" s="11" t="str">
        <f t="shared" si="30"/>
        <v>GLADSTONE2006</v>
      </c>
      <c r="B1553" s="93" t="s">
        <v>66</v>
      </c>
      <c r="C1553" s="88">
        <v>2006</v>
      </c>
      <c r="D1553" s="89"/>
      <c r="E1553" s="15">
        <v>2725</v>
      </c>
      <c r="F1553" s="15">
        <v>2722</v>
      </c>
      <c r="G1553" s="15">
        <v>5447</v>
      </c>
      <c r="H1553" s="15">
        <v>0</v>
      </c>
      <c r="I1553" s="15">
        <v>0</v>
      </c>
      <c r="J1553" s="15">
        <v>0</v>
      </c>
      <c r="K1553" s="15">
        <v>2725</v>
      </c>
      <c r="L1553" s="15">
        <v>2722</v>
      </c>
      <c r="M1553" s="15">
        <v>5447</v>
      </c>
      <c r="O1553" s="13"/>
      <c r="P1553" s="13"/>
    </row>
    <row r="1554" spans="1:16" s="93" customFormat="1" ht="12.9" customHeight="1" x14ac:dyDescent="0.2">
      <c r="A1554" s="11" t="str">
        <f t="shared" si="30"/>
        <v>GLADSTONE2007</v>
      </c>
      <c r="B1554" s="95" t="s">
        <v>66</v>
      </c>
      <c r="C1554" s="88">
        <v>2007</v>
      </c>
      <c r="D1554" s="89"/>
      <c r="E1554" s="15">
        <v>2689</v>
      </c>
      <c r="F1554" s="15">
        <v>2685</v>
      </c>
      <c r="G1554" s="15">
        <v>5374</v>
      </c>
      <c r="H1554" s="90">
        <v>0</v>
      </c>
      <c r="I1554" s="90">
        <v>0</v>
      </c>
      <c r="J1554" s="15">
        <v>0</v>
      </c>
      <c r="K1554" s="15">
        <v>2689</v>
      </c>
      <c r="L1554" s="15">
        <v>2685</v>
      </c>
      <c r="M1554" s="15">
        <v>5374</v>
      </c>
      <c r="O1554" s="13"/>
      <c r="P1554" s="13"/>
    </row>
    <row r="1555" spans="1:16" s="93" customFormat="1" ht="12.9" customHeight="1" x14ac:dyDescent="0.2">
      <c r="A1555" s="11" t="str">
        <f t="shared" si="30"/>
        <v>GLADSTONE2008</v>
      </c>
      <c r="B1555" s="3" t="s">
        <v>66</v>
      </c>
      <c r="C1555" s="12">
        <v>2008</v>
      </c>
      <c r="D1555" s="12"/>
      <c r="E1555" s="13">
        <v>2482</v>
      </c>
      <c r="F1555" s="13">
        <v>2481</v>
      </c>
      <c r="G1555" s="13">
        <v>4963</v>
      </c>
      <c r="H1555" s="13">
        <v>0</v>
      </c>
      <c r="I1555" s="13">
        <v>0</v>
      </c>
      <c r="J1555" s="13">
        <v>0</v>
      </c>
      <c r="K1555" s="15">
        <v>2482</v>
      </c>
      <c r="L1555" s="15">
        <v>2481</v>
      </c>
      <c r="M1555" s="15">
        <v>4963</v>
      </c>
      <c r="O1555" s="13"/>
      <c r="P1555" s="13"/>
    </row>
    <row r="1556" spans="1:16" s="93" customFormat="1" ht="12.9" customHeight="1" x14ac:dyDescent="0.2">
      <c r="A1556" s="11" t="str">
        <f t="shared" si="30"/>
        <v>GLADSTONE2009</v>
      </c>
      <c r="B1556" s="95" t="s">
        <v>66</v>
      </c>
      <c r="C1556" s="88">
        <v>2009</v>
      </c>
      <c r="D1556" s="89"/>
      <c r="E1556" s="15">
        <v>2430</v>
      </c>
      <c r="F1556" s="15">
        <v>2430</v>
      </c>
      <c r="G1556" s="15">
        <v>4860</v>
      </c>
      <c r="H1556" s="90">
        <v>0</v>
      </c>
      <c r="I1556" s="90">
        <v>0</v>
      </c>
      <c r="J1556" s="15">
        <v>0</v>
      </c>
      <c r="K1556" s="15">
        <v>2430</v>
      </c>
      <c r="L1556" s="15">
        <v>2430</v>
      </c>
      <c r="M1556" s="15">
        <v>4860</v>
      </c>
      <c r="O1556" s="13"/>
      <c r="P1556" s="13"/>
    </row>
    <row r="1557" spans="1:16" s="93" customFormat="1" ht="12.9" customHeight="1" x14ac:dyDescent="0.2">
      <c r="A1557" s="11" t="str">
        <f t="shared" si="30"/>
        <v>GLADSTONE2010</v>
      </c>
      <c r="B1557" s="3" t="s">
        <v>66</v>
      </c>
      <c r="C1557" s="12">
        <v>2010</v>
      </c>
      <c r="D1557" s="12"/>
      <c r="E1557" s="13">
        <v>2569</v>
      </c>
      <c r="F1557" s="13">
        <v>2554</v>
      </c>
      <c r="G1557" s="13">
        <v>5123</v>
      </c>
      <c r="H1557" s="13">
        <v>0</v>
      </c>
      <c r="I1557" s="13">
        <v>0</v>
      </c>
      <c r="J1557" s="13">
        <v>0</v>
      </c>
      <c r="K1557" s="15">
        <v>2569</v>
      </c>
      <c r="L1557" s="15">
        <v>2554</v>
      </c>
      <c r="M1557" s="15">
        <v>5123</v>
      </c>
      <c r="O1557" s="13"/>
      <c r="P1557" s="13"/>
    </row>
    <row r="1558" spans="1:16" s="93" customFormat="1" ht="12.9" customHeight="1" x14ac:dyDescent="0.2">
      <c r="A1558" s="11" t="str">
        <f t="shared" si="30"/>
        <v>GLADSTONE2011</v>
      </c>
      <c r="B1558" s="3" t="s">
        <v>66</v>
      </c>
      <c r="C1558" s="12">
        <v>2011</v>
      </c>
      <c r="D1558" s="12"/>
      <c r="E1558" s="13">
        <v>3277</v>
      </c>
      <c r="F1558" s="13">
        <v>3274</v>
      </c>
      <c r="G1558" s="13">
        <v>6551</v>
      </c>
      <c r="H1558" s="13">
        <v>0</v>
      </c>
      <c r="I1558" s="13">
        <v>0</v>
      </c>
      <c r="J1558" s="13">
        <v>0</v>
      </c>
      <c r="K1558" s="15">
        <v>3277</v>
      </c>
      <c r="L1558" s="15">
        <v>3274</v>
      </c>
      <c r="M1558" s="15">
        <v>6551</v>
      </c>
      <c r="O1558" s="13"/>
      <c r="P1558" s="13"/>
    </row>
    <row r="1559" spans="1:16" s="93" customFormat="1" ht="12.9" customHeight="1" x14ac:dyDescent="0.2">
      <c r="A1559" s="11" t="str">
        <f t="shared" si="30"/>
        <v>GLADSTONE2012</v>
      </c>
      <c r="B1559" s="3" t="s">
        <v>66</v>
      </c>
      <c r="C1559" s="12">
        <v>2012</v>
      </c>
      <c r="D1559" s="12"/>
      <c r="E1559" s="13">
        <v>4449</v>
      </c>
      <c r="F1559" s="13">
        <v>4440</v>
      </c>
      <c r="G1559" s="13">
        <v>8889</v>
      </c>
      <c r="H1559" s="13">
        <v>0</v>
      </c>
      <c r="I1559" s="13">
        <v>0</v>
      </c>
      <c r="J1559" s="13">
        <v>0</v>
      </c>
      <c r="K1559" s="15">
        <v>4449</v>
      </c>
      <c r="L1559" s="15">
        <v>4440</v>
      </c>
      <c r="M1559" s="15">
        <v>8889</v>
      </c>
      <c r="O1559" s="13"/>
      <c r="P1559" s="13"/>
    </row>
    <row r="1560" spans="1:16" s="93" customFormat="1" ht="12.9" customHeight="1" x14ac:dyDescent="0.2">
      <c r="A1560" s="11" t="str">
        <f t="shared" si="30"/>
        <v>GLADSTONE2013</v>
      </c>
      <c r="B1560" s="3" t="s">
        <v>66</v>
      </c>
      <c r="C1560" s="12">
        <v>2013</v>
      </c>
      <c r="D1560" s="12"/>
      <c r="E1560" s="13">
        <v>5252</v>
      </c>
      <c r="F1560" s="13">
        <v>5244</v>
      </c>
      <c r="G1560" s="13">
        <v>10496</v>
      </c>
      <c r="H1560" s="13">
        <v>0</v>
      </c>
      <c r="I1560" s="13">
        <v>0</v>
      </c>
      <c r="J1560" s="13">
        <v>0</v>
      </c>
      <c r="K1560" s="15">
        <v>5252</v>
      </c>
      <c r="L1560" s="15">
        <v>5244</v>
      </c>
      <c r="M1560" s="15">
        <v>10496</v>
      </c>
      <c r="O1560" s="13"/>
      <c r="P1560" s="13"/>
    </row>
    <row r="1561" spans="1:16" s="93" customFormat="1" ht="12.9" customHeight="1" x14ac:dyDescent="0.2">
      <c r="A1561" s="11" t="str">
        <f t="shared" si="30"/>
        <v>GLADSTONE2014</v>
      </c>
      <c r="B1561" s="3" t="s">
        <v>66</v>
      </c>
      <c r="C1561" s="12">
        <v>2014</v>
      </c>
      <c r="D1561" s="12"/>
      <c r="E1561" s="13">
        <v>5201</v>
      </c>
      <c r="F1561" s="13">
        <v>5178</v>
      </c>
      <c r="G1561" s="13">
        <v>10379</v>
      </c>
      <c r="H1561" s="13">
        <v>0</v>
      </c>
      <c r="I1561" s="13">
        <v>0</v>
      </c>
      <c r="J1561" s="13">
        <v>0</v>
      </c>
      <c r="K1561" s="15">
        <v>5201</v>
      </c>
      <c r="L1561" s="15">
        <v>5178</v>
      </c>
      <c r="M1561" s="15">
        <v>10379</v>
      </c>
      <c r="O1561" s="13"/>
      <c r="P1561" s="13"/>
    </row>
    <row r="1562" spans="1:16" s="93" customFormat="1" ht="12.9" customHeight="1" x14ac:dyDescent="0.2">
      <c r="A1562" s="11" t="str">
        <f t="shared" si="30"/>
        <v>GLADSTONE2015</v>
      </c>
      <c r="B1562" s="3" t="s">
        <v>66</v>
      </c>
      <c r="C1562" s="12">
        <v>2015</v>
      </c>
      <c r="D1562" s="12"/>
      <c r="E1562" s="13">
        <v>4294</v>
      </c>
      <c r="F1562" s="13">
        <v>4243</v>
      </c>
      <c r="G1562" s="13">
        <v>8537</v>
      </c>
      <c r="H1562" s="13">
        <v>0</v>
      </c>
      <c r="I1562" s="13">
        <v>0</v>
      </c>
      <c r="J1562" s="13">
        <v>0</v>
      </c>
      <c r="K1562" s="15">
        <v>4294</v>
      </c>
      <c r="L1562" s="15">
        <v>4243</v>
      </c>
      <c r="M1562" s="15">
        <v>8537</v>
      </c>
      <c r="O1562" s="13"/>
      <c r="P1562" s="13"/>
    </row>
    <row r="1563" spans="1:16" s="93" customFormat="1" ht="12.9" customHeight="1" x14ac:dyDescent="0.2">
      <c r="A1563" s="11" t="str">
        <f t="shared" si="30"/>
        <v>GLADSTONE2016</v>
      </c>
      <c r="B1563" s="3" t="s">
        <v>66</v>
      </c>
      <c r="C1563" s="12">
        <v>2016</v>
      </c>
      <c r="D1563" s="12"/>
      <c r="E1563" s="13">
        <v>3611</v>
      </c>
      <c r="F1563" s="13">
        <v>3606</v>
      </c>
      <c r="G1563" s="13">
        <v>7217</v>
      </c>
      <c r="H1563" s="13">
        <v>0</v>
      </c>
      <c r="I1563" s="13">
        <v>0</v>
      </c>
      <c r="J1563" s="13">
        <v>0</v>
      </c>
      <c r="K1563" s="15">
        <v>3611</v>
      </c>
      <c r="L1563" s="15">
        <v>3606</v>
      </c>
      <c r="M1563" s="15">
        <v>7217</v>
      </c>
      <c r="O1563" s="13"/>
      <c r="P1563" s="13"/>
    </row>
    <row r="1564" spans="1:16" s="93" customFormat="1" ht="12.9" customHeight="1" x14ac:dyDescent="0.2">
      <c r="A1564" s="11" t="str">
        <f t="shared" si="30"/>
        <v>GLADSTONE2017</v>
      </c>
      <c r="B1564" s="95" t="s">
        <v>66</v>
      </c>
      <c r="C1564" s="88">
        <v>2017</v>
      </c>
      <c r="D1564" s="89"/>
      <c r="E1564" s="15">
        <v>2632</v>
      </c>
      <c r="F1564" s="15">
        <v>2625</v>
      </c>
      <c r="G1564" s="15">
        <v>5257</v>
      </c>
      <c r="H1564" s="90">
        <v>0</v>
      </c>
      <c r="I1564" s="90">
        <v>0</v>
      </c>
      <c r="J1564" s="15">
        <v>0</v>
      </c>
      <c r="K1564" s="15">
        <v>2632</v>
      </c>
      <c r="L1564" s="15">
        <v>2625</v>
      </c>
      <c r="M1564" s="15">
        <v>5257</v>
      </c>
      <c r="O1564" s="13"/>
      <c r="P1564" s="13"/>
    </row>
    <row r="1565" spans="1:16" s="93" customFormat="1" ht="12.9" customHeight="1" x14ac:dyDescent="0.2">
      <c r="A1565" s="11" t="str">
        <f t="shared" si="30"/>
        <v>GLADSTONE2018</v>
      </c>
      <c r="B1565" s="3" t="s">
        <v>66</v>
      </c>
      <c r="C1565" s="12">
        <v>2018</v>
      </c>
      <c r="D1565" s="12"/>
      <c r="E1565" s="13">
        <v>2384</v>
      </c>
      <c r="F1565" s="13">
        <v>2373</v>
      </c>
      <c r="G1565" s="13">
        <v>4757</v>
      </c>
      <c r="H1565" s="13">
        <v>0</v>
      </c>
      <c r="I1565" s="13">
        <v>0</v>
      </c>
      <c r="J1565" s="13">
        <v>0</v>
      </c>
      <c r="K1565" s="15">
        <v>2384</v>
      </c>
      <c r="L1565" s="15">
        <v>2373</v>
      </c>
      <c r="M1565" s="15">
        <v>4757</v>
      </c>
      <c r="O1565" s="13"/>
      <c r="P1565" s="13"/>
    </row>
    <row r="1566" spans="1:16" s="93" customFormat="1" ht="12.9" customHeight="1" x14ac:dyDescent="0.2">
      <c r="A1566" s="11" t="str">
        <f t="shared" si="30"/>
        <v>GLADSTONE2019</v>
      </c>
      <c r="B1566" s="3" t="s">
        <v>66</v>
      </c>
      <c r="C1566" s="12">
        <v>2019</v>
      </c>
      <c r="D1566" s="12"/>
      <c r="E1566" s="13">
        <v>2472</v>
      </c>
      <c r="F1566" s="13">
        <v>2469</v>
      </c>
      <c r="G1566" s="13">
        <v>4941</v>
      </c>
      <c r="H1566" s="13">
        <v>0</v>
      </c>
      <c r="I1566" s="13">
        <v>0</v>
      </c>
      <c r="J1566" s="13">
        <v>0</v>
      </c>
      <c r="K1566" s="15">
        <v>2472</v>
      </c>
      <c r="L1566" s="15">
        <v>2469</v>
      </c>
      <c r="M1566" s="15">
        <v>4941</v>
      </c>
      <c r="O1566" s="13"/>
      <c r="P1566" s="13"/>
    </row>
    <row r="1567" spans="1:16" s="93" customFormat="1" ht="12.9" customHeight="1" x14ac:dyDescent="0.2">
      <c r="A1567" s="11" t="str">
        <f t="shared" si="30"/>
        <v>GLADSTONE2020</v>
      </c>
      <c r="B1567" s="93" t="s">
        <v>66</v>
      </c>
      <c r="C1567" s="88">
        <v>2020</v>
      </c>
      <c r="D1567" s="89"/>
      <c r="E1567" s="15">
        <v>1404</v>
      </c>
      <c r="F1567" s="15">
        <v>1404</v>
      </c>
      <c r="G1567" s="15">
        <v>2808</v>
      </c>
      <c r="H1567" s="15">
        <v>0</v>
      </c>
      <c r="I1567" s="15">
        <v>0</v>
      </c>
      <c r="J1567" s="15">
        <v>0</v>
      </c>
      <c r="K1567" s="15">
        <v>1404</v>
      </c>
      <c r="L1567" s="15">
        <v>1404</v>
      </c>
      <c r="M1567" s="15">
        <v>2808</v>
      </c>
      <c r="O1567" s="13"/>
      <c r="P1567" s="13"/>
    </row>
    <row r="1568" spans="1:16" s="93" customFormat="1" ht="12.9" customHeight="1" x14ac:dyDescent="0.2">
      <c r="A1568" s="11" t="str">
        <f t="shared" si="30"/>
        <v>GLADSTONE2021</v>
      </c>
      <c r="B1568" s="3" t="s">
        <v>66</v>
      </c>
      <c r="C1568" s="12">
        <v>2021</v>
      </c>
      <c r="D1568" s="12"/>
      <c r="E1568" s="13">
        <v>1737</v>
      </c>
      <c r="F1568" s="13">
        <v>1735</v>
      </c>
      <c r="G1568" s="13">
        <v>3472</v>
      </c>
      <c r="H1568" s="13">
        <v>0</v>
      </c>
      <c r="I1568" s="13">
        <v>0</v>
      </c>
      <c r="J1568" s="13">
        <v>0</v>
      </c>
      <c r="K1568" s="15">
        <v>1737</v>
      </c>
      <c r="L1568" s="15">
        <v>1735</v>
      </c>
      <c r="M1568" s="15">
        <v>3472</v>
      </c>
      <c r="O1568" s="13"/>
      <c r="P1568" s="13"/>
    </row>
    <row r="1569" spans="1:16" s="93" customFormat="1" ht="12.9" customHeight="1" x14ac:dyDescent="0.2">
      <c r="A1569" s="11" t="str">
        <f t="shared" si="30"/>
        <v>GLADSTONE2022</v>
      </c>
      <c r="B1569" s="93" t="s">
        <v>66</v>
      </c>
      <c r="C1569" s="12">
        <v>2022</v>
      </c>
      <c r="D1569" s="12"/>
      <c r="E1569" s="94">
        <v>1863</v>
      </c>
      <c r="F1569" s="94">
        <v>1857</v>
      </c>
      <c r="G1569" s="94">
        <v>3720</v>
      </c>
      <c r="H1569" s="94">
        <v>0</v>
      </c>
      <c r="I1569" s="94">
        <v>0</v>
      </c>
      <c r="J1569" s="94">
        <v>0</v>
      </c>
      <c r="K1569" s="15">
        <v>1863</v>
      </c>
      <c r="L1569" s="15">
        <v>1857</v>
      </c>
      <c r="M1569" s="15">
        <v>3720</v>
      </c>
      <c r="O1569" s="13"/>
      <c r="P1569" s="13"/>
    </row>
    <row r="1570" spans="1:16" s="93" customFormat="1" ht="12.9" customHeight="1" x14ac:dyDescent="0.2">
      <c r="A1570" s="11" t="str">
        <f t="shared" si="30"/>
        <v>GLADSTONE2023</v>
      </c>
      <c r="B1570" s="3" t="s">
        <v>66</v>
      </c>
      <c r="C1570" s="12">
        <v>2023</v>
      </c>
      <c r="D1570" s="12"/>
      <c r="E1570" s="13">
        <v>2218</v>
      </c>
      <c r="F1570" s="13">
        <v>2208</v>
      </c>
      <c r="G1570" s="13">
        <v>4426</v>
      </c>
      <c r="H1570" s="13">
        <v>0</v>
      </c>
      <c r="I1570" s="13">
        <v>0</v>
      </c>
      <c r="J1570" s="13">
        <v>0</v>
      </c>
      <c r="K1570" s="15">
        <v>2218</v>
      </c>
      <c r="L1570" s="15">
        <v>2208</v>
      </c>
      <c r="M1570" s="15">
        <v>4426</v>
      </c>
      <c r="O1570" s="13"/>
      <c r="P1570" s="13"/>
    </row>
    <row r="1571" spans="1:16" s="93" customFormat="1" ht="12.9" customHeight="1" x14ac:dyDescent="0.2">
      <c r="A1571" s="11" t="str">
        <f t="shared" si="30"/>
        <v>GLADSTONE2024</v>
      </c>
      <c r="B1571" s="95" t="s">
        <v>66</v>
      </c>
      <c r="C1571" s="88">
        <v>2024</v>
      </c>
      <c r="D1571" s="89"/>
      <c r="E1571" s="15">
        <v>1992</v>
      </c>
      <c r="F1571" s="15">
        <v>1991</v>
      </c>
      <c r="G1571" s="15">
        <v>3983</v>
      </c>
      <c r="H1571" s="90">
        <v>0</v>
      </c>
      <c r="I1571" s="90">
        <v>0</v>
      </c>
      <c r="J1571" s="15">
        <v>0</v>
      </c>
      <c r="K1571" s="15">
        <v>1992</v>
      </c>
      <c r="L1571" s="15">
        <v>1991</v>
      </c>
      <c r="M1571" s="15">
        <v>3983</v>
      </c>
      <c r="O1571" s="13"/>
      <c r="P1571" s="13"/>
    </row>
    <row r="1572" spans="1:16" s="93" customFormat="1" ht="12.9" customHeight="1" x14ac:dyDescent="0.2">
      <c r="A1572" s="11" t="str">
        <f t="shared" si="30"/>
        <v>GOLD COAST1985</v>
      </c>
      <c r="B1572" s="95" t="s">
        <v>65</v>
      </c>
      <c r="C1572" s="88">
        <v>1985</v>
      </c>
      <c r="D1572" s="89"/>
      <c r="E1572" s="90">
        <v>6818</v>
      </c>
      <c r="F1572" s="90">
        <v>6833</v>
      </c>
      <c r="G1572" s="15">
        <v>13651</v>
      </c>
      <c r="H1572" s="90">
        <v>0</v>
      </c>
      <c r="I1572" s="90">
        <v>0</v>
      </c>
      <c r="J1572" s="15">
        <v>0</v>
      </c>
      <c r="K1572" s="15">
        <v>6818</v>
      </c>
      <c r="L1572" s="15">
        <v>6833</v>
      </c>
      <c r="M1572" s="15">
        <v>13651</v>
      </c>
      <c r="O1572" s="13"/>
      <c r="P1572" s="13"/>
    </row>
    <row r="1573" spans="1:16" s="93" customFormat="1" ht="12.9" customHeight="1" x14ac:dyDescent="0.2">
      <c r="A1573" s="11" t="str">
        <f t="shared" ref="A1573:A1636" si="31">CONCATENATE(B1573,C1573)</f>
        <v>GOLD COAST1986</v>
      </c>
      <c r="B1573" s="3" t="s">
        <v>65</v>
      </c>
      <c r="C1573" s="12">
        <v>1986</v>
      </c>
      <c r="D1573" s="12"/>
      <c r="E1573" s="13">
        <v>7289</v>
      </c>
      <c r="F1573" s="13">
        <v>7294</v>
      </c>
      <c r="G1573" s="13">
        <v>14583</v>
      </c>
      <c r="H1573" s="13">
        <v>0</v>
      </c>
      <c r="I1573" s="13">
        <v>0</v>
      </c>
      <c r="J1573" s="13">
        <v>0</v>
      </c>
      <c r="K1573" s="15">
        <v>7289</v>
      </c>
      <c r="L1573" s="15">
        <v>7294</v>
      </c>
      <c r="M1573" s="15">
        <v>14583</v>
      </c>
      <c r="O1573" s="13"/>
      <c r="P1573" s="13"/>
    </row>
    <row r="1574" spans="1:16" s="93" customFormat="1" ht="12.9" customHeight="1" x14ac:dyDescent="0.2">
      <c r="A1574" s="11" t="str">
        <f t="shared" si="31"/>
        <v>GOLD COAST1987</v>
      </c>
      <c r="B1574" s="3" t="s">
        <v>65</v>
      </c>
      <c r="C1574" s="12">
        <v>1987</v>
      </c>
      <c r="D1574" s="12"/>
      <c r="E1574" s="13">
        <v>9333</v>
      </c>
      <c r="F1574" s="13">
        <v>9342</v>
      </c>
      <c r="G1574" s="13">
        <v>18675</v>
      </c>
      <c r="H1574" s="13">
        <v>0</v>
      </c>
      <c r="I1574" s="13">
        <v>0</v>
      </c>
      <c r="J1574" s="13">
        <v>0</v>
      </c>
      <c r="K1574" s="15">
        <v>9333</v>
      </c>
      <c r="L1574" s="15">
        <v>9342</v>
      </c>
      <c r="M1574" s="15">
        <v>18675</v>
      </c>
      <c r="O1574" s="13"/>
      <c r="P1574" s="13"/>
    </row>
    <row r="1575" spans="1:16" s="93" customFormat="1" ht="12.9" customHeight="1" x14ac:dyDescent="0.2">
      <c r="A1575" s="11" t="str">
        <f t="shared" si="31"/>
        <v>GOLD COAST1988</v>
      </c>
      <c r="B1575" s="95" t="s">
        <v>65</v>
      </c>
      <c r="C1575" s="88">
        <v>1988</v>
      </c>
      <c r="D1575" s="89"/>
      <c r="E1575" s="15">
        <v>10535</v>
      </c>
      <c r="F1575" s="15">
        <v>10535</v>
      </c>
      <c r="G1575" s="15">
        <v>21070</v>
      </c>
      <c r="H1575" s="90">
        <v>0</v>
      </c>
      <c r="I1575" s="90">
        <v>0</v>
      </c>
      <c r="J1575" s="15">
        <v>0</v>
      </c>
      <c r="K1575" s="15">
        <v>10535</v>
      </c>
      <c r="L1575" s="15">
        <v>10535</v>
      </c>
      <c r="M1575" s="15">
        <v>21070</v>
      </c>
      <c r="O1575" s="13"/>
      <c r="P1575" s="13"/>
    </row>
    <row r="1576" spans="1:16" s="93" customFormat="1" ht="12.9" customHeight="1" x14ac:dyDescent="0.2">
      <c r="A1576" s="11" t="str">
        <f t="shared" si="31"/>
        <v>GOLD COAST1989</v>
      </c>
      <c r="B1576" s="91" t="s">
        <v>65</v>
      </c>
      <c r="C1576" s="16">
        <v>1989</v>
      </c>
      <c r="D1576" s="89"/>
      <c r="E1576" s="92">
        <v>8875</v>
      </c>
      <c r="F1576" s="92">
        <v>8885</v>
      </c>
      <c r="G1576" s="92">
        <v>17760</v>
      </c>
      <c r="H1576" s="92">
        <v>0</v>
      </c>
      <c r="I1576" s="92">
        <v>0</v>
      </c>
      <c r="J1576" s="92">
        <v>0</v>
      </c>
      <c r="K1576" s="15">
        <v>8875</v>
      </c>
      <c r="L1576" s="15">
        <v>8885</v>
      </c>
      <c r="M1576" s="15">
        <v>17760</v>
      </c>
      <c r="O1576" s="13"/>
      <c r="P1576" s="13"/>
    </row>
    <row r="1577" spans="1:16" s="93" customFormat="1" ht="12.9" customHeight="1" x14ac:dyDescent="0.2">
      <c r="A1577" s="11" t="str">
        <f t="shared" si="31"/>
        <v>GOLD COAST1990</v>
      </c>
      <c r="B1577" s="3" t="s">
        <v>65</v>
      </c>
      <c r="C1577" s="12">
        <v>1990</v>
      </c>
      <c r="D1577" s="12"/>
      <c r="E1577" s="13">
        <v>9746</v>
      </c>
      <c r="F1577" s="13">
        <v>9761</v>
      </c>
      <c r="G1577" s="13">
        <v>19507</v>
      </c>
      <c r="H1577" s="13">
        <v>0</v>
      </c>
      <c r="I1577" s="13">
        <v>0</v>
      </c>
      <c r="J1577" s="13">
        <v>0</v>
      </c>
      <c r="K1577" s="15">
        <v>9746</v>
      </c>
      <c r="L1577" s="15">
        <v>9761</v>
      </c>
      <c r="M1577" s="15">
        <v>19507</v>
      </c>
      <c r="O1577" s="13"/>
      <c r="P1577" s="13"/>
    </row>
    <row r="1578" spans="1:16" s="93" customFormat="1" ht="12.9" customHeight="1" x14ac:dyDescent="0.2">
      <c r="A1578" s="11" t="str">
        <f t="shared" si="31"/>
        <v>GOLD COAST1991</v>
      </c>
      <c r="B1578" s="95" t="s">
        <v>65</v>
      </c>
      <c r="C1578" s="88">
        <v>1991</v>
      </c>
      <c r="D1578" s="89"/>
      <c r="E1578" s="15">
        <v>13310</v>
      </c>
      <c r="F1578" s="15">
        <v>13338</v>
      </c>
      <c r="G1578" s="15">
        <v>26648</v>
      </c>
      <c r="H1578" s="90">
        <v>0</v>
      </c>
      <c r="I1578" s="90">
        <v>0</v>
      </c>
      <c r="J1578" s="15">
        <v>0</v>
      </c>
      <c r="K1578" s="15">
        <v>13310</v>
      </c>
      <c r="L1578" s="15">
        <v>13338</v>
      </c>
      <c r="M1578" s="15">
        <v>26648</v>
      </c>
      <c r="O1578" s="13"/>
      <c r="P1578" s="13"/>
    </row>
    <row r="1579" spans="1:16" s="93" customFormat="1" ht="12.9" customHeight="1" x14ac:dyDescent="0.2">
      <c r="A1579" s="11" t="str">
        <f t="shared" si="31"/>
        <v>GOLD COAST1992</v>
      </c>
      <c r="B1579" s="93" t="s">
        <v>65</v>
      </c>
      <c r="C1579" s="12">
        <v>1992</v>
      </c>
      <c r="D1579" s="89"/>
      <c r="E1579" s="94">
        <v>12745</v>
      </c>
      <c r="F1579" s="94">
        <v>12760</v>
      </c>
      <c r="G1579" s="94">
        <v>25505</v>
      </c>
      <c r="H1579" s="94">
        <v>0</v>
      </c>
      <c r="I1579" s="94">
        <v>0</v>
      </c>
      <c r="J1579" s="94">
        <v>0</v>
      </c>
      <c r="K1579" s="15">
        <v>12745</v>
      </c>
      <c r="L1579" s="15">
        <v>12760</v>
      </c>
      <c r="M1579" s="15">
        <v>25505</v>
      </c>
      <c r="O1579" s="13"/>
      <c r="P1579" s="13"/>
    </row>
    <row r="1580" spans="1:16" s="93" customFormat="1" ht="12.9" customHeight="1" x14ac:dyDescent="0.2">
      <c r="A1580" s="11" t="str">
        <f t="shared" si="31"/>
        <v>GOLD COAST1993</v>
      </c>
      <c r="B1580" s="95" t="s">
        <v>65</v>
      </c>
      <c r="C1580" s="88">
        <v>1993</v>
      </c>
      <c r="D1580" s="89"/>
      <c r="E1580" s="15">
        <v>13617</v>
      </c>
      <c r="F1580" s="15">
        <v>13640</v>
      </c>
      <c r="G1580" s="15">
        <v>27257</v>
      </c>
      <c r="H1580" s="90">
        <v>0</v>
      </c>
      <c r="I1580" s="90">
        <v>0</v>
      </c>
      <c r="J1580" s="15">
        <v>0</v>
      </c>
      <c r="K1580" s="15">
        <v>13617</v>
      </c>
      <c r="L1580" s="15">
        <v>13640</v>
      </c>
      <c r="M1580" s="15">
        <v>27257</v>
      </c>
      <c r="O1580" s="13"/>
      <c r="P1580" s="13"/>
    </row>
    <row r="1581" spans="1:16" s="93" customFormat="1" ht="12.9" customHeight="1" x14ac:dyDescent="0.2">
      <c r="A1581" s="11" t="str">
        <f t="shared" si="31"/>
        <v>GOLD COAST1994</v>
      </c>
      <c r="B1581" s="95" t="s">
        <v>65</v>
      </c>
      <c r="C1581" s="88">
        <v>1994</v>
      </c>
      <c r="D1581" s="89"/>
      <c r="E1581" s="15">
        <v>13388</v>
      </c>
      <c r="F1581" s="15">
        <v>13395</v>
      </c>
      <c r="G1581" s="15">
        <v>26783</v>
      </c>
      <c r="H1581" s="90">
        <v>0</v>
      </c>
      <c r="I1581" s="90">
        <v>0</v>
      </c>
      <c r="J1581" s="15">
        <v>0</v>
      </c>
      <c r="K1581" s="15">
        <v>13388</v>
      </c>
      <c r="L1581" s="15">
        <v>13395</v>
      </c>
      <c r="M1581" s="15">
        <v>26783</v>
      </c>
      <c r="O1581" s="13"/>
      <c r="P1581" s="13"/>
    </row>
    <row r="1582" spans="1:16" s="93" customFormat="1" ht="12.9" customHeight="1" x14ac:dyDescent="0.2">
      <c r="A1582" s="11" t="str">
        <f t="shared" si="31"/>
        <v>GOLD COAST1995</v>
      </c>
      <c r="B1582" s="3" t="s">
        <v>65</v>
      </c>
      <c r="C1582" s="12">
        <v>1995</v>
      </c>
      <c r="D1582" s="12"/>
      <c r="E1582" s="13">
        <v>13198</v>
      </c>
      <c r="F1582" s="13">
        <v>13204</v>
      </c>
      <c r="G1582" s="13">
        <v>26402</v>
      </c>
      <c r="H1582" s="13">
        <v>0</v>
      </c>
      <c r="I1582" s="13">
        <v>0</v>
      </c>
      <c r="J1582" s="13">
        <v>0</v>
      </c>
      <c r="K1582" s="15">
        <v>13198</v>
      </c>
      <c r="L1582" s="15">
        <v>13204</v>
      </c>
      <c r="M1582" s="15">
        <v>26402</v>
      </c>
      <c r="O1582" s="13"/>
      <c r="P1582" s="13"/>
    </row>
    <row r="1583" spans="1:16" s="93" customFormat="1" ht="12.9" customHeight="1" x14ac:dyDescent="0.2">
      <c r="A1583" s="11" t="str">
        <f t="shared" si="31"/>
        <v>GOLD COAST1996</v>
      </c>
      <c r="B1583" s="3" t="s">
        <v>65</v>
      </c>
      <c r="C1583" s="12">
        <v>1996</v>
      </c>
      <c r="D1583" s="12"/>
      <c r="E1583" s="13">
        <v>13176</v>
      </c>
      <c r="F1583" s="13">
        <v>13173</v>
      </c>
      <c r="G1583" s="13">
        <v>26349</v>
      </c>
      <c r="H1583" s="13">
        <v>3</v>
      </c>
      <c r="I1583" s="13">
        <v>3</v>
      </c>
      <c r="J1583" s="13">
        <v>6</v>
      </c>
      <c r="K1583" s="15">
        <v>13179</v>
      </c>
      <c r="L1583" s="15">
        <v>13176</v>
      </c>
      <c r="M1583" s="15">
        <v>26355</v>
      </c>
      <c r="O1583" s="13"/>
      <c r="P1583" s="13"/>
    </row>
    <row r="1584" spans="1:16" s="93" customFormat="1" ht="12.9" customHeight="1" x14ac:dyDescent="0.2">
      <c r="A1584" s="11" t="str">
        <f t="shared" si="31"/>
        <v>GOLD COAST1997</v>
      </c>
      <c r="B1584" s="95" t="s">
        <v>65</v>
      </c>
      <c r="C1584" s="88">
        <v>1997</v>
      </c>
      <c r="D1584" s="89"/>
      <c r="E1584" s="15">
        <v>11197</v>
      </c>
      <c r="F1584" s="15">
        <v>11189</v>
      </c>
      <c r="G1584" s="15">
        <v>22386</v>
      </c>
      <c r="H1584" s="90">
        <v>72</v>
      </c>
      <c r="I1584" s="90">
        <v>72</v>
      </c>
      <c r="J1584" s="15">
        <v>144</v>
      </c>
      <c r="K1584" s="15">
        <v>11269</v>
      </c>
      <c r="L1584" s="15">
        <v>11261</v>
      </c>
      <c r="M1584" s="15">
        <v>22530</v>
      </c>
      <c r="O1584" s="13"/>
      <c r="P1584" s="13"/>
    </row>
    <row r="1585" spans="1:16" s="93" customFormat="1" ht="12.9" customHeight="1" x14ac:dyDescent="0.2">
      <c r="A1585" s="11" t="str">
        <f t="shared" si="31"/>
        <v>GOLD COAST1998</v>
      </c>
      <c r="B1585" s="95" t="s">
        <v>65</v>
      </c>
      <c r="C1585" s="88">
        <v>1998</v>
      </c>
      <c r="D1585" s="89"/>
      <c r="E1585" s="15">
        <v>11074</v>
      </c>
      <c r="F1585" s="15">
        <v>11070</v>
      </c>
      <c r="G1585" s="15">
        <v>22144</v>
      </c>
      <c r="H1585" s="90">
        <v>81</v>
      </c>
      <c r="I1585" s="90">
        <v>81</v>
      </c>
      <c r="J1585" s="15">
        <v>162</v>
      </c>
      <c r="K1585" s="15">
        <v>11155</v>
      </c>
      <c r="L1585" s="15">
        <v>11151</v>
      </c>
      <c r="M1585" s="15">
        <v>22306</v>
      </c>
      <c r="O1585" s="13"/>
      <c r="P1585" s="13"/>
    </row>
    <row r="1586" spans="1:16" s="93" customFormat="1" ht="12.9" customHeight="1" x14ac:dyDescent="0.2">
      <c r="A1586" s="11" t="str">
        <f t="shared" si="31"/>
        <v>GOLD COAST1999</v>
      </c>
      <c r="B1586" s="93" t="s">
        <v>65</v>
      </c>
      <c r="C1586" s="88">
        <v>1999</v>
      </c>
      <c r="D1586" s="89"/>
      <c r="E1586" s="15">
        <v>10871</v>
      </c>
      <c r="F1586" s="15">
        <v>10864</v>
      </c>
      <c r="G1586" s="15">
        <v>21735</v>
      </c>
      <c r="H1586" s="15">
        <v>78</v>
      </c>
      <c r="I1586" s="15">
        <v>78</v>
      </c>
      <c r="J1586" s="15">
        <v>156</v>
      </c>
      <c r="K1586" s="15">
        <v>10949</v>
      </c>
      <c r="L1586" s="15">
        <v>10942</v>
      </c>
      <c r="M1586" s="15">
        <v>21891</v>
      </c>
      <c r="O1586" s="13"/>
      <c r="P1586" s="13"/>
    </row>
    <row r="1587" spans="1:16" s="93" customFormat="1" ht="12.9" customHeight="1" x14ac:dyDescent="0.2">
      <c r="A1587" s="11" t="str">
        <f t="shared" si="31"/>
        <v>GOLD COAST2000</v>
      </c>
      <c r="B1587" s="95" t="s">
        <v>65</v>
      </c>
      <c r="C1587" s="88">
        <v>2000</v>
      </c>
      <c r="D1587" s="12"/>
      <c r="E1587" s="15">
        <v>10297</v>
      </c>
      <c r="F1587" s="15">
        <v>10294</v>
      </c>
      <c r="G1587" s="15">
        <v>20591</v>
      </c>
      <c r="H1587" s="90">
        <v>147</v>
      </c>
      <c r="I1587" s="90">
        <v>147</v>
      </c>
      <c r="J1587" s="15">
        <v>294</v>
      </c>
      <c r="K1587" s="15">
        <v>10444</v>
      </c>
      <c r="L1587" s="15">
        <v>10441</v>
      </c>
      <c r="M1587" s="15">
        <v>20885</v>
      </c>
      <c r="O1587" s="13"/>
      <c r="P1587" s="13"/>
    </row>
    <row r="1588" spans="1:16" s="93" customFormat="1" ht="12.9" customHeight="1" x14ac:dyDescent="0.2">
      <c r="A1588" s="11" t="str">
        <f t="shared" si="31"/>
        <v>GOLD COAST2001</v>
      </c>
      <c r="B1588" s="95" t="s">
        <v>65</v>
      </c>
      <c r="C1588" s="88">
        <v>2001</v>
      </c>
      <c r="D1588" s="89"/>
      <c r="E1588" s="15">
        <v>8946</v>
      </c>
      <c r="F1588" s="15">
        <v>8957</v>
      </c>
      <c r="G1588" s="15">
        <v>17903</v>
      </c>
      <c r="H1588" s="90">
        <v>224</v>
      </c>
      <c r="I1588" s="90">
        <v>223</v>
      </c>
      <c r="J1588" s="15">
        <v>447</v>
      </c>
      <c r="K1588" s="15">
        <v>9170</v>
      </c>
      <c r="L1588" s="15">
        <v>9180</v>
      </c>
      <c r="M1588" s="15">
        <v>18350</v>
      </c>
      <c r="O1588" s="13"/>
      <c r="P1588" s="13"/>
    </row>
    <row r="1589" spans="1:16" s="93" customFormat="1" ht="12.9" customHeight="1" x14ac:dyDescent="0.2">
      <c r="A1589" s="11" t="str">
        <f t="shared" si="31"/>
        <v>GOLD COAST2002</v>
      </c>
      <c r="B1589" s="3" t="s">
        <v>65</v>
      </c>
      <c r="C1589" s="12">
        <v>2002</v>
      </c>
      <c r="D1589" s="12"/>
      <c r="E1589" s="13">
        <v>9036</v>
      </c>
      <c r="F1589" s="13">
        <v>9018</v>
      </c>
      <c r="G1589" s="13">
        <v>18054</v>
      </c>
      <c r="H1589" s="13">
        <v>575</v>
      </c>
      <c r="I1589" s="13">
        <v>572</v>
      </c>
      <c r="J1589" s="13">
        <v>1147</v>
      </c>
      <c r="K1589" s="15">
        <v>9611</v>
      </c>
      <c r="L1589" s="15">
        <v>9590</v>
      </c>
      <c r="M1589" s="15">
        <v>19201</v>
      </c>
      <c r="O1589" s="13"/>
      <c r="P1589" s="13"/>
    </row>
    <row r="1590" spans="1:16" s="93" customFormat="1" ht="12.9" customHeight="1" x14ac:dyDescent="0.2">
      <c r="A1590" s="11" t="str">
        <f t="shared" si="31"/>
        <v>GOLD COAST2003</v>
      </c>
      <c r="B1590" s="3" t="s">
        <v>65</v>
      </c>
      <c r="C1590" s="12">
        <v>2003</v>
      </c>
      <c r="D1590" s="12"/>
      <c r="E1590" s="13">
        <v>8742</v>
      </c>
      <c r="F1590" s="13">
        <v>8749</v>
      </c>
      <c r="G1590" s="13">
        <v>17491</v>
      </c>
      <c r="H1590" s="13">
        <v>997</v>
      </c>
      <c r="I1590" s="13">
        <v>967</v>
      </c>
      <c r="J1590" s="13">
        <v>1964</v>
      </c>
      <c r="K1590" s="15">
        <v>9739</v>
      </c>
      <c r="L1590" s="15">
        <v>9716</v>
      </c>
      <c r="M1590" s="15">
        <v>19455</v>
      </c>
      <c r="O1590" s="13"/>
      <c r="P1590" s="13"/>
    </row>
    <row r="1591" spans="1:16" s="93" customFormat="1" ht="12.9" customHeight="1" x14ac:dyDescent="0.2">
      <c r="A1591" s="11" t="str">
        <f t="shared" si="31"/>
        <v>GOLD COAST2004</v>
      </c>
      <c r="B1591" s="3" t="s">
        <v>65</v>
      </c>
      <c r="C1591" s="12">
        <v>2004</v>
      </c>
      <c r="D1591" s="12"/>
      <c r="E1591" s="13">
        <v>11494</v>
      </c>
      <c r="F1591" s="13">
        <v>11513</v>
      </c>
      <c r="G1591" s="13">
        <v>23007</v>
      </c>
      <c r="H1591" s="13">
        <v>962</v>
      </c>
      <c r="I1591" s="13">
        <v>958</v>
      </c>
      <c r="J1591" s="13">
        <v>1920</v>
      </c>
      <c r="K1591" s="15">
        <v>12456</v>
      </c>
      <c r="L1591" s="15">
        <v>12471</v>
      </c>
      <c r="M1591" s="15">
        <v>24927</v>
      </c>
      <c r="O1591" s="13"/>
      <c r="P1591" s="13"/>
    </row>
    <row r="1592" spans="1:16" s="93" customFormat="1" ht="12.9" customHeight="1" x14ac:dyDescent="0.2">
      <c r="A1592" s="11" t="str">
        <f t="shared" si="31"/>
        <v>GOLD COAST2005</v>
      </c>
      <c r="B1592" s="93" t="s">
        <v>65</v>
      </c>
      <c r="C1592" s="88">
        <v>2005</v>
      </c>
      <c r="D1592" s="89"/>
      <c r="E1592" s="15">
        <v>12702</v>
      </c>
      <c r="F1592" s="15">
        <v>12682</v>
      </c>
      <c r="G1592" s="15">
        <v>25384</v>
      </c>
      <c r="H1592" s="15">
        <v>1305</v>
      </c>
      <c r="I1592" s="15">
        <v>1297</v>
      </c>
      <c r="J1592" s="15">
        <v>2602</v>
      </c>
      <c r="K1592" s="15">
        <v>14007</v>
      </c>
      <c r="L1592" s="15">
        <v>13979</v>
      </c>
      <c r="M1592" s="15">
        <v>27986</v>
      </c>
      <c r="O1592" s="13"/>
      <c r="P1592" s="13"/>
    </row>
    <row r="1593" spans="1:16" s="93" customFormat="1" ht="12.9" customHeight="1" x14ac:dyDescent="0.2">
      <c r="A1593" s="11" t="str">
        <f t="shared" si="31"/>
        <v>GOLD COAST2006</v>
      </c>
      <c r="B1593" s="3" t="s">
        <v>65</v>
      </c>
      <c r="C1593" s="12">
        <v>2006</v>
      </c>
      <c r="D1593" s="12"/>
      <c r="E1593" s="13">
        <v>12562</v>
      </c>
      <c r="F1593" s="13">
        <v>12542</v>
      </c>
      <c r="G1593" s="13">
        <v>25104</v>
      </c>
      <c r="H1593" s="13">
        <v>1052</v>
      </c>
      <c r="I1593" s="13">
        <v>1049</v>
      </c>
      <c r="J1593" s="13">
        <v>2101</v>
      </c>
      <c r="K1593" s="15">
        <v>13614</v>
      </c>
      <c r="L1593" s="15">
        <v>13591</v>
      </c>
      <c r="M1593" s="15">
        <v>27205</v>
      </c>
      <c r="O1593" s="13"/>
      <c r="P1593" s="13"/>
    </row>
    <row r="1594" spans="1:16" s="93" customFormat="1" ht="12.9" customHeight="1" x14ac:dyDescent="0.2">
      <c r="A1594" s="11" t="str">
        <f t="shared" si="31"/>
        <v>GOLD COAST2007</v>
      </c>
      <c r="B1594" s="95" t="s">
        <v>65</v>
      </c>
      <c r="C1594" s="88">
        <v>2007</v>
      </c>
      <c r="D1594" s="89"/>
      <c r="E1594" s="15">
        <v>13369</v>
      </c>
      <c r="F1594" s="15">
        <v>13277</v>
      </c>
      <c r="G1594" s="15">
        <v>26646</v>
      </c>
      <c r="H1594" s="90">
        <v>845</v>
      </c>
      <c r="I1594" s="90">
        <v>841</v>
      </c>
      <c r="J1594" s="15">
        <v>1686</v>
      </c>
      <c r="K1594" s="15">
        <v>14214</v>
      </c>
      <c r="L1594" s="15">
        <v>14118</v>
      </c>
      <c r="M1594" s="15">
        <v>28332</v>
      </c>
      <c r="O1594" s="13"/>
      <c r="P1594" s="13"/>
    </row>
    <row r="1595" spans="1:16" s="93" customFormat="1" ht="12.9" customHeight="1" x14ac:dyDescent="0.2">
      <c r="A1595" s="11" t="str">
        <f t="shared" si="31"/>
        <v>GOLD COAST2008</v>
      </c>
      <c r="B1595" s="3" t="s">
        <v>65</v>
      </c>
      <c r="C1595" s="12">
        <v>2008</v>
      </c>
      <c r="D1595" s="12"/>
      <c r="E1595" s="13">
        <v>15255</v>
      </c>
      <c r="F1595" s="13">
        <v>15168</v>
      </c>
      <c r="G1595" s="13">
        <v>30423</v>
      </c>
      <c r="H1595" s="13">
        <v>1290</v>
      </c>
      <c r="I1595" s="13">
        <v>1288</v>
      </c>
      <c r="J1595" s="13">
        <v>2578</v>
      </c>
      <c r="K1595" s="15">
        <v>16545</v>
      </c>
      <c r="L1595" s="15">
        <v>16456</v>
      </c>
      <c r="M1595" s="15">
        <v>33001</v>
      </c>
      <c r="O1595" s="13"/>
      <c r="P1595" s="13"/>
    </row>
    <row r="1596" spans="1:16" s="93" customFormat="1" ht="12.9" customHeight="1" x14ac:dyDescent="0.2">
      <c r="A1596" s="11" t="str">
        <f t="shared" si="31"/>
        <v>GOLD COAST2009</v>
      </c>
      <c r="B1596" s="3" t="s">
        <v>65</v>
      </c>
      <c r="C1596" s="12">
        <v>2009</v>
      </c>
      <c r="D1596" s="12"/>
      <c r="E1596" s="13">
        <v>14487</v>
      </c>
      <c r="F1596" s="13">
        <v>14468</v>
      </c>
      <c r="G1596" s="13">
        <v>28955</v>
      </c>
      <c r="H1596" s="13">
        <v>2075</v>
      </c>
      <c r="I1596" s="13">
        <v>2072</v>
      </c>
      <c r="J1596" s="13">
        <v>4147</v>
      </c>
      <c r="K1596" s="15">
        <v>16562</v>
      </c>
      <c r="L1596" s="15">
        <v>16540</v>
      </c>
      <c r="M1596" s="15">
        <v>33102</v>
      </c>
      <c r="O1596" s="13"/>
      <c r="P1596" s="13"/>
    </row>
    <row r="1597" spans="1:16" s="93" customFormat="1" ht="12.9" customHeight="1" x14ac:dyDescent="0.2">
      <c r="A1597" s="11" t="str">
        <f t="shared" si="31"/>
        <v>GOLD COAST2010</v>
      </c>
      <c r="B1597" s="3" t="s">
        <v>65</v>
      </c>
      <c r="C1597" s="12">
        <v>2010</v>
      </c>
      <c r="D1597" s="12"/>
      <c r="E1597" s="13">
        <v>16613</v>
      </c>
      <c r="F1597" s="13">
        <v>16584</v>
      </c>
      <c r="G1597" s="13">
        <v>33197</v>
      </c>
      <c r="H1597" s="13">
        <v>2243</v>
      </c>
      <c r="I1597" s="13">
        <v>2237</v>
      </c>
      <c r="J1597" s="13">
        <v>4480</v>
      </c>
      <c r="K1597" s="15">
        <v>18856</v>
      </c>
      <c r="L1597" s="15">
        <v>18821</v>
      </c>
      <c r="M1597" s="15">
        <v>37677</v>
      </c>
      <c r="O1597" s="13"/>
      <c r="P1597" s="13"/>
    </row>
    <row r="1598" spans="1:16" s="93" customFormat="1" ht="12.9" customHeight="1" x14ac:dyDescent="0.2">
      <c r="A1598" s="11" t="str">
        <f t="shared" si="31"/>
        <v>GOLD COAST2011</v>
      </c>
      <c r="B1598" s="3" t="s">
        <v>65</v>
      </c>
      <c r="C1598" s="12">
        <v>2011</v>
      </c>
      <c r="D1598" s="12"/>
      <c r="E1598" s="13">
        <v>16012</v>
      </c>
      <c r="F1598" s="13">
        <v>15973</v>
      </c>
      <c r="G1598" s="13">
        <v>31985</v>
      </c>
      <c r="H1598" s="13">
        <v>2018</v>
      </c>
      <c r="I1598" s="13">
        <v>2021</v>
      </c>
      <c r="J1598" s="13">
        <v>4039</v>
      </c>
      <c r="K1598" s="15">
        <v>18030</v>
      </c>
      <c r="L1598" s="15">
        <v>17994</v>
      </c>
      <c r="M1598" s="15">
        <v>36024</v>
      </c>
      <c r="O1598" s="13"/>
      <c r="P1598" s="13"/>
    </row>
    <row r="1599" spans="1:16" s="93" customFormat="1" ht="12.9" customHeight="1" x14ac:dyDescent="0.2">
      <c r="A1599" s="11" t="str">
        <f t="shared" si="31"/>
        <v>GOLD COAST2012</v>
      </c>
      <c r="B1599" s="3" t="s">
        <v>65</v>
      </c>
      <c r="C1599" s="12">
        <v>2012</v>
      </c>
      <c r="D1599" s="12"/>
      <c r="E1599" s="13">
        <v>16927</v>
      </c>
      <c r="F1599" s="13">
        <v>16904</v>
      </c>
      <c r="G1599" s="13">
        <v>33831</v>
      </c>
      <c r="H1599" s="13">
        <v>2230</v>
      </c>
      <c r="I1599" s="13">
        <v>2230</v>
      </c>
      <c r="J1599" s="13">
        <v>4460</v>
      </c>
      <c r="K1599" s="15">
        <v>19157</v>
      </c>
      <c r="L1599" s="15">
        <v>19134</v>
      </c>
      <c r="M1599" s="15">
        <v>38291</v>
      </c>
      <c r="O1599" s="13"/>
      <c r="P1599" s="13"/>
    </row>
    <row r="1600" spans="1:16" s="93" customFormat="1" ht="12.9" customHeight="1" x14ac:dyDescent="0.2">
      <c r="A1600" s="11" t="str">
        <f t="shared" si="31"/>
        <v>GOLD COAST2013</v>
      </c>
      <c r="B1600" s="3" t="s">
        <v>65</v>
      </c>
      <c r="C1600" s="12">
        <v>2013</v>
      </c>
      <c r="D1600" s="12"/>
      <c r="E1600" s="13">
        <v>17069</v>
      </c>
      <c r="F1600" s="13">
        <v>17039</v>
      </c>
      <c r="G1600" s="13">
        <v>34108</v>
      </c>
      <c r="H1600" s="13">
        <v>2287</v>
      </c>
      <c r="I1600" s="13">
        <v>2295</v>
      </c>
      <c r="J1600" s="13">
        <v>4582</v>
      </c>
      <c r="K1600" s="15">
        <v>19356</v>
      </c>
      <c r="L1600" s="15">
        <v>19334</v>
      </c>
      <c r="M1600" s="15">
        <v>38690</v>
      </c>
      <c r="O1600" s="13"/>
      <c r="P1600" s="13"/>
    </row>
    <row r="1601" spans="1:16" s="93" customFormat="1" ht="12.9" customHeight="1" x14ac:dyDescent="0.2">
      <c r="A1601" s="11" t="str">
        <f t="shared" si="31"/>
        <v>GOLD COAST2014</v>
      </c>
      <c r="B1601" s="95" t="s">
        <v>65</v>
      </c>
      <c r="C1601" s="88">
        <v>2014</v>
      </c>
      <c r="D1601" s="89"/>
      <c r="E1601" s="15">
        <v>17074</v>
      </c>
      <c r="F1601" s="15">
        <v>17052</v>
      </c>
      <c r="G1601" s="15">
        <v>34126</v>
      </c>
      <c r="H1601" s="90">
        <v>2322</v>
      </c>
      <c r="I1601" s="90">
        <v>2325</v>
      </c>
      <c r="J1601" s="15">
        <v>4647</v>
      </c>
      <c r="K1601" s="15">
        <v>19396</v>
      </c>
      <c r="L1601" s="15">
        <v>19377</v>
      </c>
      <c r="M1601" s="15">
        <v>38773</v>
      </c>
      <c r="O1601" s="13"/>
      <c r="P1601" s="13"/>
    </row>
    <row r="1602" spans="1:16" s="93" customFormat="1" ht="12.9" customHeight="1" x14ac:dyDescent="0.2">
      <c r="A1602" s="11" t="str">
        <f t="shared" si="31"/>
        <v>GOLD COAST2015</v>
      </c>
      <c r="B1602" s="3" t="s">
        <v>65</v>
      </c>
      <c r="C1602" s="12">
        <v>2015</v>
      </c>
      <c r="D1602" s="12"/>
      <c r="E1602" s="13">
        <v>17359</v>
      </c>
      <c r="F1602" s="13">
        <v>17335</v>
      </c>
      <c r="G1602" s="13">
        <v>34694</v>
      </c>
      <c r="H1602" s="13">
        <v>2573</v>
      </c>
      <c r="I1602" s="13">
        <v>2571</v>
      </c>
      <c r="J1602" s="13">
        <v>5144</v>
      </c>
      <c r="K1602" s="15">
        <v>19932</v>
      </c>
      <c r="L1602" s="15">
        <v>19906</v>
      </c>
      <c r="M1602" s="15">
        <v>39838</v>
      </c>
      <c r="O1602" s="13"/>
      <c r="P1602" s="13"/>
    </row>
    <row r="1603" spans="1:16" s="93" customFormat="1" ht="12.9" customHeight="1" x14ac:dyDescent="0.2">
      <c r="A1603" s="11" t="str">
        <f t="shared" si="31"/>
        <v>GOLD COAST2016</v>
      </c>
      <c r="B1603" s="3" t="s">
        <v>65</v>
      </c>
      <c r="C1603" s="12">
        <v>2016</v>
      </c>
      <c r="D1603" s="12"/>
      <c r="E1603" s="13">
        <v>17996</v>
      </c>
      <c r="F1603" s="13">
        <v>17979</v>
      </c>
      <c r="G1603" s="13">
        <v>35975</v>
      </c>
      <c r="H1603" s="13">
        <v>3250</v>
      </c>
      <c r="I1603" s="13">
        <v>3251</v>
      </c>
      <c r="J1603" s="13">
        <v>6501</v>
      </c>
      <c r="K1603" s="15">
        <v>21246</v>
      </c>
      <c r="L1603" s="15">
        <v>21230</v>
      </c>
      <c r="M1603" s="15">
        <v>42476</v>
      </c>
      <c r="O1603" s="13"/>
      <c r="P1603" s="13"/>
    </row>
    <row r="1604" spans="1:16" s="93" customFormat="1" ht="12.9" customHeight="1" x14ac:dyDescent="0.2">
      <c r="A1604" s="11" t="str">
        <f t="shared" si="31"/>
        <v>GOLD COAST2017</v>
      </c>
      <c r="B1604" s="95" t="s">
        <v>65</v>
      </c>
      <c r="C1604" s="88">
        <v>2017</v>
      </c>
      <c r="D1604" s="89"/>
      <c r="E1604" s="15">
        <v>17823</v>
      </c>
      <c r="F1604" s="15">
        <v>17796</v>
      </c>
      <c r="G1604" s="15">
        <v>35619</v>
      </c>
      <c r="H1604" s="90">
        <v>3332</v>
      </c>
      <c r="I1604" s="90">
        <v>3329</v>
      </c>
      <c r="J1604" s="15">
        <v>6661</v>
      </c>
      <c r="K1604" s="15">
        <v>21155</v>
      </c>
      <c r="L1604" s="15">
        <v>21125</v>
      </c>
      <c r="M1604" s="15">
        <v>42280</v>
      </c>
      <c r="O1604" s="13"/>
      <c r="P1604" s="13"/>
    </row>
    <row r="1605" spans="1:16" s="93" customFormat="1" ht="12.9" customHeight="1" x14ac:dyDescent="0.2">
      <c r="A1605" s="11" t="str">
        <f t="shared" si="31"/>
        <v>GOLD COAST2018</v>
      </c>
      <c r="B1605" s="95" t="s">
        <v>65</v>
      </c>
      <c r="C1605" s="88">
        <v>2018</v>
      </c>
      <c r="D1605" s="89"/>
      <c r="E1605" s="15">
        <v>17646</v>
      </c>
      <c r="F1605" s="15">
        <v>17625</v>
      </c>
      <c r="G1605" s="15">
        <v>35271</v>
      </c>
      <c r="H1605" s="90">
        <v>3089</v>
      </c>
      <c r="I1605" s="90">
        <v>3091</v>
      </c>
      <c r="J1605" s="15">
        <v>6180</v>
      </c>
      <c r="K1605" s="15">
        <v>20735</v>
      </c>
      <c r="L1605" s="15">
        <v>20716</v>
      </c>
      <c r="M1605" s="15">
        <v>41451</v>
      </c>
      <c r="O1605" s="13"/>
      <c r="P1605" s="13"/>
    </row>
    <row r="1606" spans="1:16" s="93" customFormat="1" ht="12.9" customHeight="1" x14ac:dyDescent="0.2">
      <c r="A1606" s="11" t="str">
        <f t="shared" si="31"/>
        <v>GOLD COAST2019</v>
      </c>
      <c r="B1606" s="3" t="s">
        <v>65</v>
      </c>
      <c r="C1606" s="12">
        <v>2019</v>
      </c>
      <c r="D1606" s="12"/>
      <c r="E1606" s="13">
        <v>17745</v>
      </c>
      <c r="F1606" s="13">
        <v>17719</v>
      </c>
      <c r="G1606" s="13">
        <v>35464</v>
      </c>
      <c r="H1606" s="13">
        <v>2523</v>
      </c>
      <c r="I1606" s="13">
        <v>2526</v>
      </c>
      <c r="J1606" s="13">
        <v>5049</v>
      </c>
      <c r="K1606" s="15">
        <v>20268</v>
      </c>
      <c r="L1606" s="15">
        <v>20245</v>
      </c>
      <c r="M1606" s="15">
        <v>40513</v>
      </c>
      <c r="O1606" s="13"/>
      <c r="P1606" s="13"/>
    </row>
    <row r="1607" spans="1:16" s="93" customFormat="1" ht="12.9" customHeight="1" x14ac:dyDescent="0.2">
      <c r="A1607" s="11" t="str">
        <f t="shared" si="31"/>
        <v>GOLD COAST2020</v>
      </c>
      <c r="B1607" s="95" t="s">
        <v>65</v>
      </c>
      <c r="C1607" s="88">
        <v>2020</v>
      </c>
      <c r="D1607" s="89"/>
      <c r="E1607" s="15">
        <v>5355</v>
      </c>
      <c r="F1607" s="15">
        <v>5357</v>
      </c>
      <c r="G1607" s="15">
        <v>10712</v>
      </c>
      <c r="H1607" s="90">
        <v>606</v>
      </c>
      <c r="I1607" s="90">
        <v>607</v>
      </c>
      <c r="J1607" s="15">
        <v>1213</v>
      </c>
      <c r="K1607" s="15">
        <v>5961</v>
      </c>
      <c r="L1607" s="15">
        <v>5964</v>
      </c>
      <c r="M1607" s="15">
        <v>11925</v>
      </c>
      <c r="O1607" s="13"/>
      <c r="P1607" s="13"/>
    </row>
    <row r="1608" spans="1:16" s="93" customFormat="1" ht="12.9" customHeight="1" x14ac:dyDescent="0.2">
      <c r="A1608" s="11" t="str">
        <f t="shared" si="31"/>
        <v>GOLD COAST2021</v>
      </c>
      <c r="B1608" s="3" t="s">
        <v>65</v>
      </c>
      <c r="C1608" s="12">
        <v>2021</v>
      </c>
      <c r="D1608" s="12"/>
      <c r="E1608" s="13">
        <v>8704</v>
      </c>
      <c r="F1608" s="13">
        <v>8698</v>
      </c>
      <c r="G1608" s="13">
        <v>17402</v>
      </c>
      <c r="H1608" s="13">
        <v>226</v>
      </c>
      <c r="I1608" s="13">
        <v>225</v>
      </c>
      <c r="J1608" s="13">
        <v>451</v>
      </c>
      <c r="K1608" s="15">
        <v>8930</v>
      </c>
      <c r="L1608" s="15">
        <v>8923</v>
      </c>
      <c r="M1608" s="15">
        <v>17853</v>
      </c>
      <c r="O1608" s="13"/>
      <c r="P1608" s="13"/>
    </row>
    <row r="1609" spans="1:16" s="93" customFormat="1" ht="12.9" customHeight="1" x14ac:dyDescent="0.2">
      <c r="A1609" s="11" t="str">
        <f t="shared" si="31"/>
        <v>GOLD COAST2022</v>
      </c>
      <c r="B1609" s="91" t="s">
        <v>65</v>
      </c>
      <c r="C1609" s="16">
        <v>2022</v>
      </c>
      <c r="D1609" s="89"/>
      <c r="E1609" s="92">
        <v>18076</v>
      </c>
      <c r="F1609" s="92">
        <v>18057</v>
      </c>
      <c r="G1609" s="92">
        <v>36133</v>
      </c>
      <c r="H1609" s="92">
        <v>1094</v>
      </c>
      <c r="I1609" s="92">
        <v>1090</v>
      </c>
      <c r="J1609" s="92">
        <v>2184</v>
      </c>
      <c r="K1609" s="15">
        <v>19170</v>
      </c>
      <c r="L1609" s="15">
        <v>19147</v>
      </c>
      <c r="M1609" s="15">
        <v>38317</v>
      </c>
      <c r="O1609" s="13"/>
      <c r="P1609" s="13"/>
    </row>
    <row r="1610" spans="1:16" s="93" customFormat="1" ht="12.9" customHeight="1" x14ac:dyDescent="0.2">
      <c r="A1610" s="11" t="str">
        <f t="shared" si="31"/>
        <v>GOLD COAST2023</v>
      </c>
      <c r="B1610" s="3" t="s">
        <v>65</v>
      </c>
      <c r="C1610" s="12">
        <v>2023</v>
      </c>
      <c r="D1610" s="89"/>
      <c r="E1610" s="13">
        <v>17504</v>
      </c>
      <c r="F1610" s="13">
        <v>17476</v>
      </c>
      <c r="G1610" s="13">
        <v>34980</v>
      </c>
      <c r="H1610" s="13">
        <v>2213</v>
      </c>
      <c r="I1610" s="13">
        <v>2219</v>
      </c>
      <c r="J1610" s="13">
        <v>4432</v>
      </c>
      <c r="K1610" s="15">
        <v>19717</v>
      </c>
      <c r="L1610" s="15">
        <v>19695</v>
      </c>
      <c r="M1610" s="15">
        <v>39412</v>
      </c>
      <c r="O1610" s="13"/>
      <c r="P1610" s="13"/>
    </row>
    <row r="1611" spans="1:16" s="93" customFormat="1" ht="12.9" customHeight="1" x14ac:dyDescent="0.2">
      <c r="A1611" s="11" t="str">
        <f t="shared" si="31"/>
        <v>GOLD COAST2024</v>
      </c>
      <c r="B1611" s="95" t="s">
        <v>65</v>
      </c>
      <c r="C1611" s="88">
        <v>2024</v>
      </c>
      <c r="D1611" s="89"/>
      <c r="E1611" s="15">
        <v>17566</v>
      </c>
      <c r="F1611" s="15">
        <v>17561</v>
      </c>
      <c r="G1611" s="15">
        <v>35127</v>
      </c>
      <c r="H1611" s="90">
        <v>1931</v>
      </c>
      <c r="I1611" s="90">
        <v>1929</v>
      </c>
      <c r="J1611" s="15">
        <v>3860</v>
      </c>
      <c r="K1611" s="15">
        <v>19497</v>
      </c>
      <c r="L1611" s="15">
        <v>19490</v>
      </c>
      <c r="M1611" s="15">
        <v>38987</v>
      </c>
      <c r="O1611" s="13"/>
      <c r="P1611" s="13"/>
    </row>
    <row r="1612" spans="1:16" s="93" customFormat="1" ht="12.9" customHeight="1" x14ac:dyDescent="0.2">
      <c r="A1612" s="11" t="str">
        <f t="shared" si="31"/>
        <v>GOVE1985</v>
      </c>
      <c r="B1612" s="93" t="s">
        <v>64</v>
      </c>
      <c r="C1612" s="88">
        <v>1985</v>
      </c>
      <c r="D1612" s="89"/>
      <c r="E1612" s="15">
        <v>1230</v>
      </c>
      <c r="F1612" s="15">
        <v>1260</v>
      </c>
      <c r="G1612" s="15">
        <v>2490</v>
      </c>
      <c r="H1612" s="15">
        <v>0</v>
      </c>
      <c r="I1612" s="15">
        <v>0</v>
      </c>
      <c r="J1612" s="15">
        <v>0</v>
      </c>
      <c r="K1612" s="15">
        <v>1230</v>
      </c>
      <c r="L1612" s="15">
        <v>1260</v>
      </c>
      <c r="M1612" s="15">
        <v>2490</v>
      </c>
      <c r="O1612" s="13"/>
      <c r="P1612" s="13"/>
    </row>
    <row r="1613" spans="1:16" s="93" customFormat="1" ht="12.9" customHeight="1" x14ac:dyDescent="0.2">
      <c r="A1613" s="11" t="str">
        <f t="shared" si="31"/>
        <v>GOVE1986</v>
      </c>
      <c r="B1613" s="3" t="s">
        <v>64</v>
      </c>
      <c r="C1613" s="12">
        <v>1986</v>
      </c>
      <c r="D1613" s="12"/>
      <c r="E1613" s="13">
        <v>1208</v>
      </c>
      <c r="F1613" s="13">
        <v>1215</v>
      </c>
      <c r="G1613" s="13">
        <v>2423</v>
      </c>
      <c r="H1613" s="13">
        <v>0</v>
      </c>
      <c r="I1613" s="13">
        <v>0</v>
      </c>
      <c r="J1613" s="13">
        <v>0</v>
      </c>
      <c r="K1613" s="15">
        <v>1208</v>
      </c>
      <c r="L1613" s="15">
        <v>1215</v>
      </c>
      <c r="M1613" s="15">
        <v>2423</v>
      </c>
      <c r="O1613" s="13"/>
      <c r="P1613" s="13"/>
    </row>
    <row r="1614" spans="1:16" s="93" customFormat="1" ht="12.9" customHeight="1" x14ac:dyDescent="0.2">
      <c r="A1614" s="11" t="str">
        <f t="shared" si="31"/>
        <v>GOVE1987</v>
      </c>
      <c r="B1614" s="93" t="s">
        <v>64</v>
      </c>
      <c r="C1614" s="88">
        <v>1987</v>
      </c>
      <c r="D1614" s="89"/>
      <c r="E1614" s="15">
        <v>1411</v>
      </c>
      <c r="F1614" s="15">
        <v>1406</v>
      </c>
      <c r="G1614" s="15">
        <v>2817</v>
      </c>
      <c r="H1614" s="15">
        <v>0</v>
      </c>
      <c r="I1614" s="15">
        <v>0</v>
      </c>
      <c r="J1614" s="15">
        <v>0</v>
      </c>
      <c r="K1614" s="15">
        <v>1411</v>
      </c>
      <c r="L1614" s="15">
        <v>1406</v>
      </c>
      <c r="M1614" s="15">
        <v>2817</v>
      </c>
      <c r="O1614" s="13"/>
      <c r="P1614" s="13"/>
    </row>
    <row r="1615" spans="1:16" s="93" customFormat="1" ht="12.9" customHeight="1" x14ac:dyDescent="0.2">
      <c r="A1615" s="11" t="str">
        <f t="shared" si="31"/>
        <v>GOVE1988</v>
      </c>
      <c r="B1615" s="95" t="s">
        <v>64</v>
      </c>
      <c r="C1615" s="88">
        <v>1988</v>
      </c>
      <c r="D1615" s="89"/>
      <c r="E1615" s="15">
        <v>1472</v>
      </c>
      <c r="F1615" s="15">
        <v>1475</v>
      </c>
      <c r="G1615" s="15">
        <v>2947</v>
      </c>
      <c r="H1615" s="90">
        <v>0</v>
      </c>
      <c r="I1615" s="90">
        <v>0</v>
      </c>
      <c r="J1615" s="15">
        <v>0</v>
      </c>
      <c r="K1615" s="15">
        <v>1472</v>
      </c>
      <c r="L1615" s="15">
        <v>1475</v>
      </c>
      <c r="M1615" s="15">
        <v>2947</v>
      </c>
      <c r="O1615" s="13"/>
      <c r="P1615" s="13"/>
    </row>
    <row r="1616" spans="1:16" s="93" customFormat="1" ht="12.9" customHeight="1" x14ac:dyDescent="0.2">
      <c r="A1616" s="11" t="str">
        <f t="shared" si="31"/>
        <v>GOVE1989</v>
      </c>
      <c r="B1616" s="95" t="s">
        <v>64</v>
      </c>
      <c r="C1616" s="88">
        <v>1989</v>
      </c>
      <c r="D1616" s="12"/>
      <c r="E1616" s="15">
        <v>1188</v>
      </c>
      <c r="F1616" s="15">
        <v>1188</v>
      </c>
      <c r="G1616" s="15">
        <v>2376</v>
      </c>
      <c r="H1616" s="90">
        <v>0</v>
      </c>
      <c r="I1616" s="90">
        <v>0</v>
      </c>
      <c r="J1616" s="15">
        <v>0</v>
      </c>
      <c r="K1616" s="15">
        <v>1188</v>
      </c>
      <c r="L1616" s="15">
        <v>1188</v>
      </c>
      <c r="M1616" s="15">
        <v>2376</v>
      </c>
      <c r="O1616" s="13"/>
      <c r="P1616" s="13"/>
    </row>
    <row r="1617" spans="1:16" s="93" customFormat="1" ht="12.9" customHeight="1" x14ac:dyDescent="0.2">
      <c r="A1617" s="11" t="str">
        <f t="shared" si="31"/>
        <v>GOVE1990</v>
      </c>
      <c r="B1617" s="3" t="s">
        <v>64</v>
      </c>
      <c r="C1617" s="12">
        <v>1990</v>
      </c>
      <c r="D1617" s="12"/>
      <c r="E1617" s="13">
        <v>1627</v>
      </c>
      <c r="F1617" s="13">
        <v>1607</v>
      </c>
      <c r="G1617" s="13">
        <v>3234</v>
      </c>
      <c r="H1617" s="13">
        <v>0</v>
      </c>
      <c r="I1617" s="13">
        <v>0</v>
      </c>
      <c r="J1617" s="13">
        <v>0</v>
      </c>
      <c r="K1617" s="15">
        <v>1627</v>
      </c>
      <c r="L1617" s="15">
        <v>1607</v>
      </c>
      <c r="M1617" s="15">
        <v>3234</v>
      </c>
      <c r="O1617" s="13"/>
      <c r="P1617" s="13"/>
    </row>
    <row r="1618" spans="1:16" s="93" customFormat="1" ht="12.9" customHeight="1" x14ac:dyDescent="0.2">
      <c r="A1618" s="11" t="str">
        <f t="shared" si="31"/>
        <v>GOVE1991</v>
      </c>
      <c r="B1618" s="91" t="s">
        <v>64</v>
      </c>
      <c r="C1618" s="16">
        <v>1991</v>
      </c>
      <c r="D1618" s="12"/>
      <c r="E1618" s="92">
        <v>1901</v>
      </c>
      <c r="F1618" s="92">
        <v>1908</v>
      </c>
      <c r="G1618" s="92">
        <v>3809</v>
      </c>
      <c r="H1618" s="92">
        <v>0</v>
      </c>
      <c r="I1618" s="92">
        <v>0</v>
      </c>
      <c r="J1618" s="92">
        <v>0</v>
      </c>
      <c r="K1618" s="15">
        <v>1901</v>
      </c>
      <c r="L1618" s="15">
        <v>1908</v>
      </c>
      <c r="M1618" s="15">
        <v>3809</v>
      </c>
      <c r="O1618" s="13"/>
      <c r="P1618" s="13"/>
    </row>
    <row r="1619" spans="1:16" s="93" customFormat="1" ht="12.9" customHeight="1" x14ac:dyDescent="0.2">
      <c r="A1619" s="11" t="str">
        <f t="shared" si="31"/>
        <v>GOVE1992</v>
      </c>
      <c r="B1619" s="3" t="s">
        <v>64</v>
      </c>
      <c r="C1619" s="12">
        <v>1992</v>
      </c>
      <c r="D1619" s="12"/>
      <c r="E1619" s="13">
        <v>1941</v>
      </c>
      <c r="F1619" s="13">
        <v>1943</v>
      </c>
      <c r="G1619" s="13">
        <v>3884</v>
      </c>
      <c r="H1619" s="13">
        <v>0</v>
      </c>
      <c r="I1619" s="13">
        <v>0</v>
      </c>
      <c r="J1619" s="13">
        <v>0</v>
      </c>
      <c r="K1619" s="15">
        <v>1941</v>
      </c>
      <c r="L1619" s="15">
        <v>1943</v>
      </c>
      <c r="M1619" s="15">
        <v>3884</v>
      </c>
      <c r="O1619" s="13"/>
      <c r="P1619" s="13"/>
    </row>
    <row r="1620" spans="1:16" s="93" customFormat="1" ht="12.9" customHeight="1" x14ac:dyDescent="0.2">
      <c r="A1620" s="11" t="str">
        <f t="shared" si="31"/>
        <v>GOVE1993</v>
      </c>
      <c r="B1620" s="95" t="s">
        <v>64</v>
      </c>
      <c r="C1620" s="88">
        <v>1993</v>
      </c>
      <c r="D1620" s="89"/>
      <c r="E1620" s="15">
        <v>1661</v>
      </c>
      <c r="F1620" s="15">
        <v>1668</v>
      </c>
      <c r="G1620" s="15">
        <v>3329</v>
      </c>
      <c r="H1620" s="90">
        <v>0</v>
      </c>
      <c r="I1620" s="90">
        <v>0</v>
      </c>
      <c r="J1620" s="15">
        <v>0</v>
      </c>
      <c r="K1620" s="15">
        <v>1661</v>
      </c>
      <c r="L1620" s="15">
        <v>1668</v>
      </c>
      <c r="M1620" s="15">
        <v>3329</v>
      </c>
      <c r="O1620" s="13"/>
      <c r="P1620" s="13"/>
    </row>
    <row r="1621" spans="1:16" s="93" customFormat="1" ht="12.9" customHeight="1" x14ac:dyDescent="0.2">
      <c r="A1621" s="11" t="str">
        <f t="shared" si="31"/>
        <v>GOVE1994</v>
      </c>
      <c r="B1621" s="95" t="s">
        <v>64</v>
      </c>
      <c r="C1621" s="88">
        <v>1994</v>
      </c>
      <c r="D1621" s="89"/>
      <c r="E1621" s="15">
        <v>1738</v>
      </c>
      <c r="F1621" s="15">
        <v>1750</v>
      </c>
      <c r="G1621" s="15">
        <v>3488</v>
      </c>
      <c r="H1621" s="90">
        <v>0</v>
      </c>
      <c r="I1621" s="90">
        <v>0</v>
      </c>
      <c r="J1621" s="15">
        <v>0</v>
      </c>
      <c r="K1621" s="15">
        <v>1738</v>
      </c>
      <c r="L1621" s="15">
        <v>1750</v>
      </c>
      <c r="M1621" s="15">
        <v>3488</v>
      </c>
      <c r="O1621" s="13"/>
      <c r="P1621" s="13"/>
    </row>
    <row r="1622" spans="1:16" s="93" customFormat="1" ht="12.9" customHeight="1" x14ac:dyDescent="0.2">
      <c r="A1622" s="11" t="str">
        <f t="shared" si="31"/>
        <v>GOVE1995</v>
      </c>
      <c r="B1622" s="3" t="s">
        <v>64</v>
      </c>
      <c r="C1622" s="12">
        <v>1995</v>
      </c>
      <c r="D1622" s="12"/>
      <c r="E1622" s="13">
        <v>2146</v>
      </c>
      <c r="F1622" s="13">
        <v>2166</v>
      </c>
      <c r="G1622" s="13">
        <v>4312</v>
      </c>
      <c r="H1622" s="13">
        <v>0</v>
      </c>
      <c r="I1622" s="13">
        <v>0</v>
      </c>
      <c r="J1622" s="13">
        <v>0</v>
      </c>
      <c r="K1622" s="15">
        <v>2146</v>
      </c>
      <c r="L1622" s="15">
        <v>2166</v>
      </c>
      <c r="M1622" s="15">
        <v>4312</v>
      </c>
      <c r="O1622" s="13"/>
      <c r="P1622" s="13"/>
    </row>
    <row r="1623" spans="1:16" s="93" customFormat="1" ht="12.9" customHeight="1" x14ac:dyDescent="0.2">
      <c r="A1623" s="11" t="str">
        <f t="shared" si="31"/>
        <v>GOVE1996</v>
      </c>
      <c r="B1623" s="3" t="s">
        <v>64</v>
      </c>
      <c r="C1623" s="12">
        <v>1996</v>
      </c>
      <c r="D1623" s="12"/>
      <c r="E1623" s="13">
        <v>2550</v>
      </c>
      <c r="F1623" s="13">
        <v>2549</v>
      </c>
      <c r="G1623" s="13">
        <v>5099</v>
      </c>
      <c r="H1623" s="13">
        <v>0</v>
      </c>
      <c r="I1623" s="13">
        <v>0</v>
      </c>
      <c r="J1623" s="13">
        <v>0</v>
      </c>
      <c r="K1623" s="15">
        <v>2550</v>
      </c>
      <c r="L1623" s="15">
        <v>2549</v>
      </c>
      <c r="M1623" s="15">
        <v>5099</v>
      </c>
      <c r="O1623" s="13"/>
      <c r="P1623" s="13"/>
    </row>
    <row r="1624" spans="1:16" s="93" customFormat="1" ht="12.9" customHeight="1" x14ac:dyDescent="0.2">
      <c r="A1624" s="11" t="str">
        <f t="shared" si="31"/>
        <v>GOVE1997</v>
      </c>
      <c r="B1624" s="93" t="s">
        <v>64</v>
      </c>
      <c r="C1624" s="88">
        <v>1997</v>
      </c>
      <c r="D1624" s="89"/>
      <c r="E1624" s="15">
        <v>2468</v>
      </c>
      <c r="F1624" s="15">
        <v>2467</v>
      </c>
      <c r="G1624" s="15">
        <v>4935</v>
      </c>
      <c r="H1624" s="15">
        <v>0</v>
      </c>
      <c r="I1624" s="15">
        <v>0</v>
      </c>
      <c r="J1624" s="15">
        <v>0</v>
      </c>
      <c r="K1624" s="15">
        <v>2468</v>
      </c>
      <c r="L1624" s="15">
        <v>2467</v>
      </c>
      <c r="M1624" s="15">
        <v>4935</v>
      </c>
      <c r="O1624" s="13"/>
      <c r="P1624" s="13"/>
    </row>
    <row r="1625" spans="1:16" s="93" customFormat="1" ht="12.9" customHeight="1" x14ac:dyDescent="0.2">
      <c r="A1625" s="11" t="str">
        <f t="shared" si="31"/>
        <v>GOVE1998</v>
      </c>
      <c r="B1625" s="95" t="s">
        <v>64</v>
      </c>
      <c r="C1625" s="88">
        <v>1998</v>
      </c>
      <c r="D1625" s="89"/>
      <c r="E1625" s="15">
        <v>2556</v>
      </c>
      <c r="F1625" s="15">
        <v>2556</v>
      </c>
      <c r="G1625" s="15">
        <v>5112</v>
      </c>
      <c r="H1625" s="90">
        <v>0</v>
      </c>
      <c r="I1625" s="90">
        <v>0</v>
      </c>
      <c r="J1625" s="15">
        <v>0</v>
      </c>
      <c r="K1625" s="15">
        <v>2556</v>
      </c>
      <c r="L1625" s="15">
        <v>2556</v>
      </c>
      <c r="M1625" s="15">
        <v>5112</v>
      </c>
      <c r="O1625" s="13"/>
      <c r="P1625" s="13"/>
    </row>
    <row r="1626" spans="1:16" s="93" customFormat="1" ht="12.9" customHeight="1" x14ac:dyDescent="0.2">
      <c r="A1626" s="11" t="str">
        <f t="shared" si="31"/>
        <v>GOVE1999</v>
      </c>
      <c r="B1626" s="3" t="s">
        <v>64</v>
      </c>
      <c r="C1626" s="12">
        <v>1999</v>
      </c>
      <c r="D1626" s="12"/>
      <c r="E1626" s="13">
        <v>2640</v>
      </c>
      <c r="F1626" s="13">
        <v>2642</v>
      </c>
      <c r="G1626" s="13">
        <v>5282</v>
      </c>
      <c r="H1626" s="13">
        <v>0</v>
      </c>
      <c r="I1626" s="13">
        <v>0</v>
      </c>
      <c r="J1626" s="13">
        <v>0</v>
      </c>
      <c r="K1626" s="15">
        <v>2640</v>
      </c>
      <c r="L1626" s="15">
        <v>2642</v>
      </c>
      <c r="M1626" s="15">
        <v>5282</v>
      </c>
      <c r="O1626" s="13"/>
      <c r="P1626" s="13"/>
    </row>
    <row r="1627" spans="1:16" s="93" customFormat="1" ht="12.9" customHeight="1" x14ac:dyDescent="0.2">
      <c r="A1627" s="11" t="str">
        <f t="shared" si="31"/>
        <v>GOVE2000</v>
      </c>
      <c r="B1627" s="3" t="s">
        <v>64</v>
      </c>
      <c r="C1627" s="12">
        <v>2000</v>
      </c>
      <c r="D1627" s="12"/>
      <c r="E1627" s="13">
        <v>2659</v>
      </c>
      <c r="F1627" s="13">
        <v>2661</v>
      </c>
      <c r="G1627" s="13">
        <v>5320</v>
      </c>
      <c r="H1627" s="13">
        <v>0</v>
      </c>
      <c r="I1627" s="13">
        <v>0</v>
      </c>
      <c r="J1627" s="13">
        <v>0</v>
      </c>
      <c r="K1627" s="15">
        <v>2659</v>
      </c>
      <c r="L1627" s="15">
        <v>2661</v>
      </c>
      <c r="M1627" s="15">
        <v>5320</v>
      </c>
      <c r="O1627" s="13"/>
      <c r="P1627" s="13"/>
    </row>
    <row r="1628" spans="1:16" s="93" customFormat="1" ht="12.9" customHeight="1" x14ac:dyDescent="0.2">
      <c r="A1628" s="11" t="str">
        <f t="shared" si="31"/>
        <v>GOVE2001</v>
      </c>
      <c r="B1628" s="3" t="s">
        <v>64</v>
      </c>
      <c r="C1628" s="12">
        <v>2001</v>
      </c>
      <c r="D1628" s="12"/>
      <c r="E1628" s="13">
        <v>2481</v>
      </c>
      <c r="F1628" s="13">
        <v>2484</v>
      </c>
      <c r="G1628" s="13">
        <v>4965</v>
      </c>
      <c r="H1628" s="13">
        <v>0</v>
      </c>
      <c r="I1628" s="13">
        <v>0</v>
      </c>
      <c r="J1628" s="13">
        <v>0</v>
      </c>
      <c r="K1628" s="15">
        <v>2481</v>
      </c>
      <c r="L1628" s="15">
        <v>2484</v>
      </c>
      <c r="M1628" s="15">
        <v>4965</v>
      </c>
      <c r="O1628" s="13"/>
      <c r="P1628" s="13"/>
    </row>
    <row r="1629" spans="1:16" s="93" customFormat="1" ht="12.9" customHeight="1" x14ac:dyDescent="0.2">
      <c r="A1629" s="11" t="str">
        <f t="shared" si="31"/>
        <v>GOVE2002</v>
      </c>
      <c r="B1629" s="91" t="s">
        <v>64</v>
      </c>
      <c r="C1629" s="16">
        <v>2002</v>
      </c>
      <c r="D1629" s="89"/>
      <c r="E1629" s="92">
        <v>1918</v>
      </c>
      <c r="F1629" s="92">
        <v>1919</v>
      </c>
      <c r="G1629" s="92">
        <v>3837</v>
      </c>
      <c r="H1629" s="92">
        <v>0</v>
      </c>
      <c r="I1629" s="92">
        <v>0</v>
      </c>
      <c r="J1629" s="92">
        <v>0</v>
      </c>
      <c r="K1629" s="15">
        <v>1918</v>
      </c>
      <c r="L1629" s="15">
        <v>1919</v>
      </c>
      <c r="M1629" s="15">
        <v>3837</v>
      </c>
      <c r="O1629" s="13"/>
      <c r="P1629" s="13"/>
    </row>
    <row r="1630" spans="1:16" s="93" customFormat="1" ht="12.9" customHeight="1" x14ac:dyDescent="0.2">
      <c r="A1630" s="11" t="str">
        <f t="shared" si="31"/>
        <v>GOVE2003</v>
      </c>
      <c r="B1630" s="95" t="s">
        <v>64</v>
      </c>
      <c r="C1630" s="88">
        <v>2003</v>
      </c>
      <c r="D1630" s="89"/>
      <c r="E1630" s="15">
        <v>2051</v>
      </c>
      <c r="F1630" s="15">
        <v>2051</v>
      </c>
      <c r="G1630" s="15">
        <v>4102</v>
      </c>
      <c r="H1630" s="90">
        <v>0</v>
      </c>
      <c r="I1630" s="90">
        <v>0</v>
      </c>
      <c r="J1630" s="15">
        <v>0</v>
      </c>
      <c r="K1630" s="15">
        <v>2051</v>
      </c>
      <c r="L1630" s="15">
        <v>2051</v>
      </c>
      <c r="M1630" s="15">
        <v>4102</v>
      </c>
      <c r="O1630" s="13"/>
      <c r="P1630" s="13"/>
    </row>
    <row r="1631" spans="1:16" s="93" customFormat="1" ht="12.9" customHeight="1" x14ac:dyDescent="0.2">
      <c r="A1631" s="11" t="str">
        <f t="shared" si="31"/>
        <v>GOVE2004</v>
      </c>
      <c r="B1631" s="93" t="s">
        <v>64</v>
      </c>
      <c r="C1631" s="88">
        <v>2004</v>
      </c>
      <c r="D1631" s="89"/>
      <c r="E1631" s="15">
        <v>2266</v>
      </c>
      <c r="F1631" s="15">
        <v>2264</v>
      </c>
      <c r="G1631" s="15">
        <v>4530</v>
      </c>
      <c r="H1631" s="15">
        <v>0</v>
      </c>
      <c r="I1631" s="15">
        <v>0</v>
      </c>
      <c r="J1631" s="15">
        <v>0</v>
      </c>
      <c r="K1631" s="15">
        <v>2266</v>
      </c>
      <c r="L1631" s="15">
        <v>2264</v>
      </c>
      <c r="M1631" s="15">
        <v>4530</v>
      </c>
      <c r="O1631" s="13"/>
      <c r="P1631" s="13"/>
    </row>
    <row r="1632" spans="1:16" s="93" customFormat="1" ht="12.9" customHeight="1" x14ac:dyDescent="0.2">
      <c r="A1632" s="11" t="str">
        <f t="shared" si="31"/>
        <v>GOVE2005</v>
      </c>
      <c r="B1632" s="93" t="s">
        <v>64</v>
      </c>
      <c r="C1632" s="88">
        <v>2005</v>
      </c>
      <c r="D1632" s="89"/>
      <c r="E1632" s="15">
        <v>1877</v>
      </c>
      <c r="F1632" s="15">
        <v>1888</v>
      </c>
      <c r="G1632" s="15">
        <v>3765</v>
      </c>
      <c r="H1632" s="15">
        <v>0</v>
      </c>
      <c r="I1632" s="15">
        <v>0</v>
      </c>
      <c r="J1632" s="15">
        <v>0</v>
      </c>
      <c r="K1632" s="15">
        <v>1877</v>
      </c>
      <c r="L1632" s="15">
        <v>1888</v>
      </c>
      <c r="M1632" s="15">
        <v>3765</v>
      </c>
      <c r="O1632" s="13"/>
      <c r="P1632" s="13"/>
    </row>
    <row r="1633" spans="1:16" s="93" customFormat="1" ht="12.9" customHeight="1" x14ac:dyDescent="0.2">
      <c r="A1633" s="11" t="str">
        <f t="shared" si="31"/>
        <v>GOVE2006</v>
      </c>
      <c r="B1633" s="93" t="s">
        <v>64</v>
      </c>
      <c r="C1633" s="88">
        <v>2006</v>
      </c>
      <c r="D1633" s="89"/>
      <c r="E1633" s="15">
        <v>1727</v>
      </c>
      <c r="F1633" s="15">
        <v>1726</v>
      </c>
      <c r="G1633" s="15">
        <v>3453</v>
      </c>
      <c r="H1633" s="15">
        <v>0</v>
      </c>
      <c r="I1633" s="15">
        <v>0</v>
      </c>
      <c r="J1633" s="15">
        <v>0</v>
      </c>
      <c r="K1633" s="15">
        <v>1727</v>
      </c>
      <c r="L1633" s="15">
        <v>1726</v>
      </c>
      <c r="M1633" s="15">
        <v>3453</v>
      </c>
      <c r="O1633" s="13"/>
      <c r="P1633" s="13"/>
    </row>
    <row r="1634" spans="1:16" s="93" customFormat="1" ht="12.9" customHeight="1" x14ac:dyDescent="0.2">
      <c r="A1634" s="11" t="str">
        <f t="shared" si="31"/>
        <v>GOVE2007</v>
      </c>
      <c r="B1634" s="95" t="s">
        <v>64</v>
      </c>
      <c r="C1634" s="88">
        <v>2007</v>
      </c>
      <c r="D1634" s="89"/>
      <c r="E1634" s="15">
        <v>1563</v>
      </c>
      <c r="F1634" s="15">
        <v>1557</v>
      </c>
      <c r="G1634" s="15">
        <v>3120</v>
      </c>
      <c r="H1634" s="90">
        <v>0</v>
      </c>
      <c r="I1634" s="90">
        <v>0</v>
      </c>
      <c r="J1634" s="15">
        <v>0</v>
      </c>
      <c r="K1634" s="15">
        <v>1563</v>
      </c>
      <c r="L1634" s="15">
        <v>1557</v>
      </c>
      <c r="M1634" s="15">
        <v>3120</v>
      </c>
      <c r="O1634" s="13"/>
      <c r="P1634" s="13"/>
    </row>
    <row r="1635" spans="1:16" s="93" customFormat="1" ht="12.9" customHeight="1" x14ac:dyDescent="0.2">
      <c r="A1635" s="11" t="str">
        <f t="shared" si="31"/>
        <v>GOVE2008</v>
      </c>
      <c r="B1635" s="3" t="s">
        <v>64</v>
      </c>
      <c r="C1635" s="12">
        <v>2008</v>
      </c>
      <c r="D1635" s="12"/>
      <c r="E1635" s="13">
        <v>1615</v>
      </c>
      <c r="F1635" s="13">
        <v>1615</v>
      </c>
      <c r="G1635" s="13">
        <v>3230</v>
      </c>
      <c r="H1635" s="13">
        <v>0</v>
      </c>
      <c r="I1635" s="13">
        <v>0</v>
      </c>
      <c r="J1635" s="13">
        <v>0</v>
      </c>
      <c r="K1635" s="15">
        <v>1615</v>
      </c>
      <c r="L1635" s="15">
        <v>1615</v>
      </c>
      <c r="M1635" s="15">
        <v>3230</v>
      </c>
      <c r="O1635" s="13"/>
      <c r="P1635" s="13"/>
    </row>
    <row r="1636" spans="1:16" s="93" customFormat="1" ht="12.9" customHeight="1" x14ac:dyDescent="0.2">
      <c r="A1636" s="11" t="str">
        <f t="shared" si="31"/>
        <v>GOVE2009</v>
      </c>
      <c r="B1636" s="3" t="s">
        <v>64</v>
      </c>
      <c r="C1636" s="12">
        <v>2009</v>
      </c>
      <c r="D1636" s="12"/>
      <c r="E1636" s="13">
        <v>1597</v>
      </c>
      <c r="F1636" s="13">
        <v>1601</v>
      </c>
      <c r="G1636" s="13">
        <v>3198</v>
      </c>
      <c r="H1636" s="13">
        <v>0</v>
      </c>
      <c r="I1636" s="13">
        <v>0</v>
      </c>
      <c r="J1636" s="13">
        <v>0</v>
      </c>
      <c r="K1636" s="15">
        <v>1597</v>
      </c>
      <c r="L1636" s="15">
        <v>1601</v>
      </c>
      <c r="M1636" s="15">
        <v>3198</v>
      </c>
      <c r="O1636" s="13"/>
      <c r="P1636" s="13"/>
    </row>
    <row r="1637" spans="1:16" s="93" customFormat="1" ht="12.9" customHeight="1" x14ac:dyDescent="0.2">
      <c r="A1637" s="11" t="str">
        <f t="shared" ref="A1637:A1700" si="32">CONCATENATE(B1637,C1637)</f>
        <v>GOVE2010</v>
      </c>
      <c r="B1637" s="3" t="s">
        <v>64</v>
      </c>
      <c r="C1637" s="12">
        <v>2010</v>
      </c>
      <c r="D1637" s="12"/>
      <c r="E1637" s="13">
        <v>1356</v>
      </c>
      <c r="F1637" s="13">
        <v>1358</v>
      </c>
      <c r="G1637" s="13">
        <v>2714</v>
      </c>
      <c r="H1637" s="13">
        <v>0</v>
      </c>
      <c r="I1637" s="13">
        <v>0</v>
      </c>
      <c r="J1637" s="13">
        <v>0</v>
      </c>
      <c r="K1637" s="15">
        <v>1356</v>
      </c>
      <c r="L1637" s="15">
        <v>1358</v>
      </c>
      <c r="M1637" s="15">
        <v>2714</v>
      </c>
      <c r="O1637" s="13"/>
      <c r="P1637" s="13"/>
    </row>
    <row r="1638" spans="1:16" s="93" customFormat="1" ht="12.9" customHeight="1" x14ac:dyDescent="0.2">
      <c r="A1638" s="11" t="str">
        <f t="shared" si="32"/>
        <v>GOVE2011</v>
      </c>
      <c r="B1638" s="3" t="s">
        <v>64</v>
      </c>
      <c r="C1638" s="12">
        <v>2011</v>
      </c>
      <c r="D1638" s="12"/>
      <c r="E1638" s="13">
        <v>1316</v>
      </c>
      <c r="F1638" s="13">
        <v>1317</v>
      </c>
      <c r="G1638" s="13">
        <v>2633</v>
      </c>
      <c r="H1638" s="13">
        <v>0</v>
      </c>
      <c r="I1638" s="13">
        <v>0</v>
      </c>
      <c r="J1638" s="13">
        <v>0</v>
      </c>
      <c r="K1638" s="15">
        <v>1316</v>
      </c>
      <c r="L1638" s="15">
        <v>1317</v>
      </c>
      <c r="M1638" s="15">
        <v>2633</v>
      </c>
      <c r="O1638" s="13"/>
      <c r="P1638" s="13"/>
    </row>
    <row r="1639" spans="1:16" s="93" customFormat="1" ht="12.9" customHeight="1" x14ac:dyDescent="0.2">
      <c r="A1639" s="11" t="str">
        <f t="shared" si="32"/>
        <v>GOVE2012</v>
      </c>
      <c r="B1639" s="3" t="s">
        <v>64</v>
      </c>
      <c r="C1639" s="12">
        <v>2012</v>
      </c>
      <c r="D1639" s="12"/>
      <c r="E1639" s="13">
        <v>1355</v>
      </c>
      <c r="F1639" s="13">
        <v>1356</v>
      </c>
      <c r="G1639" s="13">
        <v>2711</v>
      </c>
      <c r="H1639" s="13">
        <v>0</v>
      </c>
      <c r="I1639" s="13">
        <v>0</v>
      </c>
      <c r="J1639" s="13">
        <v>0</v>
      </c>
      <c r="K1639" s="15">
        <v>1355</v>
      </c>
      <c r="L1639" s="15">
        <v>1356</v>
      </c>
      <c r="M1639" s="15">
        <v>2711</v>
      </c>
      <c r="O1639" s="13"/>
      <c r="P1639" s="13"/>
    </row>
    <row r="1640" spans="1:16" s="93" customFormat="1" ht="12.9" customHeight="1" x14ac:dyDescent="0.2">
      <c r="A1640" s="11" t="str">
        <f t="shared" si="32"/>
        <v>GOVE2013</v>
      </c>
      <c r="B1640" s="3" t="s">
        <v>64</v>
      </c>
      <c r="C1640" s="12">
        <v>2013</v>
      </c>
      <c r="D1640" s="12"/>
      <c r="E1640" s="13">
        <v>1351</v>
      </c>
      <c r="F1640" s="13">
        <v>1351</v>
      </c>
      <c r="G1640" s="13">
        <v>2702</v>
      </c>
      <c r="H1640" s="13">
        <v>0</v>
      </c>
      <c r="I1640" s="13">
        <v>0</v>
      </c>
      <c r="J1640" s="13">
        <v>0</v>
      </c>
      <c r="K1640" s="15">
        <v>1351</v>
      </c>
      <c r="L1640" s="15">
        <v>1351</v>
      </c>
      <c r="M1640" s="15">
        <v>2702</v>
      </c>
      <c r="O1640" s="13"/>
      <c r="P1640" s="13"/>
    </row>
    <row r="1641" spans="1:16" s="93" customFormat="1" ht="12.9" customHeight="1" x14ac:dyDescent="0.2">
      <c r="A1641" s="11" t="str">
        <f t="shared" si="32"/>
        <v>GOVE2014</v>
      </c>
      <c r="B1641" s="3" t="s">
        <v>64</v>
      </c>
      <c r="C1641" s="12">
        <v>2014</v>
      </c>
      <c r="D1641" s="12"/>
      <c r="E1641" s="13">
        <v>1171</v>
      </c>
      <c r="F1641" s="13">
        <v>1171</v>
      </c>
      <c r="G1641" s="13">
        <v>2342</v>
      </c>
      <c r="H1641" s="13">
        <v>0</v>
      </c>
      <c r="I1641" s="13">
        <v>0</v>
      </c>
      <c r="J1641" s="13">
        <v>0</v>
      </c>
      <c r="K1641" s="15">
        <v>1171</v>
      </c>
      <c r="L1641" s="15">
        <v>1171</v>
      </c>
      <c r="M1641" s="15">
        <v>2342</v>
      </c>
      <c r="O1641" s="13"/>
      <c r="P1641" s="13"/>
    </row>
    <row r="1642" spans="1:16" s="93" customFormat="1" ht="12.9" customHeight="1" x14ac:dyDescent="0.2">
      <c r="A1642" s="11" t="str">
        <f t="shared" si="32"/>
        <v>GOVE2015</v>
      </c>
      <c r="B1642" s="3" t="s">
        <v>64</v>
      </c>
      <c r="C1642" s="12">
        <v>2015</v>
      </c>
      <c r="D1642" s="12"/>
      <c r="E1642" s="13">
        <v>946</v>
      </c>
      <c r="F1642" s="13">
        <v>946</v>
      </c>
      <c r="G1642" s="13">
        <v>1892</v>
      </c>
      <c r="H1642" s="13">
        <v>0</v>
      </c>
      <c r="I1642" s="13">
        <v>0</v>
      </c>
      <c r="J1642" s="13">
        <v>0</v>
      </c>
      <c r="K1642" s="15">
        <v>946</v>
      </c>
      <c r="L1642" s="15">
        <v>946</v>
      </c>
      <c r="M1642" s="15">
        <v>1892</v>
      </c>
      <c r="O1642" s="13"/>
      <c r="P1642" s="13"/>
    </row>
    <row r="1643" spans="1:16" s="93" customFormat="1" ht="12.9" customHeight="1" x14ac:dyDescent="0.2">
      <c r="A1643" s="11" t="str">
        <f t="shared" si="32"/>
        <v>GOVE2016</v>
      </c>
      <c r="B1643" s="93" t="s">
        <v>64</v>
      </c>
      <c r="C1643" s="88">
        <v>2016</v>
      </c>
      <c r="D1643" s="89"/>
      <c r="E1643" s="15">
        <v>988</v>
      </c>
      <c r="F1643" s="15">
        <v>989</v>
      </c>
      <c r="G1643" s="15">
        <v>1977</v>
      </c>
      <c r="H1643" s="15">
        <v>0</v>
      </c>
      <c r="I1643" s="15">
        <v>0</v>
      </c>
      <c r="J1643" s="15">
        <v>0</v>
      </c>
      <c r="K1643" s="15">
        <v>988</v>
      </c>
      <c r="L1643" s="15">
        <v>989</v>
      </c>
      <c r="M1643" s="15">
        <v>1977</v>
      </c>
      <c r="O1643" s="13"/>
      <c r="P1643" s="13"/>
    </row>
    <row r="1644" spans="1:16" s="93" customFormat="1" ht="12.9" customHeight="1" x14ac:dyDescent="0.2">
      <c r="A1644" s="11" t="str">
        <f t="shared" si="32"/>
        <v>GOVE2017</v>
      </c>
      <c r="B1644" s="93" t="s">
        <v>64</v>
      </c>
      <c r="C1644" s="12">
        <v>2017</v>
      </c>
      <c r="D1644" s="89"/>
      <c r="E1644" s="94">
        <v>1051</v>
      </c>
      <c r="F1644" s="94">
        <v>1055</v>
      </c>
      <c r="G1644" s="94">
        <v>2106</v>
      </c>
      <c r="H1644" s="94">
        <v>0</v>
      </c>
      <c r="I1644" s="94">
        <v>0</v>
      </c>
      <c r="J1644" s="94">
        <v>0</v>
      </c>
      <c r="K1644" s="15">
        <v>1051</v>
      </c>
      <c r="L1644" s="15">
        <v>1055</v>
      </c>
      <c r="M1644" s="15">
        <v>2106</v>
      </c>
      <c r="O1644" s="13"/>
      <c r="P1644" s="13"/>
    </row>
    <row r="1645" spans="1:16" s="93" customFormat="1" ht="12.9" customHeight="1" x14ac:dyDescent="0.2">
      <c r="A1645" s="11" t="str">
        <f t="shared" si="32"/>
        <v>GOVE2018</v>
      </c>
      <c r="B1645" s="95" t="s">
        <v>64</v>
      </c>
      <c r="C1645" s="88">
        <v>2018</v>
      </c>
      <c r="D1645" s="89"/>
      <c r="E1645" s="15">
        <v>952</v>
      </c>
      <c r="F1645" s="15">
        <v>952</v>
      </c>
      <c r="G1645" s="15">
        <v>1904</v>
      </c>
      <c r="H1645" s="90">
        <v>0</v>
      </c>
      <c r="I1645" s="90">
        <v>0</v>
      </c>
      <c r="J1645" s="15">
        <v>0</v>
      </c>
      <c r="K1645" s="15">
        <v>952</v>
      </c>
      <c r="L1645" s="15">
        <v>952</v>
      </c>
      <c r="M1645" s="15">
        <v>1904</v>
      </c>
      <c r="O1645" s="13"/>
      <c r="P1645" s="13"/>
    </row>
    <row r="1646" spans="1:16" s="93" customFormat="1" ht="12.9" customHeight="1" x14ac:dyDescent="0.2">
      <c r="A1646" s="11" t="str">
        <f t="shared" si="32"/>
        <v>GOVE2019</v>
      </c>
      <c r="B1646" s="3" t="s">
        <v>64</v>
      </c>
      <c r="C1646" s="12">
        <v>2019</v>
      </c>
      <c r="D1646" s="12"/>
      <c r="E1646" s="13">
        <v>956</v>
      </c>
      <c r="F1646" s="13">
        <v>955</v>
      </c>
      <c r="G1646" s="13">
        <v>1911</v>
      </c>
      <c r="H1646" s="13">
        <v>0</v>
      </c>
      <c r="I1646" s="13">
        <v>0</v>
      </c>
      <c r="J1646" s="13">
        <v>0</v>
      </c>
      <c r="K1646" s="15">
        <v>956</v>
      </c>
      <c r="L1646" s="15">
        <v>955</v>
      </c>
      <c r="M1646" s="15">
        <v>1911</v>
      </c>
      <c r="O1646" s="13"/>
      <c r="P1646" s="13"/>
    </row>
    <row r="1647" spans="1:16" s="93" customFormat="1" ht="12.9" customHeight="1" x14ac:dyDescent="0.2">
      <c r="A1647" s="11" t="str">
        <f t="shared" si="32"/>
        <v>GOVE2020</v>
      </c>
      <c r="B1647" s="3" t="s">
        <v>64</v>
      </c>
      <c r="C1647" s="12">
        <v>2020</v>
      </c>
      <c r="D1647" s="89"/>
      <c r="E1647" s="13">
        <v>742</v>
      </c>
      <c r="F1647" s="13">
        <v>743</v>
      </c>
      <c r="G1647" s="13">
        <v>1485</v>
      </c>
      <c r="H1647" s="13">
        <v>0</v>
      </c>
      <c r="I1647" s="13">
        <v>0</v>
      </c>
      <c r="J1647" s="13">
        <v>0</v>
      </c>
      <c r="K1647" s="15">
        <v>742</v>
      </c>
      <c r="L1647" s="15">
        <v>743</v>
      </c>
      <c r="M1647" s="15">
        <v>1485</v>
      </c>
      <c r="O1647" s="13"/>
      <c r="P1647" s="13"/>
    </row>
    <row r="1648" spans="1:16" s="93" customFormat="1" ht="12.9" customHeight="1" x14ac:dyDescent="0.2">
      <c r="A1648" s="11" t="str">
        <f t="shared" si="32"/>
        <v>GOVE2021</v>
      </c>
      <c r="B1648" s="3" t="s">
        <v>64</v>
      </c>
      <c r="C1648" s="12">
        <v>2021</v>
      </c>
      <c r="D1648" s="12"/>
      <c r="E1648" s="13">
        <v>785</v>
      </c>
      <c r="F1648" s="13">
        <v>782</v>
      </c>
      <c r="G1648" s="13">
        <v>1567</v>
      </c>
      <c r="H1648" s="13">
        <v>0</v>
      </c>
      <c r="I1648" s="13">
        <v>0</v>
      </c>
      <c r="J1648" s="13">
        <v>0</v>
      </c>
      <c r="K1648" s="15">
        <v>785</v>
      </c>
      <c r="L1648" s="15">
        <v>782</v>
      </c>
      <c r="M1648" s="15">
        <v>1567</v>
      </c>
      <c r="O1648" s="13"/>
      <c r="P1648" s="13"/>
    </row>
    <row r="1649" spans="1:16" s="93" customFormat="1" ht="12.9" customHeight="1" x14ac:dyDescent="0.2">
      <c r="A1649" s="11" t="str">
        <f t="shared" si="32"/>
        <v>GOVE2022</v>
      </c>
      <c r="B1649" s="95" t="s">
        <v>64</v>
      </c>
      <c r="C1649" s="88">
        <v>2022</v>
      </c>
      <c r="D1649" s="89"/>
      <c r="E1649" s="15">
        <v>815</v>
      </c>
      <c r="F1649" s="15">
        <v>815</v>
      </c>
      <c r="G1649" s="15">
        <v>1630</v>
      </c>
      <c r="H1649" s="90">
        <v>0</v>
      </c>
      <c r="I1649" s="90">
        <v>0</v>
      </c>
      <c r="J1649" s="15">
        <v>0</v>
      </c>
      <c r="K1649" s="15">
        <v>815</v>
      </c>
      <c r="L1649" s="15">
        <v>815</v>
      </c>
      <c r="M1649" s="15">
        <v>1630</v>
      </c>
      <c r="O1649" s="13"/>
      <c r="P1649" s="13"/>
    </row>
    <row r="1650" spans="1:16" s="93" customFormat="1" ht="12.9" customHeight="1" x14ac:dyDescent="0.2">
      <c r="A1650" s="11" t="str">
        <f t="shared" si="32"/>
        <v>GOVE2023</v>
      </c>
      <c r="B1650" s="95" t="s">
        <v>64</v>
      </c>
      <c r="C1650" s="88">
        <v>2023</v>
      </c>
      <c r="D1650" s="89"/>
      <c r="E1650" s="15">
        <v>890</v>
      </c>
      <c r="F1650" s="15">
        <v>889</v>
      </c>
      <c r="G1650" s="15">
        <v>1779</v>
      </c>
      <c r="H1650" s="90">
        <v>0</v>
      </c>
      <c r="I1650" s="90">
        <v>0</v>
      </c>
      <c r="J1650" s="15">
        <v>0</v>
      </c>
      <c r="K1650" s="15">
        <v>890</v>
      </c>
      <c r="L1650" s="15">
        <v>889</v>
      </c>
      <c r="M1650" s="15">
        <v>1779</v>
      </c>
      <c r="O1650" s="13"/>
      <c r="P1650" s="13"/>
    </row>
    <row r="1651" spans="1:16" s="93" customFormat="1" ht="12.9" customHeight="1" x14ac:dyDescent="0.2">
      <c r="A1651" s="11" t="str">
        <f t="shared" si="32"/>
        <v>GOVE2024</v>
      </c>
      <c r="B1651" s="3" t="s">
        <v>64</v>
      </c>
      <c r="C1651" s="12">
        <v>2024</v>
      </c>
      <c r="D1651" s="12"/>
      <c r="E1651" s="13">
        <v>952</v>
      </c>
      <c r="F1651" s="13">
        <v>952</v>
      </c>
      <c r="G1651" s="13">
        <v>1904</v>
      </c>
      <c r="H1651" s="13">
        <v>0</v>
      </c>
      <c r="I1651" s="13">
        <v>0</v>
      </c>
      <c r="J1651" s="13">
        <v>0</v>
      </c>
      <c r="K1651" s="15">
        <v>952</v>
      </c>
      <c r="L1651" s="15">
        <v>952</v>
      </c>
      <c r="M1651" s="15">
        <v>1904</v>
      </c>
      <c r="O1651" s="13"/>
      <c r="P1651" s="13"/>
    </row>
    <row r="1652" spans="1:16" s="93" customFormat="1" ht="12.9" customHeight="1" x14ac:dyDescent="0.2">
      <c r="A1652" s="11" t="str">
        <f t="shared" si="32"/>
        <v>GRIFFITH1985</v>
      </c>
      <c r="B1652" s="3" t="s">
        <v>24</v>
      </c>
      <c r="C1652" s="12">
        <v>1985</v>
      </c>
      <c r="D1652" s="12"/>
      <c r="E1652" s="13">
        <v>521</v>
      </c>
      <c r="F1652" s="13">
        <v>521</v>
      </c>
      <c r="G1652" s="13">
        <v>1042</v>
      </c>
      <c r="H1652" s="13">
        <v>0</v>
      </c>
      <c r="I1652" s="13">
        <v>0</v>
      </c>
      <c r="J1652" s="13">
        <v>0</v>
      </c>
      <c r="K1652" s="15">
        <v>521</v>
      </c>
      <c r="L1652" s="15">
        <v>521</v>
      </c>
      <c r="M1652" s="15">
        <v>1042</v>
      </c>
      <c r="O1652" s="13"/>
      <c r="P1652" s="13"/>
    </row>
    <row r="1653" spans="1:16" s="93" customFormat="1" ht="12.9" customHeight="1" x14ac:dyDescent="0.2">
      <c r="A1653" s="11" t="str">
        <f t="shared" si="32"/>
        <v>GRIFFITH1986</v>
      </c>
      <c r="B1653" s="91" t="s">
        <v>24</v>
      </c>
      <c r="C1653" s="16">
        <v>1986</v>
      </c>
      <c r="D1653" s="89"/>
      <c r="E1653" s="92">
        <v>663</v>
      </c>
      <c r="F1653" s="92">
        <v>664</v>
      </c>
      <c r="G1653" s="92">
        <v>1327</v>
      </c>
      <c r="H1653" s="92">
        <v>0</v>
      </c>
      <c r="I1653" s="92">
        <v>0</v>
      </c>
      <c r="J1653" s="92">
        <v>0</v>
      </c>
      <c r="K1653" s="15">
        <v>663</v>
      </c>
      <c r="L1653" s="15">
        <v>664</v>
      </c>
      <c r="M1653" s="15">
        <v>1327</v>
      </c>
      <c r="O1653" s="13"/>
      <c r="P1653" s="13"/>
    </row>
    <row r="1654" spans="1:16" s="93" customFormat="1" ht="12.9" customHeight="1" x14ac:dyDescent="0.2">
      <c r="A1654" s="11" t="str">
        <f t="shared" si="32"/>
        <v>GRIFFITH1987</v>
      </c>
      <c r="B1654" s="3" t="s">
        <v>24</v>
      </c>
      <c r="C1654" s="12">
        <v>1987</v>
      </c>
      <c r="D1654" s="12"/>
      <c r="E1654" s="13">
        <v>620</v>
      </c>
      <c r="F1654" s="13">
        <v>620</v>
      </c>
      <c r="G1654" s="13">
        <v>1240</v>
      </c>
      <c r="H1654" s="13">
        <v>0</v>
      </c>
      <c r="I1654" s="13">
        <v>0</v>
      </c>
      <c r="J1654" s="13">
        <v>0</v>
      </c>
      <c r="K1654" s="15">
        <v>620</v>
      </c>
      <c r="L1654" s="15">
        <v>620</v>
      </c>
      <c r="M1654" s="15">
        <v>1240</v>
      </c>
      <c r="O1654" s="13"/>
      <c r="P1654" s="13"/>
    </row>
    <row r="1655" spans="1:16" s="93" customFormat="1" ht="12.9" customHeight="1" x14ac:dyDescent="0.2">
      <c r="A1655" s="11" t="str">
        <f t="shared" si="32"/>
        <v>GRIFFITH1988</v>
      </c>
      <c r="B1655" s="93" t="s">
        <v>24</v>
      </c>
      <c r="C1655" s="88">
        <v>1988</v>
      </c>
      <c r="D1655" s="89"/>
      <c r="E1655" s="15">
        <v>527</v>
      </c>
      <c r="F1655" s="15">
        <v>527</v>
      </c>
      <c r="G1655" s="15">
        <v>1054</v>
      </c>
      <c r="H1655" s="15">
        <v>0</v>
      </c>
      <c r="I1655" s="15">
        <v>0</v>
      </c>
      <c r="J1655" s="15">
        <v>0</v>
      </c>
      <c r="K1655" s="15">
        <v>527</v>
      </c>
      <c r="L1655" s="15">
        <v>527</v>
      </c>
      <c r="M1655" s="15">
        <v>1054</v>
      </c>
      <c r="O1655" s="13"/>
      <c r="P1655" s="13"/>
    </row>
    <row r="1656" spans="1:16" s="93" customFormat="1" ht="12.9" customHeight="1" x14ac:dyDescent="0.2">
      <c r="A1656" s="11" t="str">
        <f t="shared" si="32"/>
        <v>GRIFFITH1989</v>
      </c>
      <c r="B1656" s="93" t="s">
        <v>24</v>
      </c>
      <c r="C1656" s="88">
        <v>1989</v>
      </c>
      <c r="D1656" s="89"/>
      <c r="E1656" s="15">
        <v>450</v>
      </c>
      <c r="F1656" s="15">
        <v>450</v>
      </c>
      <c r="G1656" s="15">
        <v>900</v>
      </c>
      <c r="H1656" s="15">
        <v>0</v>
      </c>
      <c r="I1656" s="15">
        <v>0</v>
      </c>
      <c r="J1656" s="15">
        <v>0</v>
      </c>
      <c r="K1656" s="15">
        <v>450</v>
      </c>
      <c r="L1656" s="15">
        <v>450</v>
      </c>
      <c r="M1656" s="15">
        <v>900</v>
      </c>
      <c r="O1656" s="13"/>
      <c r="P1656" s="13"/>
    </row>
    <row r="1657" spans="1:16" s="93" customFormat="1" ht="12.9" customHeight="1" x14ac:dyDescent="0.2">
      <c r="A1657" s="11" t="str">
        <f t="shared" si="32"/>
        <v>GRIFFITH1990</v>
      </c>
      <c r="B1657" s="3" t="s">
        <v>24</v>
      </c>
      <c r="C1657" s="12">
        <v>1990</v>
      </c>
      <c r="D1657" s="12"/>
      <c r="E1657" s="13">
        <v>1159</v>
      </c>
      <c r="F1657" s="13">
        <v>1078</v>
      </c>
      <c r="G1657" s="13">
        <v>2237</v>
      </c>
      <c r="H1657" s="13">
        <v>0</v>
      </c>
      <c r="I1657" s="13">
        <v>0</v>
      </c>
      <c r="J1657" s="13">
        <v>0</v>
      </c>
      <c r="K1657" s="15">
        <v>1159</v>
      </c>
      <c r="L1657" s="15">
        <v>1078</v>
      </c>
      <c r="M1657" s="15">
        <v>2237</v>
      </c>
      <c r="O1657" s="13"/>
      <c r="P1657" s="13"/>
    </row>
    <row r="1658" spans="1:16" s="93" customFormat="1" ht="12.9" customHeight="1" x14ac:dyDescent="0.2">
      <c r="A1658" s="11" t="str">
        <f t="shared" si="32"/>
        <v>GRIFFITH1991</v>
      </c>
      <c r="B1658" s="3" t="s">
        <v>24</v>
      </c>
      <c r="C1658" s="12">
        <v>1991</v>
      </c>
      <c r="D1658" s="12"/>
      <c r="E1658" s="13">
        <v>1202</v>
      </c>
      <c r="F1658" s="13">
        <v>1200</v>
      </c>
      <c r="G1658" s="13">
        <v>2402</v>
      </c>
      <c r="H1658" s="13">
        <v>0</v>
      </c>
      <c r="I1658" s="13">
        <v>0</v>
      </c>
      <c r="J1658" s="13">
        <v>0</v>
      </c>
      <c r="K1658" s="15">
        <v>1202</v>
      </c>
      <c r="L1658" s="15">
        <v>1200</v>
      </c>
      <c r="M1658" s="15">
        <v>2402</v>
      </c>
      <c r="O1658" s="13"/>
      <c r="P1658" s="13"/>
    </row>
    <row r="1659" spans="1:16" s="93" customFormat="1" ht="12.9" customHeight="1" x14ac:dyDescent="0.2">
      <c r="A1659" s="11" t="str">
        <f t="shared" si="32"/>
        <v>GRIFFITH1992</v>
      </c>
      <c r="B1659" s="93" t="s">
        <v>24</v>
      </c>
      <c r="C1659" s="88">
        <v>1992</v>
      </c>
      <c r="D1659" s="89"/>
      <c r="E1659" s="15">
        <v>1209</v>
      </c>
      <c r="F1659" s="15">
        <v>1213</v>
      </c>
      <c r="G1659" s="15">
        <v>2422</v>
      </c>
      <c r="H1659" s="15">
        <v>0</v>
      </c>
      <c r="I1659" s="15">
        <v>0</v>
      </c>
      <c r="J1659" s="15">
        <v>0</v>
      </c>
      <c r="K1659" s="15">
        <v>1209</v>
      </c>
      <c r="L1659" s="15">
        <v>1213</v>
      </c>
      <c r="M1659" s="15">
        <v>2422</v>
      </c>
      <c r="O1659" s="13"/>
      <c r="P1659" s="13"/>
    </row>
    <row r="1660" spans="1:16" s="93" customFormat="1" ht="12.9" customHeight="1" x14ac:dyDescent="0.2">
      <c r="A1660" s="11" t="str">
        <f t="shared" si="32"/>
        <v>GRIFFITH1993</v>
      </c>
      <c r="B1660" s="95" t="s">
        <v>24</v>
      </c>
      <c r="C1660" s="88">
        <v>1993</v>
      </c>
      <c r="D1660" s="89"/>
      <c r="E1660" s="15">
        <v>1034</v>
      </c>
      <c r="F1660" s="15">
        <v>1009</v>
      </c>
      <c r="G1660" s="15">
        <v>2043</v>
      </c>
      <c r="H1660" s="90">
        <v>0</v>
      </c>
      <c r="I1660" s="90">
        <v>0</v>
      </c>
      <c r="J1660" s="15">
        <v>0</v>
      </c>
      <c r="K1660" s="15">
        <v>1034</v>
      </c>
      <c r="L1660" s="15">
        <v>1009</v>
      </c>
      <c r="M1660" s="15">
        <v>2043</v>
      </c>
      <c r="O1660" s="13"/>
      <c r="P1660" s="13"/>
    </row>
    <row r="1661" spans="1:16" s="93" customFormat="1" ht="12.9" customHeight="1" x14ac:dyDescent="0.2">
      <c r="A1661" s="11" t="str">
        <f t="shared" si="32"/>
        <v>GRIFFITH1994</v>
      </c>
      <c r="B1661" s="3" t="s">
        <v>24</v>
      </c>
      <c r="C1661" s="12">
        <v>1994</v>
      </c>
      <c r="D1661" s="12"/>
      <c r="E1661" s="13">
        <v>1168</v>
      </c>
      <c r="F1661" s="13">
        <v>1171</v>
      </c>
      <c r="G1661" s="13">
        <v>2339</v>
      </c>
      <c r="H1661" s="13">
        <v>0</v>
      </c>
      <c r="I1661" s="13">
        <v>0</v>
      </c>
      <c r="J1661" s="13">
        <v>0</v>
      </c>
      <c r="K1661" s="15">
        <v>1168</v>
      </c>
      <c r="L1661" s="15">
        <v>1171</v>
      </c>
      <c r="M1661" s="15">
        <v>2339</v>
      </c>
      <c r="O1661" s="13"/>
      <c r="P1661" s="13"/>
    </row>
    <row r="1662" spans="1:16" s="93" customFormat="1" ht="12.9" customHeight="1" x14ac:dyDescent="0.2">
      <c r="A1662" s="11" t="str">
        <f t="shared" si="32"/>
        <v>GRIFFITH1995</v>
      </c>
      <c r="B1662" s="93" t="s">
        <v>24</v>
      </c>
      <c r="C1662" s="88">
        <v>1995</v>
      </c>
      <c r="D1662" s="89"/>
      <c r="E1662" s="15">
        <v>1150</v>
      </c>
      <c r="F1662" s="15">
        <v>1136</v>
      </c>
      <c r="G1662" s="15">
        <v>2286</v>
      </c>
      <c r="H1662" s="15">
        <v>0</v>
      </c>
      <c r="I1662" s="15">
        <v>0</v>
      </c>
      <c r="J1662" s="15">
        <v>0</v>
      </c>
      <c r="K1662" s="15">
        <v>1150</v>
      </c>
      <c r="L1662" s="15">
        <v>1136</v>
      </c>
      <c r="M1662" s="15">
        <v>2286</v>
      </c>
      <c r="O1662" s="13"/>
      <c r="P1662" s="13"/>
    </row>
    <row r="1663" spans="1:16" s="93" customFormat="1" ht="12.9" customHeight="1" x14ac:dyDescent="0.2">
      <c r="A1663" s="11" t="str">
        <f t="shared" si="32"/>
        <v>GRIFFITH1996</v>
      </c>
      <c r="B1663" s="3" t="s">
        <v>24</v>
      </c>
      <c r="C1663" s="12">
        <v>1996</v>
      </c>
      <c r="D1663" s="12"/>
      <c r="E1663" s="13">
        <v>964</v>
      </c>
      <c r="F1663" s="13">
        <v>968</v>
      </c>
      <c r="G1663" s="13">
        <v>1932</v>
      </c>
      <c r="H1663" s="13">
        <v>0</v>
      </c>
      <c r="I1663" s="13">
        <v>0</v>
      </c>
      <c r="J1663" s="13">
        <v>0</v>
      </c>
      <c r="K1663" s="15">
        <v>964</v>
      </c>
      <c r="L1663" s="15">
        <v>968</v>
      </c>
      <c r="M1663" s="15">
        <v>1932</v>
      </c>
      <c r="O1663" s="13"/>
      <c r="P1663" s="13"/>
    </row>
    <row r="1664" spans="1:16" s="93" customFormat="1" ht="12.9" customHeight="1" x14ac:dyDescent="0.2">
      <c r="A1664" s="11" t="str">
        <f t="shared" si="32"/>
        <v>GRIFFITH1997</v>
      </c>
      <c r="B1664" s="3" t="s">
        <v>24</v>
      </c>
      <c r="C1664" s="12">
        <v>1997</v>
      </c>
      <c r="D1664" s="12"/>
      <c r="E1664" s="13">
        <v>1155</v>
      </c>
      <c r="F1664" s="13">
        <v>1146</v>
      </c>
      <c r="G1664" s="13">
        <v>2301</v>
      </c>
      <c r="H1664" s="13">
        <v>0</v>
      </c>
      <c r="I1664" s="13">
        <v>0</v>
      </c>
      <c r="J1664" s="13">
        <v>0</v>
      </c>
      <c r="K1664" s="15">
        <v>1155</v>
      </c>
      <c r="L1664" s="15">
        <v>1146</v>
      </c>
      <c r="M1664" s="15">
        <v>2301</v>
      </c>
      <c r="O1664" s="13"/>
      <c r="P1664" s="13"/>
    </row>
    <row r="1665" spans="1:16" s="93" customFormat="1" ht="12.9" customHeight="1" x14ac:dyDescent="0.2">
      <c r="A1665" s="11" t="str">
        <f t="shared" si="32"/>
        <v>GRIFFITH1998</v>
      </c>
      <c r="B1665" s="3" t="s">
        <v>24</v>
      </c>
      <c r="C1665" s="12">
        <v>1998</v>
      </c>
      <c r="D1665" s="12"/>
      <c r="E1665" s="13">
        <v>1435</v>
      </c>
      <c r="F1665" s="13">
        <v>1429</v>
      </c>
      <c r="G1665" s="13">
        <v>2864</v>
      </c>
      <c r="H1665" s="13">
        <v>0</v>
      </c>
      <c r="I1665" s="13">
        <v>0</v>
      </c>
      <c r="J1665" s="13">
        <v>0</v>
      </c>
      <c r="K1665" s="15">
        <v>1435</v>
      </c>
      <c r="L1665" s="15">
        <v>1429</v>
      </c>
      <c r="M1665" s="15">
        <v>2864</v>
      </c>
      <c r="O1665" s="13"/>
      <c r="P1665" s="13"/>
    </row>
    <row r="1666" spans="1:16" s="93" customFormat="1" ht="12.9" customHeight="1" x14ac:dyDescent="0.2">
      <c r="A1666" s="11" t="str">
        <f t="shared" si="32"/>
        <v>GRIFFITH1999</v>
      </c>
      <c r="B1666" s="3" t="s">
        <v>24</v>
      </c>
      <c r="C1666" s="12">
        <v>1999</v>
      </c>
      <c r="D1666" s="12"/>
      <c r="E1666" s="13">
        <v>1365</v>
      </c>
      <c r="F1666" s="13">
        <v>1357</v>
      </c>
      <c r="G1666" s="13">
        <v>2722</v>
      </c>
      <c r="H1666" s="13">
        <v>0</v>
      </c>
      <c r="I1666" s="13">
        <v>0</v>
      </c>
      <c r="J1666" s="13">
        <v>0</v>
      </c>
      <c r="K1666" s="15">
        <v>1365</v>
      </c>
      <c r="L1666" s="15">
        <v>1357</v>
      </c>
      <c r="M1666" s="15">
        <v>2722</v>
      </c>
      <c r="O1666" s="13"/>
      <c r="P1666" s="13"/>
    </row>
    <row r="1667" spans="1:16" s="93" customFormat="1" ht="12.9" customHeight="1" x14ac:dyDescent="0.2">
      <c r="A1667" s="11" t="str">
        <f t="shared" si="32"/>
        <v>GRIFFITH2000</v>
      </c>
      <c r="B1667" s="3" t="s">
        <v>24</v>
      </c>
      <c r="C1667" s="12">
        <v>2000</v>
      </c>
      <c r="D1667" s="12"/>
      <c r="E1667" s="13">
        <v>1377</v>
      </c>
      <c r="F1667" s="13">
        <v>1359</v>
      </c>
      <c r="G1667" s="13">
        <v>2736</v>
      </c>
      <c r="H1667" s="13">
        <v>0</v>
      </c>
      <c r="I1667" s="13">
        <v>0</v>
      </c>
      <c r="J1667" s="13">
        <v>0</v>
      </c>
      <c r="K1667" s="15">
        <v>1377</v>
      </c>
      <c r="L1667" s="15">
        <v>1359</v>
      </c>
      <c r="M1667" s="15">
        <v>2736</v>
      </c>
      <c r="O1667" s="13"/>
      <c r="P1667" s="13"/>
    </row>
    <row r="1668" spans="1:16" s="93" customFormat="1" ht="12.9" customHeight="1" x14ac:dyDescent="0.2">
      <c r="A1668" s="11" t="str">
        <f t="shared" si="32"/>
        <v>GRIFFITH2001</v>
      </c>
      <c r="B1668" s="3" t="s">
        <v>24</v>
      </c>
      <c r="C1668" s="12">
        <v>2001</v>
      </c>
      <c r="D1668" s="12"/>
      <c r="E1668" s="13">
        <v>1387</v>
      </c>
      <c r="F1668" s="13">
        <v>1367</v>
      </c>
      <c r="G1668" s="13">
        <v>2754</v>
      </c>
      <c r="H1668" s="13">
        <v>0</v>
      </c>
      <c r="I1668" s="13">
        <v>0</v>
      </c>
      <c r="J1668" s="13">
        <v>0</v>
      </c>
      <c r="K1668" s="15">
        <v>1387</v>
      </c>
      <c r="L1668" s="15">
        <v>1367</v>
      </c>
      <c r="M1668" s="15">
        <v>2754</v>
      </c>
      <c r="O1668" s="13"/>
      <c r="P1668" s="13"/>
    </row>
    <row r="1669" spans="1:16" s="93" customFormat="1" ht="12.9" customHeight="1" x14ac:dyDescent="0.2">
      <c r="A1669" s="11" t="str">
        <f t="shared" si="32"/>
        <v>GRIFFITH2002</v>
      </c>
      <c r="B1669" s="3" t="s">
        <v>24</v>
      </c>
      <c r="C1669" s="12">
        <v>2002</v>
      </c>
      <c r="D1669" s="12"/>
      <c r="E1669" s="13">
        <v>1525</v>
      </c>
      <c r="F1669" s="13">
        <v>1529</v>
      </c>
      <c r="G1669" s="13">
        <v>3054</v>
      </c>
      <c r="H1669" s="13">
        <v>0</v>
      </c>
      <c r="I1669" s="13">
        <v>0</v>
      </c>
      <c r="J1669" s="13">
        <v>0</v>
      </c>
      <c r="K1669" s="15">
        <v>1525</v>
      </c>
      <c r="L1669" s="15">
        <v>1529</v>
      </c>
      <c r="M1669" s="15">
        <v>3054</v>
      </c>
      <c r="O1669" s="13"/>
      <c r="P1669" s="13"/>
    </row>
    <row r="1670" spans="1:16" s="93" customFormat="1" ht="12.9" customHeight="1" x14ac:dyDescent="0.2">
      <c r="A1670" s="11" t="str">
        <f t="shared" si="32"/>
        <v>GRIFFITH2003</v>
      </c>
      <c r="B1670" s="93" t="s">
        <v>24</v>
      </c>
      <c r="C1670" s="88">
        <v>2003</v>
      </c>
      <c r="D1670" s="89"/>
      <c r="E1670" s="15">
        <v>1605</v>
      </c>
      <c r="F1670" s="15">
        <v>1610</v>
      </c>
      <c r="G1670" s="15">
        <v>3215</v>
      </c>
      <c r="H1670" s="15">
        <v>0</v>
      </c>
      <c r="I1670" s="15">
        <v>0</v>
      </c>
      <c r="J1670" s="15">
        <v>0</v>
      </c>
      <c r="K1670" s="15">
        <v>1605</v>
      </c>
      <c r="L1670" s="15">
        <v>1610</v>
      </c>
      <c r="M1670" s="15">
        <v>3215</v>
      </c>
      <c r="O1670" s="13"/>
      <c r="P1670" s="13"/>
    </row>
    <row r="1671" spans="1:16" s="93" customFormat="1" ht="12.9" customHeight="1" x14ac:dyDescent="0.2">
      <c r="A1671" s="11" t="str">
        <f t="shared" si="32"/>
        <v>GRIFFITH2004</v>
      </c>
      <c r="B1671" s="95" t="s">
        <v>24</v>
      </c>
      <c r="C1671" s="88">
        <v>2004</v>
      </c>
      <c r="D1671" s="89"/>
      <c r="E1671" s="15">
        <v>1741</v>
      </c>
      <c r="F1671" s="15">
        <v>1743</v>
      </c>
      <c r="G1671" s="15">
        <v>3484</v>
      </c>
      <c r="H1671" s="90">
        <v>0</v>
      </c>
      <c r="I1671" s="90">
        <v>0</v>
      </c>
      <c r="J1671" s="15">
        <v>0</v>
      </c>
      <c r="K1671" s="15">
        <v>1741</v>
      </c>
      <c r="L1671" s="15">
        <v>1743</v>
      </c>
      <c r="M1671" s="15">
        <v>3484</v>
      </c>
      <c r="O1671" s="13"/>
      <c r="P1671" s="13"/>
    </row>
    <row r="1672" spans="1:16" s="93" customFormat="1" ht="12.9" customHeight="1" x14ac:dyDescent="0.2">
      <c r="A1672" s="11" t="str">
        <f t="shared" si="32"/>
        <v>GRIFFITH2005</v>
      </c>
      <c r="B1672" s="3" t="s">
        <v>24</v>
      </c>
      <c r="C1672" s="12">
        <v>2005</v>
      </c>
      <c r="D1672" s="12"/>
      <c r="E1672" s="13">
        <v>1618</v>
      </c>
      <c r="F1672" s="13">
        <v>1619</v>
      </c>
      <c r="G1672" s="13">
        <v>3237</v>
      </c>
      <c r="H1672" s="13">
        <v>0</v>
      </c>
      <c r="I1672" s="13">
        <v>0</v>
      </c>
      <c r="J1672" s="13">
        <v>0</v>
      </c>
      <c r="K1672" s="15">
        <v>1618</v>
      </c>
      <c r="L1672" s="15">
        <v>1619</v>
      </c>
      <c r="M1672" s="15">
        <v>3237</v>
      </c>
      <c r="O1672" s="13"/>
      <c r="P1672" s="13"/>
    </row>
    <row r="1673" spans="1:16" s="93" customFormat="1" ht="12.9" customHeight="1" x14ac:dyDescent="0.2">
      <c r="A1673" s="11" t="str">
        <f t="shared" si="32"/>
        <v>GRIFFITH2006</v>
      </c>
      <c r="B1673" s="3" t="s">
        <v>24</v>
      </c>
      <c r="C1673" s="12">
        <v>2006</v>
      </c>
      <c r="D1673" s="12"/>
      <c r="E1673" s="13">
        <v>1445</v>
      </c>
      <c r="F1673" s="13">
        <v>1440</v>
      </c>
      <c r="G1673" s="13">
        <v>2885</v>
      </c>
      <c r="H1673" s="13">
        <v>0</v>
      </c>
      <c r="I1673" s="13">
        <v>0</v>
      </c>
      <c r="J1673" s="13">
        <v>0</v>
      </c>
      <c r="K1673" s="15">
        <v>1445</v>
      </c>
      <c r="L1673" s="15">
        <v>1440</v>
      </c>
      <c r="M1673" s="15">
        <v>2885</v>
      </c>
      <c r="O1673" s="13"/>
      <c r="P1673" s="13"/>
    </row>
    <row r="1674" spans="1:16" s="93" customFormat="1" ht="12.9" customHeight="1" x14ac:dyDescent="0.2">
      <c r="A1674" s="11" t="str">
        <f t="shared" si="32"/>
        <v>GRIFFITH2007</v>
      </c>
      <c r="B1674" s="95" t="s">
        <v>24</v>
      </c>
      <c r="C1674" s="88">
        <v>2007</v>
      </c>
      <c r="D1674" s="89"/>
      <c r="E1674" s="15">
        <v>1823</v>
      </c>
      <c r="F1674" s="15">
        <v>1820</v>
      </c>
      <c r="G1674" s="15">
        <v>3643</v>
      </c>
      <c r="H1674" s="90">
        <v>0</v>
      </c>
      <c r="I1674" s="90">
        <v>0</v>
      </c>
      <c r="J1674" s="15">
        <v>0</v>
      </c>
      <c r="K1674" s="15">
        <v>1823</v>
      </c>
      <c r="L1674" s="15">
        <v>1820</v>
      </c>
      <c r="M1674" s="15">
        <v>3643</v>
      </c>
      <c r="O1674" s="13"/>
      <c r="P1674" s="13"/>
    </row>
    <row r="1675" spans="1:16" s="93" customFormat="1" ht="12.9" customHeight="1" x14ac:dyDescent="0.2">
      <c r="A1675" s="11" t="str">
        <f t="shared" si="32"/>
        <v>GRIFFITH2008</v>
      </c>
      <c r="B1675" s="3" t="s">
        <v>24</v>
      </c>
      <c r="C1675" s="12">
        <v>2008</v>
      </c>
      <c r="D1675" s="12"/>
      <c r="E1675" s="13">
        <v>1521</v>
      </c>
      <c r="F1675" s="13">
        <v>1515</v>
      </c>
      <c r="G1675" s="13">
        <v>3036</v>
      </c>
      <c r="H1675" s="13">
        <v>0</v>
      </c>
      <c r="I1675" s="13">
        <v>0</v>
      </c>
      <c r="J1675" s="13">
        <v>0</v>
      </c>
      <c r="K1675" s="15">
        <v>1521</v>
      </c>
      <c r="L1675" s="15">
        <v>1515</v>
      </c>
      <c r="M1675" s="15">
        <v>3036</v>
      </c>
      <c r="O1675" s="13"/>
      <c r="P1675" s="13"/>
    </row>
    <row r="1676" spans="1:16" s="93" customFormat="1" ht="12.9" customHeight="1" x14ac:dyDescent="0.2">
      <c r="A1676" s="11" t="str">
        <f t="shared" si="32"/>
        <v>GRIFFITH2009</v>
      </c>
      <c r="B1676" s="3" t="s">
        <v>24</v>
      </c>
      <c r="C1676" s="12">
        <v>2009</v>
      </c>
      <c r="D1676" s="12"/>
      <c r="E1676" s="13">
        <v>1549</v>
      </c>
      <c r="F1676" s="13">
        <v>1541</v>
      </c>
      <c r="G1676" s="13">
        <v>3090</v>
      </c>
      <c r="H1676" s="13">
        <v>0</v>
      </c>
      <c r="I1676" s="13">
        <v>0</v>
      </c>
      <c r="J1676" s="13">
        <v>0</v>
      </c>
      <c r="K1676" s="15">
        <v>1549</v>
      </c>
      <c r="L1676" s="15">
        <v>1541</v>
      </c>
      <c r="M1676" s="15">
        <v>3090</v>
      </c>
      <c r="O1676" s="13"/>
      <c r="P1676" s="13"/>
    </row>
    <row r="1677" spans="1:16" s="93" customFormat="1" ht="12.9" customHeight="1" x14ac:dyDescent="0.2">
      <c r="A1677" s="11" t="str">
        <f t="shared" si="32"/>
        <v>GRIFFITH2010</v>
      </c>
      <c r="B1677" s="3" t="s">
        <v>24</v>
      </c>
      <c r="C1677" s="12">
        <v>2010</v>
      </c>
      <c r="D1677" s="12"/>
      <c r="E1677" s="13">
        <v>1801</v>
      </c>
      <c r="F1677" s="13">
        <v>1794</v>
      </c>
      <c r="G1677" s="13">
        <v>3595</v>
      </c>
      <c r="H1677" s="13">
        <v>0</v>
      </c>
      <c r="I1677" s="13">
        <v>0</v>
      </c>
      <c r="J1677" s="13">
        <v>0</v>
      </c>
      <c r="K1677" s="15">
        <v>1801</v>
      </c>
      <c r="L1677" s="15">
        <v>1794</v>
      </c>
      <c r="M1677" s="15">
        <v>3595</v>
      </c>
      <c r="O1677" s="13"/>
      <c r="P1677" s="13"/>
    </row>
    <row r="1678" spans="1:16" s="93" customFormat="1" ht="12.9" customHeight="1" x14ac:dyDescent="0.2">
      <c r="A1678" s="11" t="str">
        <f t="shared" si="32"/>
        <v>GRIFFITH2011</v>
      </c>
      <c r="B1678" s="91" t="s">
        <v>24</v>
      </c>
      <c r="C1678" s="16">
        <v>2011</v>
      </c>
      <c r="D1678" s="89"/>
      <c r="E1678" s="92">
        <v>1845</v>
      </c>
      <c r="F1678" s="92">
        <v>1822</v>
      </c>
      <c r="G1678" s="92">
        <v>3667</v>
      </c>
      <c r="H1678" s="92">
        <v>0</v>
      </c>
      <c r="I1678" s="92">
        <v>0</v>
      </c>
      <c r="J1678" s="92">
        <v>0</v>
      </c>
      <c r="K1678" s="15">
        <v>1845</v>
      </c>
      <c r="L1678" s="15">
        <v>1822</v>
      </c>
      <c r="M1678" s="15">
        <v>3667</v>
      </c>
      <c r="O1678" s="13"/>
      <c r="P1678" s="13"/>
    </row>
    <row r="1679" spans="1:16" s="93" customFormat="1" ht="12.9" customHeight="1" x14ac:dyDescent="0.2">
      <c r="A1679" s="11" t="str">
        <f t="shared" si="32"/>
        <v>GRIFFITH2012</v>
      </c>
      <c r="B1679" s="95" t="s">
        <v>24</v>
      </c>
      <c r="C1679" s="88">
        <v>2012</v>
      </c>
      <c r="D1679" s="89"/>
      <c r="E1679" s="15">
        <v>1764</v>
      </c>
      <c r="F1679" s="15">
        <v>1737</v>
      </c>
      <c r="G1679" s="15">
        <v>3501</v>
      </c>
      <c r="H1679" s="90">
        <v>0</v>
      </c>
      <c r="I1679" s="90">
        <v>0</v>
      </c>
      <c r="J1679" s="15">
        <v>0</v>
      </c>
      <c r="K1679" s="15">
        <v>1764</v>
      </c>
      <c r="L1679" s="15">
        <v>1737</v>
      </c>
      <c r="M1679" s="15">
        <v>3501</v>
      </c>
      <c r="O1679" s="13"/>
      <c r="P1679" s="13"/>
    </row>
    <row r="1680" spans="1:16" s="93" customFormat="1" ht="12.9" customHeight="1" x14ac:dyDescent="0.2">
      <c r="A1680" s="11" t="str">
        <f t="shared" si="32"/>
        <v>GRIFFITH2013</v>
      </c>
      <c r="B1680" s="3" t="s">
        <v>24</v>
      </c>
      <c r="C1680" s="12">
        <v>2013</v>
      </c>
      <c r="D1680" s="12"/>
      <c r="E1680" s="13">
        <v>1622</v>
      </c>
      <c r="F1680" s="13">
        <v>1592</v>
      </c>
      <c r="G1680" s="13">
        <v>3214</v>
      </c>
      <c r="H1680" s="13">
        <v>0</v>
      </c>
      <c r="I1680" s="13">
        <v>0</v>
      </c>
      <c r="J1680" s="13">
        <v>0</v>
      </c>
      <c r="K1680" s="15">
        <v>1622</v>
      </c>
      <c r="L1680" s="15">
        <v>1592</v>
      </c>
      <c r="M1680" s="15">
        <v>3214</v>
      </c>
      <c r="O1680" s="13"/>
      <c r="P1680" s="13"/>
    </row>
    <row r="1681" spans="1:16" s="93" customFormat="1" ht="12.9" customHeight="1" x14ac:dyDescent="0.2">
      <c r="A1681" s="11" t="str">
        <f t="shared" si="32"/>
        <v>GRIFFITH2014</v>
      </c>
      <c r="B1681" s="3" t="s">
        <v>24</v>
      </c>
      <c r="C1681" s="12">
        <v>2014</v>
      </c>
      <c r="D1681" s="12"/>
      <c r="E1681" s="13">
        <v>1892</v>
      </c>
      <c r="F1681" s="13">
        <v>1770</v>
      </c>
      <c r="G1681" s="13">
        <v>3662</v>
      </c>
      <c r="H1681" s="13">
        <v>0</v>
      </c>
      <c r="I1681" s="13">
        <v>0</v>
      </c>
      <c r="J1681" s="13">
        <v>0</v>
      </c>
      <c r="K1681" s="15">
        <v>1892</v>
      </c>
      <c r="L1681" s="15">
        <v>1770</v>
      </c>
      <c r="M1681" s="15">
        <v>3662</v>
      </c>
      <c r="O1681" s="13"/>
      <c r="P1681" s="13"/>
    </row>
    <row r="1682" spans="1:16" s="93" customFormat="1" ht="12.9" customHeight="1" x14ac:dyDescent="0.2">
      <c r="A1682" s="11" t="str">
        <f t="shared" si="32"/>
        <v>GRIFFITH2015</v>
      </c>
      <c r="B1682" s="3" t="s">
        <v>24</v>
      </c>
      <c r="C1682" s="12">
        <v>2015</v>
      </c>
      <c r="D1682" s="12"/>
      <c r="E1682" s="13">
        <v>1892</v>
      </c>
      <c r="F1682" s="13">
        <v>1625</v>
      </c>
      <c r="G1682" s="13">
        <v>3517</v>
      </c>
      <c r="H1682" s="13">
        <v>0</v>
      </c>
      <c r="I1682" s="13">
        <v>0</v>
      </c>
      <c r="J1682" s="13">
        <v>0</v>
      </c>
      <c r="K1682" s="15">
        <v>1892</v>
      </c>
      <c r="L1682" s="15">
        <v>1625</v>
      </c>
      <c r="M1682" s="15">
        <v>3517</v>
      </c>
      <c r="O1682" s="13"/>
      <c r="P1682" s="13"/>
    </row>
    <row r="1683" spans="1:16" s="93" customFormat="1" ht="12.9" customHeight="1" x14ac:dyDescent="0.2">
      <c r="A1683" s="11" t="str">
        <f t="shared" si="32"/>
        <v>GRIFFITH2016</v>
      </c>
      <c r="B1683" s="91" t="s">
        <v>24</v>
      </c>
      <c r="C1683" s="16">
        <v>2016</v>
      </c>
      <c r="D1683" s="89"/>
      <c r="E1683" s="92">
        <v>1780</v>
      </c>
      <c r="F1683" s="92">
        <v>1766</v>
      </c>
      <c r="G1683" s="92">
        <v>3546</v>
      </c>
      <c r="H1683" s="92">
        <v>0</v>
      </c>
      <c r="I1683" s="92">
        <v>0</v>
      </c>
      <c r="J1683" s="92">
        <v>0</v>
      </c>
      <c r="K1683" s="15">
        <v>1780</v>
      </c>
      <c r="L1683" s="15">
        <v>1766</v>
      </c>
      <c r="M1683" s="15">
        <v>3546</v>
      </c>
      <c r="O1683" s="13"/>
      <c r="P1683" s="13"/>
    </row>
    <row r="1684" spans="1:16" s="93" customFormat="1" ht="12.9" customHeight="1" x14ac:dyDescent="0.2">
      <c r="A1684" s="11" t="str">
        <f t="shared" si="32"/>
        <v>GRIFFITH2017</v>
      </c>
      <c r="B1684" s="91" t="s">
        <v>24</v>
      </c>
      <c r="C1684" s="16">
        <v>2017</v>
      </c>
      <c r="D1684" s="89"/>
      <c r="E1684" s="92">
        <v>1886</v>
      </c>
      <c r="F1684" s="92">
        <v>1706</v>
      </c>
      <c r="G1684" s="92">
        <v>3592</v>
      </c>
      <c r="H1684" s="92">
        <v>0</v>
      </c>
      <c r="I1684" s="92">
        <v>0</v>
      </c>
      <c r="J1684" s="92">
        <v>0</v>
      </c>
      <c r="K1684" s="15">
        <v>1886</v>
      </c>
      <c r="L1684" s="15">
        <v>1706</v>
      </c>
      <c r="M1684" s="15">
        <v>3592</v>
      </c>
      <c r="O1684" s="13"/>
      <c r="P1684" s="13"/>
    </row>
    <row r="1685" spans="1:16" s="93" customFormat="1" ht="12.9" customHeight="1" x14ac:dyDescent="0.2">
      <c r="A1685" s="11" t="str">
        <f t="shared" si="32"/>
        <v>GRIFFITH2018</v>
      </c>
      <c r="B1685" s="3" t="s">
        <v>24</v>
      </c>
      <c r="C1685" s="12">
        <v>2018</v>
      </c>
      <c r="D1685" s="12"/>
      <c r="E1685" s="13">
        <v>1988</v>
      </c>
      <c r="F1685" s="13">
        <v>1792</v>
      </c>
      <c r="G1685" s="13">
        <v>3780</v>
      </c>
      <c r="H1685" s="13">
        <v>0</v>
      </c>
      <c r="I1685" s="13">
        <v>0</v>
      </c>
      <c r="J1685" s="13">
        <v>0</v>
      </c>
      <c r="K1685" s="15">
        <v>1988</v>
      </c>
      <c r="L1685" s="15">
        <v>1792</v>
      </c>
      <c r="M1685" s="15">
        <v>3780</v>
      </c>
      <c r="O1685" s="13"/>
      <c r="P1685" s="13"/>
    </row>
    <row r="1686" spans="1:16" s="93" customFormat="1" ht="12.9" customHeight="1" x14ac:dyDescent="0.2">
      <c r="A1686" s="11" t="str">
        <f t="shared" si="32"/>
        <v>GRIFFITH2019</v>
      </c>
      <c r="B1686" s="3" t="s">
        <v>24</v>
      </c>
      <c r="C1686" s="12">
        <v>2019</v>
      </c>
      <c r="D1686" s="12"/>
      <c r="E1686" s="13">
        <v>2556</v>
      </c>
      <c r="F1686" s="13">
        <v>2289</v>
      </c>
      <c r="G1686" s="13">
        <v>4845</v>
      </c>
      <c r="H1686" s="13">
        <v>0</v>
      </c>
      <c r="I1686" s="13">
        <v>0</v>
      </c>
      <c r="J1686" s="13">
        <v>0</v>
      </c>
      <c r="K1686" s="15">
        <v>2556</v>
      </c>
      <c r="L1686" s="15">
        <v>2289</v>
      </c>
      <c r="M1686" s="15">
        <v>4845</v>
      </c>
      <c r="O1686" s="13"/>
      <c r="P1686" s="13"/>
    </row>
    <row r="1687" spans="1:16" s="93" customFormat="1" ht="12.9" customHeight="1" x14ac:dyDescent="0.2">
      <c r="A1687" s="11" t="str">
        <f t="shared" si="32"/>
        <v>GRIFFITH2020</v>
      </c>
      <c r="B1687" s="93" t="s">
        <v>24</v>
      </c>
      <c r="C1687" s="88">
        <v>2020</v>
      </c>
      <c r="D1687" s="89"/>
      <c r="E1687" s="15">
        <v>909</v>
      </c>
      <c r="F1687" s="15">
        <v>770</v>
      </c>
      <c r="G1687" s="15">
        <v>1679</v>
      </c>
      <c r="H1687" s="15">
        <v>0</v>
      </c>
      <c r="I1687" s="15">
        <v>0</v>
      </c>
      <c r="J1687" s="15">
        <v>0</v>
      </c>
      <c r="K1687" s="15">
        <v>909</v>
      </c>
      <c r="L1687" s="15">
        <v>770</v>
      </c>
      <c r="M1687" s="15">
        <v>1679</v>
      </c>
      <c r="O1687" s="13"/>
      <c r="P1687" s="13"/>
    </row>
    <row r="1688" spans="1:16" s="93" customFormat="1" ht="12.9" customHeight="1" x14ac:dyDescent="0.2">
      <c r="A1688" s="11" t="str">
        <f t="shared" si="32"/>
        <v>GRIFFITH2021</v>
      </c>
      <c r="B1688" s="93" t="s">
        <v>24</v>
      </c>
      <c r="C1688" s="88">
        <v>2021</v>
      </c>
      <c r="D1688" s="89"/>
      <c r="E1688" s="15">
        <v>840</v>
      </c>
      <c r="F1688" s="15">
        <v>836</v>
      </c>
      <c r="G1688" s="15">
        <v>1676</v>
      </c>
      <c r="H1688" s="15">
        <v>0</v>
      </c>
      <c r="I1688" s="15">
        <v>0</v>
      </c>
      <c r="J1688" s="15">
        <v>0</v>
      </c>
      <c r="K1688" s="15">
        <v>840</v>
      </c>
      <c r="L1688" s="15">
        <v>836</v>
      </c>
      <c r="M1688" s="15">
        <v>1676</v>
      </c>
      <c r="O1688" s="13"/>
      <c r="P1688" s="13"/>
    </row>
    <row r="1689" spans="1:16" s="93" customFormat="1" ht="12.9" customHeight="1" x14ac:dyDescent="0.2">
      <c r="A1689" s="11" t="str">
        <f t="shared" si="32"/>
        <v>GRIFFITH2022</v>
      </c>
      <c r="B1689" s="3" t="s">
        <v>24</v>
      </c>
      <c r="C1689" s="12">
        <v>2022</v>
      </c>
      <c r="D1689" s="12"/>
      <c r="E1689" s="13">
        <v>1725</v>
      </c>
      <c r="F1689" s="13">
        <v>1749</v>
      </c>
      <c r="G1689" s="13">
        <v>3474</v>
      </c>
      <c r="H1689" s="13">
        <v>0</v>
      </c>
      <c r="I1689" s="13">
        <v>0</v>
      </c>
      <c r="J1689" s="13">
        <v>0</v>
      </c>
      <c r="K1689" s="15">
        <v>1725</v>
      </c>
      <c r="L1689" s="15">
        <v>1749</v>
      </c>
      <c r="M1689" s="15">
        <v>3474</v>
      </c>
      <c r="O1689" s="13"/>
      <c r="P1689" s="13"/>
    </row>
    <row r="1690" spans="1:16" s="93" customFormat="1" ht="12.9" customHeight="1" x14ac:dyDescent="0.2">
      <c r="A1690" s="11" t="str">
        <f t="shared" si="32"/>
        <v>GRIFFITH2023</v>
      </c>
      <c r="B1690" s="95" t="s">
        <v>24</v>
      </c>
      <c r="C1690" s="88">
        <v>2023</v>
      </c>
      <c r="D1690" s="89"/>
      <c r="E1690" s="15">
        <v>1632</v>
      </c>
      <c r="F1690" s="15">
        <v>1630</v>
      </c>
      <c r="G1690" s="15">
        <v>3262</v>
      </c>
      <c r="H1690" s="90">
        <v>0</v>
      </c>
      <c r="I1690" s="90">
        <v>0</v>
      </c>
      <c r="J1690" s="15">
        <v>0</v>
      </c>
      <c r="K1690" s="15">
        <v>1632</v>
      </c>
      <c r="L1690" s="15">
        <v>1630</v>
      </c>
      <c r="M1690" s="15">
        <v>3262</v>
      </c>
      <c r="O1690" s="13"/>
      <c r="P1690" s="13"/>
    </row>
    <row r="1691" spans="1:16" s="93" customFormat="1" ht="12.9" customHeight="1" x14ac:dyDescent="0.2">
      <c r="A1691" s="11" t="str">
        <f t="shared" si="32"/>
        <v>GRIFFITH2024</v>
      </c>
      <c r="B1691" s="3" t="s">
        <v>24</v>
      </c>
      <c r="C1691" s="12">
        <v>2024</v>
      </c>
      <c r="D1691" s="12"/>
      <c r="E1691" s="13">
        <v>1289</v>
      </c>
      <c r="F1691" s="13">
        <v>1282</v>
      </c>
      <c r="G1691" s="13">
        <v>2571</v>
      </c>
      <c r="H1691" s="13">
        <v>0</v>
      </c>
      <c r="I1691" s="13">
        <v>0</v>
      </c>
      <c r="J1691" s="13">
        <v>0</v>
      </c>
      <c r="K1691" s="15">
        <v>1289</v>
      </c>
      <c r="L1691" s="15">
        <v>1282</v>
      </c>
      <c r="M1691" s="15">
        <v>2571</v>
      </c>
      <c r="O1691" s="13"/>
      <c r="P1691" s="13"/>
    </row>
    <row r="1692" spans="1:16" s="93" customFormat="1" ht="12.9" customHeight="1" x14ac:dyDescent="0.2">
      <c r="A1692" s="11" t="str">
        <f t="shared" si="32"/>
        <v>GROOTE EYLANDT1985</v>
      </c>
      <c r="B1692" s="93" t="s">
        <v>23</v>
      </c>
      <c r="C1692" s="88">
        <v>1985</v>
      </c>
      <c r="D1692" s="89"/>
      <c r="E1692" s="15">
        <v>389</v>
      </c>
      <c r="F1692" s="15">
        <v>390</v>
      </c>
      <c r="G1692" s="15">
        <v>779</v>
      </c>
      <c r="H1692" s="15">
        <v>0</v>
      </c>
      <c r="I1692" s="15">
        <v>0</v>
      </c>
      <c r="J1692" s="15">
        <v>0</v>
      </c>
      <c r="K1692" s="15">
        <v>389</v>
      </c>
      <c r="L1692" s="15">
        <v>390</v>
      </c>
      <c r="M1692" s="15">
        <v>779</v>
      </c>
      <c r="O1692" s="13"/>
      <c r="P1692" s="13"/>
    </row>
    <row r="1693" spans="1:16" s="93" customFormat="1" ht="12.9" customHeight="1" x14ac:dyDescent="0.2">
      <c r="A1693" s="11" t="str">
        <f t="shared" si="32"/>
        <v>GROOTE EYLANDT1986</v>
      </c>
      <c r="B1693" s="3" t="s">
        <v>23</v>
      </c>
      <c r="C1693" s="12">
        <v>1986</v>
      </c>
      <c r="D1693" s="12"/>
      <c r="E1693" s="13">
        <v>375</v>
      </c>
      <c r="F1693" s="13">
        <v>372</v>
      </c>
      <c r="G1693" s="13">
        <v>747</v>
      </c>
      <c r="H1693" s="13">
        <v>0</v>
      </c>
      <c r="I1693" s="13">
        <v>0</v>
      </c>
      <c r="J1693" s="13">
        <v>0</v>
      </c>
      <c r="K1693" s="15">
        <v>375</v>
      </c>
      <c r="L1693" s="15">
        <v>372</v>
      </c>
      <c r="M1693" s="15">
        <v>747</v>
      </c>
      <c r="O1693" s="13"/>
      <c r="P1693" s="13"/>
    </row>
    <row r="1694" spans="1:16" s="93" customFormat="1" ht="12.9" customHeight="1" x14ac:dyDescent="0.2">
      <c r="A1694" s="11" t="str">
        <f t="shared" si="32"/>
        <v>GROOTE EYLANDT1987</v>
      </c>
      <c r="B1694" s="95" t="s">
        <v>23</v>
      </c>
      <c r="C1694" s="88">
        <v>1987</v>
      </c>
      <c r="D1694" s="89"/>
      <c r="E1694" s="15">
        <v>529</v>
      </c>
      <c r="F1694" s="15">
        <v>526</v>
      </c>
      <c r="G1694" s="15">
        <v>1055</v>
      </c>
      <c r="H1694" s="90">
        <v>0</v>
      </c>
      <c r="I1694" s="90">
        <v>0</v>
      </c>
      <c r="J1694" s="15">
        <v>0</v>
      </c>
      <c r="K1694" s="15">
        <v>529</v>
      </c>
      <c r="L1694" s="15">
        <v>526</v>
      </c>
      <c r="M1694" s="15">
        <v>1055</v>
      </c>
      <c r="O1694" s="13"/>
      <c r="P1694" s="13"/>
    </row>
    <row r="1695" spans="1:16" s="93" customFormat="1" ht="12.9" customHeight="1" x14ac:dyDescent="0.2">
      <c r="A1695" s="11" t="str">
        <f t="shared" si="32"/>
        <v>GROOTE EYLANDT1988</v>
      </c>
      <c r="B1695" s="95" t="s">
        <v>23</v>
      </c>
      <c r="C1695" s="88">
        <v>1988</v>
      </c>
      <c r="D1695" s="89"/>
      <c r="E1695" s="15">
        <v>424</v>
      </c>
      <c r="F1695" s="15">
        <v>419</v>
      </c>
      <c r="G1695" s="15">
        <v>843</v>
      </c>
      <c r="H1695" s="90">
        <v>0</v>
      </c>
      <c r="I1695" s="90">
        <v>0</v>
      </c>
      <c r="J1695" s="15">
        <v>0</v>
      </c>
      <c r="K1695" s="15">
        <v>424</v>
      </c>
      <c r="L1695" s="15">
        <v>419</v>
      </c>
      <c r="M1695" s="15">
        <v>843</v>
      </c>
      <c r="O1695" s="13"/>
      <c r="P1695" s="13"/>
    </row>
    <row r="1696" spans="1:16" s="93" customFormat="1" ht="12.9" customHeight="1" x14ac:dyDescent="0.2">
      <c r="A1696" s="11" t="str">
        <f t="shared" si="32"/>
        <v>GROOTE EYLANDT1989</v>
      </c>
      <c r="B1696" s="3" t="s">
        <v>23</v>
      </c>
      <c r="C1696" s="12">
        <v>1989</v>
      </c>
      <c r="D1696" s="12"/>
      <c r="E1696" s="13">
        <v>208</v>
      </c>
      <c r="F1696" s="13">
        <v>209</v>
      </c>
      <c r="G1696" s="13">
        <v>417</v>
      </c>
      <c r="H1696" s="13">
        <v>0</v>
      </c>
      <c r="I1696" s="13">
        <v>0</v>
      </c>
      <c r="J1696" s="13">
        <v>0</v>
      </c>
      <c r="K1696" s="15">
        <v>208</v>
      </c>
      <c r="L1696" s="15">
        <v>209</v>
      </c>
      <c r="M1696" s="15">
        <v>417</v>
      </c>
      <c r="O1696" s="13"/>
      <c r="P1696" s="13"/>
    </row>
    <row r="1697" spans="1:16" s="93" customFormat="1" ht="12.9" customHeight="1" x14ac:dyDescent="0.2">
      <c r="A1697" s="11" t="str">
        <f t="shared" si="32"/>
        <v>GROOTE EYLANDT1990</v>
      </c>
      <c r="B1697" s="3" t="s">
        <v>23</v>
      </c>
      <c r="C1697" s="12">
        <v>1990</v>
      </c>
      <c r="D1697" s="12"/>
      <c r="E1697" s="13">
        <v>272</v>
      </c>
      <c r="F1697" s="13">
        <v>272</v>
      </c>
      <c r="G1697" s="13">
        <v>544</v>
      </c>
      <c r="H1697" s="13">
        <v>0</v>
      </c>
      <c r="I1697" s="13">
        <v>0</v>
      </c>
      <c r="J1697" s="13">
        <v>0</v>
      </c>
      <c r="K1697" s="15">
        <v>272</v>
      </c>
      <c r="L1697" s="15">
        <v>272</v>
      </c>
      <c r="M1697" s="15">
        <v>544</v>
      </c>
      <c r="O1697" s="13"/>
      <c r="P1697" s="13"/>
    </row>
    <row r="1698" spans="1:16" s="93" customFormat="1" ht="12.9" customHeight="1" x14ac:dyDescent="0.2">
      <c r="A1698" s="11" t="str">
        <f t="shared" si="32"/>
        <v>GROOTE EYLANDT1991</v>
      </c>
      <c r="B1698" s="95" t="s">
        <v>23</v>
      </c>
      <c r="C1698" s="88">
        <v>1991</v>
      </c>
      <c r="D1698" s="89"/>
      <c r="E1698" s="15">
        <v>514</v>
      </c>
      <c r="F1698" s="15">
        <v>512</v>
      </c>
      <c r="G1698" s="15">
        <v>1026</v>
      </c>
      <c r="H1698" s="90">
        <v>0</v>
      </c>
      <c r="I1698" s="90">
        <v>0</v>
      </c>
      <c r="J1698" s="15">
        <v>0</v>
      </c>
      <c r="K1698" s="15">
        <v>514</v>
      </c>
      <c r="L1698" s="15">
        <v>512</v>
      </c>
      <c r="M1698" s="15">
        <v>1026</v>
      </c>
      <c r="O1698" s="13"/>
      <c r="P1698" s="13"/>
    </row>
    <row r="1699" spans="1:16" s="93" customFormat="1" ht="12.9" customHeight="1" x14ac:dyDescent="0.2">
      <c r="A1699" s="11" t="str">
        <f t="shared" si="32"/>
        <v>GROOTE EYLANDT1992</v>
      </c>
      <c r="B1699" s="3" t="s">
        <v>23</v>
      </c>
      <c r="C1699" s="12">
        <v>1992</v>
      </c>
      <c r="D1699" s="12"/>
      <c r="E1699" s="13">
        <v>457</v>
      </c>
      <c r="F1699" s="13">
        <v>457</v>
      </c>
      <c r="G1699" s="13">
        <v>914</v>
      </c>
      <c r="H1699" s="13">
        <v>0</v>
      </c>
      <c r="I1699" s="13">
        <v>0</v>
      </c>
      <c r="J1699" s="13">
        <v>0</v>
      </c>
      <c r="K1699" s="15">
        <v>457</v>
      </c>
      <c r="L1699" s="15">
        <v>457</v>
      </c>
      <c r="M1699" s="15">
        <v>914</v>
      </c>
      <c r="O1699" s="13"/>
      <c r="P1699" s="13"/>
    </row>
    <row r="1700" spans="1:16" s="93" customFormat="1" ht="12.9" customHeight="1" x14ac:dyDescent="0.2">
      <c r="A1700" s="11" t="str">
        <f t="shared" si="32"/>
        <v>GROOTE EYLANDT1993</v>
      </c>
      <c r="B1700" s="95" t="s">
        <v>23</v>
      </c>
      <c r="C1700" s="88">
        <v>1993</v>
      </c>
      <c r="D1700" s="89"/>
      <c r="E1700" s="15">
        <v>517</v>
      </c>
      <c r="F1700" s="15">
        <v>517</v>
      </c>
      <c r="G1700" s="15">
        <v>1034</v>
      </c>
      <c r="H1700" s="90">
        <v>0</v>
      </c>
      <c r="I1700" s="90">
        <v>0</v>
      </c>
      <c r="J1700" s="15">
        <v>0</v>
      </c>
      <c r="K1700" s="15">
        <v>517</v>
      </c>
      <c r="L1700" s="15">
        <v>517</v>
      </c>
      <c r="M1700" s="15">
        <v>1034</v>
      </c>
      <c r="O1700" s="13"/>
      <c r="P1700" s="13"/>
    </row>
    <row r="1701" spans="1:16" s="93" customFormat="1" ht="12.9" customHeight="1" x14ac:dyDescent="0.2">
      <c r="A1701" s="11" t="str">
        <f t="shared" ref="A1701:A1739" si="33">CONCATENATE(B1701,C1701)</f>
        <v>GROOTE EYLANDT1994</v>
      </c>
      <c r="B1701" s="3" t="s">
        <v>23</v>
      </c>
      <c r="C1701" s="12">
        <v>1994</v>
      </c>
      <c r="D1701" s="12"/>
      <c r="E1701" s="13">
        <v>561</v>
      </c>
      <c r="F1701" s="13">
        <v>563</v>
      </c>
      <c r="G1701" s="13">
        <v>1124</v>
      </c>
      <c r="H1701" s="13">
        <v>0</v>
      </c>
      <c r="I1701" s="13">
        <v>0</v>
      </c>
      <c r="J1701" s="13">
        <v>0</v>
      </c>
      <c r="K1701" s="15">
        <v>561</v>
      </c>
      <c r="L1701" s="15">
        <v>563</v>
      </c>
      <c r="M1701" s="15">
        <v>1124</v>
      </c>
      <c r="O1701" s="13"/>
      <c r="P1701" s="13"/>
    </row>
    <row r="1702" spans="1:16" s="93" customFormat="1" ht="12.9" customHeight="1" x14ac:dyDescent="0.2">
      <c r="A1702" s="11" t="str">
        <f t="shared" si="33"/>
        <v>GROOTE EYLANDT1995</v>
      </c>
      <c r="B1702" s="93" t="s">
        <v>23</v>
      </c>
      <c r="C1702" s="88">
        <v>1995</v>
      </c>
      <c r="D1702" s="89"/>
      <c r="E1702" s="15">
        <v>643</v>
      </c>
      <c r="F1702" s="15">
        <v>643</v>
      </c>
      <c r="G1702" s="15">
        <v>1286</v>
      </c>
      <c r="H1702" s="15">
        <v>0</v>
      </c>
      <c r="I1702" s="15">
        <v>0</v>
      </c>
      <c r="J1702" s="15">
        <v>0</v>
      </c>
      <c r="K1702" s="15">
        <v>643</v>
      </c>
      <c r="L1702" s="15">
        <v>643</v>
      </c>
      <c r="M1702" s="15">
        <v>1286</v>
      </c>
      <c r="O1702" s="13"/>
      <c r="P1702" s="13"/>
    </row>
    <row r="1703" spans="1:16" s="93" customFormat="1" ht="12.9" customHeight="1" x14ac:dyDescent="0.2">
      <c r="A1703" s="11" t="str">
        <f t="shared" si="33"/>
        <v>GROOTE EYLANDT1996</v>
      </c>
      <c r="B1703" s="93" t="s">
        <v>23</v>
      </c>
      <c r="C1703" s="12">
        <v>1996</v>
      </c>
      <c r="D1703" s="89"/>
      <c r="E1703" s="94">
        <v>784</v>
      </c>
      <c r="F1703" s="94">
        <v>783</v>
      </c>
      <c r="G1703" s="94">
        <v>1567</v>
      </c>
      <c r="H1703" s="94">
        <v>0</v>
      </c>
      <c r="I1703" s="94">
        <v>0</v>
      </c>
      <c r="J1703" s="94">
        <v>0</v>
      </c>
      <c r="K1703" s="15">
        <v>784</v>
      </c>
      <c r="L1703" s="15">
        <v>783</v>
      </c>
      <c r="M1703" s="15">
        <v>1567</v>
      </c>
      <c r="O1703" s="13"/>
      <c r="P1703" s="13"/>
    </row>
    <row r="1704" spans="1:16" s="93" customFormat="1" ht="12.9" customHeight="1" x14ac:dyDescent="0.2">
      <c r="A1704" s="11" t="str">
        <f t="shared" si="33"/>
        <v>GROOTE EYLANDT1997</v>
      </c>
      <c r="B1704" s="3" t="s">
        <v>23</v>
      </c>
      <c r="C1704" s="12">
        <v>1997</v>
      </c>
      <c r="D1704" s="12"/>
      <c r="E1704" s="13">
        <v>900</v>
      </c>
      <c r="F1704" s="13">
        <v>899</v>
      </c>
      <c r="G1704" s="13">
        <v>1799</v>
      </c>
      <c r="H1704" s="13">
        <v>0</v>
      </c>
      <c r="I1704" s="13">
        <v>0</v>
      </c>
      <c r="J1704" s="13">
        <v>0</v>
      </c>
      <c r="K1704" s="15">
        <v>900</v>
      </c>
      <c r="L1704" s="15">
        <v>899</v>
      </c>
      <c r="M1704" s="15">
        <v>1799</v>
      </c>
      <c r="O1704" s="13"/>
      <c r="P1704" s="13"/>
    </row>
    <row r="1705" spans="1:16" s="93" customFormat="1" ht="12.9" customHeight="1" x14ac:dyDescent="0.2">
      <c r="A1705" s="11" t="str">
        <f t="shared" si="33"/>
        <v>GROOTE EYLANDT1998</v>
      </c>
      <c r="B1705" s="95" t="s">
        <v>23</v>
      </c>
      <c r="C1705" s="88">
        <v>1998</v>
      </c>
      <c r="D1705" s="89"/>
      <c r="E1705" s="15">
        <v>942</v>
      </c>
      <c r="F1705" s="15">
        <v>942</v>
      </c>
      <c r="G1705" s="15">
        <v>1884</v>
      </c>
      <c r="H1705" s="90">
        <v>0</v>
      </c>
      <c r="I1705" s="90">
        <v>0</v>
      </c>
      <c r="J1705" s="15">
        <v>0</v>
      </c>
      <c r="K1705" s="15">
        <v>942</v>
      </c>
      <c r="L1705" s="15">
        <v>942</v>
      </c>
      <c r="M1705" s="15">
        <v>1884</v>
      </c>
      <c r="O1705" s="13"/>
      <c r="P1705" s="13"/>
    </row>
    <row r="1706" spans="1:16" s="93" customFormat="1" ht="12.9" customHeight="1" x14ac:dyDescent="0.2">
      <c r="A1706" s="11" t="str">
        <f t="shared" si="33"/>
        <v>GROOTE EYLANDT1999</v>
      </c>
      <c r="B1706" s="3" t="s">
        <v>23</v>
      </c>
      <c r="C1706" s="12">
        <v>1999</v>
      </c>
      <c r="D1706" s="12"/>
      <c r="E1706" s="13">
        <v>989</v>
      </c>
      <c r="F1706" s="13">
        <v>988</v>
      </c>
      <c r="G1706" s="13">
        <v>1977</v>
      </c>
      <c r="H1706" s="13">
        <v>0</v>
      </c>
      <c r="I1706" s="13">
        <v>0</v>
      </c>
      <c r="J1706" s="13">
        <v>0</v>
      </c>
      <c r="K1706" s="15">
        <v>989</v>
      </c>
      <c r="L1706" s="15">
        <v>988</v>
      </c>
      <c r="M1706" s="15">
        <v>1977</v>
      </c>
      <c r="O1706" s="13"/>
      <c r="P1706" s="13"/>
    </row>
    <row r="1707" spans="1:16" s="93" customFormat="1" ht="12.9" customHeight="1" x14ac:dyDescent="0.2">
      <c r="A1707" s="11" t="str">
        <f t="shared" si="33"/>
        <v>GROOTE EYLANDT2000</v>
      </c>
      <c r="B1707" s="3" t="s">
        <v>23</v>
      </c>
      <c r="C1707" s="12">
        <v>2000</v>
      </c>
      <c r="D1707" s="12"/>
      <c r="E1707" s="13">
        <v>938</v>
      </c>
      <c r="F1707" s="13">
        <v>936</v>
      </c>
      <c r="G1707" s="13">
        <v>1874</v>
      </c>
      <c r="H1707" s="13">
        <v>0</v>
      </c>
      <c r="I1707" s="13">
        <v>0</v>
      </c>
      <c r="J1707" s="13">
        <v>0</v>
      </c>
      <c r="K1707" s="15">
        <v>938</v>
      </c>
      <c r="L1707" s="15">
        <v>936</v>
      </c>
      <c r="M1707" s="15">
        <v>1874</v>
      </c>
      <c r="O1707" s="13"/>
      <c r="P1707" s="13"/>
    </row>
    <row r="1708" spans="1:16" s="93" customFormat="1" ht="12.9" customHeight="1" x14ac:dyDescent="0.2">
      <c r="A1708" s="11" t="str">
        <f t="shared" si="33"/>
        <v>GROOTE EYLANDT2001</v>
      </c>
      <c r="B1708" s="3" t="s">
        <v>23</v>
      </c>
      <c r="C1708" s="12">
        <v>2001</v>
      </c>
      <c r="D1708" s="12"/>
      <c r="E1708" s="13">
        <v>883</v>
      </c>
      <c r="F1708" s="13">
        <v>879</v>
      </c>
      <c r="G1708" s="13">
        <v>1762</v>
      </c>
      <c r="H1708" s="13">
        <v>0</v>
      </c>
      <c r="I1708" s="13">
        <v>0</v>
      </c>
      <c r="J1708" s="13">
        <v>0</v>
      </c>
      <c r="K1708" s="15">
        <v>883</v>
      </c>
      <c r="L1708" s="15">
        <v>879</v>
      </c>
      <c r="M1708" s="15">
        <v>1762</v>
      </c>
      <c r="O1708" s="13"/>
      <c r="P1708" s="13"/>
    </row>
    <row r="1709" spans="1:16" s="93" customFormat="1" ht="12.9" customHeight="1" x14ac:dyDescent="0.2">
      <c r="A1709" s="11" t="str">
        <f t="shared" si="33"/>
        <v>GROOTE EYLANDT2002</v>
      </c>
      <c r="B1709" s="3" t="s">
        <v>23</v>
      </c>
      <c r="C1709" s="12">
        <v>2002</v>
      </c>
      <c r="D1709" s="12"/>
      <c r="E1709" s="13">
        <v>732</v>
      </c>
      <c r="F1709" s="13">
        <v>731</v>
      </c>
      <c r="G1709" s="13">
        <v>1463</v>
      </c>
      <c r="H1709" s="13">
        <v>0</v>
      </c>
      <c r="I1709" s="13">
        <v>0</v>
      </c>
      <c r="J1709" s="13">
        <v>0</v>
      </c>
      <c r="K1709" s="15">
        <v>732</v>
      </c>
      <c r="L1709" s="15">
        <v>731</v>
      </c>
      <c r="M1709" s="15">
        <v>1463</v>
      </c>
      <c r="O1709" s="13"/>
      <c r="P1709" s="13"/>
    </row>
    <row r="1710" spans="1:16" s="93" customFormat="1" ht="12.9" customHeight="1" x14ac:dyDescent="0.2">
      <c r="A1710" s="11" t="str">
        <f t="shared" si="33"/>
        <v>GROOTE EYLANDT2003</v>
      </c>
      <c r="B1710" s="3" t="s">
        <v>23</v>
      </c>
      <c r="C1710" s="12">
        <v>2003</v>
      </c>
      <c r="D1710" s="12"/>
      <c r="E1710" s="13">
        <v>780</v>
      </c>
      <c r="F1710" s="13">
        <v>778</v>
      </c>
      <c r="G1710" s="13">
        <v>1558</v>
      </c>
      <c r="H1710" s="13">
        <v>0</v>
      </c>
      <c r="I1710" s="13">
        <v>0</v>
      </c>
      <c r="J1710" s="13">
        <v>0</v>
      </c>
      <c r="K1710" s="15">
        <v>780</v>
      </c>
      <c r="L1710" s="15">
        <v>778</v>
      </c>
      <c r="M1710" s="15">
        <v>1558</v>
      </c>
      <c r="O1710" s="13"/>
      <c r="P1710" s="13"/>
    </row>
    <row r="1711" spans="1:16" s="93" customFormat="1" ht="12.9" customHeight="1" x14ac:dyDescent="0.2">
      <c r="A1711" s="11" t="str">
        <f t="shared" si="33"/>
        <v>GROOTE EYLANDT2004</v>
      </c>
      <c r="B1711" s="3" t="s">
        <v>23</v>
      </c>
      <c r="C1711" s="12">
        <v>2004</v>
      </c>
      <c r="D1711" s="12"/>
      <c r="E1711" s="13">
        <v>1048</v>
      </c>
      <c r="F1711" s="13">
        <v>1049</v>
      </c>
      <c r="G1711" s="13">
        <v>2097</v>
      </c>
      <c r="H1711" s="13">
        <v>0</v>
      </c>
      <c r="I1711" s="13">
        <v>0</v>
      </c>
      <c r="J1711" s="13">
        <v>0</v>
      </c>
      <c r="K1711" s="15">
        <v>1048</v>
      </c>
      <c r="L1711" s="15">
        <v>1049</v>
      </c>
      <c r="M1711" s="15">
        <v>2097</v>
      </c>
      <c r="O1711" s="13"/>
      <c r="P1711" s="13"/>
    </row>
    <row r="1712" spans="1:16" s="93" customFormat="1" ht="12.9" customHeight="1" x14ac:dyDescent="0.2">
      <c r="A1712" s="11" t="str">
        <f t="shared" si="33"/>
        <v>GROOTE EYLANDT2005</v>
      </c>
      <c r="B1712" s="3" t="s">
        <v>23</v>
      </c>
      <c r="C1712" s="12">
        <v>2005</v>
      </c>
      <c r="D1712" s="12"/>
      <c r="E1712" s="13">
        <v>1061</v>
      </c>
      <c r="F1712" s="13">
        <v>1028</v>
      </c>
      <c r="G1712" s="13">
        <v>2089</v>
      </c>
      <c r="H1712" s="13">
        <v>0</v>
      </c>
      <c r="I1712" s="13">
        <v>0</v>
      </c>
      <c r="J1712" s="13">
        <v>0</v>
      </c>
      <c r="K1712" s="15">
        <v>1061</v>
      </c>
      <c r="L1712" s="15">
        <v>1028</v>
      </c>
      <c r="M1712" s="15">
        <v>2089</v>
      </c>
      <c r="O1712" s="13"/>
      <c r="P1712" s="13"/>
    </row>
    <row r="1713" spans="1:16" s="93" customFormat="1" ht="12.9" customHeight="1" x14ac:dyDescent="0.2">
      <c r="A1713" s="11" t="str">
        <f t="shared" si="33"/>
        <v>GROOTE EYLANDT2006</v>
      </c>
      <c r="B1713" s="3" t="s">
        <v>23</v>
      </c>
      <c r="C1713" s="12">
        <v>2006</v>
      </c>
      <c r="D1713" s="12"/>
      <c r="E1713" s="13">
        <v>1348</v>
      </c>
      <c r="F1713" s="13">
        <v>1348</v>
      </c>
      <c r="G1713" s="13">
        <v>2696</v>
      </c>
      <c r="H1713" s="13">
        <v>0</v>
      </c>
      <c r="I1713" s="13">
        <v>0</v>
      </c>
      <c r="J1713" s="13">
        <v>0</v>
      </c>
      <c r="K1713" s="15">
        <v>1348</v>
      </c>
      <c r="L1713" s="15">
        <v>1348</v>
      </c>
      <c r="M1713" s="15">
        <v>2696</v>
      </c>
      <c r="O1713" s="13"/>
      <c r="P1713" s="13"/>
    </row>
    <row r="1714" spans="1:16" s="93" customFormat="1" ht="12.9" customHeight="1" x14ac:dyDescent="0.2">
      <c r="A1714" s="11" t="str">
        <f t="shared" si="33"/>
        <v>GROOTE EYLANDT2007</v>
      </c>
      <c r="B1714" s="3" t="s">
        <v>23</v>
      </c>
      <c r="C1714" s="12">
        <v>2007</v>
      </c>
      <c r="D1714" s="12"/>
      <c r="E1714" s="13">
        <v>1496</v>
      </c>
      <c r="F1714" s="13">
        <v>1495</v>
      </c>
      <c r="G1714" s="13">
        <v>2991</v>
      </c>
      <c r="H1714" s="13">
        <v>0</v>
      </c>
      <c r="I1714" s="13">
        <v>0</v>
      </c>
      <c r="J1714" s="13">
        <v>0</v>
      </c>
      <c r="K1714" s="15">
        <v>1496</v>
      </c>
      <c r="L1714" s="15">
        <v>1495</v>
      </c>
      <c r="M1714" s="15">
        <v>2991</v>
      </c>
      <c r="O1714" s="13"/>
      <c r="P1714" s="13"/>
    </row>
    <row r="1715" spans="1:16" s="93" customFormat="1" ht="12.9" customHeight="1" x14ac:dyDescent="0.2">
      <c r="A1715" s="11" t="str">
        <f t="shared" si="33"/>
        <v>GROOTE EYLANDT2008</v>
      </c>
      <c r="B1715" s="3" t="s">
        <v>23</v>
      </c>
      <c r="C1715" s="12">
        <v>2008</v>
      </c>
      <c r="D1715" s="12"/>
      <c r="E1715" s="13">
        <v>1446</v>
      </c>
      <c r="F1715" s="13">
        <v>1448</v>
      </c>
      <c r="G1715" s="13">
        <v>2894</v>
      </c>
      <c r="H1715" s="13">
        <v>0</v>
      </c>
      <c r="I1715" s="13">
        <v>0</v>
      </c>
      <c r="J1715" s="13">
        <v>0</v>
      </c>
      <c r="K1715" s="15">
        <v>1446</v>
      </c>
      <c r="L1715" s="15">
        <v>1448</v>
      </c>
      <c r="M1715" s="15">
        <v>2894</v>
      </c>
      <c r="O1715" s="13"/>
      <c r="P1715" s="13"/>
    </row>
    <row r="1716" spans="1:16" s="93" customFormat="1" ht="12.9" customHeight="1" x14ac:dyDescent="0.2">
      <c r="A1716" s="11" t="str">
        <f t="shared" si="33"/>
        <v>GROOTE EYLANDT2009</v>
      </c>
      <c r="B1716" s="3" t="s">
        <v>23</v>
      </c>
      <c r="C1716" s="12">
        <v>2009</v>
      </c>
      <c r="D1716" s="12"/>
      <c r="E1716" s="13">
        <v>1513</v>
      </c>
      <c r="F1716" s="13">
        <v>1497</v>
      </c>
      <c r="G1716" s="13">
        <v>3010</v>
      </c>
      <c r="H1716" s="13">
        <v>0</v>
      </c>
      <c r="I1716" s="13">
        <v>0</v>
      </c>
      <c r="J1716" s="13">
        <v>0</v>
      </c>
      <c r="K1716" s="15">
        <v>1513</v>
      </c>
      <c r="L1716" s="15">
        <v>1497</v>
      </c>
      <c r="M1716" s="15">
        <v>3010</v>
      </c>
      <c r="O1716" s="13"/>
      <c r="P1716" s="13"/>
    </row>
    <row r="1717" spans="1:16" s="93" customFormat="1" ht="12.9" customHeight="1" x14ac:dyDescent="0.2">
      <c r="A1717" s="11" t="str">
        <f t="shared" si="33"/>
        <v>GROOTE EYLANDT2010</v>
      </c>
      <c r="B1717" s="95" t="s">
        <v>23</v>
      </c>
      <c r="C1717" s="88">
        <v>2010</v>
      </c>
      <c r="D1717" s="89"/>
      <c r="E1717" s="15">
        <v>1406</v>
      </c>
      <c r="F1717" s="15">
        <v>1378</v>
      </c>
      <c r="G1717" s="15">
        <v>2784</v>
      </c>
      <c r="H1717" s="90">
        <v>0</v>
      </c>
      <c r="I1717" s="90">
        <v>0</v>
      </c>
      <c r="J1717" s="15">
        <v>0</v>
      </c>
      <c r="K1717" s="15">
        <v>1406</v>
      </c>
      <c r="L1717" s="15">
        <v>1378</v>
      </c>
      <c r="M1717" s="15">
        <v>2784</v>
      </c>
      <c r="O1717" s="13"/>
      <c r="P1717" s="13"/>
    </row>
    <row r="1718" spans="1:16" s="93" customFormat="1" ht="12.9" customHeight="1" x14ac:dyDescent="0.2">
      <c r="A1718" s="11" t="str">
        <f t="shared" si="33"/>
        <v>GROOTE EYLANDT2011</v>
      </c>
      <c r="B1718" s="3" t="s">
        <v>23</v>
      </c>
      <c r="C1718" s="12">
        <v>2011</v>
      </c>
      <c r="D1718" s="12"/>
      <c r="E1718" s="13">
        <v>1353</v>
      </c>
      <c r="F1718" s="13">
        <v>1368</v>
      </c>
      <c r="G1718" s="13">
        <v>2721</v>
      </c>
      <c r="H1718" s="13">
        <v>0</v>
      </c>
      <c r="I1718" s="13">
        <v>0</v>
      </c>
      <c r="J1718" s="13">
        <v>0</v>
      </c>
      <c r="K1718" s="15">
        <v>1353</v>
      </c>
      <c r="L1718" s="15">
        <v>1368</v>
      </c>
      <c r="M1718" s="15">
        <v>2721</v>
      </c>
      <c r="O1718" s="13"/>
      <c r="P1718" s="13"/>
    </row>
    <row r="1719" spans="1:16" s="93" customFormat="1" ht="12.9" customHeight="1" x14ac:dyDescent="0.2">
      <c r="A1719" s="11" t="str">
        <f t="shared" si="33"/>
        <v>GROOTE EYLANDT2012</v>
      </c>
      <c r="B1719" s="3" t="s">
        <v>23</v>
      </c>
      <c r="C1719" s="12">
        <v>2012</v>
      </c>
      <c r="D1719" s="12"/>
      <c r="E1719" s="13">
        <v>1438</v>
      </c>
      <c r="F1719" s="13">
        <v>1338</v>
      </c>
      <c r="G1719" s="13">
        <v>2776</v>
      </c>
      <c r="H1719" s="13">
        <v>0</v>
      </c>
      <c r="I1719" s="13">
        <v>0</v>
      </c>
      <c r="J1719" s="13">
        <v>0</v>
      </c>
      <c r="K1719" s="15">
        <v>1438</v>
      </c>
      <c r="L1719" s="15">
        <v>1338</v>
      </c>
      <c r="M1719" s="15">
        <v>2776</v>
      </c>
      <c r="O1719" s="13"/>
      <c r="P1719" s="13"/>
    </row>
    <row r="1720" spans="1:16" s="93" customFormat="1" ht="12.9" customHeight="1" x14ac:dyDescent="0.2">
      <c r="A1720" s="11" t="str">
        <f t="shared" si="33"/>
        <v>GROOTE EYLANDT2013</v>
      </c>
      <c r="B1720" s="3" t="s">
        <v>23</v>
      </c>
      <c r="C1720" s="12">
        <v>2013</v>
      </c>
      <c r="D1720" s="12"/>
      <c r="E1720" s="13">
        <v>1451</v>
      </c>
      <c r="F1720" s="13">
        <v>1201</v>
      </c>
      <c r="G1720" s="13">
        <v>2652</v>
      </c>
      <c r="H1720" s="13">
        <v>0</v>
      </c>
      <c r="I1720" s="13">
        <v>0</v>
      </c>
      <c r="J1720" s="13">
        <v>0</v>
      </c>
      <c r="K1720" s="15">
        <v>1451</v>
      </c>
      <c r="L1720" s="15">
        <v>1201</v>
      </c>
      <c r="M1720" s="15">
        <v>2652</v>
      </c>
      <c r="O1720" s="13"/>
      <c r="P1720" s="13"/>
    </row>
    <row r="1721" spans="1:16" s="93" customFormat="1" ht="12.9" customHeight="1" x14ac:dyDescent="0.2">
      <c r="A1721" s="11" t="str">
        <f t="shared" si="33"/>
        <v>GROOTE EYLANDT2014</v>
      </c>
      <c r="B1721" s="3" t="s">
        <v>23</v>
      </c>
      <c r="C1721" s="12">
        <v>2014</v>
      </c>
      <c r="D1721" s="12"/>
      <c r="E1721" s="13">
        <v>934</v>
      </c>
      <c r="F1721" s="13">
        <v>839</v>
      </c>
      <c r="G1721" s="13">
        <v>1773</v>
      </c>
      <c r="H1721" s="13">
        <v>0</v>
      </c>
      <c r="I1721" s="13">
        <v>0</v>
      </c>
      <c r="J1721" s="13">
        <v>0</v>
      </c>
      <c r="K1721" s="15">
        <v>934</v>
      </c>
      <c r="L1721" s="15">
        <v>839</v>
      </c>
      <c r="M1721" s="15">
        <v>1773</v>
      </c>
      <c r="O1721" s="13"/>
      <c r="P1721" s="13"/>
    </row>
    <row r="1722" spans="1:16" s="93" customFormat="1" ht="12.9" customHeight="1" x14ac:dyDescent="0.2">
      <c r="A1722" s="11" t="str">
        <f t="shared" si="33"/>
        <v>GROOTE EYLANDT2015</v>
      </c>
      <c r="B1722" s="3" t="s">
        <v>23</v>
      </c>
      <c r="C1722" s="12">
        <v>2015</v>
      </c>
      <c r="D1722" s="12"/>
      <c r="E1722" s="13">
        <v>662</v>
      </c>
      <c r="F1722" s="13">
        <v>659</v>
      </c>
      <c r="G1722" s="13">
        <v>1321</v>
      </c>
      <c r="H1722" s="13">
        <v>0</v>
      </c>
      <c r="I1722" s="13">
        <v>0</v>
      </c>
      <c r="J1722" s="13">
        <v>0</v>
      </c>
      <c r="K1722" s="15">
        <v>662</v>
      </c>
      <c r="L1722" s="15">
        <v>659</v>
      </c>
      <c r="M1722" s="15">
        <v>1321</v>
      </c>
      <c r="O1722" s="13"/>
      <c r="P1722" s="13"/>
    </row>
    <row r="1723" spans="1:16" s="93" customFormat="1" ht="12.9" customHeight="1" x14ac:dyDescent="0.2">
      <c r="A1723" s="11" t="str">
        <f t="shared" si="33"/>
        <v>GROOTE EYLANDT2016</v>
      </c>
      <c r="B1723" s="3" t="s">
        <v>23</v>
      </c>
      <c r="C1723" s="12">
        <v>2016</v>
      </c>
      <c r="D1723" s="12"/>
      <c r="E1723" s="13">
        <v>671</v>
      </c>
      <c r="F1723" s="13">
        <v>669</v>
      </c>
      <c r="G1723" s="13">
        <v>1340</v>
      </c>
      <c r="H1723" s="13">
        <v>0</v>
      </c>
      <c r="I1723" s="13">
        <v>0</v>
      </c>
      <c r="J1723" s="13">
        <v>0</v>
      </c>
      <c r="K1723" s="15">
        <v>671</v>
      </c>
      <c r="L1723" s="15">
        <v>669</v>
      </c>
      <c r="M1723" s="15">
        <v>1340</v>
      </c>
      <c r="O1723" s="13"/>
      <c r="P1723" s="13"/>
    </row>
    <row r="1724" spans="1:16" s="93" customFormat="1" ht="12.9" customHeight="1" x14ac:dyDescent="0.2">
      <c r="A1724" s="11" t="str">
        <f t="shared" si="33"/>
        <v>GROOTE EYLANDT2017</v>
      </c>
      <c r="B1724" s="3" t="s">
        <v>23</v>
      </c>
      <c r="C1724" s="12">
        <v>2017</v>
      </c>
      <c r="D1724" s="12"/>
      <c r="E1724" s="13">
        <v>674</v>
      </c>
      <c r="F1724" s="13">
        <v>645</v>
      </c>
      <c r="G1724" s="13">
        <v>1319</v>
      </c>
      <c r="H1724" s="13">
        <v>0</v>
      </c>
      <c r="I1724" s="13">
        <v>0</v>
      </c>
      <c r="J1724" s="13">
        <v>0</v>
      </c>
      <c r="K1724" s="15">
        <v>674</v>
      </c>
      <c r="L1724" s="15">
        <v>645</v>
      </c>
      <c r="M1724" s="15">
        <v>1319</v>
      </c>
      <c r="O1724" s="13"/>
      <c r="P1724" s="13"/>
    </row>
    <row r="1725" spans="1:16" s="93" customFormat="1" ht="12.9" customHeight="1" x14ac:dyDescent="0.2">
      <c r="A1725" s="11" t="str">
        <f t="shared" si="33"/>
        <v>GROOTE EYLANDT2018</v>
      </c>
      <c r="B1725" s="3" t="s">
        <v>23</v>
      </c>
      <c r="C1725" s="12">
        <v>2018</v>
      </c>
      <c r="D1725" s="12"/>
      <c r="E1725" s="13">
        <v>597</v>
      </c>
      <c r="F1725" s="13">
        <v>539</v>
      </c>
      <c r="G1725" s="13">
        <v>1136</v>
      </c>
      <c r="H1725" s="13">
        <v>0</v>
      </c>
      <c r="I1725" s="13">
        <v>0</v>
      </c>
      <c r="J1725" s="13">
        <v>0</v>
      </c>
      <c r="K1725" s="15">
        <v>597</v>
      </c>
      <c r="L1725" s="15">
        <v>539</v>
      </c>
      <c r="M1725" s="15">
        <v>1136</v>
      </c>
      <c r="O1725" s="13"/>
      <c r="P1725" s="13"/>
    </row>
    <row r="1726" spans="1:16" s="93" customFormat="1" ht="12.9" customHeight="1" x14ac:dyDescent="0.2">
      <c r="A1726" s="11" t="str">
        <f t="shared" si="33"/>
        <v>GROOTE EYLANDT2019</v>
      </c>
      <c r="B1726" s="3" t="s">
        <v>23</v>
      </c>
      <c r="C1726" s="12">
        <v>2019</v>
      </c>
      <c r="D1726" s="12"/>
      <c r="E1726" s="13">
        <v>672</v>
      </c>
      <c r="F1726" s="13">
        <v>542</v>
      </c>
      <c r="G1726" s="13">
        <v>1214</v>
      </c>
      <c r="H1726" s="13">
        <v>0</v>
      </c>
      <c r="I1726" s="13">
        <v>0</v>
      </c>
      <c r="J1726" s="13">
        <v>0</v>
      </c>
      <c r="K1726" s="15">
        <v>672</v>
      </c>
      <c r="L1726" s="15">
        <v>542</v>
      </c>
      <c r="M1726" s="15">
        <v>1214</v>
      </c>
      <c r="O1726" s="13"/>
      <c r="P1726" s="13"/>
    </row>
    <row r="1727" spans="1:16" s="93" customFormat="1" ht="12.9" customHeight="1" x14ac:dyDescent="0.2">
      <c r="A1727" s="11" t="str">
        <f t="shared" si="33"/>
        <v>GROOTE EYLANDT2020</v>
      </c>
      <c r="B1727" s="3" t="s">
        <v>23</v>
      </c>
      <c r="C1727" s="12">
        <v>2020</v>
      </c>
      <c r="D1727" s="12"/>
      <c r="E1727" s="13">
        <v>478</v>
      </c>
      <c r="F1727" s="13">
        <v>454</v>
      </c>
      <c r="G1727" s="13">
        <v>932</v>
      </c>
      <c r="H1727" s="13">
        <v>0</v>
      </c>
      <c r="I1727" s="13">
        <v>0</v>
      </c>
      <c r="J1727" s="13">
        <v>0</v>
      </c>
      <c r="K1727" s="15">
        <v>478</v>
      </c>
      <c r="L1727" s="15">
        <v>454</v>
      </c>
      <c r="M1727" s="15">
        <v>932</v>
      </c>
      <c r="O1727" s="13"/>
      <c r="P1727" s="13"/>
    </row>
    <row r="1728" spans="1:16" s="93" customFormat="1" ht="12.9" customHeight="1" x14ac:dyDescent="0.2">
      <c r="A1728" s="11" t="str">
        <f t="shared" si="33"/>
        <v>GROOTE EYLANDT2021</v>
      </c>
      <c r="B1728" s="3" t="s">
        <v>23</v>
      </c>
      <c r="C1728" s="12">
        <v>2021</v>
      </c>
      <c r="D1728" s="12"/>
      <c r="E1728" s="13">
        <v>747</v>
      </c>
      <c r="F1728" s="13">
        <v>748</v>
      </c>
      <c r="G1728" s="13">
        <v>1495</v>
      </c>
      <c r="H1728" s="13">
        <v>0</v>
      </c>
      <c r="I1728" s="13">
        <v>0</v>
      </c>
      <c r="J1728" s="13">
        <v>0</v>
      </c>
      <c r="K1728" s="15">
        <v>747</v>
      </c>
      <c r="L1728" s="15">
        <v>748</v>
      </c>
      <c r="M1728" s="15">
        <v>1495</v>
      </c>
      <c r="O1728" s="13"/>
      <c r="P1728" s="13"/>
    </row>
    <row r="1729" spans="1:16" s="93" customFormat="1" ht="12.9" customHeight="1" x14ac:dyDescent="0.2">
      <c r="A1729" s="11" t="str">
        <f t="shared" si="33"/>
        <v>GROOTE EYLANDT2022</v>
      </c>
      <c r="B1729" s="93" t="s">
        <v>23</v>
      </c>
      <c r="C1729" s="88">
        <v>2022</v>
      </c>
      <c r="D1729" s="89"/>
      <c r="E1729" s="15">
        <v>568</v>
      </c>
      <c r="F1729" s="15">
        <v>569</v>
      </c>
      <c r="G1729" s="15">
        <v>1137</v>
      </c>
      <c r="H1729" s="15">
        <v>0</v>
      </c>
      <c r="I1729" s="15">
        <v>0</v>
      </c>
      <c r="J1729" s="15">
        <v>0</v>
      </c>
      <c r="K1729" s="15">
        <v>568</v>
      </c>
      <c r="L1729" s="15">
        <v>569</v>
      </c>
      <c r="M1729" s="15">
        <v>1137</v>
      </c>
      <c r="O1729" s="13"/>
      <c r="P1729" s="13"/>
    </row>
    <row r="1730" spans="1:16" s="93" customFormat="1" ht="12.9" customHeight="1" x14ac:dyDescent="0.2">
      <c r="A1730" s="11" t="str">
        <f t="shared" si="33"/>
        <v>GROOTE EYLANDT2023</v>
      </c>
      <c r="B1730" s="3" t="s">
        <v>23</v>
      </c>
      <c r="C1730" s="12">
        <v>2023</v>
      </c>
      <c r="D1730" s="89"/>
      <c r="E1730" s="13">
        <v>683</v>
      </c>
      <c r="F1730" s="13">
        <v>682</v>
      </c>
      <c r="G1730" s="13">
        <v>1365</v>
      </c>
      <c r="H1730" s="13">
        <v>0</v>
      </c>
      <c r="I1730" s="13">
        <v>0</v>
      </c>
      <c r="J1730" s="13">
        <v>0</v>
      </c>
      <c r="K1730" s="15">
        <v>683</v>
      </c>
      <c r="L1730" s="15">
        <v>682</v>
      </c>
      <c r="M1730" s="15">
        <v>1365</v>
      </c>
      <c r="O1730" s="13"/>
      <c r="P1730" s="13"/>
    </row>
    <row r="1731" spans="1:16" s="93" customFormat="1" ht="12.9" customHeight="1" x14ac:dyDescent="0.2">
      <c r="A1731" s="11" t="str">
        <f t="shared" si="33"/>
        <v>GROOTE EYLANDT2024</v>
      </c>
      <c r="B1731" s="95" t="s">
        <v>23</v>
      </c>
      <c r="C1731" s="88">
        <v>2024</v>
      </c>
      <c r="D1731" s="89"/>
      <c r="E1731" s="15">
        <v>664</v>
      </c>
      <c r="F1731" s="15">
        <v>663</v>
      </c>
      <c r="G1731" s="15">
        <v>1327</v>
      </c>
      <c r="H1731" s="90">
        <v>0</v>
      </c>
      <c r="I1731" s="90">
        <v>0</v>
      </c>
      <c r="J1731" s="15">
        <v>0</v>
      </c>
      <c r="K1731" s="15">
        <v>664</v>
      </c>
      <c r="L1731" s="15">
        <v>663</v>
      </c>
      <c r="M1731" s="15">
        <v>1327</v>
      </c>
      <c r="O1731" s="13"/>
      <c r="P1731" s="13"/>
    </row>
    <row r="1732" spans="1:16" s="93" customFormat="1" ht="12.9" customHeight="1" x14ac:dyDescent="0.2">
      <c r="A1732" s="11" t="str">
        <f t="shared" si="33"/>
        <v>HAMILTON ISLAND1985</v>
      </c>
      <c r="B1732" s="95" t="s">
        <v>62</v>
      </c>
      <c r="C1732" s="88">
        <v>1985</v>
      </c>
      <c r="D1732" s="89"/>
      <c r="E1732" s="15">
        <v>718</v>
      </c>
      <c r="F1732" s="15">
        <v>712</v>
      </c>
      <c r="G1732" s="15">
        <v>1430</v>
      </c>
      <c r="H1732" s="90">
        <v>0</v>
      </c>
      <c r="I1732" s="90">
        <v>0</v>
      </c>
      <c r="J1732" s="15">
        <v>0</v>
      </c>
      <c r="K1732" s="15">
        <v>718</v>
      </c>
      <c r="L1732" s="15">
        <v>712</v>
      </c>
      <c r="M1732" s="15">
        <v>1430</v>
      </c>
      <c r="O1732" s="13"/>
      <c r="P1732" s="13"/>
    </row>
    <row r="1733" spans="1:16" s="93" customFormat="1" ht="12.9" customHeight="1" x14ac:dyDescent="0.2">
      <c r="A1733" s="11" t="str">
        <f t="shared" si="33"/>
        <v>HAMILTON ISLAND1986</v>
      </c>
      <c r="B1733" s="3" t="s">
        <v>62</v>
      </c>
      <c r="C1733" s="12">
        <v>1986</v>
      </c>
      <c r="D1733" s="12"/>
      <c r="E1733" s="13">
        <v>1021</v>
      </c>
      <c r="F1733" s="13">
        <v>1014</v>
      </c>
      <c r="G1733" s="13">
        <v>2035</v>
      </c>
      <c r="H1733" s="13">
        <v>0</v>
      </c>
      <c r="I1733" s="13">
        <v>0</v>
      </c>
      <c r="J1733" s="13">
        <v>0</v>
      </c>
      <c r="K1733" s="15">
        <v>1021</v>
      </c>
      <c r="L1733" s="15">
        <v>1014</v>
      </c>
      <c r="M1733" s="15">
        <v>2035</v>
      </c>
      <c r="O1733" s="13"/>
      <c r="P1733" s="13"/>
    </row>
    <row r="1734" spans="1:16" s="93" customFormat="1" ht="12.9" customHeight="1" x14ac:dyDescent="0.2">
      <c r="A1734" s="11" t="str">
        <f t="shared" si="33"/>
        <v>HAMILTON ISLAND1987</v>
      </c>
      <c r="B1734" s="3" t="s">
        <v>62</v>
      </c>
      <c r="C1734" s="12">
        <v>1987</v>
      </c>
      <c r="D1734" s="12"/>
      <c r="E1734" s="13">
        <v>1450</v>
      </c>
      <c r="F1734" s="13">
        <v>1443</v>
      </c>
      <c r="G1734" s="13">
        <v>2893</v>
      </c>
      <c r="H1734" s="13">
        <v>0</v>
      </c>
      <c r="I1734" s="13">
        <v>0</v>
      </c>
      <c r="J1734" s="13">
        <v>0</v>
      </c>
      <c r="K1734" s="15">
        <v>1450</v>
      </c>
      <c r="L1734" s="15">
        <v>1443</v>
      </c>
      <c r="M1734" s="15">
        <v>2893</v>
      </c>
      <c r="O1734" s="13"/>
      <c r="P1734" s="13"/>
    </row>
    <row r="1735" spans="1:16" s="93" customFormat="1" ht="12.9" customHeight="1" x14ac:dyDescent="0.2">
      <c r="A1735" s="11" t="str">
        <f t="shared" si="33"/>
        <v>HAMILTON ISLAND1988</v>
      </c>
      <c r="B1735" s="3" t="s">
        <v>62</v>
      </c>
      <c r="C1735" s="12">
        <v>1988</v>
      </c>
      <c r="D1735" s="12"/>
      <c r="E1735" s="13">
        <v>1637</v>
      </c>
      <c r="F1735" s="13">
        <v>1638</v>
      </c>
      <c r="G1735" s="13">
        <v>3275</v>
      </c>
      <c r="H1735" s="13">
        <v>0</v>
      </c>
      <c r="I1735" s="13">
        <v>0</v>
      </c>
      <c r="J1735" s="13">
        <v>0</v>
      </c>
      <c r="K1735" s="15">
        <v>1637</v>
      </c>
      <c r="L1735" s="15">
        <v>1638</v>
      </c>
      <c r="M1735" s="15">
        <v>3275</v>
      </c>
      <c r="O1735" s="13"/>
      <c r="P1735" s="13"/>
    </row>
    <row r="1736" spans="1:16" s="93" customFormat="1" ht="12.9" customHeight="1" x14ac:dyDescent="0.2">
      <c r="A1736" s="11" t="str">
        <f t="shared" si="33"/>
        <v>HAMILTON ISLAND1989</v>
      </c>
      <c r="B1736" s="95" t="s">
        <v>62</v>
      </c>
      <c r="C1736" s="88">
        <v>1989</v>
      </c>
      <c r="D1736" s="89"/>
      <c r="E1736" s="15">
        <v>1169</v>
      </c>
      <c r="F1736" s="15">
        <v>1168</v>
      </c>
      <c r="G1736" s="15">
        <v>2337</v>
      </c>
      <c r="H1736" s="90">
        <v>0</v>
      </c>
      <c r="I1736" s="90">
        <v>0</v>
      </c>
      <c r="J1736" s="15">
        <v>0</v>
      </c>
      <c r="K1736" s="15">
        <v>1169</v>
      </c>
      <c r="L1736" s="15">
        <v>1168</v>
      </c>
      <c r="M1736" s="15">
        <v>2337</v>
      </c>
      <c r="O1736" s="13"/>
      <c r="P1736" s="13"/>
    </row>
    <row r="1737" spans="1:16" s="93" customFormat="1" ht="12.9" customHeight="1" x14ac:dyDescent="0.2">
      <c r="A1737" s="11" t="str">
        <f t="shared" si="33"/>
        <v>HAMILTON ISLAND1990</v>
      </c>
      <c r="B1737" s="3" t="s">
        <v>62</v>
      </c>
      <c r="C1737" s="12">
        <v>1990</v>
      </c>
      <c r="D1737" s="12"/>
      <c r="E1737" s="13">
        <v>1364</v>
      </c>
      <c r="F1737" s="13">
        <v>1365</v>
      </c>
      <c r="G1737" s="13">
        <v>2729</v>
      </c>
      <c r="H1737" s="13">
        <v>0</v>
      </c>
      <c r="I1737" s="13">
        <v>0</v>
      </c>
      <c r="J1737" s="13">
        <v>0</v>
      </c>
      <c r="K1737" s="15">
        <v>1364</v>
      </c>
      <c r="L1737" s="15">
        <v>1365</v>
      </c>
      <c r="M1737" s="15">
        <v>2729</v>
      </c>
      <c r="O1737" s="13"/>
      <c r="P1737" s="13"/>
    </row>
    <row r="1738" spans="1:16" s="93" customFormat="1" ht="12.9" customHeight="1" x14ac:dyDescent="0.2">
      <c r="A1738" s="11" t="str">
        <f t="shared" si="33"/>
        <v>HAMILTON ISLAND1991</v>
      </c>
      <c r="B1738" s="3" t="s">
        <v>62</v>
      </c>
      <c r="C1738" s="12">
        <v>1991</v>
      </c>
      <c r="D1738" s="12"/>
      <c r="E1738" s="13">
        <v>1618</v>
      </c>
      <c r="F1738" s="13">
        <v>1612</v>
      </c>
      <c r="G1738" s="13">
        <v>3230</v>
      </c>
      <c r="H1738" s="13">
        <v>0</v>
      </c>
      <c r="I1738" s="13">
        <v>0</v>
      </c>
      <c r="J1738" s="13">
        <v>0</v>
      </c>
      <c r="K1738" s="15">
        <v>1618</v>
      </c>
      <c r="L1738" s="15">
        <v>1612</v>
      </c>
      <c r="M1738" s="15">
        <v>3230</v>
      </c>
      <c r="O1738" s="13"/>
      <c r="P1738" s="13"/>
    </row>
    <row r="1739" spans="1:16" s="93" customFormat="1" ht="12.9" customHeight="1" x14ac:dyDescent="0.2">
      <c r="A1739" s="11" t="str">
        <f t="shared" si="33"/>
        <v>HAMILTON ISLAND1992</v>
      </c>
      <c r="B1739" s="3" t="s">
        <v>62</v>
      </c>
      <c r="C1739" s="12">
        <v>1992</v>
      </c>
      <c r="D1739" s="12"/>
      <c r="E1739" s="13">
        <v>1475</v>
      </c>
      <c r="F1739" s="13">
        <v>1468</v>
      </c>
      <c r="G1739" s="13">
        <v>2943</v>
      </c>
      <c r="H1739" s="13">
        <v>0</v>
      </c>
      <c r="I1739" s="13">
        <v>0</v>
      </c>
      <c r="J1739" s="13">
        <v>0</v>
      </c>
      <c r="K1739" s="15">
        <v>1475</v>
      </c>
      <c r="L1739" s="15">
        <v>1468</v>
      </c>
      <c r="M1739" s="15">
        <v>2943</v>
      </c>
      <c r="O1739" s="13"/>
      <c r="P1739" s="13"/>
    </row>
    <row r="1740" spans="1:16" s="93" customFormat="1" ht="12.9" customHeight="1" x14ac:dyDescent="0.2">
      <c r="A1740" s="11" t="str">
        <f t="shared" ref="A1740:A1800" si="34">CONCATENATE(B1740,C1740)</f>
        <v>HAMILTON ISLAND1993</v>
      </c>
      <c r="B1740" s="3" t="s">
        <v>62</v>
      </c>
      <c r="C1740" s="12">
        <v>1993</v>
      </c>
      <c r="D1740" s="12"/>
      <c r="E1740" s="13">
        <v>1782</v>
      </c>
      <c r="F1740" s="13">
        <v>1788</v>
      </c>
      <c r="G1740" s="13">
        <v>3570</v>
      </c>
      <c r="H1740" s="13">
        <v>0</v>
      </c>
      <c r="I1740" s="13">
        <v>0</v>
      </c>
      <c r="J1740" s="13">
        <v>0</v>
      </c>
      <c r="K1740" s="15">
        <v>1782</v>
      </c>
      <c r="L1740" s="15">
        <v>1788</v>
      </c>
      <c r="M1740" s="15">
        <v>3570</v>
      </c>
      <c r="O1740" s="13"/>
      <c r="P1740" s="13"/>
    </row>
    <row r="1741" spans="1:16" s="93" customFormat="1" ht="12.9" customHeight="1" x14ac:dyDescent="0.2">
      <c r="A1741" s="11" t="str">
        <f t="shared" si="34"/>
        <v>HAMILTON ISLAND1994</v>
      </c>
      <c r="B1741" s="3" t="s">
        <v>62</v>
      </c>
      <c r="C1741" s="12">
        <v>1994</v>
      </c>
      <c r="D1741" s="12"/>
      <c r="E1741" s="13">
        <v>2148</v>
      </c>
      <c r="F1741" s="13">
        <v>2138</v>
      </c>
      <c r="G1741" s="13">
        <v>4286</v>
      </c>
      <c r="H1741" s="13">
        <v>0</v>
      </c>
      <c r="I1741" s="13">
        <v>0</v>
      </c>
      <c r="J1741" s="13">
        <v>0</v>
      </c>
      <c r="K1741" s="15">
        <v>2148</v>
      </c>
      <c r="L1741" s="15">
        <v>2138</v>
      </c>
      <c r="M1741" s="15">
        <v>4286</v>
      </c>
      <c r="O1741" s="13"/>
      <c r="P1741" s="13"/>
    </row>
    <row r="1742" spans="1:16" s="93" customFormat="1" ht="12.9" customHeight="1" x14ac:dyDescent="0.2">
      <c r="A1742" s="11" t="str">
        <f t="shared" si="34"/>
        <v>HAMILTON ISLAND1995</v>
      </c>
      <c r="B1742" s="3" t="s">
        <v>62</v>
      </c>
      <c r="C1742" s="12">
        <v>1995</v>
      </c>
      <c r="D1742" s="12"/>
      <c r="E1742" s="13">
        <v>2184</v>
      </c>
      <c r="F1742" s="13">
        <v>2178</v>
      </c>
      <c r="G1742" s="13">
        <v>4362</v>
      </c>
      <c r="H1742" s="13">
        <v>0</v>
      </c>
      <c r="I1742" s="13">
        <v>0</v>
      </c>
      <c r="J1742" s="13">
        <v>0</v>
      </c>
      <c r="K1742" s="15">
        <v>2184</v>
      </c>
      <c r="L1742" s="15">
        <v>2178</v>
      </c>
      <c r="M1742" s="15">
        <v>4362</v>
      </c>
      <c r="O1742" s="13"/>
      <c r="P1742" s="13"/>
    </row>
    <row r="1743" spans="1:16" s="93" customFormat="1" ht="12.9" customHeight="1" x14ac:dyDescent="0.2">
      <c r="A1743" s="11" t="str">
        <f t="shared" si="34"/>
        <v>HAMILTON ISLAND1996</v>
      </c>
      <c r="B1743" s="95" t="s">
        <v>62</v>
      </c>
      <c r="C1743" s="88">
        <v>1996</v>
      </c>
      <c r="D1743" s="89"/>
      <c r="E1743" s="15">
        <v>2009</v>
      </c>
      <c r="F1743" s="15">
        <v>2005</v>
      </c>
      <c r="G1743" s="15">
        <v>4014</v>
      </c>
      <c r="H1743" s="90">
        <v>0</v>
      </c>
      <c r="I1743" s="90">
        <v>0</v>
      </c>
      <c r="J1743" s="15">
        <v>0</v>
      </c>
      <c r="K1743" s="15">
        <v>2009</v>
      </c>
      <c r="L1743" s="15">
        <v>2005</v>
      </c>
      <c r="M1743" s="15">
        <v>4014</v>
      </c>
      <c r="O1743" s="13"/>
      <c r="P1743" s="13"/>
    </row>
    <row r="1744" spans="1:16" s="93" customFormat="1" ht="12.9" customHeight="1" x14ac:dyDescent="0.2">
      <c r="A1744" s="11" t="str">
        <f t="shared" si="34"/>
        <v>HAMILTON ISLAND1997</v>
      </c>
      <c r="B1744" s="95" t="s">
        <v>62</v>
      </c>
      <c r="C1744" s="88">
        <v>1997</v>
      </c>
      <c r="D1744" s="89"/>
      <c r="E1744" s="15">
        <v>1893</v>
      </c>
      <c r="F1744" s="15">
        <v>1888</v>
      </c>
      <c r="G1744" s="15">
        <v>3781</v>
      </c>
      <c r="H1744" s="90">
        <v>0</v>
      </c>
      <c r="I1744" s="90">
        <v>0</v>
      </c>
      <c r="J1744" s="15">
        <v>0</v>
      </c>
      <c r="K1744" s="15">
        <v>1893</v>
      </c>
      <c r="L1744" s="15">
        <v>1888</v>
      </c>
      <c r="M1744" s="15">
        <v>3781</v>
      </c>
      <c r="O1744" s="13"/>
      <c r="P1744" s="13"/>
    </row>
    <row r="1745" spans="1:16" s="93" customFormat="1" ht="12.9" customHeight="1" x14ac:dyDescent="0.2">
      <c r="A1745" s="11" t="str">
        <f t="shared" si="34"/>
        <v>HAMILTON ISLAND1998</v>
      </c>
      <c r="B1745" s="95" t="s">
        <v>62</v>
      </c>
      <c r="C1745" s="88">
        <v>1998</v>
      </c>
      <c r="D1745" s="89"/>
      <c r="E1745" s="15">
        <v>1885</v>
      </c>
      <c r="F1745" s="15">
        <v>1882</v>
      </c>
      <c r="G1745" s="15">
        <v>3767</v>
      </c>
      <c r="H1745" s="90">
        <v>0</v>
      </c>
      <c r="I1745" s="90">
        <v>0</v>
      </c>
      <c r="J1745" s="15">
        <v>0</v>
      </c>
      <c r="K1745" s="15">
        <v>1885</v>
      </c>
      <c r="L1745" s="15">
        <v>1882</v>
      </c>
      <c r="M1745" s="15">
        <v>3767</v>
      </c>
      <c r="O1745" s="13"/>
      <c r="P1745" s="13"/>
    </row>
    <row r="1746" spans="1:16" s="93" customFormat="1" ht="12.9" customHeight="1" x14ac:dyDescent="0.2">
      <c r="A1746" s="11" t="str">
        <f t="shared" si="34"/>
        <v>HAMILTON ISLAND1999</v>
      </c>
      <c r="B1746" s="95" t="s">
        <v>62</v>
      </c>
      <c r="C1746" s="88">
        <v>1999</v>
      </c>
      <c r="D1746" s="89"/>
      <c r="E1746" s="15">
        <v>1884</v>
      </c>
      <c r="F1746" s="15">
        <v>1885</v>
      </c>
      <c r="G1746" s="15">
        <v>3769</v>
      </c>
      <c r="H1746" s="90">
        <v>0</v>
      </c>
      <c r="I1746" s="90">
        <v>0</v>
      </c>
      <c r="J1746" s="15">
        <v>0</v>
      </c>
      <c r="K1746" s="15">
        <v>1884</v>
      </c>
      <c r="L1746" s="15">
        <v>1885</v>
      </c>
      <c r="M1746" s="15">
        <v>3769</v>
      </c>
      <c r="O1746" s="13"/>
      <c r="P1746" s="13"/>
    </row>
    <row r="1747" spans="1:16" s="93" customFormat="1" ht="12.9" customHeight="1" x14ac:dyDescent="0.2">
      <c r="A1747" s="11" t="str">
        <f t="shared" si="34"/>
        <v>HAMILTON ISLAND2000</v>
      </c>
      <c r="B1747" s="3" t="s">
        <v>62</v>
      </c>
      <c r="C1747" s="12">
        <v>2000</v>
      </c>
      <c r="D1747" s="12"/>
      <c r="E1747" s="13">
        <v>2394</v>
      </c>
      <c r="F1747" s="13">
        <v>2392</v>
      </c>
      <c r="G1747" s="13">
        <v>4786</v>
      </c>
      <c r="H1747" s="13">
        <v>0</v>
      </c>
      <c r="I1747" s="13">
        <v>0</v>
      </c>
      <c r="J1747" s="13">
        <v>0</v>
      </c>
      <c r="K1747" s="15">
        <v>2394</v>
      </c>
      <c r="L1747" s="15">
        <v>2392</v>
      </c>
      <c r="M1747" s="15">
        <v>4786</v>
      </c>
      <c r="O1747" s="13"/>
      <c r="P1747" s="13"/>
    </row>
    <row r="1748" spans="1:16" s="93" customFormat="1" ht="12.9" customHeight="1" x14ac:dyDescent="0.2">
      <c r="A1748" s="11" t="str">
        <f t="shared" si="34"/>
        <v>HAMILTON ISLAND2001</v>
      </c>
      <c r="B1748" s="95" t="s">
        <v>62</v>
      </c>
      <c r="C1748" s="88">
        <v>2001</v>
      </c>
      <c r="D1748" s="89"/>
      <c r="E1748" s="15">
        <v>2325</v>
      </c>
      <c r="F1748" s="15">
        <v>2320</v>
      </c>
      <c r="G1748" s="15">
        <v>4645</v>
      </c>
      <c r="H1748" s="90">
        <v>0</v>
      </c>
      <c r="I1748" s="90">
        <v>0</v>
      </c>
      <c r="J1748" s="15">
        <v>0</v>
      </c>
      <c r="K1748" s="15">
        <v>2325</v>
      </c>
      <c r="L1748" s="15">
        <v>2320</v>
      </c>
      <c r="M1748" s="15">
        <v>4645</v>
      </c>
      <c r="O1748" s="13"/>
      <c r="P1748" s="13"/>
    </row>
    <row r="1749" spans="1:16" s="93" customFormat="1" ht="12.9" customHeight="1" x14ac:dyDescent="0.2">
      <c r="A1749" s="11" t="str">
        <f t="shared" si="34"/>
        <v>HAMILTON ISLAND2002</v>
      </c>
      <c r="B1749" s="91" t="s">
        <v>62</v>
      </c>
      <c r="C1749" s="16">
        <v>2002</v>
      </c>
      <c r="D1749" s="89"/>
      <c r="E1749" s="92">
        <v>1949</v>
      </c>
      <c r="F1749" s="92">
        <v>1946</v>
      </c>
      <c r="G1749" s="92">
        <v>3895</v>
      </c>
      <c r="H1749" s="92">
        <v>0</v>
      </c>
      <c r="I1749" s="92">
        <v>0</v>
      </c>
      <c r="J1749" s="92">
        <v>0</v>
      </c>
      <c r="K1749" s="15">
        <v>1949</v>
      </c>
      <c r="L1749" s="15">
        <v>1946</v>
      </c>
      <c r="M1749" s="15">
        <v>3895</v>
      </c>
      <c r="O1749" s="13"/>
      <c r="P1749" s="13"/>
    </row>
    <row r="1750" spans="1:16" s="93" customFormat="1" ht="12.9" customHeight="1" x14ac:dyDescent="0.2">
      <c r="A1750" s="11" t="str">
        <f t="shared" si="34"/>
        <v>HAMILTON ISLAND2003</v>
      </c>
      <c r="B1750" s="93" t="s">
        <v>62</v>
      </c>
      <c r="C1750" s="88">
        <v>2003</v>
      </c>
      <c r="D1750" s="12"/>
      <c r="E1750" s="15">
        <v>2243</v>
      </c>
      <c r="F1750" s="15">
        <v>2242</v>
      </c>
      <c r="G1750" s="15">
        <v>4485</v>
      </c>
      <c r="H1750" s="15">
        <v>0</v>
      </c>
      <c r="I1750" s="15">
        <v>0</v>
      </c>
      <c r="J1750" s="15">
        <v>0</v>
      </c>
      <c r="K1750" s="15">
        <v>2243</v>
      </c>
      <c r="L1750" s="15">
        <v>2242</v>
      </c>
      <c r="M1750" s="15">
        <v>4485</v>
      </c>
      <c r="O1750" s="13"/>
      <c r="P1750" s="13"/>
    </row>
    <row r="1751" spans="1:16" s="93" customFormat="1" ht="12.9" customHeight="1" x14ac:dyDescent="0.2">
      <c r="A1751" s="11" t="str">
        <f t="shared" si="34"/>
        <v>HAMILTON ISLAND2004</v>
      </c>
      <c r="B1751" s="95" t="s">
        <v>62</v>
      </c>
      <c r="C1751" s="88">
        <v>2004</v>
      </c>
      <c r="D1751" s="89"/>
      <c r="E1751" s="90">
        <v>2236</v>
      </c>
      <c r="F1751" s="90">
        <v>2236</v>
      </c>
      <c r="G1751" s="15">
        <v>4472</v>
      </c>
      <c r="H1751" s="90">
        <v>0</v>
      </c>
      <c r="I1751" s="90">
        <v>0</v>
      </c>
      <c r="J1751" s="15">
        <v>0</v>
      </c>
      <c r="K1751" s="15">
        <v>2236</v>
      </c>
      <c r="L1751" s="15">
        <v>2236</v>
      </c>
      <c r="M1751" s="15">
        <v>4472</v>
      </c>
      <c r="O1751" s="13"/>
      <c r="P1751" s="13"/>
    </row>
    <row r="1752" spans="1:16" s="93" customFormat="1" ht="12.9" customHeight="1" x14ac:dyDescent="0.2">
      <c r="A1752" s="11" t="str">
        <f t="shared" si="34"/>
        <v>HAMILTON ISLAND2005</v>
      </c>
      <c r="B1752" s="95" t="s">
        <v>62</v>
      </c>
      <c r="C1752" s="88">
        <v>2005</v>
      </c>
      <c r="D1752" s="89"/>
      <c r="E1752" s="15">
        <v>2162</v>
      </c>
      <c r="F1752" s="15">
        <v>2164</v>
      </c>
      <c r="G1752" s="15">
        <v>4326</v>
      </c>
      <c r="H1752" s="90">
        <v>0</v>
      </c>
      <c r="I1752" s="90">
        <v>0</v>
      </c>
      <c r="J1752" s="15">
        <v>0</v>
      </c>
      <c r="K1752" s="15">
        <v>2162</v>
      </c>
      <c r="L1752" s="15">
        <v>2164</v>
      </c>
      <c r="M1752" s="15">
        <v>4326</v>
      </c>
      <c r="O1752" s="13"/>
      <c r="P1752" s="13"/>
    </row>
    <row r="1753" spans="1:16" s="93" customFormat="1" ht="12.9" customHeight="1" x14ac:dyDescent="0.2">
      <c r="A1753" s="11" t="str">
        <f t="shared" si="34"/>
        <v>HAMILTON ISLAND2006</v>
      </c>
      <c r="B1753" s="3" t="s">
        <v>62</v>
      </c>
      <c r="C1753" s="12">
        <v>2006</v>
      </c>
      <c r="D1753" s="12"/>
      <c r="E1753" s="13">
        <v>2298</v>
      </c>
      <c r="F1753" s="13">
        <v>2307</v>
      </c>
      <c r="G1753" s="13">
        <v>4605</v>
      </c>
      <c r="H1753" s="13">
        <v>0</v>
      </c>
      <c r="I1753" s="13">
        <v>0</v>
      </c>
      <c r="J1753" s="13">
        <v>0</v>
      </c>
      <c r="K1753" s="15">
        <v>2298</v>
      </c>
      <c r="L1753" s="15">
        <v>2307</v>
      </c>
      <c r="M1753" s="15">
        <v>4605</v>
      </c>
      <c r="O1753" s="13"/>
      <c r="P1753" s="13"/>
    </row>
    <row r="1754" spans="1:16" s="93" customFormat="1" ht="12.9" customHeight="1" x14ac:dyDescent="0.2">
      <c r="A1754" s="11" t="str">
        <f t="shared" si="34"/>
        <v>HAMILTON ISLAND2007</v>
      </c>
      <c r="B1754" s="3" t="s">
        <v>62</v>
      </c>
      <c r="C1754" s="12">
        <v>2007</v>
      </c>
      <c r="D1754" s="12"/>
      <c r="E1754" s="13">
        <v>2263</v>
      </c>
      <c r="F1754" s="13">
        <v>2260</v>
      </c>
      <c r="G1754" s="13">
        <v>4523</v>
      </c>
      <c r="H1754" s="13">
        <v>0</v>
      </c>
      <c r="I1754" s="13">
        <v>0</v>
      </c>
      <c r="J1754" s="13">
        <v>0</v>
      </c>
      <c r="K1754" s="15">
        <v>2263</v>
      </c>
      <c r="L1754" s="15">
        <v>2260</v>
      </c>
      <c r="M1754" s="15">
        <v>4523</v>
      </c>
      <c r="O1754" s="13"/>
      <c r="P1754" s="13"/>
    </row>
    <row r="1755" spans="1:16" s="93" customFormat="1" ht="12.9" customHeight="1" x14ac:dyDescent="0.2">
      <c r="A1755" s="11" t="str">
        <f t="shared" si="34"/>
        <v>HAMILTON ISLAND2008</v>
      </c>
      <c r="B1755" s="3" t="s">
        <v>62</v>
      </c>
      <c r="C1755" s="12">
        <v>2008</v>
      </c>
      <c r="D1755" s="12"/>
      <c r="E1755" s="13">
        <v>2055</v>
      </c>
      <c r="F1755" s="13">
        <v>2056</v>
      </c>
      <c r="G1755" s="13">
        <v>4111</v>
      </c>
      <c r="H1755" s="13">
        <v>0</v>
      </c>
      <c r="I1755" s="13">
        <v>0</v>
      </c>
      <c r="J1755" s="13">
        <v>0</v>
      </c>
      <c r="K1755" s="15">
        <v>2055</v>
      </c>
      <c r="L1755" s="15">
        <v>2056</v>
      </c>
      <c r="M1755" s="15">
        <v>4111</v>
      </c>
      <c r="O1755" s="13"/>
      <c r="P1755" s="13"/>
    </row>
    <row r="1756" spans="1:16" s="93" customFormat="1" ht="12.9" customHeight="1" x14ac:dyDescent="0.2">
      <c r="A1756" s="11" t="str">
        <f t="shared" si="34"/>
        <v>HAMILTON ISLAND2009</v>
      </c>
      <c r="B1756" s="3" t="s">
        <v>62</v>
      </c>
      <c r="C1756" s="12">
        <v>2009</v>
      </c>
      <c r="D1756" s="12"/>
      <c r="E1756" s="13">
        <v>1986</v>
      </c>
      <c r="F1756" s="13">
        <v>1995</v>
      </c>
      <c r="G1756" s="13">
        <v>3981</v>
      </c>
      <c r="H1756" s="13">
        <v>0</v>
      </c>
      <c r="I1756" s="13">
        <v>0</v>
      </c>
      <c r="J1756" s="13">
        <v>0</v>
      </c>
      <c r="K1756" s="15">
        <v>1986</v>
      </c>
      <c r="L1756" s="15">
        <v>1995</v>
      </c>
      <c r="M1756" s="15">
        <v>3981</v>
      </c>
      <c r="O1756" s="13"/>
      <c r="P1756" s="13"/>
    </row>
    <row r="1757" spans="1:16" s="93" customFormat="1" ht="12.9" customHeight="1" x14ac:dyDescent="0.2">
      <c r="A1757" s="11" t="str">
        <f t="shared" si="34"/>
        <v>HAMILTON ISLAND2010</v>
      </c>
      <c r="B1757" s="95" t="s">
        <v>62</v>
      </c>
      <c r="C1757" s="88">
        <v>2010</v>
      </c>
      <c r="D1757" s="89"/>
      <c r="E1757" s="15">
        <v>2134</v>
      </c>
      <c r="F1757" s="15">
        <v>2132</v>
      </c>
      <c r="G1757" s="15">
        <v>4266</v>
      </c>
      <c r="H1757" s="90">
        <v>0</v>
      </c>
      <c r="I1757" s="90">
        <v>0</v>
      </c>
      <c r="J1757" s="15">
        <v>0</v>
      </c>
      <c r="K1757" s="15">
        <v>2134</v>
      </c>
      <c r="L1757" s="15">
        <v>2132</v>
      </c>
      <c r="M1757" s="15">
        <v>4266</v>
      </c>
      <c r="O1757" s="13"/>
      <c r="P1757" s="13"/>
    </row>
    <row r="1758" spans="1:16" s="93" customFormat="1" ht="12.9" customHeight="1" x14ac:dyDescent="0.2">
      <c r="A1758" s="11" t="str">
        <f t="shared" si="34"/>
        <v>HAMILTON ISLAND2011</v>
      </c>
      <c r="B1758" s="95" t="s">
        <v>62</v>
      </c>
      <c r="C1758" s="88">
        <v>2011</v>
      </c>
      <c r="D1758" s="89"/>
      <c r="E1758" s="15">
        <v>2070</v>
      </c>
      <c r="F1758" s="15">
        <v>2071</v>
      </c>
      <c r="G1758" s="15">
        <v>4141</v>
      </c>
      <c r="H1758" s="90">
        <v>0</v>
      </c>
      <c r="I1758" s="90">
        <v>0</v>
      </c>
      <c r="J1758" s="15">
        <v>0</v>
      </c>
      <c r="K1758" s="15">
        <v>2070</v>
      </c>
      <c r="L1758" s="15">
        <v>2071</v>
      </c>
      <c r="M1758" s="15">
        <v>4141</v>
      </c>
      <c r="O1758" s="13"/>
      <c r="P1758" s="13"/>
    </row>
    <row r="1759" spans="1:16" s="93" customFormat="1" ht="12.9" customHeight="1" x14ac:dyDescent="0.2">
      <c r="A1759" s="11" t="str">
        <f t="shared" si="34"/>
        <v>HAMILTON ISLAND2012</v>
      </c>
      <c r="B1759" s="3" t="s">
        <v>62</v>
      </c>
      <c r="C1759" s="12">
        <v>2012</v>
      </c>
      <c r="D1759" s="12"/>
      <c r="E1759" s="13">
        <v>1909</v>
      </c>
      <c r="F1759" s="13">
        <v>1901</v>
      </c>
      <c r="G1759" s="13">
        <v>3810</v>
      </c>
      <c r="H1759" s="13">
        <v>0</v>
      </c>
      <c r="I1759" s="13">
        <v>0</v>
      </c>
      <c r="J1759" s="13">
        <v>0</v>
      </c>
      <c r="K1759" s="15">
        <v>1909</v>
      </c>
      <c r="L1759" s="15">
        <v>1901</v>
      </c>
      <c r="M1759" s="15">
        <v>3810</v>
      </c>
      <c r="O1759" s="13"/>
      <c r="P1759" s="13"/>
    </row>
    <row r="1760" spans="1:16" s="93" customFormat="1" ht="12.9" customHeight="1" x14ac:dyDescent="0.2">
      <c r="A1760" s="11" t="str">
        <f t="shared" si="34"/>
        <v>HAMILTON ISLAND2013</v>
      </c>
      <c r="B1760" s="95" t="s">
        <v>62</v>
      </c>
      <c r="C1760" s="88">
        <v>2013</v>
      </c>
      <c r="D1760" s="89"/>
      <c r="E1760" s="15">
        <v>1978</v>
      </c>
      <c r="F1760" s="15">
        <v>1976</v>
      </c>
      <c r="G1760" s="15">
        <v>3954</v>
      </c>
      <c r="H1760" s="90">
        <v>0</v>
      </c>
      <c r="I1760" s="90">
        <v>0</v>
      </c>
      <c r="J1760" s="15">
        <v>0</v>
      </c>
      <c r="K1760" s="15">
        <v>1978</v>
      </c>
      <c r="L1760" s="15">
        <v>1976</v>
      </c>
      <c r="M1760" s="15">
        <v>3954</v>
      </c>
      <c r="O1760" s="13"/>
      <c r="P1760" s="13"/>
    </row>
    <row r="1761" spans="1:16" s="93" customFormat="1" ht="12.9" customHeight="1" x14ac:dyDescent="0.2">
      <c r="A1761" s="11" t="str">
        <f t="shared" si="34"/>
        <v>HAMILTON ISLAND2014</v>
      </c>
      <c r="B1761" s="95" t="s">
        <v>62</v>
      </c>
      <c r="C1761" s="88">
        <v>2014</v>
      </c>
      <c r="D1761" s="89"/>
      <c r="E1761" s="15">
        <v>2108</v>
      </c>
      <c r="F1761" s="15">
        <v>2104</v>
      </c>
      <c r="G1761" s="15">
        <v>4212</v>
      </c>
      <c r="H1761" s="90">
        <v>0</v>
      </c>
      <c r="I1761" s="90">
        <v>0</v>
      </c>
      <c r="J1761" s="15">
        <v>0</v>
      </c>
      <c r="K1761" s="15">
        <v>2108</v>
      </c>
      <c r="L1761" s="15">
        <v>2104</v>
      </c>
      <c r="M1761" s="15">
        <v>4212</v>
      </c>
      <c r="O1761" s="13"/>
      <c r="P1761" s="13"/>
    </row>
    <row r="1762" spans="1:16" s="93" customFormat="1" ht="12.9" customHeight="1" x14ac:dyDescent="0.2">
      <c r="A1762" s="11" t="str">
        <f t="shared" si="34"/>
        <v>HAMILTON ISLAND2015</v>
      </c>
      <c r="B1762" s="93" t="s">
        <v>62</v>
      </c>
      <c r="C1762" s="12">
        <v>2015</v>
      </c>
      <c r="D1762" s="12"/>
      <c r="E1762" s="94">
        <v>2169</v>
      </c>
      <c r="F1762" s="94">
        <v>2163</v>
      </c>
      <c r="G1762" s="94">
        <v>4332</v>
      </c>
      <c r="H1762" s="94">
        <v>0</v>
      </c>
      <c r="I1762" s="94">
        <v>0</v>
      </c>
      <c r="J1762" s="94">
        <v>0</v>
      </c>
      <c r="K1762" s="15">
        <v>2169</v>
      </c>
      <c r="L1762" s="15">
        <v>2163</v>
      </c>
      <c r="M1762" s="15">
        <v>4332</v>
      </c>
      <c r="O1762" s="13"/>
      <c r="P1762" s="13"/>
    </row>
    <row r="1763" spans="1:16" s="93" customFormat="1" ht="12.9" customHeight="1" x14ac:dyDescent="0.2">
      <c r="A1763" s="11" t="str">
        <f t="shared" si="34"/>
        <v>HAMILTON ISLAND2016</v>
      </c>
      <c r="B1763" s="95" t="s">
        <v>62</v>
      </c>
      <c r="C1763" s="88">
        <v>2016</v>
      </c>
      <c r="D1763" s="89"/>
      <c r="E1763" s="15">
        <v>2537</v>
      </c>
      <c r="F1763" s="15">
        <v>2536</v>
      </c>
      <c r="G1763" s="15">
        <v>5073</v>
      </c>
      <c r="H1763" s="90">
        <v>0</v>
      </c>
      <c r="I1763" s="90">
        <v>0</v>
      </c>
      <c r="J1763" s="15">
        <v>0</v>
      </c>
      <c r="K1763" s="15">
        <v>2537</v>
      </c>
      <c r="L1763" s="15">
        <v>2536</v>
      </c>
      <c r="M1763" s="15">
        <v>5073</v>
      </c>
      <c r="O1763" s="13"/>
      <c r="P1763" s="13"/>
    </row>
    <row r="1764" spans="1:16" s="93" customFormat="1" ht="12.9" customHeight="1" x14ac:dyDescent="0.2">
      <c r="A1764" s="11" t="str">
        <f t="shared" si="34"/>
        <v>HAMILTON ISLAND2017</v>
      </c>
      <c r="B1764" s="95" t="s">
        <v>62</v>
      </c>
      <c r="C1764" s="88">
        <v>2017</v>
      </c>
      <c r="D1764" s="89"/>
      <c r="E1764" s="15">
        <v>2343</v>
      </c>
      <c r="F1764" s="15">
        <v>2354</v>
      </c>
      <c r="G1764" s="15">
        <v>4697</v>
      </c>
      <c r="H1764" s="90">
        <v>0</v>
      </c>
      <c r="I1764" s="90">
        <v>0</v>
      </c>
      <c r="J1764" s="15">
        <v>0</v>
      </c>
      <c r="K1764" s="15">
        <v>2343</v>
      </c>
      <c r="L1764" s="15">
        <v>2354</v>
      </c>
      <c r="M1764" s="15">
        <v>4697</v>
      </c>
      <c r="O1764" s="13"/>
      <c r="P1764" s="13"/>
    </row>
    <row r="1765" spans="1:16" s="93" customFormat="1" ht="12.9" customHeight="1" x14ac:dyDescent="0.2">
      <c r="A1765" s="11" t="str">
        <f t="shared" si="34"/>
        <v>HAMILTON ISLAND2018</v>
      </c>
      <c r="B1765" s="3" t="s">
        <v>62</v>
      </c>
      <c r="C1765" s="12">
        <v>2018</v>
      </c>
      <c r="D1765" s="12"/>
      <c r="E1765" s="13">
        <v>2304</v>
      </c>
      <c r="F1765" s="13">
        <v>2301</v>
      </c>
      <c r="G1765" s="13">
        <v>4605</v>
      </c>
      <c r="H1765" s="13">
        <v>0</v>
      </c>
      <c r="I1765" s="13">
        <v>0</v>
      </c>
      <c r="J1765" s="13">
        <v>0</v>
      </c>
      <c r="K1765" s="15">
        <v>2304</v>
      </c>
      <c r="L1765" s="15">
        <v>2301</v>
      </c>
      <c r="M1765" s="15">
        <v>4605</v>
      </c>
      <c r="O1765" s="13"/>
      <c r="P1765" s="13"/>
    </row>
    <row r="1766" spans="1:16" s="93" customFormat="1" ht="12.9" customHeight="1" x14ac:dyDescent="0.2">
      <c r="A1766" s="11" t="str">
        <f t="shared" si="34"/>
        <v>HAMILTON ISLAND2019</v>
      </c>
      <c r="B1766" s="95" t="s">
        <v>62</v>
      </c>
      <c r="C1766" s="88">
        <v>2019</v>
      </c>
      <c r="D1766" s="89"/>
      <c r="E1766" s="15">
        <v>2368</v>
      </c>
      <c r="F1766" s="15">
        <v>2363</v>
      </c>
      <c r="G1766" s="15">
        <v>4731</v>
      </c>
      <c r="H1766" s="90">
        <v>0</v>
      </c>
      <c r="I1766" s="90">
        <v>0</v>
      </c>
      <c r="J1766" s="15">
        <v>0</v>
      </c>
      <c r="K1766" s="15">
        <v>2368</v>
      </c>
      <c r="L1766" s="15">
        <v>2363</v>
      </c>
      <c r="M1766" s="15">
        <v>4731</v>
      </c>
      <c r="O1766" s="13"/>
      <c r="P1766" s="13"/>
    </row>
    <row r="1767" spans="1:16" s="93" customFormat="1" ht="12.9" customHeight="1" x14ac:dyDescent="0.2">
      <c r="A1767" s="11" t="str">
        <f t="shared" si="34"/>
        <v>HAMILTON ISLAND2020</v>
      </c>
      <c r="B1767" s="3" t="s">
        <v>62</v>
      </c>
      <c r="C1767" s="12">
        <v>2020</v>
      </c>
      <c r="D1767" s="12"/>
      <c r="E1767" s="13">
        <v>971</v>
      </c>
      <c r="F1767" s="13">
        <v>975</v>
      </c>
      <c r="G1767" s="13">
        <v>1946</v>
      </c>
      <c r="H1767" s="13">
        <v>0</v>
      </c>
      <c r="I1767" s="13">
        <v>0</v>
      </c>
      <c r="J1767" s="13">
        <v>0</v>
      </c>
      <c r="K1767" s="15">
        <v>971</v>
      </c>
      <c r="L1767" s="15">
        <v>975</v>
      </c>
      <c r="M1767" s="15">
        <v>1946</v>
      </c>
      <c r="O1767" s="13"/>
      <c r="P1767" s="13"/>
    </row>
    <row r="1768" spans="1:16" s="93" customFormat="1" ht="12.9" customHeight="1" x14ac:dyDescent="0.2">
      <c r="A1768" s="11" t="str">
        <f t="shared" si="34"/>
        <v>HAMILTON ISLAND2021</v>
      </c>
      <c r="B1768" s="95" t="s">
        <v>62</v>
      </c>
      <c r="C1768" s="88">
        <v>2021</v>
      </c>
      <c r="D1768" s="89"/>
      <c r="E1768" s="15">
        <v>1557</v>
      </c>
      <c r="F1768" s="15">
        <v>1597</v>
      </c>
      <c r="G1768" s="15">
        <v>3154</v>
      </c>
      <c r="H1768" s="90">
        <v>0</v>
      </c>
      <c r="I1768" s="90">
        <v>0</v>
      </c>
      <c r="J1768" s="15">
        <v>0</v>
      </c>
      <c r="K1768" s="15">
        <v>1557</v>
      </c>
      <c r="L1768" s="15">
        <v>1597</v>
      </c>
      <c r="M1768" s="15">
        <v>3154</v>
      </c>
      <c r="O1768" s="13"/>
      <c r="P1768" s="13"/>
    </row>
    <row r="1769" spans="1:16" s="93" customFormat="1" ht="12.9" customHeight="1" x14ac:dyDescent="0.2">
      <c r="A1769" s="11" t="str">
        <f t="shared" si="34"/>
        <v>HAMILTON ISLAND2022</v>
      </c>
      <c r="B1769" s="93" t="s">
        <v>62</v>
      </c>
      <c r="C1769" s="88">
        <v>2022</v>
      </c>
      <c r="D1769" s="89"/>
      <c r="E1769" s="15">
        <v>2139</v>
      </c>
      <c r="F1769" s="15">
        <v>2131</v>
      </c>
      <c r="G1769" s="15">
        <v>4270</v>
      </c>
      <c r="H1769" s="15">
        <v>0</v>
      </c>
      <c r="I1769" s="15">
        <v>0</v>
      </c>
      <c r="J1769" s="15">
        <v>0</v>
      </c>
      <c r="K1769" s="15">
        <v>2139</v>
      </c>
      <c r="L1769" s="15">
        <v>2131</v>
      </c>
      <c r="M1769" s="15">
        <v>4270</v>
      </c>
      <c r="O1769" s="13"/>
      <c r="P1769" s="13"/>
    </row>
    <row r="1770" spans="1:16" s="93" customFormat="1" ht="12.9" customHeight="1" x14ac:dyDescent="0.2">
      <c r="A1770" s="11" t="str">
        <f t="shared" si="34"/>
        <v>HAMILTON ISLAND2023</v>
      </c>
      <c r="B1770" s="3" t="s">
        <v>62</v>
      </c>
      <c r="C1770" s="12">
        <v>2023</v>
      </c>
      <c r="D1770" s="12"/>
      <c r="E1770" s="13">
        <v>1995</v>
      </c>
      <c r="F1770" s="13">
        <v>1992</v>
      </c>
      <c r="G1770" s="13">
        <v>3987</v>
      </c>
      <c r="H1770" s="13">
        <v>0</v>
      </c>
      <c r="I1770" s="13">
        <v>0</v>
      </c>
      <c r="J1770" s="13">
        <v>0</v>
      </c>
      <c r="K1770" s="15">
        <v>1995</v>
      </c>
      <c r="L1770" s="15">
        <v>1992</v>
      </c>
      <c r="M1770" s="15">
        <v>3987</v>
      </c>
      <c r="O1770" s="13"/>
      <c r="P1770" s="13"/>
    </row>
    <row r="1771" spans="1:16" s="93" customFormat="1" ht="12.9" customHeight="1" x14ac:dyDescent="0.2">
      <c r="A1771" s="11" t="str">
        <f t="shared" si="34"/>
        <v>HAMILTON ISLAND2024</v>
      </c>
      <c r="B1771" s="3" t="s">
        <v>62</v>
      </c>
      <c r="C1771" s="12">
        <v>2024</v>
      </c>
      <c r="D1771" s="12"/>
      <c r="E1771" s="13">
        <v>1939</v>
      </c>
      <c r="F1771" s="13">
        <v>1936</v>
      </c>
      <c r="G1771" s="13">
        <v>3875</v>
      </c>
      <c r="H1771" s="13">
        <v>0</v>
      </c>
      <c r="I1771" s="13">
        <v>0</v>
      </c>
      <c r="J1771" s="13">
        <v>0</v>
      </c>
      <c r="K1771" s="15">
        <v>1939</v>
      </c>
      <c r="L1771" s="15">
        <v>1936</v>
      </c>
      <c r="M1771" s="15">
        <v>3875</v>
      </c>
      <c r="O1771" s="13"/>
      <c r="P1771" s="13"/>
    </row>
    <row r="1772" spans="1:16" s="93" customFormat="1" ht="12.9" customHeight="1" x14ac:dyDescent="0.2">
      <c r="A1772" s="11" t="str">
        <f t="shared" si="34"/>
        <v>HERVEY BAY1985</v>
      </c>
      <c r="B1772" s="95" t="s">
        <v>63</v>
      </c>
      <c r="C1772" s="88">
        <v>1985</v>
      </c>
      <c r="D1772" s="89"/>
      <c r="E1772" s="15">
        <v>284</v>
      </c>
      <c r="F1772" s="15">
        <v>319</v>
      </c>
      <c r="G1772" s="15">
        <v>603</v>
      </c>
      <c r="H1772" s="90">
        <v>0</v>
      </c>
      <c r="I1772" s="90">
        <v>0</v>
      </c>
      <c r="J1772" s="15">
        <v>0</v>
      </c>
      <c r="K1772" s="15">
        <v>284</v>
      </c>
      <c r="L1772" s="15">
        <v>319</v>
      </c>
      <c r="M1772" s="15">
        <v>603</v>
      </c>
      <c r="O1772" s="13"/>
      <c r="P1772" s="13"/>
    </row>
    <row r="1773" spans="1:16" s="93" customFormat="1" ht="12.9" customHeight="1" x14ac:dyDescent="0.2">
      <c r="A1773" s="11" t="str">
        <f t="shared" si="34"/>
        <v>HERVEY BAY1986</v>
      </c>
      <c r="B1773" s="3" t="s">
        <v>63</v>
      </c>
      <c r="C1773" s="12">
        <v>1986</v>
      </c>
      <c r="D1773" s="12"/>
      <c r="E1773" s="13">
        <v>298</v>
      </c>
      <c r="F1773" s="13">
        <v>338</v>
      </c>
      <c r="G1773" s="13">
        <v>636</v>
      </c>
      <c r="H1773" s="13">
        <v>0</v>
      </c>
      <c r="I1773" s="13">
        <v>0</v>
      </c>
      <c r="J1773" s="13">
        <v>0</v>
      </c>
      <c r="K1773" s="15">
        <v>298</v>
      </c>
      <c r="L1773" s="15">
        <v>338</v>
      </c>
      <c r="M1773" s="15">
        <v>636</v>
      </c>
      <c r="O1773" s="13"/>
      <c r="P1773" s="13"/>
    </row>
    <row r="1774" spans="1:16" s="93" customFormat="1" ht="12.9" customHeight="1" x14ac:dyDescent="0.2">
      <c r="A1774" s="11" t="str">
        <f t="shared" si="34"/>
        <v>HERVEY BAY1987</v>
      </c>
      <c r="B1774" s="95" t="s">
        <v>63</v>
      </c>
      <c r="C1774" s="88">
        <v>1987</v>
      </c>
      <c r="D1774" s="89"/>
      <c r="E1774" s="15">
        <v>743</v>
      </c>
      <c r="F1774" s="15">
        <v>717</v>
      </c>
      <c r="G1774" s="15">
        <v>1460</v>
      </c>
      <c r="H1774" s="90">
        <v>0</v>
      </c>
      <c r="I1774" s="90">
        <v>0</v>
      </c>
      <c r="J1774" s="15">
        <v>0</v>
      </c>
      <c r="K1774" s="15">
        <v>743</v>
      </c>
      <c r="L1774" s="15">
        <v>717</v>
      </c>
      <c r="M1774" s="15">
        <v>1460</v>
      </c>
      <c r="O1774" s="13"/>
      <c r="P1774" s="13"/>
    </row>
    <row r="1775" spans="1:16" s="93" customFormat="1" ht="12.9" customHeight="1" x14ac:dyDescent="0.2">
      <c r="A1775" s="11" t="str">
        <f t="shared" si="34"/>
        <v>HERVEY BAY1988</v>
      </c>
      <c r="B1775" s="93" t="s">
        <v>63</v>
      </c>
      <c r="C1775" s="88">
        <v>1988</v>
      </c>
      <c r="D1775" s="89"/>
      <c r="E1775" s="15">
        <v>969</v>
      </c>
      <c r="F1775" s="15">
        <v>1019</v>
      </c>
      <c r="G1775" s="15">
        <v>1988</v>
      </c>
      <c r="H1775" s="15">
        <v>0</v>
      </c>
      <c r="I1775" s="15">
        <v>0</v>
      </c>
      <c r="J1775" s="15">
        <v>0</v>
      </c>
      <c r="K1775" s="15">
        <v>969</v>
      </c>
      <c r="L1775" s="15">
        <v>1019</v>
      </c>
      <c r="M1775" s="15">
        <v>1988</v>
      </c>
      <c r="O1775" s="13"/>
      <c r="P1775" s="13"/>
    </row>
    <row r="1776" spans="1:16" s="93" customFormat="1" ht="12.9" customHeight="1" x14ac:dyDescent="0.2">
      <c r="A1776" s="11" t="str">
        <f t="shared" si="34"/>
        <v>HERVEY BAY1989</v>
      </c>
      <c r="B1776" s="95" t="s">
        <v>63</v>
      </c>
      <c r="C1776" s="88">
        <v>1989</v>
      </c>
      <c r="D1776" s="89"/>
      <c r="E1776" s="15">
        <v>901</v>
      </c>
      <c r="F1776" s="15">
        <v>956</v>
      </c>
      <c r="G1776" s="15">
        <v>1857</v>
      </c>
      <c r="H1776" s="90">
        <v>0</v>
      </c>
      <c r="I1776" s="90">
        <v>0</v>
      </c>
      <c r="J1776" s="15">
        <v>0</v>
      </c>
      <c r="K1776" s="15">
        <v>901</v>
      </c>
      <c r="L1776" s="15">
        <v>956</v>
      </c>
      <c r="M1776" s="15">
        <v>1857</v>
      </c>
      <c r="O1776" s="13"/>
      <c r="P1776" s="13"/>
    </row>
    <row r="1777" spans="1:16" s="93" customFormat="1" ht="12.9" customHeight="1" x14ac:dyDescent="0.2">
      <c r="A1777" s="11" t="str">
        <f t="shared" si="34"/>
        <v>HERVEY BAY1990</v>
      </c>
      <c r="B1777" s="3" t="s">
        <v>63</v>
      </c>
      <c r="C1777" s="12">
        <v>1990</v>
      </c>
      <c r="D1777" s="12"/>
      <c r="E1777" s="13">
        <v>984</v>
      </c>
      <c r="F1777" s="13">
        <v>1081</v>
      </c>
      <c r="G1777" s="13">
        <v>2065</v>
      </c>
      <c r="H1777" s="13">
        <v>0</v>
      </c>
      <c r="I1777" s="13">
        <v>0</v>
      </c>
      <c r="J1777" s="13">
        <v>0</v>
      </c>
      <c r="K1777" s="15">
        <v>984</v>
      </c>
      <c r="L1777" s="15">
        <v>1081</v>
      </c>
      <c r="M1777" s="15">
        <v>2065</v>
      </c>
      <c r="O1777" s="13"/>
      <c r="P1777" s="13"/>
    </row>
    <row r="1778" spans="1:16" s="93" customFormat="1" ht="12.9" customHeight="1" x14ac:dyDescent="0.2">
      <c r="A1778" s="11" t="str">
        <f t="shared" si="34"/>
        <v>HERVEY BAY1991</v>
      </c>
      <c r="B1778" s="93" t="s">
        <v>63</v>
      </c>
      <c r="C1778" s="88">
        <v>1991</v>
      </c>
      <c r="D1778" s="89"/>
      <c r="E1778" s="15">
        <v>1095</v>
      </c>
      <c r="F1778" s="15">
        <v>1095</v>
      </c>
      <c r="G1778" s="15">
        <v>2190</v>
      </c>
      <c r="H1778" s="15">
        <v>0</v>
      </c>
      <c r="I1778" s="15">
        <v>0</v>
      </c>
      <c r="J1778" s="15">
        <v>0</v>
      </c>
      <c r="K1778" s="15">
        <v>1095</v>
      </c>
      <c r="L1778" s="15">
        <v>1095</v>
      </c>
      <c r="M1778" s="15">
        <v>2190</v>
      </c>
      <c r="O1778" s="13"/>
      <c r="P1778" s="13"/>
    </row>
    <row r="1779" spans="1:16" s="93" customFormat="1" ht="12.9" customHeight="1" x14ac:dyDescent="0.2">
      <c r="A1779" s="11" t="str">
        <f t="shared" si="34"/>
        <v>HERVEY BAY1992</v>
      </c>
      <c r="B1779" s="3" t="s">
        <v>63</v>
      </c>
      <c r="C1779" s="12">
        <v>1992</v>
      </c>
      <c r="D1779" s="12"/>
      <c r="E1779" s="13">
        <v>1692</v>
      </c>
      <c r="F1779" s="13">
        <v>1690</v>
      </c>
      <c r="G1779" s="13">
        <v>3382</v>
      </c>
      <c r="H1779" s="13">
        <v>0</v>
      </c>
      <c r="I1779" s="13">
        <v>0</v>
      </c>
      <c r="J1779" s="13">
        <v>0</v>
      </c>
      <c r="K1779" s="15">
        <v>1692</v>
      </c>
      <c r="L1779" s="15">
        <v>1690</v>
      </c>
      <c r="M1779" s="15">
        <v>3382</v>
      </c>
      <c r="O1779" s="13"/>
      <c r="P1779" s="13"/>
    </row>
    <row r="1780" spans="1:16" s="93" customFormat="1" ht="12.9" customHeight="1" x14ac:dyDescent="0.2">
      <c r="A1780" s="11" t="str">
        <f t="shared" si="34"/>
        <v>HERVEY BAY1993</v>
      </c>
      <c r="B1780" s="3" t="s">
        <v>63</v>
      </c>
      <c r="C1780" s="12">
        <v>1993</v>
      </c>
      <c r="D1780" s="12"/>
      <c r="E1780" s="13">
        <v>2358</v>
      </c>
      <c r="F1780" s="13">
        <v>2312</v>
      </c>
      <c r="G1780" s="13">
        <v>4670</v>
      </c>
      <c r="H1780" s="13">
        <v>0</v>
      </c>
      <c r="I1780" s="13">
        <v>0</v>
      </c>
      <c r="J1780" s="13">
        <v>0</v>
      </c>
      <c r="K1780" s="15">
        <v>2358</v>
      </c>
      <c r="L1780" s="15">
        <v>2312</v>
      </c>
      <c r="M1780" s="15">
        <v>4670</v>
      </c>
      <c r="O1780" s="13"/>
      <c r="P1780" s="13"/>
    </row>
    <row r="1781" spans="1:16" s="93" customFormat="1" ht="12.9" customHeight="1" x14ac:dyDescent="0.2">
      <c r="A1781" s="11" t="str">
        <f t="shared" si="34"/>
        <v>HERVEY BAY1994</v>
      </c>
      <c r="B1781" s="91" t="s">
        <v>63</v>
      </c>
      <c r="C1781" s="16">
        <v>1994</v>
      </c>
      <c r="D1781" s="89"/>
      <c r="E1781" s="92">
        <v>2344</v>
      </c>
      <c r="F1781" s="92">
        <v>2344</v>
      </c>
      <c r="G1781" s="92">
        <v>4688</v>
      </c>
      <c r="H1781" s="92">
        <v>0</v>
      </c>
      <c r="I1781" s="92">
        <v>0</v>
      </c>
      <c r="J1781" s="92">
        <v>0</v>
      </c>
      <c r="K1781" s="15">
        <v>2344</v>
      </c>
      <c r="L1781" s="15">
        <v>2344</v>
      </c>
      <c r="M1781" s="15">
        <v>4688</v>
      </c>
      <c r="O1781" s="13"/>
      <c r="P1781" s="13"/>
    </row>
    <row r="1782" spans="1:16" s="93" customFormat="1" ht="12.9" customHeight="1" x14ac:dyDescent="0.2">
      <c r="A1782" s="11" t="str">
        <f t="shared" si="34"/>
        <v>HERVEY BAY1995</v>
      </c>
      <c r="B1782" s="95" t="s">
        <v>63</v>
      </c>
      <c r="C1782" s="88">
        <v>1995</v>
      </c>
      <c r="D1782" s="89"/>
      <c r="E1782" s="15">
        <v>1850</v>
      </c>
      <c r="F1782" s="15">
        <v>1842</v>
      </c>
      <c r="G1782" s="15">
        <v>3692</v>
      </c>
      <c r="H1782" s="90">
        <v>0</v>
      </c>
      <c r="I1782" s="90">
        <v>0</v>
      </c>
      <c r="J1782" s="15">
        <v>0</v>
      </c>
      <c r="K1782" s="15">
        <v>1850</v>
      </c>
      <c r="L1782" s="15">
        <v>1842</v>
      </c>
      <c r="M1782" s="15">
        <v>3692</v>
      </c>
      <c r="O1782" s="13"/>
      <c r="P1782" s="13"/>
    </row>
    <row r="1783" spans="1:16" s="93" customFormat="1" ht="12.9" customHeight="1" x14ac:dyDescent="0.2">
      <c r="A1783" s="11" t="str">
        <f t="shared" si="34"/>
        <v>HERVEY BAY1996</v>
      </c>
      <c r="B1783" s="3" t="s">
        <v>63</v>
      </c>
      <c r="C1783" s="12">
        <v>1996</v>
      </c>
      <c r="D1783" s="12"/>
      <c r="E1783" s="13">
        <v>1804</v>
      </c>
      <c r="F1783" s="13">
        <v>1812</v>
      </c>
      <c r="G1783" s="13">
        <v>3616</v>
      </c>
      <c r="H1783" s="13">
        <v>0</v>
      </c>
      <c r="I1783" s="13">
        <v>0</v>
      </c>
      <c r="J1783" s="13">
        <v>0</v>
      </c>
      <c r="K1783" s="15">
        <v>1804</v>
      </c>
      <c r="L1783" s="15">
        <v>1812</v>
      </c>
      <c r="M1783" s="15">
        <v>3616</v>
      </c>
      <c r="O1783" s="13"/>
      <c r="P1783" s="13"/>
    </row>
    <row r="1784" spans="1:16" s="93" customFormat="1" ht="12.9" customHeight="1" x14ac:dyDescent="0.2">
      <c r="A1784" s="11" t="str">
        <f t="shared" si="34"/>
        <v>HERVEY BAY1997</v>
      </c>
      <c r="B1784" s="95" t="s">
        <v>63</v>
      </c>
      <c r="C1784" s="88">
        <v>1997</v>
      </c>
      <c r="D1784" s="89"/>
      <c r="E1784" s="15">
        <v>1764</v>
      </c>
      <c r="F1784" s="15">
        <v>1769</v>
      </c>
      <c r="G1784" s="15">
        <v>3533</v>
      </c>
      <c r="H1784" s="90">
        <v>0</v>
      </c>
      <c r="I1784" s="90">
        <v>0</v>
      </c>
      <c r="J1784" s="15">
        <v>0</v>
      </c>
      <c r="K1784" s="15">
        <v>1764</v>
      </c>
      <c r="L1784" s="15">
        <v>1769</v>
      </c>
      <c r="M1784" s="15">
        <v>3533</v>
      </c>
      <c r="O1784" s="13"/>
      <c r="P1784" s="13"/>
    </row>
    <row r="1785" spans="1:16" s="93" customFormat="1" ht="12.9" customHeight="1" x14ac:dyDescent="0.2">
      <c r="A1785" s="11" t="str">
        <f t="shared" si="34"/>
        <v>HERVEY BAY1998</v>
      </c>
      <c r="B1785" s="95" t="s">
        <v>63</v>
      </c>
      <c r="C1785" s="88">
        <v>1998</v>
      </c>
      <c r="D1785" s="89"/>
      <c r="E1785" s="15">
        <v>1745</v>
      </c>
      <c r="F1785" s="15">
        <v>1735</v>
      </c>
      <c r="G1785" s="15">
        <v>3480</v>
      </c>
      <c r="H1785" s="90">
        <v>0</v>
      </c>
      <c r="I1785" s="90">
        <v>0</v>
      </c>
      <c r="J1785" s="15">
        <v>0</v>
      </c>
      <c r="K1785" s="15">
        <v>1745</v>
      </c>
      <c r="L1785" s="15">
        <v>1735</v>
      </c>
      <c r="M1785" s="15">
        <v>3480</v>
      </c>
      <c r="O1785" s="13"/>
      <c r="P1785" s="13"/>
    </row>
    <row r="1786" spans="1:16" s="93" customFormat="1" ht="12.9" customHeight="1" x14ac:dyDescent="0.2">
      <c r="A1786" s="11" t="str">
        <f t="shared" si="34"/>
        <v>HERVEY BAY1999</v>
      </c>
      <c r="B1786" s="95" t="s">
        <v>63</v>
      </c>
      <c r="C1786" s="88">
        <v>1999</v>
      </c>
      <c r="D1786" s="89"/>
      <c r="E1786" s="15">
        <v>1777</v>
      </c>
      <c r="F1786" s="15">
        <v>1777</v>
      </c>
      <c r="G1786" s="15">
        <v>3554</v>
      </c>
      <c r="H1786" s="90">
        <v>0</v>
      </c>
      <c r="I1786" s="90">
        <v>0</v>
      </c>
      <c r="J1786" s="15">
        <v>0</v>
      </c>
      <c r="K1786" s="15">
        <v>1777</v>
      </c>
      <c r="L1786" s="15">
        <v>1777</v>
      </c>
      <c r="M1786" s="15">
        <v>3554</v>
      </c>
      <c r="O1786" s="13"/>
      <c r="P1786" s="13"/>
    </row>
    <row r="1787" spans="1:16" s="93" customFormat="1" ht="12.9" customHeight="1" x14ac:dyDescent="0.2">
      <c r="A1787" s="11" t="str">
        <f t="shared" si="34"/>
        <v>HERVEY BAY2000</v>
      </c>
      <c r="B1787" s="3" t="s">
        <v>63</v>
      </c>
      <c r="C1787" s="12">
        <v>2000</v>
      </c>
      <c r="D1787" s="12"/>
      <c r="E1787" s="13">
        <v>1833</v>
      </c>
      <c r="F1787" s="13">
        <v>1836</v>
      </c>
      <c r="G1787" s="13">
        <v>3669</v>
      </c>
      <c r="H1787" s="13">
        <v>0</v>
      </c>
      <c r="I1787" s="13">
        <v>0</v>
      </c>
      <c r="J1787" s="13">
        <v>0</v>
      </c>
      <c r="K1787" s="15">
        <v>1833</v>
      </c>
      <c r="L1787" s="15">
        <v>1836</v>
      </c>
      <c r="M1787" s="15">
        <v>3669</v>
      </c>
      <c r="O1787" s="13"/>
      <c r="P1787" s="13"/>
    </row>
    <row r="1788" spans="1:16" s="93" customFormat="1" ht="12.9" customHeight="1" x14ac:dyDescent="0.2">
      <c r="A1788" s="11" t="str">
        <f t="shared" si="34"/>
        <v>HERVEY BAY2001</v>
      </c>
      <c r="B1788" s="95" t="s">
        <v>63</v>
      </c>
      <c r="C1788" s="88">
        <v>2001</v>
      </c>
      <c r="D1788" s="89"/>
      <c r="E1788" s="15">
        <v>1906</v>
      </c>
      <c r="F1788" s="15">
        <v>1904</v>
      </c>
      <c r="G1788" s="15">
        <v>3810</v>
      </c>
      <c r="H1788" s="90">
        <v>0</v>
      </c>
      <c r="I1788" s="90">
        <v>0</v>
      </c>
      <c r="J1788" s="15">
        <v>0</v>
      </c>
      <c r="K1788" s="15">
        <v>1906</v>
      </c>
      <c r="L1788" s="15">
        <v>1904</v>
      </c>
      <c r="M1788" s="15">
        <v>3810</v>
      </c>
      <c r="O1788" s="13"/>
      <c r="P1788" s="13"/>
    </row>
    <row r="1789" spans="1:16" s="93" customFormat="1" ht="12.9" customHeight="1" x14ac:dyDescent="0.2">
      <c r="A1789" s="11" t="str">
        <f t="shared" si="34"/>
        <v>HERVEY BAY2002</v>
      </c>
      <c r="B1789" s="3" t="s">
        <v>63</v>
      </c>
      <c r="C1789" s="12">
        <v>2002</v>
      </c>
      <c r="D1789" s="12"/>
      <c r="E1789" s="13">
        <v>1130</v>
      </c>
      <c r="F1789" s="13">
        <v>1138</v>
      </c>
      <c r="G1789" s="13">
        <v>2268</v>
      </c>
      <c r="H1789" s="13">
        <v>0</v>
      </c>
      <c r="I1789" s="13">
        <v>0</v>
      </c>
      <c r="J1789" s="13">
        <v>0</v>
      </c>
      <c r="K1789" s="15">
        <v>1130</v>
      </c>
      <c r="L1789" s="15">
        <v>1138</v>
      </c>
      <c r="M1789" s="15">
        <v>2268</v>
      </c>
      <c r="O1789" s="13"/>
      <c r="P1789" s="13"/>
    </row>
    <row r="1790" spans="1:16" s="93" customFormat="1" ht="12.9" customHeight="1" x14ac:dyDescent="0.2">
      <c r="A1790" s="11" t="str">
        <f t="shared" si="34"/>
        <v>HERVEY BAY2003</v>
      </c>
      <c r="B1790" s="93" t="s">
        <v>63</v>
      </c>
      <c r="C1790" s="88">
        <v>2003</v>
      </c>
      <c r="D1790" s="89"/>
      <c r="E1790" s="15">
        <v>1046</v>
      </c>
      <c r="F1790" s="15">
        <v>1065</v>
      </c>
      <c r="G1790" s="15">
        <v>2111</v>
      </c>
      <c r="H1790" s="15">
        <v>0</v>
      </c>
      <c r="I1790" s="15">
        <v>0</v>
      </c>
      <c r="J1790" s="15">
        <v>0</v>
      </c>
      <c r="K1790" s="15">
        <v>1046</v>
      </c>
      <c r="L1790" s="15">
        <v>1065</v>
      </c>
      <c r="M1790" s="15">
        <v>2111</v>
      </c>
      <c r="O1790" s="13"/>
      <c r="P1790" s="13"/>
    </row>
    <row r="1791" spans="1:16" s="93" customFormat="1" ht="12.9" customHeight="1" x14ac:dyDescent="0.2">
      <c r="A1791" s="11" t="str">
        <f t="shared" si="34"/>
        <v>HERVEY BAY2004</v>
      </c>
      <c r="B1791" s="3" t="s">
        <v>63</v>
      </c>
      <c r="C1791" s="12">
        <v>2004</v>
      </c>
      <c r="D1791" s="12"/>
      <c r="E1791" s="13">
        <v>1166</v>
      </c>
      <c r="F1791" s="13">
        <v>1211</v>
      </c>
      <c r="G1791" s="13">
        <v>2377</v>
      </c>
      <c r="H1791" s="13">
        <v>0</v>
      </c>
      <c r="I1791" s="13">
        <v>0</v>
      </c>
      <c r="J1791" s="13">
        <v>0</v>
      </c>
      <c r="K1791" s="15">
        <v>1166</v>
      </c>
      <c r="L1791" s="15">
        <v>1211</v>
      </c>
      <c r="M1791" s="15">
        <v>2377</v>
      </c>
      <c r="O1791" s="13"/>
      <c r="P1791" s="13"/>
    </row>
    <row r="1792" spans="1:16" s="93" customFormat="1" ht="12.9" customHeight="1" x14ac:dyDescent="0.2">
      <c r="A1792" s="11" t="str">
        <f t="shared" si="34"/>
        <v>HERVEY BAY2005</v>
      </c>
      <c r="B1792" s="3" t="s">
        <v>63</v>
      </c>
      <c r="C1792" s="12">
        <v>2005</v>
      </c>
      <c r="D1792" s="12"/>
      <c r="E1792" s="13">
        <v>1484</v>
      </c>
      <c r="F1792" s="13">
        <v>1479</v>
      </c>
      <c r="G1792" s="13">
        <v>2963</v>
      </c>
      <c r="H1792" s="13">
        <v>0</v>
      </c>
      <c r="I1792" s="13">
        <v>0</v>
      </c>
      <c r="J1792" s="13">
        <v>0</v>
      </c>
      <c r="K1792" s="15">
        <v>1484</v>
      </c>
      <c r="L1792" s="15">
        <v>1479</v>
      </c>
      <c r="M1792" s="15">
        <v>2963</v>
      </c>
      <c r="O1792" s="13"/>
      <c r="P1792" s="13"/>
    </row>
    <row r="1793" spans="1:16" s="93" customFormat="1" ht="12.9" customHeight="1" x14ac:dyDescent="0.2">
      <c r="A1793" s="11" t="str">
        <f t="shared" si="34"/>
        <v>HERVEY BAY2006</v>
      </c>
      <c r="B1793" s="3" t="s">
        <v>63</v>
      </c>
      <c r="C1793" s="12">
        <v>2006</v>
      </c>
      <c r="D1793" s="12"/>
      <c r="E1793" s="13">
        <v>2006</v>
      </c>
      <c r="F1793" s="13">
        <v>1901</v>
      </c>
      <c r="G1793" s="13">
        <v>3907</v>
      </c>
      <c r="H1793" s="13">
        <v>0</v>
      </c>
      <c r="I1793" s="13">
        <v>0</v>
      </c>
      <c r="J1793" s="13">
        <v>0</v>
      </c>
      <c r="K1793" s="15">
        <v>2006</v>
      </c>
      <c r="L1793" s="15">
        <v>1901</v>
      </c>
      <c r="M1793" s="15">
        <v>3907</v>
      </c>
      <c r="O1793" s="13"/>
      <c r="P1793" s="13"/>
    </row>
    <row r="1794" spans="1:16" s="93" customFormat="1" ht="12.9" customHeight="1" x14ac:dyDescent="0.2">
      <c r="A1794" s="11" t="str">
        <f t="shared" si="34"/>
        <v>HERVEY BAY2007</v>
      </c>
      <c r="B1794" s="3" t="s">
        <v>63</v>
      </c>
      <c r="C1794" s="12">
        <v>2007</v>
      </c>
      <c r="D1794" s="12"/>
      <c r="E1794" s="13">
        <v>1527</v>
      </c>
      <c r="F1794" s="13">
        <v>1525</v>
      </c>
      <c r="G1794" s="13">
        <v>3052</v>
      </c>
      <c r="H1794" s="13">
        <v>0</v>
      </c>
      <c r="I1794" s="13">
        <v>0</v>
      </c>
      <c r="J1794" s="13">
        <v>0</v>
      </c>
      <c r="K1794" s="15">
        <v>1527</v>
      </c>
      <c r="L1794" s="15">
        <v>1525</v>
      </c>
      <c r="M1794" s="15">
        <v>3052</v>
      </c>
      <c r="O1794" s="13"/>
      <c r="P1794" s="13"/>
    </row>
    <row r="1795" spans="1:16" s="93" customFormat="1" ht="12.9" customHeight="1" x14ac:dyDescent="0.2">
      <c r="A1795" s="11" t="str">
        <f t="shared" si="34"/>
        <v>HERVEY BAY2008</v>
      </c>
      <c r="B1795" s="95" t="s">
        <v>63</v>
      </c>
      <c r="C1795" s="88">
        <v>2008</v>
      </c>
      <c r="D1795" s="89"/>
      <c r="E1795" s="15">
        <v>1666</v>
      </c>
      <c r="F1795" s="15">
        <v>1671</v>
      </c>
      <c r="G1795" s="15">
        <v>3337</v>
      </c>
      <c r="H1795" s="90">
        <v>0</v>
      </c>
      <c r="I1795" s="90">
        <v>0</v>
      </c>
      <c r="J1795" s="15">
        <v>0</v>
      </c>
      <c r="K1795" s="15">
        <v>1666</v>
      </c>
      <c r="L1795" s="15">
        <v>1671</v>
      </c>
      <c r="M1795" s="15">
        <v>3337</v>
      </c>
      <c r="O1795" s="13"/>
      <c r="P1795" s="13"/>
    </row>
    <row r="1796" spans="1:16" s="93" customFormat="1" ht="12.9" customHeight="1" x14ac:dyDescent="0.2">
      <c r="A1796" s="11" t="str">
        <f t="shared" si="34"/>
        <v>HERVEY BAY2009</v>
      </c>
      <c r="B1796" s="93" t="s">
        <v>63</v>
      </c>
      <c r="C1796" s="88">
        <v>2009</v>
      </c>
      <c r="D1796" s="89"/>
      <c r="E1796" s="15">
        <v>1529</v>
      </c>
      <c r="F1796" s="15">
        <v>1531</v>
      </c>
      <c r="G1796" s="15">
        <v>3060</v>
      </c>
      <c r="H1796" s="15">
        <v>0</v>
      </c>
      <c r="I1796" s="15">
        <v>0</v>
      </c>
      <c r="J1796" s="15">
        <v>0</v>
      </c>
      <c r="K1796" s="15">
        <v>1529</v>
      </c>
      <c r="L1796" s="15">
        <v>1531</v>
      </c>
      <c r="M1796" s="15">
        <v>3060</v>
      </c>
      <c r="O1796" s="13"/>
      <c r="P1796" s="13"/>
    </row>
    <row r="1797" spans="1:16" s="93" customFormat="1" ht="12.9" customHeight="1" x14ac:dyDescent="0.2">
      <c r="A1797" s="11" t="str">
        <f t="shared" si="34"/>
        <v>HERVEY BAY2010</v>
      </c>
      <c r="B1797" s="3" t="s">
        <v>63</v>
      </c>
      <c r="C1797" s="12">
        <v>2010</v>
      </c>
      <c r="D1797" s="12"/>
      <c r="E1797" s="13">
        <v>1459</v>
      </c>
      <c r="F1797" s="13">
        <v>1460</v>
      </c>
      <c r="G1797" s="13">
        <v>2919</v>
      </c>
      <c r="H1797" s="13">
        <v>0</v>
      </c>
      <c r="I1797" s="13">
        <v>0</v>
      </c>
      <c r="J1797" s="13">
        <v>0</v>
      </c>
      <c r="K1797" s="15">
        <v>1459</v>
      </c>
      <c r="L1797" s="15">
        <v>1460</v>
      </c>
      <c r="M1797" s="15">
        <v>2919</v>
      </c>
      <c r="O1797" s="13"/>
      <c r="P1797" s="13"/>
    </row>
    <row r="1798" spans="1:16" s="93" customFormat="1" ht="12.9" customHeight="1" x14ac:dyDescent="0.2">
      <c r="A1798" s="11" t="str">
        <f t="shared" si="34"/>
        <v>HERVEY BAY2011</v>
      </c>
      <c r="B1798" s="3" t="s">
        <v>63</v>
      </c>
      <c r="C1798" s="12">
        <v>2011</v>
      </c>
      <c r="D1798" s="12"/>
      <c r="E1798" s="13">
        <v>1471</v>
      </c>
      <c r="F1798" s="13">
        <v>1466</v>
      </c>
      <c r="G1798" s="13">
        <v>2937</v>
      </c>
      <c r="H1798" s="13">
        <v>0</v>
      </c>
      <c r="I1798" s="13">
        <v>0</v>
      </c>
      <c r="J1798" s="13">
        <v>0</v>
      </c>
      <c r="K1798" s="15">
        <v>1471</v>
      </c>
      <c r="L1798" s="15">
        <v>1466</v>
      </c>
      <c r="M1798" s="15">
        <v>2937</v>
      </c>
      <c r="O1798" s="13"/>
      <c r="P1798" s="13"/>
    </row>
    <row r="1799" spans="1:16" s="93" customFormat="1" ht="12.9" customHeight="1" x14ac:dyDescent="0.2">
      <c r="A1799" s="11" t="str">
        <f t="shared" si="34"/>
        <v>HERVEY BAY2012</v>
      </c>
      <c r="B1799" s="3" t="s">
        <v>63</v>
      </c>
      <c r="C1799" s="12">
        <v>2012</v>
      </c>
      <c r="D1799" s="12"/>
      <c r="E1799" s="13">
        <v>1487</v>
      </c>
      <c r="F1799" s="13">
        <v>1483</v>
      </c>
      <c r="G1799" s="13">
        <v>2970</v>
      </c>
      <c r="H1799" s="13">
        <v>0</v>
      </c>
      <c r="I1799" s="13">
        <v>0</v>
      </c>
      <c r="J1799" s="13">
        <v>0</v>
      </c>
      <c r="K1799" s="15">
        <v>1487</v>
      </c>
      <c r="L1799" s="15">
        <v>1483</v>
      </c>
      <c r="M1799" s="15">
        <v>2970</v>
      </c>
      <c r="O1799" s="13"/>
      <c r="P1799" s="13"/>
    </row>
    <row r="1800" spans="1:16" s="93" customFormat="1" ht="12.9" customHeight="1" x14ac:dyDescent="0.2">
      <c r="A1800" s="11" t="str">
        <f t="shared" si="34"/>
        <v>HERVEY BAY2013</v>
      </c>
      <c r="B1800" s="3" t="s">
        <v>63</v>
      </c>
      <c r="C1800" s="12">
        <v>2013</v>
      </c>
      <c r="D1800" s="12"/>
      <c r="E1800" s="13">
        <v>1504</v>
      </c>
      <c r="F1800" s="13">
        <v>1502</v>
      </c>
      <c r="G1800" s="13">
        <v>3006</v>
      </c>
      <c r="H1800" s="13">
        <v>0</v>
      </c>
      <c r="I1800" s="13">
        <v>0</v>
      </c>
      <c r="J1800" s="13">
        <v>0</v>
      </c>
      <c r="K1800" s="15">
        <v>1504</v>
      </c>
      <c r="L1800" s="15">
        <v>1502</v>
      </c>
      <c r="M1800" s="15">
        <v>3006</v>
      </c>
      <c r="O1800" s="13"/>
      <c r="P1800" s="13"/>
    </row>
    <row r="1801" spans="1:16" s="93" customFormat="1" ht="12.9" customHeight="1" x14ac:dyDescent="0.2">
      <c r="A1801" s="11" t="str">
        <f t="shared" ref="A1801:A1864" si="35">CONCATENATE(B1801,C1801)</f>
        <v>HERVEY BAY2014</v>
      </c>
      <c r="B1801" s="3" t="s">
        <v>63</v>
      </c>
      <c r="C1801" s="12">
        <v>2014</v>
      </c>
      <c r="D1801" s="12"/>
      <c r="E1801" s="13">
        <v>1720</v>
      </c>
      <c r="F1801" s="13">
        <v>1716</v>
      </c>
      <c r="G1801" s="13">
        <v>3436</v>
      </c>
      <c r="H1801" s="13">
        <v>0</v>
      </c>
      <c r="I1801" s="13">
        <v>0</v>
      </c>
      <c r="J1801" s="13">
        <v>0</v>
      </c>
      <c r="K1801" s="15">
        <v>1720</v>
      </c>
      <c r="L1801" s="15">
        <v>1716</v>
      </c>
      <c r="M1801" s="15">
        <v>3436</v>
      </c>
      <c r="O1801" s="13"/>
      <c r="P1801" s="13"/>
    </row>
    <row r="1802" spans="1:16" s="93" customFormat="1" ht="12.9" customHeight="1" x14ac:dyDescent="0.2">
      <c r="A1802" s="11" t="str">
        <f t="shared" si="35"/>
        <v>HERVEY BAY2015</v>
      </c>
      <c r="B1802" s="93" t="s">
        <v>63</v>
      </c>
      <c r="C1802" s="88">
        <v>2015</v>
      </c>
      <c r="D1802" s="89"/>
      <c r="E1802" s="15">
        <v>1806</v>
      </c>
      <c r="F1802" s="15">
        <v>1808</v>
      </c>
      <c r="G1802" s="15">
        <v>3614</v>
      </c>
      <c r="H1802" s="15">
        <v>0</v>
      </c>
      <c r="I1802" s="15">
        <v>0</v>
      </c>
      <c r="J1802" s="15">
        <v>0</v>
      </c>
      <c r="K1802" s="15">
        <v>1806</v>
      </c>
      <c r="L1802" s="15">
        <v>1808</v>
      </c>
      <c r="M1802" s="15">
        <v>3614</v>
      </c>
      <c r="O1802" s="13"/>
      <c r="P1802" s="13"/>
    </row>
    <row r="1803" spans="1:16" s="93" customFormat="1" ht="12.9" customHeight="1" x14ac:dyDescent="0.2">
      <c r="A1803" s="11" t="str">
        <f t="shared" si="35"/>
        <v>HERVEY BAY2016</v>
      </c>
      <c r="B1803" s="95" t="s">
        <v>63</v>
      </c>
      <c r="C1803" s="88">
        <v>2016</v>
      </c>
      <c r="D1803" s="89"/>
      <c r="E1803" s="15">
        <v>1749</v>
      </c>
      <c r="F1803" s="15">
        <v>1747</v>
      </c>
      <c r="G1803" s="15">
        <v>3496</v>
      </c>
      <c r="H1803" s="90">
        <v>0</v>
      </c>
      <c r="I1803" s="90">
        <v>0</v>
      </c>
      <c r="J1803" s="15">
        <v>0</v>
      </c>
      <c r="K1803" s="15">
        <v>1749</v>
      </c>
      <c r="L1803" s="15">
        <v>1747</v>
      </c>
      <c r="M1803" s="15">
        <v>3496</v>
      </c>
      <c r="O1803" s="13"/>
      <c r="P1803" s="13"/>
    </row>
    <row r="1804" spans="1:16" s="93" customFormat="1" ht="12.9" customHeight="1" x14ac:dyDescent="0.2">
      <c r="A1804" s="11" t="str">
        <f t="shared" si="35"/>
        <v>HERVEY BAY2017</v>
      </c>
      <c r="B1804" s="95" t="s">
        <v>63</v>
      </c>
      <c r="C1804" s="88">
        <v>2017</v>
      </c>
      <c r="D1804" s="89"/>
      <c r="E1804" s="15">
        <v>1598</v>
      </c>
      <c r="F1804" s="15">
        <v>1595</v>
      </c>
      <c r="G1804" s="15">
        <v>3193</v>
      </c>
      <c r="H1804" s="90">
        <v>0</v>
      </c>
      <c r="I1804" s="90">
        <v>0</v>
      </c>
      <c r="J1804" s="15">
        <v>0</v>
      </c>
      <c r="K1804" s="15">
        <v>1598</v>
      </c>
      <c r="L1804" s="15">
        <v>1595</v>
      </c>
      <c r="M1804" s="15">
        <v>3193</v>
      </c>
      <c r="O1804" s="13"/>
      <c r="P1804" s="13"/>
    </row>
    <row r="1805" spans="1:16" s="93" customFormat="1" ht="12.9" customHeight="1" x14ac:dyDescent="0.2">
      <c r="A1805" s="11" t="str">
        <f t="shared" si="35"/>
        <v>HERVEY BAY2018</v>
      </c>
      <c r="B1805" s="95" t="s">
        <v>63</v>
      </c>
      <c r="C1805" s="88">
        <v>2018</v>
      </c>
      <c r="D1805" s="89"/>
      <c r="E1805" s="15">
        <v>1370</v>
      </c>
      <c r="F1805" s="15">
        <v>1370</v>
      </c>
      <c r="G1805" s="15">
        <v>2740</v>
      </c>
      <c r="H1805" s="15">
        <v>0</v>
      </c>
      <c r="I1805" s="15">
        <v>0</v>
      </c>
      <c r="J1805" s="15">
        <v>0</v>
      </c>
      <c r="K1805" s="15">
        <v>1370</v>
      </c>
      <c r="L1805" s="15">
        <v>1370</v>
      </c>
      <c r="M1805" s="15">
        <v>2740</v>
      </c>
      <c r="O1805" s="13"/>
      <c r="P1805" s="13"/>
    </row>
    <row r="1806" spans="1:16" s="93" customFormat="1" ht="12.9" customHeight="1" x14ac:dyDescent="0.2">
      <c r="A1806" s="11" t="str">
        <f t="shared" si="35"/>
        <v>HERVEY BAY2019</v>
      </c>
      <c r="B1806" s="3" t="s">
        <v>63</v>
      </c>
      <c r="C1806" s="12">
        <v>2019</v>
      </c>
      <c r="D1806" s="12"/>
      <c r="E1806" s="13">
        <v>1483</v>
      </c>
      <c r="F1806" s="13">
        <v>1483</v>
      </c>
      <c r="G1806" s="13">
        <v>2966</v>
      </c>
      <c r="H1806" s="13">
        <v>0</v>
      </c>
      <c r="I1806" s="13">
        <v>0</v>
      </c>
      <c r="J1806" s="13">
        <v>0</v>
      </c>
      <c r="K1806" s="15">
        <v>1483</v>
      </c>
      <c r="L1806" s="15">
        <v>1483</v>
      </c>
      <c r="M1806" s="15">
        <v>2966</v>
      </c>
      <c r="O1806" s="13"/>
      <c r="P1806" s="13"/>
    </row>
    <row r="1807" spans="1:16" s="93" customFormat="1" ht="12.9" customHeight="1" x14ac:dyDescent="0.2">
      <c r="A1807" s="11" t="str">
        <f t="shared" si="35"/>
        <v>HERVEY BAY2020</v>
      </c>
      <c r="B1807" s="3" t="s">
        <v>63</v>
      </c>
      <c r="C1807" s="12">
        <v>2020</v>
      </c>
      <c r="D1807" s="12"/>
      <c r="E1807" s="13">
        <v>471</v>
      </c>
      <c r="F1807" s="13">
        <v>469</v>
      </c>
      <c r="G1807" s="13">
        <v>940</v>
      </c>
      <c r="H1807" s="13">
        <v>0</v>
      </c>
      <c r="I1807" s="13">
        <v>0</v>
      </c>
      <c r="J1807" s="13">
        <v>0</v>
      </c>
      <c r="K1807" s="15">
        <v>471</v>
      </c>
      <c r="L1807" s="15">
        <v>469</v>
      </c>
      <c r="M1807" s="15">
        <v>940</v>
      </c>
      <c r="O1807" s="13"/>
      <c r="P1807" s="13"/>
    </row>
    <row r="1808" spans="1:16" s="93" customFormat="1" ht="12.9" customHeight="1" x14ac:dyDescent="0.2">
      <c r="A1808" s="11" t="str">
        <f t="shared" si="35"/>
        <v>HERVEY BAY2021</v>
      </c>
      <c r="B1808" s="3" t="s">
        <v>63</v>
      </c>
      <c r="C1808" s="12">
        <v>2021</v>
      </c>
      <c r="D1808" s="12"/>
      <c r="E1808" s="13">
        <v>624</v>
      </c>
      <c r="F1808" s="13">
        <v>624</v>
      </c>
      <c r="G1808" s="13">
        <v>1248</v>
      </c>
      <c r="H1808" s="13">
        <v>0</v>
      </c>
      <c r="I1808" s="13">
        <v>0</v>
      </c>
      <c r="J1808" s="13">
        <v>0</v>
      </c>
      <c r="K1808" s="15">
        <v>624</v>
      </c>
      <c r="L1808" s="15">
        <v>624</v>
      </c>
      <c r="M1808" s="15">
        <v>1248</v>
      </c>
      <c r="O1808" s="13"/>
      <c r="P1808" s="13"/>
    </row>
    <row r="1809" spans="1:16" s="93" customFormat="1" ht="12.9" customHeight="1" x14ac:dyDescent="0.2">
      <c r="A1809" s="11" t="str">
        <f t="shared" si="35"/>
        <v>HERVEY BAY2022</v>
      </c>
      <c r="B1809" s="3" t="s">
        <v>63</v>
      </c>
      <c r="C1809" s="12">
        <v>2022</v>
      </c>
      <c r="D1809" s="12"/>
      <c r="E1809" s="13">
        <v>935</v>
      </c>
      <c r="F1809" s="13">
        <v>934</v>
      </c>
      <c r="G1809" s="13">
        <v>1869</v>
      </c>
      <c r="H1809" s="13">
        <v>0</v>
      </c>
      <c r="I1809" s="13">
        <v>0</v>
      </c>
      <c r="J1809" s="13">
        <v>0</v>
      </c>
      <c r="K1809" s="15">
        <v>935</v>
      </c>
      <c r="L1809" s="15">
        <v>934</v>
      </c>
      <c r="M1809" s="15">
        <v>1869</v>
      </c>
      <c r="O1809" s="13"/>
      <c r="P1809" s="13"/>
    </row>
    <row r="1810" spans="1:16" s="93" customFormat="1" ht="12.9" customHeight="1" x14ac:dyDescent="0.2">
      <c r="A1810" s="11" t="str">
        <f t="shared" si="35"/>
        <v>HERVEY BAY2023</v>
      </c>
      <c r="B1810" s="95" t="s">
        <v>63</v>
      </c>
      <c r="C1810" s="88">
        <v>2023</v>
      </c>
      <c r="D1810" s="89"/>
      <c r="E1810" s="15">
        <v>1141</v>
      </c>
      <c r="F1810" s="15">
        <v>1137</v>
      </c>
      <c r="G1810" s="15">
        <v>2278</v>
      </c>
      <c r="H1810" s="90">
        <v>0</v>
      </c>
      <c r="I1810" s="90">
        <v>0</v>
      </c>
      <c r="J1810" s="15">
        <v>0</v>
      </c>
      <c r="K1810" s="15">
        <v>1141</v>
      </c>
      <c r="L1810" s="15">
        <v>1137</v>
      </c>
      <c r="M1810" s="15">
        <v>2278</v>
      </c>
      <c r="O1810" s="13"/>
      <c r="P1810" s="13"/>
    </row>
    <row r="1811" spans="1:16" s="93" customFormat="1" ht="12.9" customHeight="1" x14ac:dyDescent="0.2">
      <c r="A1811" s="11" t="str">
        <f t="shared" si="35"/>
        <v>HERVEY BAY2024</v>
      </c>
      <c r="B1811" s="95" t="s">
        <v>63</v>
      </c>
      <c r="C1811" s="88">
        <v>2024</v>
      </c>
      <c r="D1811" s="89"/>
      <c r="E1811" s="15">
        <v>1257</v>
      </c>
      <c r="F1811" s="15">
        <v>1252</v>
      </c>
      <c r="G1811" s="15">
        <v>2509</v>
      </c>
      <c r="H1811" s="90">
        <v>0</v>
      </c>
      <c r="I1811" s="90">
        <v>0</v>
      </c>
      <c r="J1811" s="15">
        <v>0</v>
      </c>
      <c r="K1811" s="15">
        <v>1257</v>
      </c>
      <c r="L1811" s="15">
        <v>1252</v>
      </c>
      <c r="M1811" s="15">
        <v>2509</v>
      </c>
      <c r="O1811" s="13"/>
      <c r="P1811" s="13"/>
    </row>
    <row r="1812" spans="1:16" s="93" customFormat="1" ht="12.9" customHeight="1" x14ac:dyDescent="0.2">
      <c r="A1812" s="11" t="str">
        <f t="shared" si="35"/>
        <v>HOBART1985</v>
      </c>
      <c r="B1812" s="93" t="s">
        <v>61</v>
      </c>
      <c r="C1812" s="88">
        <v>1985</v>
      </c>
      <c r="D1812" s="89"/>
      <c r="E1812" s="15">
        <v>5496</v>
      </c>
      <c r="F1812" s="15">
        <v>5632</v>
      </c>
      <c r="G1812" s="15">
        <v>11128</v>
      </c>
      <c r="H1812" s="15">
        <v>97</v>
      </c>
      <c r="I1812" s="15">
        <v>97</v>
      </c>
      <c r="J1812" s="15">
        <v>194</v>
      </c>
      <c r="K1812" s="15">
        <v>5593</v>
      </c>
      <c r="L1812" s="15">
        <v>5729</v>
      </c>
      <c r="M1812" s="15">
        <v>11322</v>
      </c>
      <c r="O1812" s="13"/>
      <c r="P1812" s="13"/>
    </row>
    <row r="1813" spans="1:16" s="93" customFormat="1" ht="12.9" customHeight="1" x14ac:dyDescent="0.2">
      <c r="A1813" s="11" t="str">
        <f t="shared" si="35"/>
        <v>HOBART1986</v>
      </c>
      <c r="B1813" s="93" t="s">
        <v>61</v>
      </c>
      <c r="C1813" s="88">
        <v>1986</v>
      </c>
      <c r="D1813" s="89"/>
      <c r="E1813" s="15">
        <v>5728</v>
      </c>
      <c r="F1813" s="15">
        <v>5835</v>
      </c>
      <c r="G1813" s="15">
        <v>11563</v>
      </c>
      <c r="H1813" s="15">
        <v>143</v>
      </c>
      <c r="I1813" s="15">
        <v>143</v>
      </c>
      <c r="J1813" s="15">
        <v>286</v>
      </c>
      <c r="K1813" s="15">
        <v>5871</v>
      </c>
      <c r="L1813" s="15">
        <v>5978</v>
      </c>
      <c r="M1813" s="15">
        <v>11849</v>
      </c>
      <c r="O1813" s="13"/>
      <c r="P1813" s="13"/>
    </row>
    <row r="1814" spans="1:16" s="93" customFormat="1" ht="12.9" customHeight="1" x14ac:dyDescent="0.2">
      <c r="A1814" s="11" t="str">
        <f t="shared" si="35"/>
        <v>HOBART1987</v>
      </c>
      <c r="B1814" s="91" t="s">
        <v>61</v>
      </c>
      <c r="C1814" s="16">
        <v>1987</v>
      </c>
      <c r="D1814" s="89"/>
      <c r="E1814" s="92">
        <v>5871</v>
      </c>
      <c r="F1814" s="92">
        <v>5935</v>
      </c>
      <c r="G1814" s="92">
        <v>11806</v>
      </c>
      <c r="H1814" s="92">
        <v>120</v>
      </c>
      <c r="I1814" s="92">
        <v>120</v>
      </c>
      <c r="J1814" s="92">
        <v>240</v>
      </c>
      <c r="K1814" s="15">
        <v>5991</v>
      </c>
      <c r="L1814" s="15">
        <v>6055</v>
      </c>
      <c r="M1814" s="15">
        <v>12046</v>
      </c>
      <c r="O1814" s="13"/>
      <c r="P1814" s="13"/>
    </row>
    <row r="1815" spans="1:16" s="93" customFormat="1" ht="12.9" customHeight="1" x14ac:dyDescent="0.2">
      <c r="A1815" s="11" t="str">
        <f t="shared" si="35"/>
        <v>HOBART1988</v>
      </c>
      <c r="B1815" s="3" t="s">
        <v>61</v>
      </c>
      <c r="C1815" s="12">
        <v>1988</v>
      </c>
      <c r="D1815" s="12"/>
      <c r="E1815" s="13">
        <v>5090</v>
      </c>
      <c r="F1815" s="13">
        <v>5164</v>
      </c>
      <c r="G1815" s="13">
        <v>10254</v>
      </c>
      <c r="H1815" s="13">
        <v>124</v>
      </c>
      <c r="I1815" s="13">
        <v>124</v>
      </c>
      <c r="J1815" s="13">
        <v>248</v>
      </c>
      <c r="K1815" s="15">
        <v>5214</v>
      </c>
      <c r="L1815" s="15">
        <v>5288</v>
      </c>
      <c r="M1815" s="15">
        <v>10502</v>
      </c>
      <c r="O1815" s="13"/>
      <c r="P1815" s="13"/>
    </row>
    <row r="1816" spans="1:16" s="93" customFormat="1" ht="12.9" customHeight="1" x14ac:dyDescent="0.2">
      <c r="A1816" s="11" t="str">
        <f t="shared" si="35"/>
        <v>HOBART1989</v>
      </c>
      <c r="B1816" s="91" t="s">
        <v>61</v>
      </c>
      <c r="C1816" s="16">
        <v>1989</v>
      </c>
      <c r="D1816" s="89"/>
      <c r="E1816" s="92">
        <v>4302</v>
      </c>
      <c r="F1816" s="92">
        <v>4289</v>
      </c>
      <c r="G1816" s="92">
        <v>8591</v>
      </c>
      <c r="H1816" s="92">
        <v>179</v>
      </c>
      <c r="I1816" s="92">
        <v>178</v>
      </c>
      <c r="J1816" s="92">
        <v>357</v>
      </c>
      <c r="K1816" s="15">
        <v>4481</v>
      </c>
      <c r="L1816" s="15">
        <v>4467</v>
      </c>
      <c r="M1816" s="15">
        <v>8948</v>
      </c>
      <c r="O1816" s="13"/>
      <c r="P1816" s="13"/>
    </row>
    <row r="1817" spans="1:16" s="93" customFormat="1" ht="12.9" customHeight="1" x14ac:dyDescent="0.2">
      <c r="A1817" s="11" t="str">
        <f t="shared" si="35"/>
        <v>HOBART1990</v>
      </c>
      <c r="B1817" s="3" t="s">
        <v>61</v>
      </c>
      <c r="C1817" s="12">
        <v>1990</v>
      </c>
      <c r="D1817" s="12"/>
      <c r="E1817" s="13">
        <v>4573</v>
      </c>
      <c r="F1817" s="13">
        <v>4402</v>
      </c>
      <c r="G1817" s="13">
        <v>8975</v>
      </c>
      <c r="H1817" s="13">
        <v>168</v>
      </c>
      <c r="I1817" s="13">
        <v>166</v>
      </c>
      <c r="J1817" s="13">
        <v>334</v>
      </c>
      <c r="K1817" s="15">
        <v>4741</v>
      </c>
      <c r="L1817" s="15">
        <v>4568</v>
      </c>
      <c r="M1817" s="15">
        <v>9309</v>
      </c>
      <c r="O1817" s="13"/>
      <c r="P1817" s="13"/>
    </row>
    <row r="1818" spans="1:16" s="93" customFormat="1" ht="12.9" customHeight="1" x14ac:dyDescent="0.2">
      <c r="A1818" s="11" t="str">
        <f t="shared" si="35"/>
        <v>HOBART1991</v>
      </c>
      <c r="B1818" s="3" t="s">
        <v>61</v>
      </c>
      <c r="C1818" s="12">
        <v>1991</v>
      </c>
      <c r="D1818" s="12"/>
      <c r="E1818" s="13">
        <v>5358</v>
      </c>
      <c r="F1818" s="13">
        <v>5194</v>
      </c>
      <c r="G1818" s="13">
        <v>10552</v>
      </c>
      <c r="H1818" s="13">
        <v>79</v>
      </c>
      <c r="I1818" s="13">
        <v>80</v>
      </c>
      <c r="J1818" s="13">
        <v>159</v>
      </c>
      <c r="K1818" s="15">
        <v>5437</v>
      </c>
      <c r="L1818" s="15">
        <v>5274</v>
      </c>
      <c r="M1818" s="15">
        <v>10711</v>
      </c>
      <c r="O1818" s="13"/>
      <c r="P1818" s="13"/>
    </row>
    <row r="1819" spans="1:16" s="93" customFormat="1" ht="12.9" customHeight="1" x14ac:dyDescent="0.2">
      <c r="A1819" s="11" t="str">
        <f t="shared" si="35"/>
        <v>HOBART1992</v>
      </c>
      <c r="B1819" s="95" t="s">
        <v>61</v>
      </c>
      <c r="C1819" s="88">
        <v>1992</v>
      </c>
      <c r="D1819" s="12"/>
      <c r="E1819" s="15">
        <v>5097</v>
      </c>
      <c r="F1819" s="15">
        <v>5091</v>
      </c>
      <c r="G1819" s="15">
        <v>10188</v>
      </c>
      <c r="H1819" s="90">
        <v>56</v>
      </c>
      <c r="I1819" s="90">
        <v>56</v>
      </c>
      <c r="J1819" s="15">
        <v>112</v>
      </c>
      <c r="K1819" s="15">
        <v>5153</v>
      </c>
      <c r="L1819" s="15">
        <v>5147</v>
      </c>
      <c r="M1819" s="15">
        <v>10300</v>
      </c>
      <c r="O1819" s="13"/>
      <c r="P1819" s="13"/>
    </row>
    <row r="1820" spans="1:16" s="93" customFormat="1" ht="12.9" customHeight="1" x14ac:dyDescent="0.2">
      <c r="A1820" s="11" t="str">
        <f t="shared" si="35"/>
        <v>HOBART1993</v>
      </c>
      <c r="B1820" s="93" t="s">
        <v>61</v>
      </c>
      <c r="C1820" s="12">
        <v>1993</v>
      </c>
      <c r="D1820" s="89"/>
      <c r="E1820" s="94">
        <v>5708</v>
      </c>
      <c r="F1820" s="94">
        <v>5746</v>
      </c>
      <c r="G1820" s="94">
        <v>11454</v>
      </c>
      <c r="H1820" s="94">
        <v>58</v>
      </c>
      <c r="I1820" s="94">
        <v>58</v>
      </c>
      <c r="J1820" s="94">
        <v>116</v>
      </c>
      <c r="K1820" s="15">
        <v>5766</v>
      </c>
      <c r="L1820" s="15">
        <v>5804</v>
      </c>
      <c r="M1820" s="15">
        <v>11570</v>
      </c>
      <c r="O1820" s="13"/>
      <c r="P1820" s="13"/>
    </row>
    <row r="1821" spans="1:16" s="93" customFormat="1" ht="12.9" customHeight="1" x14ac:dyDescent="0.2">
      <c r="A1821" s="11" t="str">
        <f t="shared" si="35"/>
        <v>HOBART1994</v>
      </c>
      <c r="B1821" s="3" t="s">
        <v>61</v>
      </c>
      <c r="C1821" s="12">
        <v>1994</v>
      </c>
      <c r="D1821" s="12"/>
      <c r="E1821" s="13">
        <v>5916</v>
      </c>
      <c r="F1821" s="13">
        <v>5922</v>
      </c>
      <c r="G1821" s="13">
        <v>11838</v>
      </c>
      <c r="H1821" s="13">
        <v>52</v>
      </c>
      <c r="I1821" s="13">
        <v>52</v>
      </c>
      <c r="J1821" s="13">
        <v>104</v>
      </c>
      <c r="K1821" s="15">
        <v>5968</v>
      </c>
      <c r="L1821" s="15">
        <v>5974</v>
      </c>
      <c r="M1821" s="15">
        <v>11942</v>
      </c>
      <c r="O1821" s="13"/>
      <c r="P1821" s="13"/>
    </row>
    <row r="1822" spans="1:16" s="93" customFormat="1" ht="12.9" customHeight="1" x14ac:dyDescent="0.2">
      <c r="A1822" s="11" t="str">
        <f t="shared" si="35"/>
        <v>HOBART1995</v>
      </c>
      <c r="B1822" s="93" t="s">
        <v>61</v>
      </c>
      <c r="C1822" s="88">
        <v>1995</v>
      </c>
      <c r="D1822" s="89"/>
      <c r="E1822" s="15">
        <v>5819</v>
      </c>
      <c r="F1822" s="15">
        <v>5799</v>
      </c>
      <c r="G1822" s="15">
        <v>11618</v>
      </c>
      <c r="H1822" s="15">
        <v>51</v>
      </c>
      <c r="I1822" s="15">
        <v>51</v>
      </c>
      <c r="J1822" s="15">
        <v>102</v>
      </c>
      <c r="K1822" s="15">
        <v>5870</v>
      </c>
      <c r="L1822" s="15">
        <v>5850</v>
      </c>
      <c r="M1822" s="15">
        <v>11720</v>
      </c>
      <c r="O1822" s="13"/>
      <c r="P1822" s="13"/>
    </row>
    <row r="1823" spans="1:16" s="93" customFormat="1" ht="12.9" customHeight="1" x14ac:dyDescent="0.2">
      <c r="A1823" s="11" t="str">
        <f t="shared" si="35"/>
        <v>HOBART1996</v>
      </c>
      <c r="B1823" s="93" t="s">
        <v>61</v>
      </c>
      <c r="C1823" s="88">
        <v>1996</v>
      </c>
      <c r="D1823" s="89"/>
      <c r="E1823" s="15">
        <v>5347</v>
      </c>
      <c r="F1823" s="15">
        <v>5360</v>
      </c>
      <c r="G1823" s="15">
        <v>10707</v>
      </c>
      <c r="H1823" s="15">
        <v>34</v>
      </c>
      <c r="I1823" s="15">
        <v>34</v>
      </c>
      <c r="J1823" s="15">
        <v>68</v>
      </c>
      <c r="K1823" s="15">
        <v>5381</v>
      </c>
      <c r="L1823" s="15">
        <v>5394</v>
      </c>
      <c r="M1823" s="15">
        <v>10775</v>
      </c>
      <c r="O1823" s="13"/>
      <c r="P1823" s="13"/>
    </row>
    <row r="1824" spans="1:16" s="93" customFormat="1" ht="12.9" customHeight="1" x14ac:dyDescent="0.2">
      <c r="A1824" s="11" t="str">
        <f t="shared" si="35"/>
        <v>HOBART1997</v>
      </c>
      <c r="B1824" s="3" t="s">
        <v>61</v>
      </c>
      <c r="C1824" s="12">
        <v>1997</v>
      </c>
      <c r="D1824" s="12"/>
      <c r="E1824" s="13">
        <v>4245</v>
      </c>
      <c r="F1824" s="13">
        <v>4252</v>
      </c>
      <c r="G1824" s="13">
        <v>8497</v>
      </c>
      <c r="H1824" s="13">
        <v>26</v>
      </c>
      <c r="I1824" s="13">
        <v>26</v>
      </c>
      <c r="J1824" s="13">
        <v>52</v>
      </c>
      <c r="K1824" s="15">
        <v>4271</v>
      </c>
      <c r="L1824" s="15">
        <v>4278</v>
      </c>
      <c r="M1824" s="15">
        <v>8549</v>
      </c>
      <c r="O1824" s="13"/>
      <c r="P1824" s="13"/>
    </row>
    <row r="1825" spans="1:16" s="93" customFormat="1" ht="12.9" customHeight="1" x14ac:dyDescent="0.2">
      <c r="A1825" s="11" t="str">
        <f t="shared" si="35"/>
        <v>HOBART1998</v>
      </c>
      <c r="B1825" s="3" t="s">
        <v>61</v>
      </c>
      <c r="C1825" s="12">
        <v>1998</v>
      </c>
      <c r="D1825" s="12"/>
      <c r="E1825" s="13">
        <v>4843</v>
      </c>
      <c r="F1825" s="13">
        <v>4835</v>
      </c>
      <c r="G1825" s="13">
        <v>9678</v>
      </c>
      <c r="H1825" s="13">
        <v>17</v>
      </c>
      <c r="I1825" s="13">
        <v>17</v>
      </c>
      <c r="J1825" s="13">
        <v>34</v>
      </c>
      <c r="K1825" s="15">
        <v>4860</v>
      </c>
      <c r="L1825" s="15">
        <v>4852</v>
      </c>
      <c r="M1825" s="15">
        <v>9712</v>
      </c>
      <c r="O1825" s="13"/>
      <c r="P1825" s="13"/>
    </row>
    <row r="1826" spans="1:16" s="93" customFormat="1" ht="12.9" customHeight="1" x14ac:dyDescent="0.2">
      <c r="A1826" s="11" t="str">
        <f t="shared" si="35"/>
        <v>HOBART1999</v>
      </c>
      <c r="B1826" s="3" t="s">
        <v>61</v>
      </c>
      <c r="C1826" s="12">
        <v>1999</v>
      </c>
      <c r="D1826" s="12"/>
      <c r="E1826" s="13">
        <v>4840</v>
      </c>
      <c r="F1826" s="13">
        <v>4838</v>
      </c>
      <c r="G1826" s="13">
        <v>9678</v>
      </c>
      <c r="H1826" s="13">
        <v>0</v>
      </c>
      <c r="I1826" s="13">
        <v>0</v>
      </c>
      <c r="J1826" s="13">
        <v>0</v>
      </c>
      <c r="K1826" s="15">
        <v>4840</v>
      </c>
      <c r="L1826" s="15">
        <v>4838</v>
      </c>
      <c r="M1826" s="15">
        <v>9678</v>
      </c>
      <c r="O1826" s="13"/>
      <c r="P1826" s="13"/>
    </row>
    <row r="1827" spans="1:16" s="93" customFormat="1" ht="12.9" customHeight="1" x14ac:dyDescent="0.2">
      <c r="A1827" s="11" t="str">
        <f t="shared" si="35"/>
        <v>HOBART2000</v>
      </c>
      <c r="B1827" s="95" t="s">
        <v>61</v>
      </c>
      <c r="C1827" s="88">
        <v>2000</v>
      </c>
      <c r="D1827" s="89"/>
      <c r="E1827" s="15">
        <v>6566</v>
      </c>
      <c r="F1827" s="15">
        <v>6560</v>
      </c>
      <c r="G1827" s="15">
        <v>13126</v>
      </c>
      <c r="H1827" s="90">
        <v>0</v>
      </c>
      <c r="I1827" s="90">
        <v>0</v>
      </c>
      <c r="J1827" s="15">
        <v>0</v>
      </c>
      <c r="K1827" s="15">
        <v>6566</v>
      </c>
      <c r="L1827" s="15">
        <v>6560</v>
      </c>
      <c r="M1827" s="15">
        <v>13126</v>
      </c>
      <c r="O1827" s="13"/>
      <c r="P1827" s="13"/>
    </row>
    <row r="1828" spans="1:16" s="93" customFormat="1" ht="12.9" customHeight="1" x14ac:dyDescent="0.2">
      <c r="A1828" s="11" t="str">
        <f t="shared" si="35"/>
        <v>HOBART2001</v>
      </c>
      <c r="B1828" s="95" t="s">
        <v>61</v>
      </c>
      <c r="C1828" s="88">
        <v>2001</v>
      </c>
      <c r="D1828" s="89"/>
      <c r="E1828" s="15">
        <v>7360</v>
      </c>
      <c r="F1828" s="15">
        <v>7352</v>
      </c>
      <c r="G1828" s="15">
        <v>14712</v>
      </c>
      <c r="H1828" s="90">
        <v>0</v>
      </c>
      <c r="I1828" s="90">
        <v>0</v>
      </c>
      <c r="J1828" s="15">
        <v>0</v>
      </c>
      <c r="K1828" s="15">
        <v>7360</v>
      </c>
      <c r="L1828" s="15">
        <v>7352</v>
      </c>
      <c r="M1828" s="15">
        <v>14712</v>
      </c>
      <c r="O1828" s="13"/>
      <c r="P1828" s="13"/>
    </row>
    <row r="1829" spans="1:16" s="93" customFormat="1" ht="12.9" customHeight="1" x14ac:dyDescent="0.2">
      <c r="A1829" s="11" t="str">
        <f t="shared" si="35"/>
        <v>HOBART2002</v>
      </c>
      <c r="B1829" s="95" t="s">
        <v>61</v>
      </c>
      <c r="C1829" s="88">
        <v>2002</v>
      </c>
      <c r="D1829" s="89"/>
      <c r="E1829" s="15">
        <v>5547</v>
      </c>
      <c r="F1829" s="15">
        <v>5550</v>
      </c>
      <c r="G1829" s="15">
        <v>11097</v>
      </c>
      <c r="H1829" s="90">
        <v>0</v>
      </c>
      <c r="I1829" s="90">
        <v>0</v>
      </c>
      <c r="J1829" s="15">
        <v>0</v>
      </c>
      <c r="K1829" s="15">
        <v>5547</v>
      </c>
      <c r="L1829" s="15">
        <v>5550</v>
      </c>
      <c r="M1829" s="15">
        <v>11097</v>
      </c>
      <c r="O1829" s="13"/>
      <c r="P1829" s="13"/>
    </row>
    <row r="1830" spans="1:16" s="93" customFormat="1" ht="12.9" customHeight="1" x14ac:dyDescent="0.2">
      <c r="A1830" s="11" t="str">
        <f t="shared" si="35"/>
        <v>HOBART2003</v>
      </c>
      <c r="B1830" s="95" t="s">
        <v>61</v>
      </c>
      <c r="C1830" s="88">
        <v>2003</v>
      </c>
      <c r="D1830" s="89"/>
      <c r="E1830" s="15">
        <v>5846</v>
      </c>
      <c r="F1830" s="15">
        <v>5849</v>
      </c>
      <c r="G1830" s="15">
        <v>11695</v>
      </c>
      <c r="H1830" s="90">
        <v>0</v>
      </c>
      <c r="I1830" s="90">
        <v>0</v>
      </c>
      <c r="J1830" s="15">
        <v>0</v>
      </c>
      <c r="K1830" s="15">
        <v>5846</v>
      </c>
      <c r="L1830" s="15">
        <v>5849</v>
      </c>
      <c r="M1830" s="15">
        <v>11695</v>
      </c>
      <c r="O1830" s="13"/>
      <c r="P1830" s="13"/>
    </row>
    <row r="1831" spans="1:16" s="93" customFormat="1" ht="12.9" customHeight="1" x14ac:dyDescent="0.2">
      <c r="A1831" s="11" t="str">
        <f t="shared" si="35"/>
        <v>HOBART2004</v>
      </c>
      <c r="B1831" s="3" t="s">
        <v>61</v>
      </c>
      <c r="C1831" s="12">
        <v>2004</v>
      </c>
      <c r="D1831" s="12"/>
      <c r="E1831" s="13">
        <v>7393</v>
      </c>
      <c r="F1831" s="13">
        <v>7368</v>
      </c>
      <c r="G1831" s="13">
        <v>14761</v>
      </c>
      <c r="H1831" s="13">
        <v>0</v>
      </c>
      <c r="I1831" s="13">
        <v>0</v>
      </c>
      <c r="J1831" s="13">
        <v>0</v>
      </c>
      <c r="K1831" s="15">
        <v>7393</v>
      </c>
      <c r="L1831" s="15">
        <v>7368</v>
      </c>
      <c r="M1831" s="15">
        <v>14761</v>
      </c>
      <c r="O1831" s="13"/>
      <c r="P1831" s="13"/>
    </row>
    <row r="1832" spans="1:16" s="93" customFormat="1" ht="12.9" customHeight="1" x14ac:dyDescent="0.2">
      <c r="A1832" s="11" t="str">
        <f t="shared" si="35"/>
        <v>HOBART2005</v>
      </c>
      <c r="B1832" s="3" t="s">
        <v>61</v>
      </c>
      <c r="C1832" s="12">
        <v>2005</v>
      </c>
      <c r="D1832" s="12"/>
      <c r="E1832" s="13">
        <v>7703</v>
      </c>
      <c r="F1832" s="13">
        <v>7665</v>
      </c>
      <c r="G1832" s="13">
        <v>15368</v>
      </c>
      <c r="H1832" s="13">
        <v>0</v>
      </c>
      <c r="I1832" s="13">
        <v>0</v>
      </c>
      <c r="J1832" s="13">
        <v>0</v>
      </c>
      <c r="K1832" s="15">
        <v>7703</v>
      </c>
      <c r="L1832" s="15">
        <v>7665</v>
      </c>
      <c r="M1832" s="15">
        <v>15368</v>
      </c>
      <c r="O1832" s="13"/>
      <c r="P1832" s="13"/>
    </row>
    <row r="1833" spans="1:16" s="93" customFormat="1" ht="12.9" customHeight="1" x14ac:dyDescent="0.2">
      <c r="A1833" s="11" t="str">
        <f t="shared" si="35"/>
        <v>HOBART2006</v>
      </c>
      <c r="B1833" s="3" t="s">
        <v>61</v>
      </c>
      <c r="C1833" s="12">
        <v>2006</v>
      </c>
      <c r="D1833" s="12"/>
      <c r="E1833" s="13">
        <v>6872</v>
      </c>
      <c r="F1833" s="13">
        <v>6848</v>
      </c>
      <c r="G1833" s="13">
        <v>13720</v>
      </c>
      <c r="H1833" s="13">
        <v>0</v>
      </c>
      <c r="I1833" s="13">
        <v>0</v>
      </c>
      <c r="J1833" s="13">
        <v>0</v>
      </c>
      <c r="K1833" s="15">
        <v>6872</v>
      </c>
      <c r="L1833" s="15">
        <v>6848</v>
      </c>
      <c r="M1833" s="15">
        <v>13720</v>
      </c>
      <c r="O1833" s="13"/>
      <c r="P1833" s="13"/>
    </row>
    <row r="1834" spans="1:16" s="93" customFormat="1" ht="12.9" customHeight="1" x14ac:dyDescent="0.2">
      <c r="A1834" s="11" t="str">
        <f t="shared" si="35"/>
        <v>HOBART2007</v>
      </c>
      <c r="B1834" s="3" t="s">
        <v>61</v>
      </c>
      <c r="C1834" s="12">
        <v>2007</v>
      </c>
      <c r="D1834" s="12"/>
      <c r="E1834" s="13">
        <v>6894</v>
      </c>
      <c r="F1834" s="13">
        <v>6859</v>
      </c>
      <c r="G1834" s="13">
        <v>13753</v>
      </c>
      <c r="H1834" s="13">
        <v>0</v>
      </c>
      <c r="I1834" s="13">
        <v>0</v>
      </c>
      <c r="J1834" s="13">
        <v>0</v>
      </c>
      <c r="K1834" s="15">
        <v>6894</v>
      </c>
      <c r="L1834" s="15">
        <v>6859</v>
      </c>
      <c r="M1834" s="15">
        <v>13753</v>
      </c>
      <c r="O1834" s="13"/>
      <c r="P1834" s="13"/>
    </row>
    <row r="1835" spans="1:16" s="93" customFormat="1" ht="12.9" customHeight="1" x14ac:dyDescent="0.2">
      <c r="A1835" s="11" t="str">
        <f t="shared" si="35"/>
        <v>HOBART2008</v>
      </c>
      <c r="B1835" s="3" t="s">
        <v>61</v>
      </c>
      <c r="C1835" s="12">
        <v>2008</v>
      </c>
      <c r="D1835" s="12"/>
      <c r="E1835" s="13">
        <v>7616</v>
      </c>
      <c r="F1835" s="13">
        <v>7598</v>
      </c>
      <c r="G1835" s="13">
        <v>15214</v>
      </c>
      <c r="H1835" s="13">
        <v>0</v>
      </c>
      <c r="I1835" s="13">
        <v>0</v>
      </c>
      <c r="J1835" s="13">
        <v>0</v>
      </c>
      <c r="K1835" s="15">
        <v>7616</v>
      </c>
      <c r="L1835" s="15">
        <v>7598</v>
      </c>
      <c r="M1835" s="15">
        <v>15214</v>
      </c>
      <c r="O1835" s="13"/>
      <c r="P1835" s="13"/>
    </row>
    <row r="1836" spans="1:16" s="93" customFormat="1" ht="12.9" customHeight="1" x14ac:dyDescent="0.2">
      <c r="A1836" s="11" t="str">
        <f t="shared" si="35"/>
        <v>HOBART2009</v>
      </c>
      <c r="B1836" s="95" t="s">
        <v>61</v>
      </c>
      <c r="C1836" s="88">
        <v>2009</v>
      </c>
      <c r="D1836" s="89"/>
      <c r="E1836" s="15">
        <v>7308</v>
      </c>
      <c r="F1836" s="15">
        <v>7306</v>
      </c>
      <c r="G1836" s="15">
        <v>14614</v>
      </c>
      <c r="H1836" s="90">
        <v>0</v>
      </c>
      <c r="I1836" s="90">
        <v>0</v>
      </c>
      <c r="J1836" s="15">
        <v>0</v>
      </c>
      <c r="K1836" s="15">
        <v>7308</v>
      </c>
      <c r="L1836" s="15">
        <v>7306</v>
      </c>
      <c r="M1836" s="15">
        <v>14614</v>
      </c>
      <c r="O1836" s="13"/>
      <c r="P1836" s="13"/>
    </row>
    <row r="1837" spans="1:16" s="93" customFormat="1" ht="12.9" customHeight="1" x14ac:dyDescent="0.2">
      <c r="A1837" s="11" t="str">
        <f t="shared" si="35"/>
        <v>HOBART2010</v>
      </c>
      <c r="B1837" s="3" t="s">
        <v>61</v>
      </c>
      <c r="C1837" s="12">
        <v>2010</v>
      </c>
      <c r="D1837" s="12"/>
      <c r="E1837" s="13">
        <v>8053</v>
      </c>
      <c r="F1837" s="13">
        <v>7893</v>
      </c>
      <c r="G1837" s="13">
        <v>15946</v>
      </c>
      <c r="H1837" s="13">
        <v>0</v>
      </c>
      <c r="I1837" s="13">
        <v>0</v>
      </c>
      <c r="J1837" s="13">
        <v>0</v>
      </c>
      <c r="K1837" s="15">
        <v>8053</v>
      </c>
      <c r="L1837" s="15">
        <v>7893</v>
      </c>
      <c r="M1837" s="15">
        <v>15946</v>
      </c>
      <c r="O1837" s="13"/>
      <c r="P1837" s="13"/>
    </row>
    <row r="1838" spans="1:16" s="93" customFormat="1" ht="12.9" customHeight="1" x14ac:dyDescent="0.2">
      <c r="A1838" s="11" t="str">
        <f t="shared" si="35"/>
        <v>HOBART2011</v>
      </c>
      <c r="B1838" s="95" t="s">
        <v>61</v>
      </c>
      <c r="C1838" s="88">
        <v>2011</v>
      </c>
      <c r="D1838" s="89"/>
      <c r="E1838" s="15">
        <v>7691</v>
      </c>
      <c r="F1838" s="15">
        <v>7485</v>
      </c>
      <c r="G1838" s="15">
        <v>15176</v>
      </c>
      <c r="H1838" s="90">
        <v>0</v>
      </c>
      <c r="I1838" s="90">
        <v>0</v>
      </c>
      <c r="J1838" s="15">
        <v>0</v>
      </c>
      <c r="K1838" s="15">
        <v>7691</v>
      </c>
      <c r="L1838" s="15">
        <v>7485</v>
      </c>
      <c r="M1838" s="15">
        <v>15176</v>
      </c>
      <c r="O1838" s="13"/>
      <c r="P1838" s="13"/>
    </row>
    <row r="1839" spans="1:16" s="93" customFormat="1" ht="12.9" customHeight="1" x14ac:dyDescent="0.2">
      <c r="A1839" s="11" t="str">
        <f t="shared" si="35"/>
        <v>HOBART2012</v>
      </c>
      <c r="B1839" s="3" t="s">
        <v>61</v>
      </c>
      <c r="C1839" s="12">
        <v>2012</v>
      </c>
      <c r="D1839" s="12"/>
      <c r="E1839" s="13">
        <v>7812</v>
      </c>
      <c r="F1839" s="13">
        <v>7620</v>
      </c>
      <c r="G1839" s="13">
        <v>15432</v>
      </c>
      <c r="H1839" s="13">
        <v>0</v>
      </c>
      <c r="I1839" s="13">
        <v>0</v>
      </c>
      <c r="J1839" s="13">
        <v>0</v>
      </c>
      <c r="K1839" s="15">
        <v>7812</v>
      </c>
      <c r="L1839" s="15">
        <v>7620</v>
      </c>
      <c r="M1839" s="15">
        <v>15432</v>
      </c>
      <c r="O1839" s="13"/>
      <c r="P1839" s="13"/>
    </row>
    <row r="1840" spans="1:16" s="93" customFormat="1" ht="12.9" customHeight="1" x14ac:dyDescent="0.2">
      <c r="A1840" s="11" t="str">
        <f t="shared" si="35"/>
        <v>HOBART2013</v>
      </c>
      <c r="B1840" s="3" t="s">
        <v>61</v>
      </c>
      <c r="C1840" s="12">
        <v>2013</v>
      </c>
      <c r="D1840" s="12"/>
      <c r="E1840" s="13">
        <v>8370</v>
      </c>
      <c r="F1840" s="13">
        <v>8194</v>
      </c>
      <c r="G1840" s="13">
        <v>16564</v>
      </c>
      <c r="H1840" s="13">
        <v>0</v>
      </c>
      <c r="I1840" s="13">
        <v>0</v>
      </c>
      <c r="J1840" s="13">
        <v>0</v>
      </c>
      <c r="K1840" s="15">
        <v>8370</v>
      </c>
      <c r="L1840" s="15">
        <v>8194</v>
      </c>
      <c r="M1840" s="15">
        <v>16564</v>
      </c>
      <c r="O1840" s="13"/>
      <c r="P1840" s="13"/>
    </row>
    <row r="1841" spans="1:16" s="93" customFormat="1" ht="12.9" customHeight="1" x14ac:dyDescent="0.2">
      <c r="A1841" s="11" t="str">
        <f t="shared" si="35"/>
        <v>HOBART2014</v>
      </c>
      <c r="B1841" s="93" t="s">
        <v>61</v>
      </c>
      <c r="C1841" s="88">
        <v>2014</v>
      </c>
      <c r="D1841" s="89"/>
      <c r="E1841" s="15">
        <v>8518</v>
      </c>
      <c r="F1841" s="15">
        <v>8343</v>
      </c>
      <c r="G1841" s="15">
        <v>16861</v>
      </c>
      <c r="H1841" s="15">
        <v>0</v>
      </c>
      <c r="I1841" s="15">
        <v>0</v>
      </c>
      <c r="J1841" s="15">
        <v>0</v>
      </c>
      <c r="K1841" s="15">
        <v>8518</v>
      </c>
      <c r="L1841" s="15">
        <v>8343</v>
      </c>
      <c r="M1841" s="15">
        <v>16861</v>
      </c>
      <c r="O1841" s="13"/>
      <c r="P1841" s="13"/>
    </row>
    <row r="1842" spans="1:16" s="93" customFormat="1" ht="12.9" customHeight="1" x14ac:dyDescent="0.2">
      <c r="A1842" s="11" t="str">
        <f t="shared" si="35"/>
        <v>HOBART2015</v>
      </c>
      <c r="B1842" s="93" t="s">
        <v>61</v>
      </c>
      <c r="C1842" s="88">
        <v>2015</v>
      </c>
      <c r="D1842" s="89"/>
      <c r="E1842" s="15">
        <v>8875</v>
      </c>
      <c r="F1842" s="15">
        <v>8681</v>
      </c>
      <c r="G1842" s="15">
        <v>17556</v>
      </c>
      <c r="H1842" s="15">
        <v>0</v>
      </c>
      <c r="I1842" s="15">
        <v>0</v>
      </c>
      <c r="J1842" s="15">
        <v>0</v>
      </c>
      <c r="K1842" s="15">
        <v>8875</v>
      </c>
      <c r="L1842" s="15">
        <v>8681</v>
      </c>
      <c r="M1842" s="15">
        <v>17556</v>
      </c>
      <c r="O1842" s="13"/>
      <c r="P1842" s="13"/>
    </row>
    <row r="1843" spans="1:16" s="93" customFormat="1" ht="12.9" customHeight="1" x14ac:dyDescent="0.2">
      <c r="A1843" s="11" t="str">
        <f t="shared" si="35"/>
        <v>HOBART2016</v>
      </c>
      <c r="B1843" s="93" t="s">
        <v>61</v>
      </c>
      <c r="C1843" s="88">
        <v>2016</v>
      </c>
      <c r="D1843" s="89"/>
      <c r="E1843" s="15">
        <v>9496</v>
      </c>
      <c r="F1843" s="15">
        <v>9265</v>
      </c>
      <c r="G1843" s="15">
        <v>18761</v>
      </c>
      <c r="H1843" s="15">
        <v>0</v>
      </c>
      <c r="I1843" s="15">
        <v>0</v>
      </c>
      <c r="J1843" s="15">
        <v>0</v>
      </c>
      <c r="K1843" s="15">
        <v>9496</v>
      </c>
      <c r="L1843" s="15">
        <v>9265</v>
      </c>
      <c r="M1843" s="15">
        <v>18761</v>
      </c>
      <c r="O1843" s="13"/>
      <c r="P1843" s="13"/>
    </row>
    <row r="1844" spans="1:16" s="93" customFormat="1" ht="12.9" customHeight="1" x14ac:dyDescent="0.2">
      <c r="A1844" s="11" t="str">
        <f t="shared" si="35"/>
        <v>HOBART2017</v>
      </c>
      <c r="B1844" s="3" t="s">
        <v>61</v>
      </c>
      <c r="C1844" s="12">
        <v>2017</v>
      </c>
      <c r="D1844" s="12"/>
      <c r="E1844" s="13">
        <v>9564</v>
      </c>
      <c r="F1844" s="13">
        <v>9383</v>
      </c>
      <c r="G1844" s="13">
        <v>18947</v>
      </c>
      <c r="H1844" s="13">
        <v>0</v>
      </c>
      <c r="I1844" s="13">
        <v>0</v>
      </c>
      <c r="J1844" s="13">
        <v>0</v>
      </c>
      <c r="K1844" s="15">
        <v>9564</v>
      </c>
      <c r="L1844" s="15">
        <v>9383</v>
      </c>
      <c r="M1844" s="15">
        <v>18947</v>
      </c>
      <c r="O1844" s="13"/>
      <c r="P1844" s="13"/>
    </row>
    <row r="1845" spans="1:16" s="93" customFormat="1" ht="12.9" customHeight="1" x14ac:dyDescent="0.2">
      <c r="A1845" s="11" t="str">
        <f t="shared" si="35"/>
        <v>HOBART2018</v>
      </c>
      <c r="B1845" s="95" t="s">
        <v>61</v>
      </c>
      <c r="C1845" s="88">
        <v>2018</v>
      </c>
      <c r="D1845" s="89"/>
      <c r="E1845" s="15">
        <v>9803</v>
      </c>
      <c r="F1845" s="15">
        <v>9674</v>
      </c>
      <c r="G1845" s="15">
        <v>19477</v>
      </c>
      <c r="H1845" s="90">
        <v>0</v>
      </c>
      <c r="I1845" s="90">
        <v>0</v>
      </c>
      <c r="J1845" s="15">
        <v>0</v>
      </c>
      <c r="K1845" s="15">
        <v>9803</v>
      </c>
      <c r="L1845" s="15">
        <v>9674</v>
      </c>
      <c r="M1845" s="15">
        <v>19477</v>
      </c>
      <c r="O1845" s="13"/>
      <c r="P1845" s="13"/>
    </row>
    <row r="1846" spans="1:16" s="93" customFormat="1" ht="12.9" customHeight="1" x14ac:dyDescent="0.2">
      <c r="A1846" s="11" t="str">
        <f t="shared" si="35"/>
        <v>HOBART2019</v>
      </c>
      <c r="B1846" s="3" t="s">
        <v>61</v>
      </c>
      <c r="C1846" s="12">
        <v>2019</v>
      </c>
      <c r="D1846" s="12"/>
      <c r="E1846" s="13">
        <v>10156</v>
      </c>
      <c r="F1846" s="13">
        <v>10112</v>
      </c>
      <c r="G1846" s="13">
        <v>20268</v>
      </c>
      <c r="H1846" s="13">
        <v>0</v>
      </c>
      <c r="I1846" s="13">
        <v>0</v>
      </c>
      <c r="J1846" s="13">
        <v>0</v>
      </c>
      <c r="K1846" s="15">
        <v>10156</v>
      </c>
      <c r="L1846" s="15">
        <v>10112</v>
      </c>
      <c r="M1846" s="15">
        <v>20268</v>
      </c>
      <c r="O1846" s="13"/>
      <c r="P1846" s="13"/>
    </row>
    <row r="1847" spans="1:16" s="93" customFormat="1" ht="12.9" customHeight="1" x14ac:dyDescent="0.2">
      <c r="A1847" s="11" t="str">
        <f t="shared" si="35"/>
        <v>HOBART2020</v>
      </c>
      <c r="B1847" s="3" t="s">
        <v>61</v>
      </c>
      <c r="C1847" s="12">
        <v>2020</v>
      </c>
      <c r="D1847" s="12"/>
      <c r="E1847" s="13">
        <v>4066</v>
      </c>
      <c r="F1847" s="13">
        <v>4045</v>
      </c>
      <c r="G1847" s="13">
        <v>8111</v>
      </c>
      <c r="H1847" s="13">
        <v>5</v>
      </c>
      <c r="I1847" s="13">
        <v>5</v>
      </c>
      <c r="J1847" s="13">
        <v>10</v>
      </c>
      <c r="K1847" s="15">
        <v>4071</v>
      </c>
      <c r="L1847" s="15">
        <v>4050</v>
      </c>
      <c r="M1847" s="15">
        <v>8121</v>
      </c>
      <c r="O1847" s="13"/>
      <c r="P1847" s="13"/>
    </row>
    <row r="1848" spans="1:16" s="93" customFormat="1" ht="12.9" customHeight="1" x14ac:dyDescent="0.2">
      <c r="A1848" s="11" t="str">
        <f t="shared" si="35"/>
        <v>HOBART2021</v>
      </c>
      <c r="B1848" s="95" t="s">
        <v>61</v>
      </c>
      <c r="C1848" s="88">
        <v>2021</v>
      </c>
      <c r="D1848" s="89"/>
      <c r="E1848" s="15">
        <v>6888</v>
      </c>
      <c r="F1848" s="15">
        <v>6875</v>
      </c>
      <c r="G1848" s="15">
        <v>13763</v>
      </c>
      <c r="H1848" s="90">
        <v>49</v>
      </c>
      <c r="I1848" s="90">
        <v>49</v>
      </c>
      <c r="J1848" s="15">
        <v>98</v>
      </c>
      <c r="K1848" s="15">
        <v>6937</v>
      </c>
      <c r="L1848" s="15">
        <v>6924</v>
      </c>
      <c r="M1848" s="15">
        <v>13861</v>
      </c>
      <c r="O1848" s="13"/>
      <c r="P1848" s="13"/>
    </row>
    <row r="1849" spans="1:16" s="93" customFormat="1" ht="12.9" customHeight="1" x14ac:dyDescent="0.2">
      <c r="A1849" s="11" t="str">
        <f t="shared" si="35"/>
        <v>HOBART2022</v>
      </c>
      <c r="B1849" s="3" t="s">
        <v>61</v>
      </c>
      <c r="C1849" s="12">
        <v>2022</v>
      </c>
      <c r="D1849" s="12"/>
      <c r="E1849" s="13">
        <v>10044</v>
      </c>
      <c r="F1849" s="13">
        <v>10009</v>
      </c>
      <c r="G1849" s="13">
        <v>20053</v>
      </c>
      <c r="H1849" s="13">
        <v>59</v>
      </c>
      <c r="I1849" s="13">
        <v>58</v>
      </c>
      <c r="J1849" s="13">
        <v>117</v>
      </c>
      <c r="K1849" s="15">
        <v>10103</v>
      </c>
      <c r="L1849" s="15">
        <v>10067</v>
      </c>
      <c r="M1849" s="15">
        <v>20170</v>
      </c>
      <c r="O1849" s="13"/>
      <c r="P1849" s="13"/>
    </row>
    <row r="1850" spans="1:16" s="93" customFormat="1" ht="12.9" customHeight="1" x14ac:dyDescent="0.2">
      <c r="A1850" s="11" t="str">
        <f t="shared" si="35"/>
        <v>HOBART2023</v>
      </c>
      <c r="B1850" s="95" t="s">
        <v>61</v>
      </c>
      <c r="C1850" s="88">
        <v>2023</v>
      </c>
      <c r="D1850" s="89"/>
      <c r="E1850" s="15">
        <v>10302</v>
      </c>
      <c r="F1850" s="15">
        <v>10267</v>
      </c>
      <c r="G1850" s="15">
        <v>20569</v>
      </c>
      <c r="H1850" s="90">
        <v>122</v>
      </c>
      <c r="I1850" s="90">
        <v>122</v>
      </c>
      <c r="J1850" s="15">
        <v>244</v>
      </c>
      <c r="K1850" s="15">
        <v>10424</v>
      </c>
      <c r="L1850" s="15">
        <v>10389</v>
      </c>
      <c r="M1850" s="15">
        <v>20813</v>
      </c>
      <c r="O1850" s="13"/>
      <c r="P1850" s="13"/>
    </row>
    <row r="1851" spans="1:16" s="93" customFormat="1" ht="12.9" customHeight="1" x14ac:dyDescent="0.2">
      <c r="A1851" s="11" t="str">
        <f t="shared" si="35"/>
        <v>HOBART2024</v>
      </c>
      <c r="B1851" s="3" t="s">
        <v>61</v>
      </c>
      <c r="C1851" s="12">
        <v>2024</v>
      </c>
      <c r="D1851" s="12"/>
      <c r="E1851" s="13">
        <v>10289</v>
      </c>
      <c r="F1851" s="13">
        <v>10290</v>
      </c>
      <c r="G1851" s="13">
        <v>20579</v>
      </c>
      <c r="H1851" s="13">
        <v>67</v>
      </c>
      <c r="I1851" s="13">
        <v>67</v>
      </c>
      <c r="J1851" s="13">
        <v>134</v>
      </c>
      <c r="K1851" s="15">
        <v>10356</v>
      </c>
      <c r="L1851" s="15">
        <v>10357</v>
      </c>
      <c r="M1851" s="15">
        <v>20713</v>
      </c>
      <c r="O1851" s="13"/>
      <c r="P1851" s="13"/>
    </row>
    <row r="1852" spans="1:16" s="93" customFormat="1" ht="12.9" customHeight="1" x14ac:dyDescent="0.2">
      <c r="A1852" s="11" t="str">
        <f t="shared" si="35"/>
        <v>KALGOORLIE1985</v>
      </c>
      <c r="B1852" s="95" t="s">
        <v>60</v>
      </c>
      <c r="C1852" s="88">
        <v>1985</v>
      </c>
      <c r="D1852" s="89"/>
      <c r="E1852" s="15">
        <v>2161</v>
      </c>
      <c r="F1852" s="15">
        <v>2159</v>
      </c>
      <c r="G1852" s="15">
        <v>4320</v>
      </c>
      <c r="H1852" s="90">
        <v>0</v>
      </c>
      <c r="I1852" s="90">
        <v>0</v>
      </c>
      <c r="J1852" s="15">
        <v>0</v>
      </c>
      <c r="K1852" s="15">
        <v>2161</v>
      </c>
      <c r="L1852" s="15">
        <v>2159</v>
      </c>
      <c r="M1852" s="15">
        <v>4320</v>
      </c>
      <c r="O1852" s="13"/>
      <c r="P1852" s="13"/>
    </row>
    <row r="1853" spans="1:16" s="93" customFormat="1" ht="12.9" customHeight="1" x14ac:dyDescent="0.2">
      <c r="A1853" s="11" t="str">
        <f t="shared" si="35"/>
        <v>KALGOORLIE1986</v>
      </c>
      <c r="B1853" s="3" t="s">
        <v>60</v>
      </c>
      <c r="C1853" s="12">
        <v>1986</v>
      </c>
      <c r="D1853" s="12"/>
      <c r="E1853" s="13">
        <v>2480</v>
      </c>
      <c r="F1853" s="13">
        <v>2476</v>
      </c>
      <c r="G1853" s="13">
        <v>4956</v>
      </c>
      <c r="H1853" s="13">
        <v>0</v>
      </c>
      <c r="I1853" s="13">
        <v>0</v>
      </c>
      <c r="J1853" s="13">
        <v>0</v>
      </c>
      <c r="K1853" s="15">
        <v>2480</v>
      </c>
      <c r="L1853" s="15">
        <v>2476</v>
      </c>
      <c r="M1853" s="15">
        <v>4956</v>
      </c>
      <c r="O1853" s="13"/>
      <c r="P1853" s="13"/>
    </row>
    <row r="1854" spans="1:16" s="93" customFormat="1" ht="12.9" customHeight="1" x14ac:dyDescent="0.2">
      <c r="A1854" s="11" t="str">
        <f t="shared" si="35"/>
        <v>KALGOORLIE1987</v>
      </c>
      <c r="B1854" s="93" t="s">
        <v>60</v>
      </c>
      <c r="C1854" s="88">
        <v>1987</v>
      </c>
      <c r="D1854" s="89"/>
      <c r="E1854" s="15">
        <v>2283</v>
      </c>
      <c r="F1854" s="15">
        <v>2265</v>
      </c>
      <c r="G1854" s="15">
        <v>4548</v>
      </c>
      <c r="H1854" s="15">
        <v>0</v>
      </c>
      <c r="I1854" s="15">
        <v>0</v>
      </c>
      <c r="J1854" s="15">
        <v>0</v>
      </c>
      <c r="K1854" s="15">
        <v>2283</v>
      </c>
      <c r="L1854" s="15">
        <v>2265</v>
      </c>
      <c r="M1854" s="15">
        <v>4548</v>
      </c>
      <c r="O1854" s="13"/>
      <c r="P1854" s="13"/>
    </row>
    <row r="1855" spans="1:16" s="93" customFormat="1" ht="12.9" customHeight="1" x14ac:dyDescent="0.2">
      <c r="A1855" s="11" t="str">
        <f t="shared" si="35"/>
        <v>KALGOORLIE1988</v>
      </c>
      <c r="B1855" s="91" t="s">
        <v>60</v>
      </c>
      <c r="C1855" s="16">
        <v>1988</v>
      </c>
      <c r="D1855" s="89"/>
      <c r="E1855" s="92">
        <v>2234</v>
      </c>
      <c r="F1855" s="92">
        <v>2206</v>
      </c>
      <c r="G1855" s="92">
        <v>4440</v>
      </c>
      <c r="H1855" s="92">
        <v>0</v>
      </c>
      <c r="I1855" s="92">
        <v>0</v>
      </c>
      <c r="J1855" s="92">
        <v>0</v>
      </c>
      <c r="K1855" s="15">
        <v>2234</v>
      </c>
      <c r="L1855" s="15">
        <v>2206</v>
      </c>
      <c r="M1855" s="15">
        <v>4440</v>
      </c>
      <c r="O1855" s="13"/>
      <c r="P1855" s="13"/>
    </row>
    <row r="1856" spans="1:16" s="93" customFormat="1" ht="12.9" customHeight="1" x14ac:dyDescent="0.2">
      <c r="A1856" s="11" t="str">
        <f t="shared" si="35"/>
        <v>KALGOORLIE1989</v>
      </c>
      <c r="B1856" s="95" t="s">
        <v>60</v>
      </c>
      <c r="C1856" s="88">
        <v>1989</v>
      </c>
      <c r="D1856" s="89"/>
      <c r="E1856" s="15">
        <v>1788</v>
      </c>
      <c r="F1856" s="15">
        <v>1792</v>
      </c>
      <c r="G1856" s="15">
        <v>3580</v>
      </c>
      <c r="H1856" s="90">
        <v>0</v>
      </c>
      <c r="I1856" s="90">
        <v>0</v>
      </c>
      <c r="J1856" s="15">
        <v>0</v>
      </c>
      <c r="K1856" s="15">
        <v>1788</v>
      </c>
      <c r="L1856" s="15">
        <v>1792</v>
      </c>
      <c r="M1856" s="15">
        <v>3580</v>
      </c>
      <c r="O1856" s="13"/>
      <c r="P1856" s="13"/>
    </row>
    <row r="1857" spans="1:16" s="93" customFormat="1" ht="12.9" customHeight="1" x14ac:dyDescent="0.2">
      <c r="A1857" s="11" t="str">
        <f t="shared" si="35"/>
        <v>KALGOORLIE1990</v>
      </c>
      <c r="B1857" s="93" t="s">
        <v>60</v>
      </c>
      <c r="C1857" s="12">
        <v>1990</v>
      </c>
      <c r="D1857" s="12"/>
      <c r="E1857" s="94">
        <v>1769</v>
      </c>
      <c r="F1857" s="94">
        <v>1778</v>
      </c>
      <c r="G1857" s="94">
        <v>3547</v>
      </c>
      <c r="H1857" s="94">
        <v>0</v>
      </c>
      <c r="I1857" s="94">
        <v>0</v>
      </c>
      <c r="J1857" s="94">
        <v>0</v>
      </c>
      <c r="K1857" s="15">
        <v>1769</v>
      </c>
      <c r="L1857" s="15">
        <v>1778</v>
      </c>
      <c r="M1857" s="15">
        <v>3547</v>
      </c>
      <c r="O1857" s="13"/>
      <c r="P1857" s="13"/>
    </row>
    <row r="1858" spans="1:16" s="93" customFormat="1" ht="12.9" customHeight="1" x14ac:dyDescent="0.2">
      <c r="A1858" s="11" t="str">
        <f t="shared" si="35"/>
        <v>KALGOORLIE1991</v>
      </c>
      <c r="B1858" s="95" t="s">
        <v>60</v>
      </c>
      <c r="C1858" s="88">
        <v>1991</v>
      </c>
      <c r="D1858" s="89"/>
      <c r="E1858" s="15">
        <v>1699</v>
      </c>
      <c r="F1858" s="15">
        <v>1689</v>
      </c>
      <c r="G1858" s="15">
        <v>3388</v>
      </c>
      <c r="H1858" s="90">
        <v>0</v>
      </c>
      <c r="I1858" s="90">
        <v>0</v>
      </c>
      <c r="J1858" s="15">
        <v>0</v>
      </c>
      <c r="K1858" s="15">
        <v>1699</v>
      </c>
      <c r="L1858" s="15">
        <v>1689</v>
      </c>
      <c r="M1858" s="15">
        <v>3388</v>
      </c>
      <c r="O1858" s="13"/>
      <c r="P1858" s="13"/>
    </row>
    <row r="1859" spans="1:16" s="93" customFormat="1" ht="12.9" customHeight="1" x14ac:dyDescent="0.2">
      <c r="A1859" s="11" t="str">
        <f t="shared" si="35"/>
        <v>KALGOORLIE1992</v>
      </c>
      <c r="B1859" s="95" t="s">
        <v>60</v>
      </c>
      <c r="C1859" s="88">
        <v>1992</v>
      </c>
      <c r="D1859" s="89"/>
      <c r="E1859" s="15">
        <v>1686</v>
      </c>
      <c r="F1859" s="15">
        <v>1709</v>
      </c>
      <c r="G1859" s="15">
        <v>3395</v>
      </c>
      <c r="H1859" s="90">
        <v>0</v>
      </c>
      <c r="I1859" s="90">
        <v>0</v>
      </c>
      <c r="J1859" s="15">
        <v>0</v>
      </c>
      <c r="K1859" s="15">
        <v>1686</v>
      </c>
      <c r="L1859" s="15">
        <v>1709</v>
      </c>
      <c r="M1859" s="15">
        <v>3395</v>
      </c>
      <c r="O1859" s="13"/>
      <c r="P1859" s="13"/>
    </row>
    <row r="1860" spans="1:16" s="93" customFormat="1" ht="12.9" customHeight="1" x14ac:dyDescent="0.2">
      <c r="A1860" s="11" t="str">
        <f t="shared" si="35"/>
        <v>KALGOORLIE1993</v>
      </c>
      <c r="B1860" s="3" t="s">
        <v>60</v>
      </c>
      <c r="C1860" s="12">
        <v>1993</v>
      </c>
      <c r="D1860" s="12"/>
      <c r="E1860" s="13">
        <v>1680</v>
      </c>
      <c r="F1860" s="13">
        <v>1677</v>
      </c>
      <c r="G1860" s="13">
        <v>3357</v>
      </c>
      <c r="H1860" s="13">
        <v>0</v>
      </c>
      <c r="I1860" s="13">
        <v>0</v>
      </c>
      <c r="J1860" s="13">
        <v>0</v>
      </c>
      <c r="K1860" s="15">
        <v>1680</v>
      </c>
      <c r="L1860" s="15">
        <v>1677</v>
      </c>
      <c r="M1860" s="15">
        <v>3357</v>
      </c>
      <c r="O1860" s="13"/>
      <c r="P1860" s="13"/>
    </row>
    <row r="1861" spans="1:16" s="93" customFormat="1" ht="12.9" customHeight="1" x14ac:dyDescent="0.2">
      <c r="A1861" s="11" t="str">
        <f t="shared" si="35"/>
        <v>KALGOORLIE1994</v>
      </c>
      <c r="B1861" s="93" t="s">
        <v>60</v>
      </c>
      <c r="C1861" s="88">
        <v>1994</v>
      </c>
      <c r="D1861" s="89"/>
      <c r="E1861" s="15">
        <v>2201</v>
      </c>
      <c r="F1861" s="15">
        <v>2210</v>
      </c>
      <c r="G1861" s="15">
        <v>4411</v>
      </c>
      <c r="H1861" s="15">
        <v>0</v>
      </c>
      <c r="I1861" s="15">
        <v>0</v>
      </c>
      <c r="J1861" s="15">
        <v>0</v>
      </c>
      <c r="K1861" s="15">
        <v>2201</v>
      </c>
      <c r="L1861" s="15">
        <v>2210</v>
      </c>
      <c r="M1861" s="15">
        <v>4411</v>
      </c>
      <c r="O1861" s="13"/>
      <c r="P1861" s="13"/>
    </row>
    <row r="1862" spans="1:16" s="93" customFormat="1" ht="12.9" customHeight="1" x14ac:dyDescent="0.2">
      <c r="A1862" s="11" t="str">
        <f t="shared" si="35"/>
        <v>KALGOORLIE1995</v>
      </c>
      <c r="B1862" s="3" t="s">
        <v>60</v>
      </c>
      <c r="C1862" s="12">
        <v>1995</v>
      </c>
      <c r="D1862" s="12"/>
      <c r="E1862" s="13">
        <v>2414</v>
      </c>
      <c r="F1862" s="13">
        <v>2411</v>
      </c>
      <c r="G1862" s="13">
        <v>4825</v>
      </c>
      <c r="H1862" s="13">
        <v>0</v>
      </c>
      <c r="I1862" s="13">
        <v>0</v>
      </c>
      <c r="J1862" s="13">
        <v>0</v>
      </c>
      <c r="K1862" s="15">
        <v>2414</v>
      </c>
      <c r="L1862" s="15">
        <v>2411</v>
      </c>
      <c r="M1862" s="15">
        <v>4825</v>
      </c>
      <c r="O1862" s="13"/>
      <c r="P1862" s="13"/>
    </row>
    <row r="1863" spans="1:16" s="93" customFormat="1" ht="12.9" customHeight="1" x14ac:dyDescent="0.2">
      <c r="A1863" s="11" t="str">
        <f t="shared" si="35"/>
        <v>KALGOORLIE1996</v>
      </c>
      <c r="B1863" s="95" t="s">
        <v>60</v>
      </c>
      <c r="C1863" s="88">
        <v>1996</v>
      </c>
      <c r="D1863" s="89"/>
      <c r="E1863" s="15">
        <v>2296</v>
      </c>
      <c r="F1863" s="15">
        <v>2288</v>
      </c>
      <c r="G1863" s="15">
        <v>4584</v>
      </c>
      <c r="H1863" s="90">
        <v>0</v>
      </c>
      <c r="I1863" s="90">
        <v>0</v>
      </c>
      <c r="J1863" s="15">
        <v>0</v>
      </c>
      <c r="K1863" s="15">
        <v>2296</v>
      </c>
      <c r="L1863" s="15">
        <v>2288</v>
      </c>
      <c r="M1863" s="15">
        <v>4584</v>
      </c>
      <c r="O1863" s="13"/>
      <c r="P1863" s="13"/>
    </row>
    <row r="1864" spans="1:16" s="93" customFormat="1" ht="12.9" customHeight="1" x14ac:dyDescent="0.2">
      <c r="A1864" s="11" t="str">
        <f t="shared" si="35"/>
        <v>KALGOORLIE1997</v>
      </c>
      <c r="B1864" s="3" t="s">
        <v>60</v>
      </c>
      <c r="C1864" s="12">
        <v>1997</v>
      </c>
      <c r="D1864" s="12"/>
      <c r="E1864" s="13">
        <v>2362</v>
      </c>
      <c r="F1864" s="13">
        <v>2349</v>
      </c>
      <c r="G1864" s="13">
        <v>4711</v>
      </c>
      <c r="H1864" s="13">
        <v>0</v>
      </c>
      <c r="I1864" s="13">
        <v>0</v>
      </c>
      <c r="J1864" s="13">
        <v>0</v>
      </c>
      <c r="K1864" s="15">
        <v>2362</v>
      </c>
      <c r="L1864" s="15">
        <v>2349</v>
      </c>
      <c r="M1864" s="15">
        <v>4711</v>
      </c>
      <c r="O1864" s="13"/>
      <c r="P1864" s="13"/>
    </row>
    <row r="1865" spans="1:16" s="93" customFormat="1" ht="12.9" customHeight="1" x14ac:dyDescent="0.2">
      <c r="A1865" s="11" t="str">
        <f t="shared" ref="A1865:A1914" si="36">CONCATENATE(B1865,C1865)</f>
        <v>KALGOORLIE1998</v>
      </c>
      <c r="B1865" s="3" t="s">
        <v>60</v>
      </c>
      <c r="C1865" s="12">
        <v>1998</v>
      </c>
      <c r="D1865" s="12"/>
      <c r="E1865" s="13">
        <v>2356</v>
      </c>
      <c r="F1865" s="13">
        <v>2356</v>
      </c>
      <c r="G1865" s="13">
        <v>4712</v>
      </c>
      <c r="H1865" s="13">
        <v>0</v>
      </c>
      <c r="I1865" s="13">
        <v>0</v>
      </c>
      <c r="J1865" s="13">
        <v>0</v>
      </c>
      <c r="K1865" s="15">
        <v>2356</v>
      </c>
      <c r="L1865" s="15">
        <v>2356</v>
      </c>
      <c r="M1865" s="15">
        <v>4712</v>
      </c>
      <c r="O1865" s="13"/>
      <c r="P1865" s="13"/>
    </row>
    <row r="1866" spans="1:16" s="93" customFormat="1" ht="12.9" customHeight="1" x14ac:dyDescent="0.2">
      <c r="A1866" s="11" t="str">
        <f t="shared" si="36"/>
        <v>KALGOORLIE1999</v>
      </c>
      <c r="B1866" s="93" t="s">
        <v>60</v>
      </c>
      <c r="C1866" s="88">
        <v>1999</v>
      </c>
      <c r="D1866" s="89"/>
      <c r="E1866" s="15">
        <v>2311</v>
      </c>
      <c r="F1866" s="15">
        <v>2306</v>
      </c>
      <c r="G1866" s="15">
        <v>4617</v>
      </c>
      <c r="H1866" s="15">
        <v>0</v>
      </c>
      <c r="I1866" s="15">
        <v>0</v>
      </c>
      <c r="J1866" s="15">
        <v>0</v>
      </c>
      <c r="K1866" s="15">
        <v>2311</v>
      </c>
      <c r="L1866" s="15">
        <v>2306</v>
      </c>
      <c r="M1866" s="15">
        <v>4617</v>
      </c>
      <c r="O1866" s="13"/>
      <c r="P1866" s="13"/>
    </row>
    <row r="1867" spans="1:16" s="93" customFormat="1" ht="12.9" customHeight="1" x14ac:dyDescent="0.2">
      <c r="A1867" s="11" t="str">
        <f t="shared" si="36"/>
        <v>KALGOORLIE2000</v>
      </c>
      <c r="B1867" s="3" t="s">
        <v>60</v>
      </c>
      <c r="C1867" s="12">
        <v>2000</v>
      </c>
      <c r="D1867" s="12"/>
      <c r="E1867" s="13">
        <v>2394</v>
      </c>
      <c r="F1867" s="13">
        <v>2388</v>
      </c>
      <c r="G1867" s="13">
        <v>4782</v>
      </c>
      <c r="H1867" s="13">
        <v>0</v>
      </c>
      <c r="I1867" s="13">
        <v>0</v>
      </c>
      <c r="J1867" s="13">
        <v>0</v>
      </c>
      <c r="K1867" s="15">
        <v>2394</v>
      </c>
      <c r="L1867" s="15">
        <v>2388</v>
      </c>
      <c r="M1867" s="15">
        <v>4782</v>
      </c>
      <c r="O1867" s="13"/>
      <c r="P1867" s="13"/>
    </row>
    <row r="1868" spans="1:16" s="93" customFormat="1" ht="12.9" customHeight="1" x14ac:dyDescent="0.2">
      <c r="A1868" s="11" t="str">
        <f t="shared" si="36"/>
        <v>KALGOORLIE2001</v>
      </c>
      <c r="B1868" s="95" t="s">
        <v>60</v>
      </c>
      <c r="C1868" s="88">
        <v>2001</v>
      </c>
      <c r="D1868" s="89"/>
      <c r="E1868" s="15">
        <v>1871</v>
      </c>
      <c r="F1868" s="15">
        <v>1869</v>
      </c>
      <c r="G1868" s="15">
        <v>3740</v>
      </c>
      <c r="H1868" s="90">
        <v>0</v>
      </c>
      <c r="I1868" s="90">
        <v>0</v>
      </c>
      <c r="J1868" s="15">
        <v>0</v>
      </c>
      <c r="K1868" s="15">
        <v>1871</v>
      </c>
      <c r="L1868" s="15">
        <v>1869</v>
      </c>
      <c r="M1868" s="15">
        <v>3740</v>
      </c>
      <c r="O1868" s="13"/>
      <c r="P1868" s="13"/>
    </row>
    <row r="1869" spans="1:16" s="93" customFormat="1" ht="12.9" customHeight="1" x14ac:dyDescent="0.2">
      <c r="A1869" s="11" t="str">
        <f t="shared" si="36"/>
        <v>KALGOORLIE2002</v>
      </c>
      <c r="B1869" s="95" t="s">
        <v>60</v>
      </c>
      <c r="C1869" s="88">
        <v>2002</v>
      </c>
      <c r="D1869" s="89"/>
      <c r="E1869" s="15">
        <v>1652</v>
      </c>
      <c r="F1869" s="15">
        <v>1651</v>
      </c>
      <c r="G1869" s="15">
        <v>3303</v>
      </c>
      <c r="H1869" s="90">
        <v>0</v>
      </c>
      <c r="I1869" s="90">
        <v>0</v>
      </c>
      <c r="J1869" s="15">
        <v>0</v>
      </c>
      <c r="K1869" s="15">
        <v>1652</v>
      </c>
      <c r="L1869" s="15">
        <v>1651</v>
      </c>
      <c r="M1869" s="15">
        <v>3303</v>
      </c>
      <c r="O1869" s="13"/>
      <c r="P1869" s="13"/>
    </row>
    <row r="1870" spans="1:16" s="93" customFormat="1" ht="12.9" customHeight="1" x14ac:dyDescent="0.2">
      <c r="A1870" s="11" t="str">
        <f t="shared" si="36"/>
        <v>KALGOORLIE2003</v>
      </c>
      <c r="B1870" s="3" t="s">
        <v>60</v>
      </c>
      <c r="C1870" s="12">
        <v>2003</v>
      </c>
      <c r="D1870" s="12"/>
      <c r="E1870" s="13">
        <v>1484</v>
      </c>
      <c r="F1870" s="13">
        <v>1485</v>
      </c>
      <c r="G1870" s="13">
        <v>2969</v>
      </c>
      <c r="H1870" s="13">
        <v>0</v>
      </c>
      <c r="I1870" s="13">
        <v>0</v>
      </c>
      <c r="J1870" s="13">
        <v>0</v>
      </c>
      <c r="K1870" s="15">
        <v>1484</v>
      </c>
      <c r="L1870" s="15">
        <v>1485</v>
      </c>
      <c r="M1870" s="15">
        <v>2969</v>
      </c>
      <c r="O1870" s="13"/>
      <c r="P1870" s="13"/>
    </row>
    <row r="1871" spans="1:16" s="93" customFormat="1" ht="12.9" customHeight="1" x14ac:dyDescent="0.2">
      <c r="A1871" s="11" t="str">
        <f t="shared" si="36"/>
        <v>KALGOORLIE2004</v>
      </c>
      <c r="B1871" s="3" t="s">
        <v>60</v>
      </c>
      <c r="C1871" s="12">
        <v>2004</v>
      </c>
      <c r="D1871" s="12"/>
      <c r="E1871" s="13">
        <v>1556</v>
      </c>
      <c r="F1871" s="13">
        <v>1555</v>
      </c>
      <c r="G1871" s="13">
        <v>3111</v>
      </c>
      <c r="H1871" s="13">
        <v>0</v>
      </c>
      <c r="I1871" s="13">
        <v>0</v>
      </c>
      <c r="J1871" s="13">
        <v>0</v>
      </c>
      <c r="K1871" s="15">
        <v>1556</v>
      </c>
      <c r="L1871" s="15">
        <v>1555</v>
      </c>
      <c r="M1871" s="15">
        <v>3111</v>
      </c>
      <c r="O1871" s="13"/>
      <c r="P1871" s="13"/>
    </row>
    <row r="1872" spans="1:16" s="93" customFormat="1" ht="12.9" customHeight="1" x14ac:dyDescent="0.2">
      <c r="A1872" s="11" t="str">
        <f t="shared" si="36"/>
        <v>KALGOORLIE2005</v>
      </c>
      <c r="B1872" s="3" t="s">
        <v>60</v>
      </c>
      <c r="C1872" s="12">
        <v>2005</v>
      </c>
      <c r="D1872" s="12"/>
      <c r="E1872" s="13">
        <v>1620</v>
      </c>
      <c r="F1872" s="13">
        <v>1617</v>
      </c>
      <c r="G1872" s="13">
        <v>3237</v>
      </c>
      <c r="H1872" s="13">
        <v>0</v>
      </c>
      <c r="I1872" s="13">
        <v>0</v>
      </c>
      <c r="J1872" s="13">
        <v>0</v>
      </c>
      <c r="K1872" s="15">
        <v>1620</v>
      </c>
      <c r="L1872" s="15">
        <v>1617</v>
      </c>
      <c r="M1872" s="15">
        <v>3237</v>
      </c>
      <c r="O1872" s="13"/>
      <c r="P1872" s="13"/>
    </row>
    <row r="1873" spans="1:16" s="93" customFormat="1" ht="12.9" customHeight="1" x14ac:dyDescent="0.2">
      <c r="A1873" s="11" t="str">
        <f t="shared" si="36"/>
        <v>KALGOORLIE2006</v>
      </c>
      <c r="B1873" s="95" t="s">
        <v>60</v>
      </c>
      <c r="C1873" s="88">
        <v>2006</v>
      </c>
      <c r="D1873" s="89"/>
      <c r="E1873" s="15">
        <v>1446</v>
      </c>
      <c r="F1873" s="15">
        <v>1444</v>
      </c>
      <c r="G1873" s="15">
        <v>2890</v>
      </c>
      <c r="H1873" s="90">
        <v>0</v>
      </c>
      <c r="I1873" s="90">
        <v>0</v>
      </c>
      <c r="J1873" s="15">
        <v>0</v>
      </c>
      <c r="K1873" s="15">
        <v>1446</v>
      </c>
      <c r="L1873" s="15">
        <v>1444</v>
      </c>
      <c r="M1873" s="15">
        <v>2890</v>
      </c>
      <c r="O1873" s="13"/>
      <c r="P1873" s="13"/>
    </row>
    <row r="1874" spans="1:16" s="93" customFormat="1" ht="12.9" customHeight="1" x14ac:dyDescent="0.2">
      <c r="A1874" s="11" t="str">
        <f t="shared" si="36"/>
        <v>KALGOORLIE2007</v>
      </c>
      <c r="B1874" s="93" t="s">
        <v>60</v>
      </c>
      <c r="C1874" s="88">
        <v>2007</v>
      </c>
      <c r="D1874" s="89"/>
      <c r="E1874" s="15">
        <v>1380</v>
      </c>
      <c r="F1874" s="15">
        <v>1374</v>
      </c>
      <c r="G1874" s="15">
        <v>2754</v>
      </c>
      <c r="H1874" s="15">
        <v>0</v>
      </c>
      <c r="I1874" s="15">
        <v>0</v>
      </c>
      <c r="J1874" s="15">
        <v>0</v>
      </c>
      <c r="K1874" s="15">
        <v>1380</v>
      </c>
      <c r="L1874" s="15">
        <v>1374</v>
      </c>
      <c r="M1874" s="15">
        <v>2754</v>
      </c>
      <c r="O1874" s="13"/>
      <c r="P1874" s="13"/>
    </row>
    <row r="1875" spans="1:16" s="93" customFormat="1" ht="12.9" customHeight="1" x14ac:dyDescent="0.2">
      <c r="A1875" s="11" t="str">
        <f t="shared" si="36"/>
        <v>KALGOORLIE2008</v>
      </c>
      <c r="B1875" s="3" t="s">
        <v>60</v>
      </c>
      <c r="C1875" s="12">
        <v>2008</v>
      </c>
      <c r="D1875" s="12"/>
      <c r="E1875" s="13">
        <v>1591</v>
      </c>
      <c r="F1875" s="13">
        <v>1582</v>
      </c>
      <c r="G1875" s="13">
        <v>3173</v>
      </c>
      <c r="H1875" s="13">
        <v>0</v>
      </c>
      <c r="I1875" s="13">
        <v>0</v>
      </c>
      <c r="J1875" s="13">
        <v>0</v>
      </c>
      <c r="K1875" s="15">
        <v>1591</v>
      </c>
      <c r="L1875" s="15">
        <v>1582</v>
      </c>
      <c r="M1875" s="15">
        <v>3173</v>
      </c>
      <c r="O1875" s="13"/>
      <c r="P1875" s="13"/>
    </row>
    <row r="1876" spans="1:16" s="93" customFormat="1" ht="12.9" customHeight="1" x14ac:dyDescent="0.2">
      <c r="A1876" s="11" t="str">
        <f t="shared" si="36"/>
        <v>KALGOORLIE2009</v>
      </c>
      <c r="B1876" s="93" t="s">
        <v>60</v>
      </c>
      <c r="C1876" s="88">
        <v>2009</v>
      </c>
      <c r="D1876" s="89"/>
      <c r="E1876" s="15">
        <v>1456</v>
      </c>
      <c r="F1876" s="15">
        <v>1457</v>
      </c>
      <c r="G1876" s="15">
        <v>2913</v>
      </c>
      <c r="H1876" s="15">
        <v>0</v>
      </c>
      <c r="I1876" s="15">
        <v>0</v>
      </c>
      <c r="J1876" s="15">
        <v>0</v>
      </c>
      <c r="K1876" s="15">
        <v>1456</v>
      </c>
      <c r="L1876" s="15">
        <v>1457</v>
      </c>
      <c r="M1876" s="15">
        <v>2913</v>
      </c>
      <c r="O1876" s="13"/>
      <c r="P1876" s="13"/>
    </row>
    <row r="1877" spans="1:16" s="93" customFormat="1" ht="12.9" customHeight="1" x14ac:dyDescent="0.2">
      <c r="A1877" s="11" t="str">
        <f t="shared" si="36"/>
        <v>KALGOORLIE2010</v>
      </c>
      <c r="B1877" s="3" t="s">
        <v>60</v>
      </c>
      <c r="C1877" s="12">
        <v>2010</v>
      </c>
      <c r="D1877" s="12"/>
      <c r="E1877" s="13">
        <v>1377</v>
      </c>
      <c r="F1877" s="13">
        <v>1380</v>
      </c>
      <c r="G1877" s="13">
        <v>2757</v>
      </c>
      <c r="H1877" s="13">
        <v>0</v>
      </c>
      <c r="I1877" s="13">
        <v>0</v>
      </c>
      <c r="J1877" s="13">
        <v>0</v>
      </c>
      <c r="K1877" s="15">
        <v>1377</v>
      </c>
      <c r="L1877" s="15">
        <v>1380</v>
      </c>
      <c r="M1877" s="15">
        <v>2757</v>
      </c>
      <c r="O1877" s="13"/>
      <c r="P1877" s="13"/>
    </row>
    <row r="1878" spans="1:16" s="93" customFormat="1" ht="12.9" customHeight="1" x14ac:dyDescent="0.2">
      <c r="A1878" s="11" t="str">
        <f t="shared" si="36"/>
        <v>KALGOORLIE2011</v>
      </c>
      <c r="B1878" s="93" t="s">
        <v>60</v>
      </c>
      <c r="C1878" s="12">
        <v>2011</v>
      </c>
      <c r="D1878" s="89"/>
      <c r="E1878" s="94">
        <v>1444</v>
      </c>
      <c r="F1878" s="94">
        <v>1438</v>
      </c>
      <c r="G1878" s="94">
        <v>2882</v>
      </c>
      <c r="H1878" s="94">
        <v>0</v>
      </c>
      <c r="I1878" s="94">
        <v>0</v>
      </c>
      <c r="J1878" s="94">
        <v>0</v>
      </c>
      <c r="K1878" s="15">
        <v>1444</v>
      </c>
      <c r="L1878" s="15">
        <v>1438</v>
      </c>
      <c r="M1878" s="15">
        <v>2882</v>
      </c>
      <c r="O1878" s="13"/>
      <c r="P1878" s="13"/>
    </row>
    <row r="1879" spans="1:16" s="93" customFormat="1" ht="12.9" customHeight="1" x14ac:dyDescent="0.2">
      <c r="A1879" s="11" t="str">
        <f t="shared" si="36"/>
        <v>KALGOORLIE2012</v>
      </c>
      <c r="B1879" s="95" t="s">
        <v>60</v>
      </c>
      <c r="C1879" s="88">
        <v>2012</v>
      </c>
      <c r="D1879" s="89"/>
      <c r="E1879" s="15">
        <v>1635</v>
      </c>
      <c r="F1879" s="15">
        <v>1632</v>
      </c>
      <c r="G1879" s="15">
        <v>3267</v>
      </c>
      <c r="H1879" s="90">
        <v>0</v>
      </c>
      <c r="I1879" s="90">
        <v>0</v>
      </c>
      <c r="J1879" s="15">
        <v>0</v>
      </c>
      <c r="K1879" s="15">
        <v>1635</v>
      </c>
      <c r="L1879" s="15">
        <v>1632</v>
      </c>
      <c r="M1879" s="15">
        <v>3267</v>
      </c>
      <c r="O1879" s="13"/>
      <c r="P1879" s="13"/>
    </row>
    <row r="1880" spans="1:16" s="93" customFormat="1" ht="12.9" customHeight="1" x14ac:dyDescent="0.2">
      <c r="A1880" s="11" t="str">
        <f t="shared" si="36"/>
        <v>KALGOORLIE2013</v>
      </c>
      <c r="B1880" s="93" t="s">
        <v>60</v>
      </c>
      <c r="C1880" s="12">
        <v>2013</v>
      </c>
      <c r="D1880" s="89"/>
      <c r="E1880" s="94">
        <v>1895</v>
      </c>
      <c r="F1880" s="94">
        <v>1886</v>
      </c>
      <c r="G1880" s="94">
        <v>3781</v>
      </c>
      <c r="H1880" s="101">
        <v>0</v>
      </c>
      <c r="I1880" s="101">
        <v>0</v>
      </c>
      <c r="J1880" s="94">
        <v>0</v>
      </c>
      <c r="K1880" s="15">
        <v>1895</v>
      </c>
      <c r="L1880" s="15">
        <v>1886</v>
      </c>
      <c r="M1880" s="15">
        <v>3781</v>
      </c>
      <c r="O1880" s="13"/>
      <c r="P1880" s="13"/>
    </row>
    <row r="1881" spans="1:16" s="93" customFormat="1" ht="12.9" customHeight="1" x14ac:dyDescent="0.2">
      <c r="A1881" s="11" t="str">
        <f t="shared" si="36"/>
        <v>KALGOORLIE2014</v>
      </c>
      <c r="B1881" s="3" t="s">
        <v>60</v>
      </c>
      <c r="C1881" s="12">
        <v>2014</v>
      </c>
      <c r="D1881" s="89"/>
      <c r="E1881" s="13">
        <v>1795</v>
      </c>
      <c r="F1881" s="13">
        <v>1786</v>
      </c>
      <c r="G1881" s="13">
        <v>3581</v>
      </c>
      <c r="H1881" s="13">
        <v>0</v>
      </c>
      <c r="I1881" s="13">
        <v>0</v>
      </c>
      <c r="J1881" s="13">
        <v>0</v>
      </c>
      <c r="K1881" s="15">
        <v>1795</v>
      </c>
      <c r="L1881" s="15">
        <v>1786</v>
      </c>
      <c r="M1881" s="15">
        <v>3581</v>
      </c>
      <c r="O1881" s="13"/>
      <c r="P1881" s="13"/>
    </row>
    <row r="1882" spans="1:16" s="93" customFormat="1" ht="12.9" customHeight="1" x14ac:dyDescent="0.2">
      <c r="A1882" s="11" t="str">
        <f t="shared" si="36"/>
        <v>KALGOORLIE2015</v>
      </c>
      <c r="B1882" s="3" t="s">
        <v>60</v>
      </c>
      <c r="C1882" s="12">
        <v>2015</v>
      </c>
      <c r="D1882" s="12"/>
      <c r="E1882" s="13">
        <v>1732</v>
      </c>
      <c r="F1882" s="13">
        <v>1732</v>
      </c>
      <c r="G1882" s="13">
        <v>3464</v>
      </c>
      <c r="H1882" s="13">
        <v>0</v>
      </c>
      <c r="I1882" s="13">
        <v>0</v>
      </c>
      <c r="J1882" s="13">
        <v>0</v>
      </c>
      <c r="K1882" s="15">
        <v>1732</v>
      </c>
      <c r="L1882" s="15">
        <v>1732</v>
      </c>
      <c r="M1882" s="15">
        <v>3464</v>
      </c>
      <c r="O1882" s="13"/>
      <c r="P1882" s="13"/>
    </row>
    <row r="1883" spans="1:16" s="93" customFormat="1" ht="12.9" customHeight="1" x14ac:dyDescent="0.2">
      <c r="A1883" s="11" t="str">
        <f t="shared" si="36"/>
        <v>KALGOORLIE2016</v>
      </c>
      <c r="B1883" s="3" t="s">
        <v>60</v>
      </c>
      <c r="C1883" s="12">
        <v>2016</v>
      </c>
      <c r="D1883" s="12"/>
      <c r="E1883" s="13">
        <v>1765</v>
      </c>
      <c r="F1883" s="13">
        <v>1763</v>
      </c>
      <c r="G1883" s="13">
        <v>3528</v>
      </c>
      <c r="H1883" s="13">
        <v>0</v>
      </c>
      <c r="I1883" s="13">
        <v>0</v>
      </c>
      <c r="J1883" s="13">
        <v>0</v>
      </c>
      <c r="K1883" s="15">
        <v>1765</v>
      </c>
      <c r="L1883" s="15">
        <v>1763</v>
      </c>
      <c r="M1883" s="15">
        <v>3528</v>
      </c>
      <c r="O1883" s="13"/>
      <c r="P1883" s="13"/>
    </row>
    <row r="1884" spans="1:16" s="93" customFormat="1" ht="12.9" customHeight="1" x14ac:dyDescent="0.2">
      <c r="A1884" s="11" t="str">
        <f t="shared" si="36"/>
        <v>KALGOORLIE2017</v>
      </c>
      <c r="B1884" s="3" t="s">
        <v>60</v>
      </c>
      <c r="C1884" s="12">
        <v>2017</v>
      </c>
      <c r="D1884" s="12"/>
      <c r="E1884" s="13">
        <v>1777</v>
      </c>
      <c r="F1884" s="13">
        <v>1775</v>
      </c>
      <c r="G1884" s="13">
        <v>3552</v>
      </c>
      <c r="H1884" s="13">
        <v>0</v>
      </c>
      <c r="I1884" s="13">
        <v>0</v>
      </c>
      <c r="J1884" s="13">
        <v>0</v>
      </c>
      <c r="K1884" s="15">
        <v>1777</v>
      </c>
      <c r="L1884" s="15">
        <v>1775</v>
      </c>
      <c r="M1884" s="15">
        <v>3552</v>
      </c>
      <c r="O1884" s="13"/>
      <c r="P1884" s="13"/>
    </row>
    <row r="1885" spans="1:16" s="93" customFormat="1" ht="12.9" customHeight="1" x14ac:dyDescent="0.2">
      <c r="A1885" s="11" t="str">
        <f t="shared" si="36"/>
        <v>KALGOORLIE2018</v>
      </c>
      <c r="B1885" s="3" t="s">
        <v>60</v>
      </c>
      <c r="C1885" s="12">
        <v>2018</v>
      </c>
      <c r="D1885" s="12"/>
      <c r="E1885" s="13">
        <v>1884</v>
      </c>
      <c r="F1885" s="13">
        <v>1884</v>
      </c>
      <c r="G1885" s="13">
        <v>3768</v>
      </c>
      <c r="H1885" s="13">
        <v>0</v>
      </c>
      <c r="I1885" s="13">
        <v>0</v>
      </c>
      <c r="J1885" s="13">
        <v>0</v>
      </c>
      <c r="K1885" s="15">
        <v>1884</v>
      </c>
      <c r="L1885" s="15">
        <v>1884</v>
      </c>
      <c r="M1885" s="15">
        <v>3768</v>
      </c>
      <c r="O1885" s="13"/>
      <c r="P1885" s="13"/>
    </row>
    <row r="1886" spans="1:16" s="93" customFormat="1" ht="12.9" customHeight="1" x14ac:dyDescent="0.2">
      <c r="A1886" s="11" t="str">
        <f t="shared" si="36"/>
        <v>KALGOORLIE2019</v>
      </c>
      <c r="B1886" s="95" t="s">
        <v>60</v>
      </c>
      <c r="C1886" s="88">
        <v>2019</v>
      </c>
      <c r="D1886" s="89"/>
      <c r="E1886" s="15">
        <v>2023</v>
      </c>
      <c r="F1886" s="15">
        <v>2011</v>
      </c>
      <c r="G1886" s="15">
        <v>4034</v>
      </c>
      <c r="H1886" s="90">
        <v>0</v>
      </c>
      <c r="I1886" s="90">
        <v>0</v>
      </c>
      <c r="J1886" s="15">
        <v>0</v>
      </c>
      <c r="K1886" s="15">
        <v>2023</v>
      </c>
      <c r="L1886" s="15">
        <v>2011</v>
      </c>
      <c r="M1886" s="15">
        <v>4034</v>
      </c>
      <c r="O1886" s="13"/>
      <c r="P1886" s="13"/>
    </row>
    <row r="1887" spans="1:16" s="93" customFormat="1" ht="12.9" customHeight="1" x14ac:dyDescent="0.2">
      <c r="A1887" s="11" t="str">
        <f t="shared" si="36"/>
        <v>KALGOORLIE2020</v>
      </c>
      <c r="B1887" s="93" t="s">
        <v>60</v>
      </c>
      <c r="C1887" s="12">
        <v>2020</v>
      </c>
      <c r="D1887" s="89"/>
      <c r="E1887" s="94">
        <v>1144</v>
      </c>
      <c r="F1887" s="94">
        <v>1141</v>
      </c>
      <c r="G1887" s="94">
        <v>2285</v>
      </c>
      <c r="H1887" s="94">
        <v>0</v>
      </c>
      <c r="I1887" s="94">
        <v>0</v>
      </c>
      <c r="J1887" s="94">
        <v>0</v>
      </c>
      <c r="K1887" s="15">
        <v>1144</v>
      </c>
      <c r="L1887" s="15">
        <v>1141</v>
      </c>
      <c r="M1887" s="15">
        <v>2285</v>
      </c>
      <c r="O1887" s="13"/>
      <c r="P1887" s="13"/>
    </row>
    <row r="1888" spans="1:16" s="93" customFormat="1" ht="12.9" customHeight="1" x14ac:dyDescent="0.2">
      <c r="A1888" s="11" t="str">
        <f t="shared" si="36"/>
        <v>KALGOORLIE2021</v>
      </c>
      <c r="B1888" s="93" t="s">
        <v>60</v>
      </c>
      <c r="C1888" s="12">
        <v>2021</v>
      </c>
      <c r="D1888" s="89"/>
      <c r="E1888" s="94">
        <v>1581</v>
      </c>
      <c r="F1888" s="94">
        <v>1575</v>
      </c>
      <c r="G1888" s="94">
        <v>3156</v>
      </c>
      <c r="H1888" s="101">
        <v>0</v>
      </c>
      <c r="I1888" s="101">
        <v>0</v>
      </c>
      <c r="J1888" s="94">
        <v>0</v>
      </c>
      <c r="K1888" s="15">
        <v>1581</v>
      </c>
      <c r="L1888" s="15">
        <v>1575</v>
      </c>
      <c r="M1888" s="15">
        <v>3156</v>
      </c>
      <c r="O1888" s="13"/>
      <c r="P1888" s="13"/>
    </row>
    <row r="1889" spans="1:16" s="93" customFormat="1" ht="12.9" customHeight="1" x14ac:dyDescent="0.2">
      <c r="A1889" s="11" t="str">
        <f t="shared" si="36"/>
        <v>KALGOORLIE2022</v>
      </c>
      <c r="B1889" s="95" t="s">
        <v>60</v>
      </c>
      <c r="C1889" s="88">
        <v>2022</v>
      </c>
      <c r="D1889" s="12"/>
      <c r="E1889" s="15">
        <v>1648</v>
      </c>
      <c r="F1889" s="15">
        <v>1645</v>
      </c>
      <c r="G1889" s="15">
        <v>3293</v>
      </c>
      <c r="H1889" s="90">
        <v>0</v>
      </c>
      <c r="I1889" s="90">
        <v>0</v>
      </c>
      <c r="J1889" s="15">
        <v>0</v>
      </c>
      <c r="K1889" s="15">
        <v>1648</v>
      </c>
      <c r="L1889" s="15">
        <v>1645</v>
      </c>
      <c r="M1889" s="15">
        <v>3293</v>
      </c>
      <c r="O1889" s="13"/>
      <c r="P1889" s="13"/>
    </row>
    <row r="1890" spans="1:16" s="93" customFormat="1" ht="12.9" customHeight="1" x14ac:dyDescent="0.2">
      <c r="A1890" s="11" t="str">
        <f t="shared" si="36"/>
        <v>KALGOORLIE2023</v>
      </c>
      <c r="B1890" s="3" t="s">
        <v>60</v>
      </c>
      <c r="C1890" s="12">
        <v>2023</v>
      </c>
      <c r="D1890" s="12"/>
      <c r="E1890" s="13">
        <v>1891</v>
      </c>
      <c r="F1890" s="13">
        <v>1885</v>
      </c>
      <c r="G1890" s="13">
        <v>3776</v>
      </c>
      <c r="H1890" s="13">
        <v>0</v>
      </c>
      <c r="I1890" s="13">
        <v>0</v>
      </c>
      <c r="J1890" s="13">
        <v>0</v>
      </c>
      <c r="K1890" s="15">
        <v>1891</v>
      </c>
      <c r="L1890" s="15">
        <v>1885</v>
      </c>
      <c r="M1890" s="15">
        <v>3776</v>
      </c>
      <c r="O1890" s="13"/>
      <c r="P1890" s="13"/>
    </row>
    <row r="1891" spans="1:16" s="93" customFormat="1" ht="12.9" customHeight="1" x14ac:dyDescent="0.2">
      <c r="A1891" s="11" t="str">
        <f t="shared" si="36"/>
        <v>KALGOORLIE2024</v>
      </c>
      <c r="B1891" s="3" t="s">
        <v>60</v>
      </c>
      <c r="C1891" s="12">
        <v>2024</v>
      </c>
      <c r="D1891" s="89"/>
      <c r="E1891" s="13">
        <v>2220</v>
      </c>
      <c r="F1891" s="13">
        <v>2211</v>
      </c>
      <c r="G1891" s="13">
        <v>4431</v>
      </c>
      <c r="H1891" s="13">
        <v>0</v>
      </c>
      <c r="I1891" s="13">
        <v>0</v>
      </c>
      <c r="J1891" s="13">
        <v>0</v>
      </c>
      <c r="K1891" s="15">
        <v>2220</v>
      </c>
      <c r="L1891" s="15">
        <v>2211</v>
      </c>
      <c r="M1891" s="15">
        <v>4431</v>
      </c>
      <c r="O1891" s="13"/>
      <c r="P1891" s="13"/>
    </row>
    <row r="1892" spans="1:16" s="93" customFormat="1" ht="12.9" customHeight="1" x14ac:dyDescent="0.2">
      <c r="A1892" s="11" t="str">
        <f t="shared" si="36"/>
        <v>KARRATHA1985</v>
      </c>
      <c r="B1892" s="95" t="s">
        <v>59</v>
      </c>
      <c r="C1892" s="88">
        <v>1985</v>
      </c>
      <c r="D1892" s="89"/>
      <c r="E1892" s="15">
        <v>3088</v>
      </c>
      <c r="F1892" s="15">
        <v>3215</v>
      </c>
      <c r="G1892" s="15">
        <v>6303</v>
      </c>
      <c r="H1892" s="90">
        <v>0</v>
      </c>
      <c r="I1892" s="90">
        <v>0</v>
      </c>
      <c r="J1892" s="15">
        <v>0</v>
      </c>
      <c r="K1892" s="15">
        <v>3088</v>
      </c>
      <c r="L1892" s="15">
        <v>3215</v>
      </c>
      <c r="M1892" s="15">
        <v>6303</v>
      </c>
      <c r="O1892" s="13"/>
      <c r="P1892" s="13"/>
    </row>
    <row r="1893" spans="1:16" s="93" customFormat="1" ht="12.9" customHeight="1" x14ac:dyDescent="0.2">
      <c r="A1893" s="11" t="str">
        <f t="shared" si="36"/>
        <v>KARRATHA1986</v>
      </c>
      <c r="B1893" s="3" t="s">
        <v>59</v>
      </c>
      <c r="C1893" s="12">
        <v>1986</v>
      </c>
      <c r="D1893" s="12"/>
      <c r="E1893" s="13">
        <v>2762</v>
      </c>
      <c r="F1893" s="13">
        <v>2784</v>
      </c>
      <c r="G1893" s="13">
        <v>5546</v>
      </c>
      <c r="H1893" s="13">
        <v>0</v>
      </c>
      <c r="I1893" s="13">
        <v>0</v>
      </c>
      <c r="J1893" s="13">
        <v>0</v>
      </c>
      <c r="K1893" s="15">
        <v>2762</v>
      </c>
      <c r="L1893" s="15">
        <v>2784</v>
      </c>
      <c r="M1893" s="15">
        <v>5546</v>
      </c>
      <c r="O1893" s="13"/>
      <c r="P1893" s="13"/>
    </row>
    <row r="1894" spans="1:16" s="93" customFormat="1" ht="12.9" customHeight="1" x14ac:dyDescent="0.2">
      <c r="A1894" s="11" t="str">
        <f t="shared" si="36"/>
        <v>KARRATHA1987</v>
      </c>
      <c r="B1894" s="95" t="s">
        <v>59</v>
      </c>
      <c r="C1894" s="88">
        <v>1987</v>
      </c>
      <c r="D1894" s="89"/>
      <c r="E1894" s="15">
        <v>2598</v>
      </c>
      <c r="F1894" s="15">
        <v>2671</v>
      </c>
      <c r="G1894" s="15">
        <v>5269</v>
      </c>
      <c r="H1894" s="90">
        <v>0</v>
      </c>
      <c r="I1894" s="90">
        <v>0</v>
      </c>
      <c r="J1894" s="15">
        <v>0</v>
      </c>
      <c r="K1894" s="15">
        <v>2598</v>
      </c>
      <c r="L1894" s="15">
        <v>2671</v>
      </c>
      <c r="M1894" s="15">
        <v>5269</v>
      </c>
      <c r="O1894" s="13"/>
      <c r="P1894" s="13"/>
    </row>
    <row r="1895" spans="1:16" s="93" customFormat="1" ht="12.9" customHeight="1" x14ac:dyDescent="0.2">
      <c r="A1895" s="11" t="str">
        <f t="shared" si="36"/>
        <v>KARRATHA1988</v>
      </c>
      <c r="B1895" s="95" t="s">
        <v>59</v>
      </c>
      <c r="C1895" s="88">
        <v>1988</v>
      </c>
      <c r="D1895" s="89"/>
      <c r="E1895" s="15">
        <v>2249</v>
      </c>
      <c r="F1895" s="15">
        <v>2305</v>
      </c>
      <c r="G1895" s="15">
        <v>4554</v>
      </c>
      <c r="H1895" s="90">
        <v>0</v>
      </c>
      <c r="I1895" s="90">
        <v>0</v>
      </c>
      <c r="J1895" s="15">
        <v>0</v>
      </c>
      <c r="K1895" s="15">
        <v>2249</v>
      </c>
      <c r="L1895" s="15">
        <v>2305</v>
      </c>
      <c r="M1895" s="15">
        <v>4554</v>
      </c>
      <c r="O1895" s="13"/>
      <c r="P1895" s="13"/>
    </row>
    <row r="1896" spans="1:16" s="93" customFormat="1" ht="12.9" customHeight="1" x14ac:dyDescent="0.2">
      <c r="A1896" s="11" t="str">
        <f t="shared" si="36"/>
        <v>KARRATHA1989</v>
      </c>
      <c r="B1896" s="3" t="s">
        <v>59</v>
      </c>
      <c r="C1896" s="12">
        <v>1989</v>
      </c>
      <c r="D1896" s="12"/>
      <c r="E1896" s="13">
        <v>1605</v>
      </c>
      <c r="F1896" s="13">
        <v>1633</v>
      </c>
      <c r="G1896" s="13">
        <v>3238</v>
      </c>
      <c r="H1896" s="13">
        <v>0</v>
      </c>
      <c r="I1896" s="13">
        <v>0</v>
      </c>
      <c r="J1896" s="13">
        <v>0</v>
      </c>
      <c r="K1896" s="15">
        <v>1605</v>
      </c>
      <c r="L1896" s="15">
        <v>1633</v>
      </c>
      <c r="M1896" s="15">
        <v>3238</v>
      </c>
      <c r="O1896" s="13"/>
      <c r="P1896" s="13"/>
    </row>
    <row r="1897" spans="1:16" s="93" customFormat="1" ht="12.9" customHeight="1" x14ac:dyDescent="0.2">
      <c r="A1897" s="11" t="str">
        <f t="shared" si="36"/>
        <v>KARRATHA1990</v>
      </c>
      <c r="B1897" s="3" t="s">
        <v>59</v>
      </c>
      <c r="C1897" s="12">
        <v>1990</v>
      </c>
      <c r="D1897" s="89"/>
      <c r="E1897" s="13">
        <v>1656</v>
      </c>
      <c r="F1897" s="13">
        <v>1714</v>
      </c>
      <c r="G1897" s="13">
        <v>3370</v>
      </c>
      <c r="H1897" s="13">
        <v>0</v>
      </c>
      <c r="I1897" s="13">
        <v>0</v>
      </c>
      <c r="J1897" s="13">
        <v>0</v>
      </c>
      <c r="K1897" s="15">
        <v>1656</v>
      </c>
      <c r="L1897" s="15">
        <v>1714</v>
      </c>
      <c r="M1897" s="15">
        <v>3370</v>
      </c>
      <c r="O1897" s="13"/>
      <c r="P1897" s="13"/>
    </row>
    <row r="1898" spans="1:16" s="93" customFormat="1" ht="12.9" customHeight="1" x14ac:dyDescent="0.2">
      <c r="A1898" s="11" t="str">
        <f t="shared" si="36"/>
        <v>KARRATHA1991</v>
      </c>
      <c r="B1898" s="95" t="s">
        <v>59</v>
      </c>
      <c r="C1898" s="88">
        <v>1991</v>
      </c>
      <c r="D1898" s="89"/>
      <c r="E1898" s="15">
        <v>1772</v>
      </c>
      <c r="F1898" s="15">
        <v>1745</v>
      </c>
      <c r="G1898" s="15">
        <v>3517</v>
      </c>
      <c r="H1898" s="90">
        <v>0</v>
      </c>
      <c r="I1898" s="90">
        <v>0</v>
      </c>
      <c r="J1898" s="15">
        <v>0</v>
      </c>
      <c r="K1898" s="15">
        <v>1772</v>
      </c>
      <c r="L1898" s="15">
        <v>1745</v>
      </c>
      <c r="M1898" s="15">
        <v>3517</v>
      </c>
      <c r="O1898" s="13"/>
      <c r="P1898" s="13"/>
    </row>
    <row r="1899" spans="1:16" s="93" customFormat="1" ht="12.9" customHeight="1" x14ac:dyDescent="0.2">
      <c r="A1899" s="11" t="str">
        <f t="shared" si="36"/>
        <v>KARRATHA1992</v>
      </c>
      <c r="B1899" s="3" t="s">
        <v>59</v>
      </c>
      <c r="C1899" s="12">
        <v>1992</v>
      </c>
      <c r="D1899" s="12"/>
      <c r="E1899" s="13">
        <v>1860</v>
      </c>
      <c r="F1899" s="13">
        <v>1864</v>
      </c>
      <c r="G1899" s="13">
        <v>3724</v>
      </c>
      <c r="H1899" s="13">
        <v>0</v>
      </c>
      <c r="I1899" s="13">
        <v>0</v>
      </c>
      <c r="J1899" s="13">
        <v>0</v>
      </c>
      <c r="K1899" s="15">
        <v>1860</v>
      </c>
      <c r="L1899" s="15">
        <v>1864</v>
      </c>
      <c r="M1899" s="15">
        <v>3724</v>
      </c>
      <c r="O1899" s="13"/>
      <c r="P1899" s="13"/>
    </row>
    <row r="1900" spans="1:16" s="93" customFormat="1" ht="12.9" customHeight="1" x14ac:dyDescent="0.2">
      <c r="A1900" s="11" t="str">
        <f t="shared" si="36"/>
        <v>KARRATHA1993</v>
      </c>
      <c r="B1900" s="3" t="s">
        <v>59</v>
      </c>
      <c r="C1900" s="12">
        <v>1993</v>
      </c>
      <c r="D1900" s="12"/>
      <c r="E1900" s="13">
        <v>1909</v>
      </c>
      <c r="F1900" s="13">
        <v>1945</v>
      </c>
      <c r="G1900" s="13">
        <v>3854</v>
      </c>
      <c r="H1900" s="13">
        <v>0</v>
      </c>
      <c r="I1900" s="13">
        <v>0</v>
      </c>
      <c r="J1900" s="13">
        <v>0</v>
      </c>
      <c r="K1900" s="15">
        <v>1909</v>
      </c>
      <c r="L1900" s="15">
        <v>1945</v>
      </c>
      <c r="M1900" s="15">
        <v>3854</v>
      </c>
      <c r="O1900" s="13"/>
      <c r="P1900" s="13"/>
    </row>
    <row r="1901" spans="1:16" s="93" customFormat="1" ht="12.9" customHeight="1" x14ac:dyDescent="0.2">
      <c r="A1901" s="11" t="str">
        <f t="shared" si="36"/>
        <v>KARRATHA1994</v>
      </c>
      <c r="B1901" s="95" t="s">
        <v>59</v>
      </c>
      <c r="C1901" s="88">
        <v>1994</v>
      </c>
      <c r="D1901" s="89"/>
      <c r="E1901" s="15">
        <v>2178</v>
      </c>
      <c r="F1901" s="15">
        <v>2220</v>
      </c>
      <c r="G1901" s="15">
        <v>4398</v>
      </c>
      <c r="H1901" s="90">
        <v>0</v>
      </c>
      <c r="I1901" s="90">
        <v>0</v>
      </c>
      <c r="J1901" s="15">
        <v>0</v>
      </c>
      <c r="K1901" s="15">
        <v>2178</v>
      </c>
      <c r="L1901" s="15">
        <v>2220</v>
      </c>
      <c r="M1901" s="15">
        <v>4398</v>
      </c>
      <c r="O1901" s="13"/>
      <c r="P1901" s="13"/>
    </row>
    <row r="1902" spans="1:16" s="93" customFormat="1" ht="12.9" customHeight="1" x14ac:dyDescent="0.2">
      <c r="A1902" s="11" t="str">
        <f t="shared" si="36"/>
        <v>KARRATHA1995</v>
      </c>
      <c r="B1902" s="93" t="s">
        <v>59</v>
      </c>
      <c r="C1902" s="12">
        <v>1995</v>
      </c>
      <c r="D1902" s="89"/>
      <c r="E1902" s="94">
        <v>2404</v>
      </c>
      <c r="F1902" s="94">
        <v>2439</v>
      </c>
      <c r="G1902" s="94">
        <v>4843</v>
      </c>
      <c r="H1902" s="94">
        <v>0</v>
      </c>
      <c r="I1902" s="94">
        <v>0</v>
      </c>
      <c r="J1902" s="94">
        <v>0</v>
      </c>
      <c r="K1902" s="15">
        <v>2404</v>
      </c>
      <c r="L1902" s="15">
        <v>2439</v>
      </c>
      <c r="M1902" s="15">
        <v>4843</v>
      </c>
      <c r="O1902" s="13"/>
      <c r="P1902" s="13"/>
    </row>
    <row r="1903" spans="1:16" s="93" customFormat="1" ht="12.9" customHeight="1" x14ac:dyDescent="0.2">
      <c r="A1903" s="11" t="str">
        <f t="shared" si="36"/>
        <v>KARRATHA1996</v>
      </c>
      <c r="B1903" s="3" t="s">
        <v>59</v>
      </c>
      <c r="C1903" s="12">
        <v>1996</v>
      </c>
      <c r="D1903" s="12"/>
      <c r="E1903" s="13">
        <v>2621</v>
      </c>
      <c r="F1903" s="13">
        <v>2616</v>
      </c>
      <c r="G1903" s="13">
        <v>5237</v>
      </c>
      <c r="H1903" s="13">
        <v>0</v>
      </c>
      <c r="I1903" s="13">
        <v>0</v>
      </c>
      <c r="J1903" s="13">
        <v>0</v>
      </c>
      <c r="K1903" s="15">
        <v>2621</v>
      </c>
      <c r="L1903" s="15">
        <v>2616</v>
      </c>
      <c r="M1903" s="15">
        <v>5237</v>
      </c>
      <c r="O1903" s="13"/>
      <c r="P1903" s="13"/>
    </row>
    <row r="1904" spans="1:16" s="93" customFormat="1" ht="12.9" customHeight="1" x14ac:dyDescent="0.2">
      <c r="A1904" s="11" t="str">
        <f t="shared" si="36"/>
        <v>KARRATHA1997</v>
      </c>
      <c r="B1904" s="3" t="s">
        <v>59</v>
      </c>
      <c r="C1904" s="12">
        <v>1997</v>
      </c>
      <c r="D1904" s="12"/>
      <c r="E1904" s="13">
        <v>2452</v>
      </c>
      <c r="F1904" s="13">
        <v>2447</v>
      </c>
      <c r="G1904" s="13">
        <v>4899</v>
      </c>
      <c r="H1904" s="13">
        <v>0</v>
      </c>
      <c r="I1904" s="13">
        <v>0</v>
      </c>
      <c r="J1904" s="13">
        <v>0</v>
      </c>
      <c r="K1904" s="15">
        <v>2452</v>
      </c>
      <c r="L1904" s="15">
        <v>2447</v>
      </c>
      <c r="M1904" s="15">
        <v>4899</v>
      </c>
      <c r="O1904" s="13"/>
      <c r="P1904" s="13"/>
    </row>
    <row r="1905" spans="1:16" s="93" customFormat="1" ht="12.9" customHeight="1" x14ac:dyDescent="0.2">
      <c r="A1905" s="11" t="str">
        <f t="shared" si="36"/>
        <v>KARRATHA1998</v>
      </c>
      <c r="B1905" s="93" t="s">
        <v>59</v>
      </c>
      <c r="C1905" s="12">
        <v>1998</v>
      </c>
      <c r="D1905" s="12"/>
      <c r="E1905" s="94">
        <v>2369</v>
      </c>
      <c r="F1905" s="94">
        <v>2366</v>
      </c>
      <c r="G1905" s="94">
        <v>4735</v>
      </c>
      <c r="H1905" s="94">
        <v>0</v>
      </c>
      <c r="I1905" s="94">
        <v>0</v>
      </c>
      <c r="J1905" s="94">
        <v>0</v>
      </c>
      <c r="K1905" s="15">
        <v>2369</v>
      </c>
      <c r="L1905" s="15">
        <v>2366</v>
      </c>
      <c r="M1905" s="15">
        <v>4735</v>
      </c>
      <c r="O1905" s="13"/>
      <c r="P1905" s="13"/>
    </row>
    <row r="1906" spans="1:16" s="93" customFormat="1" ht="12.9" customHeight="1" x14ac:dyDescent="0.2">
      <c r="A1906" s="11" t="str">
        <f t="shared" si="36"/>
        <v>KARRATHA1999</v>
      </c>
      <c r="B1906" s="95" t="s">
        <v>59</v>
      </c>
      <c r="C1906" s="88">
        <v>1999</v>
      </c>
      <c r="D1906" s="89"/>
      <c r="E1906" s="15">
        <v>1997</v>
      </c>
      <c r="F1906" s="15">
        <v>1996</v>
      </c>
      <c r="G1906" s="15">
        <v>3993</v>
      </c>
      <c r="H1906" s="90">
        <v>0</v>
      </c>
      <c r="I1906" s="90">
        <v>0</v>
      </c>
      <c r="J1906" s="15">
        <v>0</v>
      </c>
      <c r="K1906" s="15">
        <v>1997</v>
      </c>
      <c r="L1906" s="15">
        <v>1996</v>
      </c>
      <c r="M1906" s="15">
        <v>3993</v>
      </c>
      <c r="O1906" s="13"/>
      <c r="P1906" s="13"/>
    </row>
    <row r="1907" spans="1:16" s="93" customFormat="1" ht="12.9" customHeight="1" x14ac:dyDescent="0.2">
      <c r="A1907" s="11" t="str">
        <f t="shared" si="36"/>
        <v>KARRATHA2000</v>
      </c>
      <c r="B1907" s="3" t="s">
        <v>59</v>
      </c>
      <c r="C1907" s="12">
        <v>2000</v>
      </c>
      <c r="D1907" s="12"/>
      <c r="E1907" s="13">
        <v>2222</v>
      </c>
      <c r="F1907" s="13">
        <v>2213</v>
      </c>
      <c r="G1907" s="13">
        <v>4435</v>
      </c>
      <c r="H1907" s="13">
        <v>0</v>
      </c>
      <c r="I1907" s="13">
        <v>0</v>
      </c>
      <c r="J1907" s="13">
        <v>0</v>
      </c>
      <c r="K1907" s="15">
        <v>2222</v>
      </c>
      <c r="L1907" s="15">
        <v>2213</v>
      </c>
      <c r="M1907" s="15">
        <v>4435</v>
      </c>
      <c r="O1907" s="13"/>
      <c r="P1907" s="13"/>
    </row>
    <row r="1908" spans="1:16" s="93" customFormat="1" ht="12.9" customHeight="1" x14ac:dyDescent="0.2">
      <c r="A1908" s="11" t="str">
        <f t="shared" si="36"/>
        <v>KARRATHA2001</v>
      </c>
      <c r="B1908" s="93" t="s">
        <v>59</v>
      </c>
      <c r="C1908" s="12">
        <v>2001</v>
      </c>
      <c r="D1908" s="89"/>
      <c r="E1908" s="94">
        <v>2075</v>
      </c>
      <c r="F1908" s="94">
        <v>2066</v>
      </c>
      <c r="G1908" s="94">
        <v>4141</v>
      </c>
      <c r="H1908" s="94">
        <v>0</v>
      </c>
      <c r="I1908" s="94">
        <v>0</v>
      </c>
      <c r="J1908" s="94">
        <v>0</v>
      </c>
      <c r="K1908" s="15">
        <v>2075</v>
      </c>
      <c r="L1908" s="15">
        <v>2066</v>
      </c>
      <c r="M1908" s="15">
        <v>4141</v>
      </c>
      <c r="O1908" s="13"/>
      <c r="P1908" s="13"/>
    </row>
    <row r="1909" spans="1:16" s="93" customFormat="1" ht="12.9" customHeight="1" x14ac:dyDescent="0.2">
      <c r="A1909" s="11" t="str">
        <f t="shared" si="36"/>
        <v>KARRATHA2002</v>
      </c>
      <c r="B1909" s="3" t="s">
        <v>59</v>
      </c>
      <c r="C1909" s="12">
        <v>2002</v>
      </c>
      <c r="D1909" s="12"/>
      <c r="E1909" s="13">
        <v>1557</v>
      </c>
      <c r="F1909" s="13">
        <v>1557</v>
      </c>
      <c r="G1909" s="13">
        <v>3114</v>
      </c>
      <c r="H1909" s="13">
        <v>0</v>
      </c>
      <c r="I1909" s="13">
        <v>0</v>
      </c>
      <c r="J1909" s="13">
        <v>0</v>
      </c>
      <c r="K1909" s="15">
        <v>1557</v>
      </c>
      <c r="L1909" s="15">
        <v>1557</v>
      </c>
      <c r="M1909" s="15">
        <v>3114</v>
      </c>
      <c r="O1909" s="13"/>
      <c r="P1909" s="13"/>
    </row>
    <row r="1910" spans="1:16" s="93" customFormat="1" ht="12.9" customHeight="1" x14ac:dyDescent="0.2">
      <c r="A1910" s="11" t="str">
        <f t="shared" si="36"/>
        <v>KARRATHA2003</v>
      </c>
      <c r="B1910" s="3" t="s">
        <v>59</v>
      </c>
      <c r="C1910" s="12">
        <v>2003</v>
      </c>
      <c r="D1910" s="12"/>
      <c r="E1910" s="13">
        <v>1382</v>
      </c>
      <c r="F1910" s="13">
        <v>1379</v>
      </c>
      <c r="G1910" s="13">
        <v>2761</v>
      </c>
      <c r="H1910" s="13">
        <v>0</v>
      </c>
      <c r="I1910" s="13">
        <v>0</v>
      </c>
      <c r="J1910" s="13">
        <v>0</v>
      </c>
      <c r="K1910" s="15">
        <v>1382</v>
      </c>
      <c r="L1910" s="15">
        <v>1379</v>
      </c>
      <c r="M1910" s="15">
        <v>2761</v>
      </c>
      <c r="O1910" s="13"/>
      <c r="P1910" s="13"/>
    </row>
    <row r="1911" spans="1:16" s="93" customFormat="1" ht="12.9" customHeight="1" x14ac:dyDescent="0.2">
      <c r="A1911" s="11" t="str">
        <f t="shared" si="36"/>
        <v>KARRATHA2004</v>
      </c>
      <c r="B1911" s="3" t="s">
        <v>59</v>
      </c>
      <c r="C1911" s="12">
        <v>2004</v>
      </c>
      <c r="D1911" s="12"/>
      <c r="E1911" s="13">
        <v>1621</v>
      </c>
      <c r="F1911" s="13">
        <v>1620</v>
      </c>
      <c r="G1911" s="13">
        <v>3241</v>
      </c>
      <c r="H1911" s="13">
        <v>0</v>
      </c>
      <c r="I1911" s="13">
        <v>0</v>
      </c>
      <c r="J1911" s="13">
        <v>0</v>
      </c>
      <c r="K1911" s="15">
        <v>1621</v>
      </c>
      <c r="L1911" s="15">
        <v>1620</v>
      </c>
      <c r="M1911" s="15">
        <v>3241</v>
      </c>
      <c r="O1911" s="13"/>
      <c r="P1911" s="13"/>
    </row>
    <row r="1912" spans="1:16" s="93" customFormat="1" ht="12.9" customHeight="1" x14ac:dyDescent="0.2">
      <c r="A1912" s="11" t="str">
        <f t="shared" si="36"/>
        <v>KARRATHA2005</v>
      </c>
      <c r="B1912" s="95" t="s">
        <v>59</v>
      </c>
      <c r="C1912" s="88">
        <v>2005</v>
      </c>
      <c r="D1912" s="89"/>
      <c r="E1912" s="15">
        <v>1752</v>
      </c>
      <c r="F1912" s="15">
        <v>1745</v>
      </c>
      <c r="G1912" s="15">
        <v>3497</v>
      </c>
      <c r="H1912" s="90">
        <v>0</v>
      </c>
      <c r="I1912" s="90">
        <v>0</v>
      </c>
      <c r="J1912" s="15">
        <v>0</v>
      </c>
      <c r="K1912" s="15">
        <v>1752</v>
      </c>
      <c r="L1912" s="15">
        <v>1745</v>
      </c>
      <c r="M1912" s="15">
        <v>3497</v>
      </c>
      <c r="O1912" s="13"/>
      <c r="P1912" s="13"/>
    </row>
    <row r="1913" spans="1:16" s="93" customFormat="1" ht="12.9" customHeight="1" x14ac:dyDescent="0.2">
      <c r="A1913" s="11" t="str">
        <f t="shared" si="36"/>
        <v>KARRATHA2006</v>
      </c>
      <c r="B1913" s="3" t="s">
        <v>59</v>
      </c>
      <c r="C1913" s="12">
        <v>2006</v>
      </c>
      <c r="D1913" s="12"/>
      <c r="E1913" s="13">
        <v>1599</v>
      </c>
      <c r="F1913" s="13">
        <v>1589</v>
      </c>
      <c r="G1913" s="13">
        <v>3188</v>
      </c>
      <c r="H1913" s="13">
        <v>0</v>
      </c>
      <c r="I1913" s="13">
        <v>0</v>
      </c>
      <c r="J1913" s="13">
        <v>0</v>
      </c>
      <c r="K1913" s="15">
        <v>1599</v>
      </c>
      <c r="L1913" s="15">
        <v>1589</v>
      </c>
      <c r="M1913" s="15">
        <v>3188</v>
      </c>
      <c r="O1913" s="13"/>
      <c r="P1913" s="13"/>
    </row>
    <row r="1914" spans="1:16" s="93" customFormat="1" ht="12.9" customHeight="1" x14ac:dyDescent="0.2">
      <c r="A1914" s="11" t="str">
        <f t="shared" si="36"/>
        <v>KARRATHA2007</v>
      </c>
      <c r="B1914" s="95" t="s">
        <v>59</v>
      </c>
      <c r="C1914" s="88">
        <v>2007</v>
      </c>
      <c r="D1914" s="89"/>
      <c r="E1914" s="15">
        <v>1583</v>
      </c>
      <c r="F1914" s="15">
        <v>1584</v>
      </c>
      <c r="G1914" s="15">
        <v>3167</v>
      </c>
      <c r="H1914" s="90">
        <v>0</v>
      </c>
      <c r="I1914" s="90">
        <v>0</v>
      </c>
      <c r="J1914" s="15">
        <v>0</v>
      </c>
      <c r="K1914" s="15">
        <v>1583</v>
      </c>
      <c r="L1914" s="15">
        <v>1584</v>
      </c>
      <c r="M1914" s="15">
        <v>3167</v>
      </c>
      <c r="O1914" s="13"/>
      <c r="P1914" s="13"/>
    </row>
    <row r="1915" spans="1:16" ht="12.9" customHeight="1" x14ac:dyDescent="0.2">
      <c r="A1915" s="11" t="str">
        <f t="shared" ref="A1915:A1921" si="37">CONCATENATE(B1915,C1915)</f>
        <v>KARRATHA2008</v>
      </c>
      <c r="B1915" s="3" t="s">
        <v>59</v>
      </c>
      <c r="C1915" s="12">
        <v>2008</v>
      </c>
      <c r="E1915" s="13">
        <v>2330</v>
      </c>
      <c r="F1915" s="13">
        <v>2322</v>
      </c>
      <c r="G1915" s="13">
        <v>4652</v>
      </c>
      <c r="H1915" s="13">
        <v>0</v>
      </c>
      <c r="I1915" s="13">
        <v>0</v>
      </c>
      <c r="J1915" s="13">
        <v>0</v>
      </c>
      <c r="K1915" s="15">
        <v>2330</v>
      </c>
      <c r="L1915" s="15">
        <v>2322</v>
      </c>
      <c r="M1915" s="15">
        <v>4652</v>
      </c>
      <c r="O1915" s="13"/>
      <c r="P1915" s="13"/>
    </row>
    <row r="1916" spans="1:16" ht="12.9" customHeight="1" x14ac:dyDescent="0.2">
      <c r="A1916" s="11" t="str">
        <f t="shared" si="37"/>
        <v>KARRATHA2009</v>
      </c>
      <c r="B1916" s="95" t="s">
        <v>59</v>
      </c>
      <c r="C1916" s="88">
        <v>2009</v>
      </c>
      <c r="D1916" s="89"/>
      <c r="E1916" s="15">
        <v>3175</v>
      </c>
      <c r="F1916" s="15">
        <v>3172</v>
      </c>
      <c r="G1916" s="15">
        <v>6347</v>
      </c>
      <c r="H1916" s="90">
        <v>0</v>
      </c>
      <c r="I1916" s="90">
        <v>0</v>
      </c>
      <c r="J1916" s="15">
        <v>0</v>
      </c>
      <c r="K1916" s="15">
        <v>3175</v>
      </c>
      <c r="L1916" s="15">
        <v>3172</v>
      </c>
      <c r="M1916" s="15">
        <v>6347</v>
      </c>
      <c r="O1916" s="13"/>
      <c r="P1916" s="13"/>
    </row>
    <row r="1917" spans="1:16" ht="12.9" customHeight="1" x14ac:dyDescent="0.2">
      <c r="A1917" s="11" t="str">
        <f t="shared" si="37"/>
        <v>KARRATHA2010</v>
      </c>
      <c r="B1917" s="3" t="s">
        <v>59</v>
      </c>
      <c r="C1917" s="12">
        <v>2010</v>
      </c>
      <c r="E1917" s="13">
        <v>3589</v>
      </c>
      <c r="F1917" s="13">
        <v>3608</v>
      </c>
      <c r="G1917" s="13">
        <v>7197</v>
      </c>
      <c r="H1917" s="13">
        <v>0</v>
      </c>
      <c r="I1917" s="13">
        <v>0</v>
      </c>
      <c r="J1917" s="13">
        <v>0</v>
      </c>
      <c r="K1917" s="15">
        <v>3589</v>
      </c>
      <c r="L1917" s="15">
        <v>3608</v>
      </c>
      <c r="M1917" s="15">
        <v>7197</v>
      </c>
      <c r="O1917" s="13"/>
      <c r="P1917" s="13"/>
    </row>
    <row r="1918" spans="1:16" ht="12.9" customHeight="1" x14ac:dyDescent="0.2">
      <c r="A1918" s="11" t="str">
        <f t="shared" si="37"/>
        <v>KARRATHA2011</v>
      </c>
      <c r="B1918" s="3" t="s">
        <v>59</v>
      </c>
      <c r="C1918" s="12">
        <v>2011</v>
      </c>
      <c r="E1918" s="13">
        <v>4033</v>
      </c>
      <c r="F1918" s="13">
        <v>4006</v>
      </c>
      <c r="G1918" s="13">
        <v>8039</v>
      </c>
      <c r="H1918" s="13">
        <v>0</v>
      </c>
      <c r="I1918" s="13">
        <v>0</v>
      </c>
      <c r="J1918" s="13">
        <v>0</v>
      </c>
      <c r="K1918" s="15">
        <v>4033</v>
      </c>
      <c r="L1918" s="15">
        <v>4006</v>
      </c>
      <c r="M1918" s="15">
        <v>8039</v>
      </c>
      <c r="O1918" s="13"/>
      <c r="P1918" s="13"/>
    </row>
    <row r="1919" spans="1:16" ht="12.9" customHeight="1" x14ac:dyDescent="0.2">
      <c r="A1919" s="11" t="str">
        <f t="shared" si="37"/>
        <v>KARRATHA2012</v>
      </c>
      <c r="B1919" s="3" t="s">
        <v>59</v>
      </c>
      <c r="C1919" s="12">
        <v>2012</v>
      </c>
      <c r="E1919" s="13">
        <v>4463</v>
      </c>
      <c r="F1919" s="13">
        <v>4451</v>
      </c>
      <c r="G1919" s="13">
        <v>8914</v>
      </c>
      <c r="H1919" s="13">
        <v>0</v>
      </c>
      <c r="I1919" s="13">
        <v>0</v>
      </c>
      <c r="J1919" s="13">
        <v>0</v>
      </c>
      <c r="K1919" s="15">
        <v>4463</v>
      </c>
      <c r="L1919" s="15">
        <v>4451</v>
      </c>
      <c r="M1919" s="15">
        <v>8914</v>
      </c>
      <c r="O1919" s="13"/>
      <c r="P1919" s="13"/>
    </row>
    <row r="1920" spans="1:16" ht="12.9" customHeight="1" x14ac:dyDescent="0.2">
      <c r="A1920" s="11" t="str">
        <f t="shared" si="37"/>
        <v>KARRATHA2013</v>
      </c>
      <c r="B1920" s="3" t="s">
        <v>59</v>
      </c>
      <c r="C1920" s="12">
        <v>2013</v>
      </c>
      <c r="E1920" s="13">
        <v>4448</v>
      </c>
      <c r="F1920" s="13">
        <v>4427</v>
      </c>
      <c r="G1920" s="13">
        <v>8875</v>
      </c>
      <c r="H1920" s="13">
        <v>0</v>
      </c>
      <c r="I1920" s="13">
        <v>0</v>
      </c>
      <c r="J1920" s="13">
        <v>0</v>
      </c>
      <c r="K1920" s="15">
        <v>4448</v>
      </c>
      <c r="L1920" s="15">
        <v>4427</v>
      </c>
      <c r="M1920" s="15">
        <v>8875</v>
      </c>
      <c r="O1920" s="13"/>
      <c r="P1920" s="13"/>
    </row>
    <row r="1921" spans="1:16" ht="12.9" customHeight="1" x14ac:dyDescent="0.2">
      <c r="A1921" s="11" t="str">
        <f t="shared" si="37"/>
        <v>KARRATHA2014</v>
      </c>
      <c r="B1921" s="95" t="s">
        <v>59</v>
      </c>
      <c r="C1921" s="88">
        <v>2014</v>
      </c>
      <c r="D1921" s="89"/>
      <c r="E1921" s="15">
        <v>4253</v>
      </c>
      <c r="F1921" s="15">
        <v>4256</v>
      </c>
      <c r="G1921" s="15">
        <v>8509</v>
      </c>
      <c r="H1921" s="90">
        <v>0</v>
      </c>
      <c r="I1921" s="90">
        <v>0</v>
      </c>
      <c r="J1921" s="15">
        <v>0</v>
      </c>
      <c r="K1921" s="15">
        <v>4253</v>
      </c>
      <c r="L1921" s="15">
        <v>4256</v>
      </c>
      <c r="M1921" s="15">
        <v>8509</v>
      </c>
      <c r="O1921" s="13"/>
      <c r="P1921" s="13"/>
    </row>
    <row r="1922" spans="1:16" ht="12.9" customHeight="1" x14ac:dyDescent="0.2">
      <c r="A1922" s="11" t="str">
        <f t="shared" ref="A1922:A1973" si="38">CONCATENATE(B1922,C1922)</f>
        <v>KARRATHA2015</v>
      </c>
      <c r="B1922" s="95" t="s">
        <v>59</v>
      </c>
      <c r="C1922" s="88">
        <v>2015</v>
      </c>
      <c r="D1922" s="89"/>
      <c r="E1922" s="15">
        <v>4010</v>
      </c>
      <c r="F1922" s="15">
        <v>3981</v>
      </c>
      <c r="G1922" s="15">
        <v>7991</v>
      </c>
      <c r="H1922" s="90">
        <v>0</v>
      </c>
      <c r="I1922" s="90">
        <v>0</v>
      </c>
      <c r="J1922" s="15">
        <v>0</v>
      </c>
      <c r="K1922" s="15">
        <v>4010</v>
      </c>
      <c r="L1922" s="15">
        <v>3981</v>
      </c>
      <c r="M1922" s="15">
        <v>7991</v>
      </c>
      <c r="O1922" s="13"/>
      <c r="P1922" s="13"/>
    </row>
    <row r="1923" spans="1:16" ht="12.9" customHeight="1" x14ac:dyDescent="0.2">
      <c r="A1923" s="11" t="str">
        <f t="shared" si="38"/>
        <v>KARRATHA2016</v>
      </c>
      <c r="B1923" s="93" t="s">
        <v>59</v>
      </c>
      <c r="C1923" s="12">
        <v>2016</v>
      </c>
      <c r="D1923" s="89"/>
      <c r="E1923" s="94">
        <v>3600</v>
      </c>
      <c r="F1923" s="94">
        <v>3544</v>
      </c>
      <c r="G1923" s="94">
        <v>7144</v>
      </c>
      <c r="H1923" s="94">
        <v>0</v>
      </c>
      <c r="I1923" s="94">
        <v>0</v>
      </c>
      <c r="J1923" s="94">
        <v>0</v>
      </c>
      <c r="K1923" s="15">
        <v>3600</v>
      </c>
      <c r="L1923" s="15">
        <v>3544</v>
      </c>
      <c r="M1923" s="15">
        <v>7144</v>
      </c>
      <c r="O1923" s="13"/>
      <c r="P1923" s="13"/>
    </row>
    <row r="1924" spans="1:16" ht="12.9" customHeight="1" x14ac:dyDescent="0.2">
      <c r="A1924" s="11" t="str">
        <f t="shared" si="38"/>
        <v>KARRATHA2017</v>
      </c>
      <c r="B1924" s="95" t="s">
        <v>59</v>
      </c>
      <c r="C1924" s="88">
        <v>2017</v>
      </c>
      <c r="D1924" s="89"/>
      <c r="E1924" s="15">
        <v>3128</v>
      </c>
      <c r="F1924" s="15">
        <v>3093</v>
      </c>
      <c r="G1924" s="15">
        <v>6221</v>
      </c>
      <c r="H1924" s="90">
        <v>0</v>
      </c>
      <c r="I1924" s="90">
        <v>0</v>
      </c>
      <c r="J1924" s="15">
        <v>0</v>
      </c>
      <c r="K1924" s="15">
        <v>3128</v>
      </c>
      <c r="L1924" s="15">
        <v>3093</v>
      </c>
      <c r="M1924" s="15">
        <v>6221</v>
      </c>
      <c r="O1924" s="13"/>
      <c r="P1924" s="13"/>
    </row>
    <row r="1925" spans="1:16" ht="12.9" customHeight="1" x14ac:dyDescent="0.2">
      <c r="A1925" s="11" t="str">
        <f t="shared" si="38"/>
        <v>KARRATHA2018</v>
      </c>
      <c r="B1925" s="3" t="s">
        <v>59</v>
      </c>
      <c r="C1925" s="12">
        <v>2018</v>
      </c>
      <c r="E1925" s="13">
        <v>2995</v>
      </c>
      <c r="F1925" s="13">
        <v>2980</v>
      </c>
      <c r="G1925" s="13">
        <v>5975</v>
      </c>
      <c r="H1925" s="13">
        <v>0</v>
      </c>
      <c r="I1925" s="13">
        <v>0</v>
      </c>
      <c r="J1925" s="13">
        <v>0</v>
      </c>
      <c r="K1925" s="15">
        <v>2995</v>
      </c>
      <c r="L1925" s="15">
        <v>2980</v>
      </c>
      <c r="M1925" s="15">
        <v>5975</v>
      </c>
      <c r="O1925" s="13"/>
      <c r="P1925" s="13"/>
    </row>
    <row r="1926" spans="1:16" ht="12.9" customHeight="1" x14ac:dyDescent="0.2">
      <c r="A1926" s="11" t="str">
        <f t="shared" si="38"/>
        <v>KARRATHA2019</v>
      </c>
      <c r="B1926" s="3" t="s">
        <v>59</v>
      </c>
      <c r="C1926" s="12">
        <v>2019</v>
      </c>
      <c r="E1926" s="13">
        <v>2996</v>
      </c>
      <c r="F1926" s="13">
        <v>2980</v>
      </c>
      <c r="G1926" s="13">
        <v>5976</v>
      </c>
      <c r="H1926" s="13">
        <v>0</v>
      </c>
      <c r="I1926" s="13">
        <v>0</v>
      </c>
      <c r="J1926" s="13">
        <v>0</v>
      </c>
      <c r="K1926" s="15">
        <v>2996</v>
      </c>
      <c r="L1926" s="15">
        <v>2980</v>
      </c>
      <c r="M1926" s="15">
        <v>5976</v>
      </c>
      <c r="O1926" s="13"/>
      <c r="P1926" s="13"/>
    </row>
    <row r="1927" spans="1:16" ht="12.9" customHeight="1" x14ac:dyDescent="0.2">
      <c r="A1927" s="11" t="str">
        <f t="shared" si="38"/>
        <v>KARRATHA2020</v>
      </c>
      <c r="B1927" s="95" t="s">
        <v>59</v>
      </c>
      <c r="C1927" s="88">
        <v>2020</v>
      </c>
      <c r="D1927" s="89"/>
      <c r="E1927" s="15">
        <v>1736</v>
      </c>
      <c r="F1927" s="15">
        <v>1727</v>
      </c>
      <c r="G1927" s="15">
        <v>3463</v>
      </c>
      <c r="H1927" s="90">
        <v>0</v>
      </c>
      <c r="I1927" s="90">
        <v>0</v>
      </c>
      <c r="J1927" s="15">
        <v>0</v>
      </c>
      <c r="K1927" s="15">
        <v>1736</v>
      </c>
      <c r="L1927" s="15">
        <v>1727</v>
      </c>
      <c r="M1927" s="15">
        <v>3463</v>
      </c>
      <c r="O1927" s="13"/>
      <c r="P1927" s="13"/>
    </row>
    <row r="1928" spans="1:16" ht="12.9" customHeight="1" x14ac:dyDescent="0.2">
      <c r="A1928" s="11" t="str">
        <f t="shared" si="38"/>
        <v>KARRATHA2021</v>
      </c>
      <c r="B1928" s="3" t="s">
        <v>59</v>
      </c>
      <c r="C1928" s="12">
        <v>2021</v>
      </c>
      <c r="E1928" s="13">
        <v>2274</v>
      </c>
      <c r="F1928" s="13">
        <v>2262</v>
      </c>
      <c r="G1928" s="13">
        <v>4536</v>
      </c>
      <c r="H1928" s="13">
        <v>0</v>
      </c>
      <c r="I1928" s="13">
        <v>0</v>
      </c>
      <c r="J1928" s="13">
        <v>0</v>
      </c>
      <c r="K1928" s="15">
        <v>2274</v>
      </c>
      <c r="L1928" s="15">
        <v>2262</v>
      </c>
      <c r="M1928" s="15">
        <v>4536</v>
      </c>
      <c r="O1928" s="13"/>
      <c r="P1928" s="13"/>
    </row>
    <row r="1929" spans="1:16" ht="12.9" customHeight="1" x14ac:dyDescent="0.2">
      <c r="A1929" s="11" t="str">
        <f t="shared" si="38"/>
        <v>KARRATHA2022</v>
      </c>
      <c r="B1929" s="3" t="s">
        <v>59</v>
      </c>
      <c r="C1929" s="12">
        <v>2022</v>
      </c>
      <c r="E1929" s="13">
        <v>2314</v>
      </c>
      <c r="F1929" s="13">
        <v>2301</v>
      </c>
      <c r="G1929" s="13">
        <v>4615</v>
      </c>
      <c r="H1929" s="13">
        <v>0</v>
      </c>
      <c r="I1929" s="13">
        <v>0</v>
      </c>
      <c r="J1929" s="13">
        <v>0</v>
      </c>
      <c r="K1929" s="15">
        <v>2314</v>
      </c>
      <c r="L1929" s="15">
        <v>2301</v>
      </c>
      <c r="M1929" s="15">
        <v>4615</v>
      </c>
      <c r="O1929" s="13"/>
      <c r="P1929" s="13"/>
    </row>
    <row r="1930" spans="1:16" ht="12.9" customHeight="1" x14ac:dyDescent="0.2">
      <c r="A1930" s="11" t="str">
        <f t="shared" si="38"/>
        <v>KARRATHA2023</v>
      </c>
      <c r="B1930" s="3" t="s">
        <v>59</v>
      </c>
      <c r="C1930" s="12">
        <v>2023</v>
      </c>
      <c r="E1930" s="13">
        <v>2507</v>
      </c>
      <c r="F1930" s="13">
        <v>2500</v>
      </c>
      <c r="G1930" s="13">
        <v>5007</v>
      </c>
      <c r="H1930" s="13">
        <v>0</v>
      </c>
      <c r="I1930" s="13">
        <v>0</v>
      </c>
      <c r="J1930" s="13">
        <v>0</v>
      </c>
      <c r="K1930" s="15">
        <v>2507</v>
      </c>
      <c r="L1930" s="15">
        <v>2500</v>
      </c>
      <c r="M1930" s="15">
        <v>5007</v>
      </c>
      <c r="O1930" s="13"/>
      <c r="P1930" s="13"/>
    </row>
    <row r="1931" spans="1:16" ht="12.9" customHeight="1" x14ac:dyDescent="0.2">
      <c r="A1931" s="11" t="str">
        <f t="shared" si="38"/>
        <v>KARRATHA2024</v>
      </c>
      <c r="B1931" s="95" t="s">
        <v>59</v>
      </c>
      <c r="C1931" s="88">
        <v>2024</v>
      </c>
      <c r="D1931" s="89"/>
      <c r="E1931" s="15">
        <v>2990</v>
      </c>
      <c r="F1931" s="15">
        <v>2978</v>
      </c>
      <c r="G1931" s="15">
        <v>5968</v>
      </c>
      <c r="H1931" s="90">
        <v>0</v>
      </c>
      <c r="I1931" s="90">
        <v>0</v>
      </c>
      <c r="J1931" s="15">
        <v>0</v>
      </c>
      <c r="K1931" s="15">
        <v>2990</v>
      </c>
      <c r="L1931" s="15">
        <v>2978</v>
      </c>
      <c r="M1931" s="15">
        <v>5968</v>
      </c>
      <c r="O1931" s="13"/>
      <c r="P1931" s="13"/>
    </row>
    <row r="1932" spans="1:16" ht="12.9" customHeight="1" x14ac:dyDescent="0.2">
      <c r="A1932" s="11" t="str">
        <f t="shared" si="38"/>
        <v>KING ISLAND1985</v>
      </c>
      <c r="B1932" s="3" t="s">
        <v>58</v>
      </c>
      <c r="C1932" s="12">
        <v>1985</v>
      </c>
      <c r="E1932" s="13">
        <v>1231</v>
      </c>
      <c r="F1932" s="13">
        <v>1212</v>
      </c>
      <c r="G1932" s="13">
        <v>2443</v>
      </c>
      <c r="H1932" s="13">
        <v>0</v>
      </c>
      <c r="I1932" s="13">
        <v>0</v>
      </c>
      <c r="J1932" s="13">
        <v>0</v>
      </c>
      <c r="K1932" s="15">
        <v>1231</v>
      </c>
      <c r="L1932" s="15">
        <v>1212</v>
      </c>
      <c r="M1932" s="15">
        <v>2443</v>
      </c>
      <c r="O1932" s="13"/>
      <c r="P1932" s="13"/>
    </row>
    <row r="1933" spans="1:16" ht="12.9" customHeight="1" x14ac:dyDescent="0.2">
      <c r="A1933" s="11" t="str">
        <f t="shared" si="38"/>
        <v>KING ISLAND1986</v>
      </c>
      <c r="B1933" s="93" t="s">
        <v>58</v>
      </c>
      <c r="C1933" s="88">
        <v>1986</v>
      </c>
      <c r="D1933" s="89"/>
      <c r="E1933" s="15">
        <v>1111</v>
      </c>
      <c r="F1933" s="15">
        <v>1106</v>
      </c>
      <c r="G1933" s="15">
        <v>2217</v>
      </c>
      <c r="H1933" s="15">
        <v>0</v>
      </c>
      <c r="I1933" s="15">
        <v>0</v>
      </c>
      <c r="J1933" s="15">
        <v>0</v>
      </c>
      <c r="K1933" s="15">
        <v>1111</v>
      </c>
      <c r="L1933" s="15">
        <v>1106</v>
      </c>
      <c r="M1933" s="15">
        <v>2217</v>
      </c>
      <c r="O1933" s="13"/>
      <c r="P1933" s="13"/>
    </row>
    <row r="1934" spans="1:16" ht="12.9" customHeight="1" x14ac:dyDescent="0.2">
      <c r="A1934" s="11" t="str">
        <f t="shared" si="38"/>
        <v>KING ISLAND1987</v>
      </c>
      <c r="B1934" s="3" t="s">
        <v>58</v>
      </c>
      <c r="C1934" s="12">
        <v>1987</v>
      </c>
      <c r="E1934" s="13">
        <v>2065</v>
      </c>
      <c r="F1934" s="13">
        <v>2065</v>
      </c>
      <c r="G1934" s="13">
        <v>4130</v>
      </c>
      <c r="H1934" s="13">
        <v>0</v>
      </c>
      <c r="I1934" s="13">
        <v>0</v>
      </c>
      <c r="J1934" s="13">
        <v>0</v>
      </c>
      <c r="K1934" s="15">
        <v>2065</v>
      </c>
      <c r="L1934" s="15">
        <v>2065</v>
      </c>
      <c r="M1934" s="15">
        <v>4130</v>
      </c>
      <c r="O1934" s="13"/>
      <c r="P1934" s="13"/>
    </row>
    <row r="1935" spans="1:16" ht="12.9" customHeight="1" x14ac:dyDescent="0.2">
      <c r="A1935" s="11" t="str">
        <f t="shared" si="38"/>
        <v>KING ISLAND1988</v>
      </c>
      <c r="B1935" s="91" t="s">
        <v>58</v>
      </c>
      <c r="C1935" s="16">
        <v>1988</v>
      </c>
      <c r="D1935" s="89"/>
      <c r="E1935" s="92">
        <v>2649</v>
      </c>
      <c r="F1935" s="92">
        <v>2598</v>
      </c>
      <c r="G1935" s="92">
        <v>5247</v>
      </c>
      <c r="H1935" s="92">
        <v>0</v>
      </c>
      <c r="I1935" s="92">
        <v>0</v>
      </c>
      <c r="J1935" s="92">
        <v>0</v>
      </c>
      <c r="K1935" s="15">
        <v>2649</v>
      </c>
      <c r="L1935" s="15">
        <v>2598</v>
      </c>
      <c r="M1935" s="15">
        <v>5247</v>
      </c>
      <c r="O1935" s="13"/>
      <c r="P1935" s="13"/>
    </row>
    <row r="1936" spans="1:16" ht="12.9" customHeight="1" x14ac:dyDescent="0.2">
      <c r="A1936" s="11" t="str">
        <f t="shared" si="38"/>
        <v>KING ISLAND1989</v>
      </c>
      <c r="B1936" s="95" t="s">
        <v>58</v>
      </c>
      <c r="C1936" s="88">
        <v>1989</v>
      </c>
      <c r="D1936" s="89"/>
      <c r="E1936" s="15">
        <v>2641</v>
      </c>
      <c r="F1936" s="15">
        <v>2625</v>
      </c>
      <c r="G1936" s="15">
        <v>5266</v>
      </c>
      <c r="H1936" s="90">
        <v>0</v>
      </c>
      <c r="I1936" s="90">
        <v>0</v>
      </c>
      <c r="J1936" s="15">
        <v>0</v>
      </c>
      <c r="K1936" s="15">
        <v>2641</v>
      </c>
      <c r="L1936" s="15">
        <v>2625</v>
      </c>
      <c r="M1936" s="15">
        <v>5266</v>
      </c>
      <c r="O1936" s="13"/>
      <c r="P1936" s="13"/>
    </row>
    <row r="1937" spans="1:16" ht="12.9" customHeight="1" x14ac:dyDescent="0.2">
      <c r="A1937" s="11" t="str">
        <f t="shared" si="38"/>
        <v>KING ISLAND1990</v>
      </c>
      <c r="B1937" s="93" t="s">
        <v>58</v>
      </c>
      <c r="C1937" s="88">
        <v>1990</v>
      </c>
      <c r="D1937" s="89"/>
      <c r="E1937" s="15">
        <v>2689</v>
      </c>
      <c r="F1937" s="15">
        <v>2658</v>
      </c>
      <c r="G1937" s="15">
        <v>5347</v>
      </c>
      <c r="H1937" s="15">
        <v>0</v>
      </c>
      <c r="I1937" s="15">
        <v>0</v>
      </c>
      <c r="J1937" s="15">
        <v>0</v>
      </c>
      <c r="K1937" s="15">
        <v>2689</v>
      </c>
      <c r="L1937" s="15">
        <v>2658</v>
      </c>
      <c r="M1937" s="15">
        <v>5347</v>
      </c>
      <c r="O1937" s="13"/>
      <c r="P1937" s="13"/>
    </row>
    <row r="1938" spans="1:16" ht="12.9" customHeight="1" x14ac:dyDescent="0.2">
      <c r="A1938" s="11" t="str">
        <f t="shared" si="38"/>
        <v>KING ISLAND1991</v>
      </c>
      <c r="B1938" s="3" t="s">
        <v>58</v>
      </c>
      <c r="C1938" s="12">
        <v>1991</v>
      </c>
      <c r="E1938" s="13">
        <v>2831</v>
      </c>
      <c r="F1938" s="13">
        <v>2826</v>
      </c>
      <c r="G1938" s="13">
        <v>5657</v>
      </c>
      <c r="H1938" s="13">
        <v>0</v>
      </c>
      <c r="I1938" s="13">
        <v>0</v>
      </c>
      <c r="J1938" s="13">
        <v>0</v>
      </c>
      <c r="K1938" s="15">
        <v>2831</v>
      </c>
      <c r="L1938" s="15">
        <v>2826</v>
      </c>
      <c r="M1938" s="15">
        <v>5657</v>
      </c>
      <c r="O1938" s="13"/>
      <c r="P1938" s="13"/>
    </row>
    <row r="1939" spans="1:16" ht="12.9" customHeight="1" x14ac:dyDescent="0.2">
      <c r="A1939" s="11" t="str">
        <f t="shared" si="38"/>
        <v>KING ISLAND1992</v>
      </c>
      <c r="B1939" s="3" t="s">
        <v>58</v>
      </c>
      <c r="C1939" s="12">
        <v>1992</v>
      </c>
      <c r="E1939" s="13">
        <v>2743</v>
      </c>
      <c r="F1939" s="13">
        <v>2727</v>
      </c>
      <c r="G1939" s="13">
        <v>5470</v>
      </c>
      <c r="H1939" s="13">
        <v>0</v>
      </c>
      <c r="I1939" s="13">
        <v>0</v>
      </c>
      <c r="J1939" s="13">
        <v>0</v>
      </c>
      <c r="K1939" s="15">
        <v>2743</v>
      </c>
      <c r="L1939" s="15">
        <v>2727</v>
      </c>
      <c r="M1939" s="15">
        <v>5470</v>
      </c>
      <c r="O1939" s="13"/>
      <c r="P1939" s="13"/>
    </row>
    <row r="1940" spans="1:16" ht="12.9" customHeight="1" x14ac:dyDescent="0.2">
      <c r="A1940" s="11" t="str">
        <f t="shared" si="38"/>
        <v>KING ISLAND1993</v>
      </c>
      <c r="B1940" s="3" t="s">
        <v>58</v>
      </c>
      <c r="C1940" s="12">
        <v>1993</v>
      </c>
      <c r="E1940" s="13">
        <v>2996</v>
      </c>
      <c r="F1940" s="13">
        <v>2986</v>
      </c>
      <c r="G1940" s="13">
        <v>5982</v>
      </c>
      <c r="H1940" s="13">
        <v>0</v>
      </c>
      <c r="I1940" s="13">
        <v>0</v>
      </c>
      <c r="J1940" s="13">
        <v>0</v>
      </c>
      <c r="K1940" s="15">
        <v>2996</v>
      </c>
      <c r="L1940" s="15">
        <v>2986</v>
      </c>
      <c r="M1940" s="15">
        <v>5982</v>
      </c>
      <c r="O1940" s="13"/>
      <c r="P1940" s="13"/>
    </row>
    <row r="1941" spans="1:16" ht="12.9" customHeight="1" x14ac:dyDescent="0.2">
      <c r="A1941" s="11" t="str">
        <f t="shared" si="38"/>
        <v>KING ISLAND1994</v>
      </c>
      <c r="B1941" s="3" t="s">
        <v>58</v>
      </c>
      <c r="C1941" s="12">
        <v>1994</v>
      </c>
      <c r="E1941" s="13">
        <v>3065</v>
      </c>
      <c r="F1941" s="13">
        <v>3058</v>
      </c>
      <c r="G1941" s="13">
        <v>6123</v>
      </c>
      <c r="H1941" s="13">
        <v>0</v>
      </c>
      <c r="I1941" s="13">
        <v>0</v>
      </c>
      <c r="J1941" s="13">
        <v>0</v>
      </c>
      <c r="K1941" s="15">
        <v>3065</v>
      </c>
      <c r="L1941" s="15">
        <v>3058</v>
      </c>
      <c r="M1941" s="15">
        <v>6123</v>
      </c>
      <c r="O1941" s="13"/>
      <c r="P1941" s="13"/>
    </row>
    <row r="1942" spans="1:16" ht="12.9" customHeight="1" x14ac:dyDescent="0.2">
      <c r="A1942" s="11" t="str">
        <f t="shared" si="38"/>
        <v>KING ISLAND1995</v>
      </c>
      <c r="B1942" s="93" t="s">
        <v>58</v>
      </c>
      <c r="C1942" s="88">
        <v>1995</v>
      </c>
      <c r="D1942" s="89"/>
      <c r="E1942" s="15">
        <v>3080</v>
      </c>
      <c r="F1942" s="15">
        <v>3075</v>
      </c>
      <c r="G1942" s="15">
        <v>6155</v>
      </c>
      <c r="H1942" s="15">
        <v>0</v>
      </c>
      <c r="I1942" s="15">
        <v>0</v>
      </c>
      <c r="J1942" s="15">
        <v>0</v>
      </c>
      <c r="K1942" s="15">
        <v>3080</v>
      </c>
      <c r="L1942" s="15">
        <v>3075</v>
      </c>
      <c r="M1942" s="15">
        <v>6155</v>
      </c>
      <c r="O1942" s="13"/>
      <c r="P1942" s="13"/>
    </row>
    <row r="1943" spans="1:16" ht="12.9" customHeight="1" x14ac:dyDescent="0.2">
      <c r="A1943" s="11" t="str">
        <f t="shared" si="38"/>
        <v>KING ISLAND1996</v>
      </c>
      <c r="B1943" s="93" t="s">
        <v>58</v>
      </c>
      <c r="C1943" s="88">
        <v>1996</v>
      </c>
      <c r="D1943" s="89"/>
      <c r="E1943" s="15">
        <v>2838</v>
      </c>
      <c r="F1943" s="15">
        <v>2829</v>
      </c>
      <c r="G1943" s="15">
        <v>5667</v>
      </c>
      <c r="H1943" s="15">
        <v>0</v>
      </c>
      <c r="I1943" s="15">
        <v>0</v>
      </c>
      <c r="J1943" s="15">
        <v>0</v>
      </c>
      <c r="K1943" s="15">
        <v>2838</v>
      </c>
      <c r="L1943" s="15">
        <v>2829</v>
      </c>
      <c r="M1943" s="15">
        <v>5667</v>
      </c>
      <c r="O1943" s="13"/>
      <c r="P1943" s="13"/>
    </row>
    <row r="1944" spans="1:16" ht="12.9" customHeight="1" x14ac:dyDescent="0.2">
      <c r="A1944" s="11" t="str">
        <f t="shared" si="38"/>
        <v>KING ISLAND1997</v>
      </c>
      <c r="B1944" s="95" t="s">
        <v>58</v>
      </c>
      <c r="C1944" s="88">
        <v>1997</v>
      </c>
      <c r="D1944" s="89"/>
      <c r="E1944" s="15">
        <v>3034</v>
      </c>
      <c r="F1944" s="15">
        <v>3035</v>
      </c>
      <c r="G1944" s="15">
        <v>6069</v>
      </c>
      <c r="H1944" s="90">
        <v>0</v>
      </c>
      <c r="I1944" s="90">
        <v>0</v>
      </c>
      <c r="J1944" s="15">
        <v>0</v>
      </c>
      <c r="K1944" s="15">
        <v>3034</v>
      </c>
      <c r="L1944" s="15">
        <v>3035</v>
      </c>
      <c r="M1944" s="15">
        <v>6069</v>
      </c>
      <c r="O1944" s="13"/>
      <c r="P1944" s="13"/>
    </row>
    <row r="1945" spans="1:16" ht="12.9" customHeight="1" x14ac:dyDescent="0.2">
      <c r="A1945" s="11" t="str">
        <f t="shared" si="38"/>
        <v>KING ISLAND1998</v>
      </c>
      <c r="B1945" s="3" t="s">
        <v>58</v>
      </c>
      <c r="C1945" s="12">
        <v>1998</v>
      </c>
      <c r="E1945" s="13">
        <v>3601</v>
      </c>
      <c r="F1945" s="13">
        <v>3601</v>
      </c>
      <c r="G1945" s="13">
        <v>7202</v>
      </c>
      <c r="H1945" s="13">
        <v>0</v>
      </c>
      <c r="I1945" s="13">
        <v>0</v>
      </c>
      <c r="J1945" s="13">
        <v>0</v>
      </c>
      <c r="K1945" s="15">
        <v>3601</v>
      </c>
      <c r="L1945" s="15">
        <v>3601</v>
      </c>
      <c r="M1945" s="15">
        <v>7202</v>
      </c>
      <c r="O1945" s="13"/>
      <c r="P1945" s="13"/>
    </row>
    <row r="1946" spans="1:16" ht="12.9" customHeight="1" x14ac:dyDescent="0.2">
      <c r="A1946" s="11" t="str">
        <f t="shared" si="38"/>
        <v>KING ISLAND1999</v>
      </c>
      <c r="B1946" s="95" t="s">
        <v>58</v>
      </c>
      <c r="C1946" s="88">
        <v>1999</v>
      </c>
      <c r="D1946" s="89"/>
      <c r="E1946" s="15">
        <v>2953</v>
      </c>
      <c r="F1946" s="15">
        <v>2953</v>
      </c>
      <c r="G1946" s="15">
        <v>5906</v>
      </c>
      <c r="H1946" s="90">
        <v>0</v>
      </c>
      <c r="I1946" s="90">
        <v>0</v>
      </c>
      <c r="J1946" s="15">
        <v>0</v>
      </c>
      <c r="K1946" s="15">
        <v>2953</v>
      </c>
      <c r="L1946" s="15">
        <v>2953</v>
      </c>
      <c r="M1946" s="15">
        <v>5906</v>
      </c>
      <c r="O1946" s="13"/>
      <c r="P1946" s="13"/>
    </row>
    <row r="1947" spans="1:16" ht="12.9" customHeight="1" x14ac:dyDescent="0.2">
      <c r="A1947" s="11" t="str">
        <f t="shared" si="38"/>
        <v>KING ISLAND2000</v>
      </c>
      <c r="B1947" s="95" t="s">
        <v>58</v>
      </c>
      <c r="C1947" s="88">
        <v>2000</v>
      </c>
      <c r="D1947" s="89"/>
      <c r="E1947" s="15">
        <v>1812</v>
      </c>
      <c r="F1947" s="15">
        <v>1812</v>
      </c>
      <c r="G1947" s="15">
        <v>3624</v>
      </c>
      <c r="H1947" s="90">
        <v>0</v>
      </c>
      <c r="I1947" s="90">
        <v>0</v>
      </c>
      <c r="J1947" s="15">
        <v>0</v>
      </c>
      <c r="K1947" s="15">
        <v>1812</v>
      </c>
      <c r="L1947" s="15">
        <v>1812</v>
      </c>
      <c r="M1947" s="15">
        <v>3624</v>
      </c>
      <c r="O1947" s="13"/>
      <c r="P1947" s="13"/>
    </row>
    <row r="1948" spans="1:16" ht="12.9" customHeight="1" x14ac:dyDescent="0.2">
      <c r="A1948" s="11" t="str">
        <f t="shared" si="38"/>
        <v>KING ISLAND2001</v>
      </c>
      <c r="B1948" s="3" t="s">
        <v>58</v>
      </c>
      <c r="C1948" s="12">
        <v>2001</v>
      </c>
      <c r="E1948" s="13">
        <v>1748</v>
      </c>
      <c r="F1948" s="13">
        <v>1748</v>
      </c>
      <c r="G1948" s="13">
        <v>3496</v>
      </c>
      <c r="H1948" s="13">
        <v>0</v>
      </c>
      <c r="I1948" s="13">
        <v>0</v>
      </c>
      <c r="J1948" s="13">
        <v>0</v>
      </c>
      <c r="K1948" s="15">
        <v>1748</v>
      </c>
      <c r="L1948" s="15">
        <v>1748</v>
      </c>
      <c r="M1948" s="15">
        <v>3496</v>
      </c>
      <c r="O1948" s="13"/>
      <c r="P1948" s="13"/>
    </row>
    <row r="1949" spans="1:16" ht="12.9" customHeight="1" x14ac:dyDescent="0.2">
      <c r="A1949" s="11" t="str">
        <f t="shared" si="38"/>
        <v>KING ISLAND2002</v>
      </c>
      <c r="B1949" s="3" t="s">
        <v>58</v>
      </c>
      <c r="C1949" s="12">
        <v>2002</v>
      </c>
      <c r="E1949" s="13">
        <v>1307</v>
      </c>
      <c r="F1949" s="13">
        <v>1311</v>
      </c>
      <c r="G1949" s="13">
        <v>2618</v>
      </c>
      <c r="H1949" s="13">
        <v>0</v>
      </c>
      <c r="I1949" s="13">
        <v>0</v>
      </c>
      <c r="J1949" s="13">
        <v>0</v>
      </c>
      <c r="K1949" s="15">
        <v>1307</v>
      </c>
      <c r="L1949" s="15">
        <v>1311</v>
      </c>
      <c r="M1949" s="15">
        <v>2618</v>
      </c>
      <c r="O1949" s="13"/>
      <c r="P1949" s="13"/>
    </row>
    <row r="1950" spans="1:16" ht="12.9" customHeight="1" x14ac:dyDescent="0.2">
      <c r="A1950" s="11" t="str">
        <f t="shared" si="38"/>
        <v>KING ISLAND2003</v>
      </c>
      <c r="B1950" s="3" t="s">
        <v>58</v>
      </c>
      <c r="C1950" s="12">
        <v>2003</v>
      </c>
      <c r="E1950" s="13">
        <v>1208</v>
      </c>
      <c r="F1950" s="13">
        <v>1211</v>
      </c>
      <c r="G1950" s="13">
        <v>2419</v>
      </c>
      <c r="H1950" s="13">
        <v>0</v>
      </c>
      <c r="I1950" s="13">
        <v>0</v>
      </c>
      <c r="J1950" s="13">
        <v>0</v>
      </c>
      <c r="K1950" s="15">
        <v>1208</v>
      </c>
      <c r="L1950" s="15">
        <v>1211</v>
      </c>
      <c r="M1950" s="15">
        <v>2419</v>
      </c>
      <c r="O1950" s="13"/>
      <c r="P1950" s="13"/>
    </row>
    <row r="1951" spans="1:16" ht="12.9" customHeight="1" x14ac:dyDescent="0.2">
      <c r="A1951" s="11" t="str">
        <f t="shared" si="38"/>
        <v>KING ISLAND2004</v>
      </c>
      <c r="B1951" s="3" t="s">
        <v>58</v>
      </c>
      <c r="C1951" s="12">
        <v>2004</v>
      </c>
      <c r="E1951" s="13">
        <v>2009</v>
      </c>
      <c r="F1951" s="13">
        <v>2009</v>
      </c>
      <c r="G1951" s="13">
        <v>4018</v>
      </c>
      <c r="H1951" s="13">
        <v>0</v>
      </c>
      <c r="I1951" s="13">
        <v>0</v>
      </c>
      <c r="J1951" s="13">
        <v>0</v>
      </c>
      <c r="K1951" s="15">
        <v>2009</v>
      </c>
      <c r="L1951" s="15">
        <v>2009</v>
      </c>
      <c r="M1951" s="15">
        <v>4018</v>
      </c>
      <c r="O1951" s="13"/>
      <c r="P1951" s="13"/>
    </row>
    <row r="1952" spans="1:16" ht="12.9" customHeight="1" x14ac:dyDescent="0.2">
      <c r="A1952" s="11" t="str">
        <f t="shared" si="38"/>
        <v>KING ISLAND2005</v>
      </c>
      <c r="B1952" s="3" t="s">
        <v>58</v>
      </c>
      <c r="C1952" s="12">
        <v>2005</v>
      </c>
      <c r="E1952" s="13">
        <v>1626</v>
      </c>
      <c r="F1952" s="13">
        <v>1625</v>
      </c>
      <c r="G1952" s="13">
        <v>3251</v>
      </c>
      <c r="H1952" s="13">
        <v>0</v>
      </c>
      <c r="I1952" s="13">
        <v>0</v>
      </c>
      <c r="J1952" s="13">
        <v>0</v>
      </c>
      <c r="K1952" s="15">
        <v>1626</v>
      </c>
      <c r="L1952" s="15">
        <v>1625</v>
      </c>
      <c r="M1952" s="15">
        <v>3251</v>
      </c>
      <c r="O1952" s="13"/>
      <c r="P1952" s="13"/>
    </row>
    <row r="1953" spans="1:16" ht="12.9" customHeight="1" x14ac:dyDescent="0.2">
      <c r="A1953" s="11" t="str">
        <f t="shared" si="38"/>
        <v>KING ISLAND2006</v>
      </c>
      <c r="B1953" s="95" t="s">
        <v>58</v>
      </c>
      <c r="C1953" s="88">
        <v>2006</v>
      </c>
      <c r="D1953" s="89"/>
      <c r="E1953" s="15">
        <v>1636</v>
      </c>
      <c r="F1953" s="15">
        <v>1636</v>
      </c>
      <c r="G1953" s="15">
        <v>3272</v>
      </c>
      <c r="H1953" s="90">
        <v>0</v>
      </c>
      <c r="I1953" s="90">
        <v>0</v>
      </c>
      <c r="J1953" s="15">
        <v>0</v>
      </c>
      <c r="K1953" s="15">
        <v>1636</v>
      </c>
      <c r="L1953" s="15">
        <v>1636</v>
      </c>
      <c r="M1953" s="15">
        <v>3272</v>
      </c>
      <c r="O1953" s="13"/>
      <c r="P1953" s="13"/>
    </row>
    <row r="1954" spans="1:16" ht="12.9" customHeight="1" x14ac:dyDescent="0.2">
      <c r="A1954" s="11" t="str">
        <f t="shared" si="38"/>
        <v>KING ISLAND2007</v>
      </c>
      <c r="B1954" s="3" t="s">
        <v>58</v>
      </c>
      <c r="C1954" s="12">
        <v>2007</v>
      </c>
      <c r="E1954" s="13">
        <v>1650</v>
      </c>
      <c r="F1954" s="13">
        <v>1650</v>
      </c>
      <c r="G1954" s="13">
        <v>3300</v>
      </c>
      <c r="H1954" s="13">
        <v>0</v>
      </c>
      <c r="I1954" s="13">
        <v>0</v>
      </c>
      <c r="J1954" s="13">
        <v>0</v>
      </c>
      <c r="K1954" s="15">
        <v>1650</v>
      </c>
      <c r="L1954" s="15">
        <v>1650</v>
      </c>
      <c r="M1954" s="15">
        <v>3300</v>
      </c>
      <c r="O1954" s="13"/>
      <c r="P1954" s="13"/>
    </row>
    <row r="1955" spans="1:16" ht="12.9" customHeight="1" x14ac:dyDescent="0.2">
      <c r="A1955" s="11" t="str">
        <f t="shared" si="38"/>
        <v>KING ISLAND2008</v>
      </c>
      <c r="B1955" s="3" t="s">
        <v>58</v>
      </c>
      <c r="C1955" s="12">
        <v>2008</v>
      </c>
      <c r="E1955" s="13">
        <v>1658</v>
      </c>
      <c r="F1955" s="13">
        <v>1658</v>
      </c>
      <c r="G1955" s="13">
        <v>3316</v>
      </c>
      <c r="H1955" s="13">
        <v>0</v>
      </c>
      <c r="I1955" s="13">
        <v>0</v>
      </c>
      <c r="J1955" s="13">
        <v>0</v>
      </c>
      <c r="K1955" s="15">
        <v>1658</v>
      </c>
      <c r="L1955" s="15">
        <v>1658</v>
      </c>
      <c r="M1955" s="15">
        <v>3316</v>
      </c>
      <c r="O1955" s="13"/>
      <c r="P1955" s="13"/>
    </row>
    <row r="1956" spans="1:16" ht="12.9" customHeight="1" x14ac:dyDescent="0.2">
      <c r="A1956" s="11" t="str">
        <f t="shared" si="38"/>
        <v>KING ISLAND2009</v>
      </c>
      <c r="B1956" s="95" t="s">
        <v>58</v>
      </c>
      <c r="C1956" s="88">
        <v>2009</v>
      </c>
      <c r="D1956" s="89"/>
      <c r="E1956" s="15">
        <v>1634</v>
      </c>
      <c r="F1956" s="15">
        <v>1634</v>
      </c>
      <c r="G1956" s="15">
        <v>3268</v>
      </c>
      <c r="H1956" s="90">
        <v>0</v>
      </c>
      <c r="I1956" s="90">
        <v>0</v>
      </c>
      <c r="J1956" s="15">
        <v>0</v>
      </c>
      <c r="K1956" s="15">
        <v>1634</v>
      </c>
      <c r="L1956" s="15">
        <v>1634</v>
      </c>
      <c r="M1956" s="15">
        <v>3268</v>
      </c>
      <c r="O1956" s="13"/>
      <c r="P1956" s="13"/>
    </row>
    <row r="1957" spans="1:16" ht="12.9" customHeight="1" x14ac:dyDescent="0.2">
      <c r="A1957" s="11" t="str">
        <f t="shared" si="38"/>
        <v>KING ISLAND2010</v>
      </c>
      <c r="B1957" s="3" t="s">
        <v>58</v>
      </c>
      <c r="C1957" s="12">
        <v>2010</v>
      </c>
      <c r="E1957" s="13">
        <v>1635</v>
      </c>
      <c r="F1957" s="13">
        <v>1635</v>
      </c>
      <c r="G1957" s="13">
        <v>3270</v>
      </c>
      <c r="H1957" s="13">
        <v>0</v>
      </c>
      <c r="I1957" s="13">
        <v>0</v>
      </c>
      <c r="J1957" s="13">
        <v>0</v>
      </c>
      <c r="K1957" s="15">
        <v>1635</v>
      </c>
      <c r="L1957" s="15">
        <v>1635</v>
      </c>
      <c r="M1957" s="15">
        <v>3270</v>
      </c>
      <c r="O1957" s="13"/>
      <c r="P1957" s="13"/>
    </row>
    <row r="1958" spans="1:16" ht="12.9" customHeight="1" x14ac:dyDescent="0.2">
      <c r="A1958" s="11" t="str">
        <f t="shared" si="38"/>
        <v>KING ISLAND2011</v>
      </c>
      <c r="B1958" s="3" t="s">
        <v>58</v>
      </c>
      <c r="C1958" s="12">
        <v>2011</v>
      </c>
      <c r="E1958" s="13">
        <v>1763</v>
      </c>
      <c r="F1958" s="13">
        <v>1762</v>
      </c>
      <c r="G1958" s="13">
        <v>3525</v>
      </c>
      <c r="H1958" s="13">
        <v>0</v>
      </c>
      <c r="I1958" s="13">
        <v>0</v>
      </c>
      <c r="J1958" s="13">
        <v>0</v>
      </c>
      <c r="K1958" s="15">
        <v>1763</v>
      </c>
      <c r="L1958" s="15">
        <v>1762</v>
      </c>
      <c r="M1958" s="15">
        <v>3525</v>
      </c>
      <c r="O1958" s="13"/>
      <c r="P1958" s="13"/>
    </row>
    <row r="1959" spans="1:16" ht="12.9" customHeight="1" x14ac:dyDescent="0.2">
      <c r="A1959" s="11" t="str">
        <f t="shared" si="38"/>
        <v>KING ISLAND2012</v>
      </c>
      <c r="B1959" s="95" t="s">
        <v>58</v>
      </c>
      <c r="C1959" s="88">
        <v>2012</v>
      </c>
      <c r="D1959" s="89"/>
      <c r="E1959" s="15">
        <v>1939</v>
      </c>
      <c r="F1959" s="15">
        <v>1942</v>
      </c>
      <c r="G1959" s="15">
        <v>3881</v>
      </c>
      <c r="H1959" s="90">
        <v>0</v>
      </c>
      <c r="I1959" s="90">
        <v>0</v>
      </c>
      <c r="J1959" s="15">
        <v>0</v>
      </c>
      <c r="K1959" s="15">
        <v>1939</v>
      </c>
      <c r="L1959" s="15">
        <v>1942</v>
      </c>
      <c r="M1959" s="15">
        <v>3881</v>
      </c>
      <c r="O1959" s="13"/>
      <c r="P1959" s="13"/>
    </row>
    <row r="1960" spans="1:16" ht="12.9" customHeight="1" x14ac:dyDescent="0.2">
      <c r="A1960" s="11" t="str">
        <f t="shared" si="38"/>
        <v>KING ISLAND2013</v>
      </c>
      <c r="B1960" s="3" t="s">
        <v>58</v>
      </c>
      <c r="C1960" s="12">
        <v>2013</v>
      </c>
      <c r="E1960" s="13">
        <v>2085</v>
      </c>
      <c r="F1960" s="13">
        <v>2093</v>
      </c>
      <c r="G1960" s="13">
        <v>4178</v>
      </c>
      <c r="H1960" s="13">
        <v>0</v>
      </c>
      <c r="I1960" s="13">
        <v>0</v>
      </c>
      <c r="J1960" s="13">
        <v>0</v>
      </c>
      <c r="K1960" s="15">
        <v>2085</v>
      </c>
      <c r="L1960" s="15">
        <v>2093</v>
      </c>
      <c r="M1960" s="15">
        <v>4178</v>
      </c>
      <c r="O1960" s="13"/>
      <c r="P1960" s="13"/>
    </row>
    <row r="1961" spans="1:16" ht="12.9" customHeight="1" x14ac:dyDescent="0.2">
      <c r="A1961" s="11" t="str">
        <f t="shared" si="38"/>
        <v>KING ISLAND2014</v>
      </c>
      <c r="B1961" s="91" t="s">
        <v>58</v>
      </c>
      <c r="C1961" s="16">
        <v>2014</v>
      </c>
      <c r="D1961" s="89"/>
      <c r="E1961" s="92">
        <v>2056</v>
      </c>
      <c r="F1961" s="92">
        <v>2050</v>
      </c>
      <c r="G1961" s="92">
        <v>4106</v>
      </c>
      <c r="H1961" s="92">
        <v>0</v>
      </c>
      <c r="I1961" s="92">
        <v>0</v>
      </c>
      <c r="J1961" s="92">
        <v>0</v>
      </c>
      <c r="K1961" s="15">
        <v>2056</v>
      </c>
      <c r="L1961" s="15">
        <v>2050</v>
      </c>
      <c r="M1961" s="15">
        <v>4106</v>
      </c>
      <c r="O1961" s="13"/>
      <c r="P1961" s="13"/>
    </row>
    <row r="1962" spans="1:16" ht="12.9" customHeight="1" x14ac:dyDescent="0.2">
      <c r="A1962" s="11" t="str">
        <f t="shared" si="38"/>
        <v>KING ISLAND2015</v>
      </c>
      <c r="B1962" s="95" t="s">
        <v>58</v>
      </c>
      <c r="C1962" s="88">
        <v>2015</v>
      </c>
      <c r="D1962" s="89"/>
      <c r="E1962" s="15">
        <v>2151</v>
      </c>
      <c r="F1962" s="15">
        <v>2151</v>
      </c>
      <c r="G1962" s="15">
        <v>4302</v>
      </c>
      <c r="H1962" s="90">
        <v>0</v>
      </c>
      <c r="I1962" s="90">
        <v>0</v>
      </c>
      <c r="J1962" s="15">
        <v>0</v>
      </c>
      <c r="K1962" s="15">
        <v>2151</v>
      </c>
      <c r="L1962" s="15">
        <v>2151</v>
      </c>
      <c r="M1962" s="15">
        <v>4302</v>
      </c>
      <c r="O1962" s="13"/>
      <c r="P1962" s="13"/>
    </row>
    <row r="1963" spans="1:16" ht="12.9" customHeight="1" x14ac:dyDescent="0.2">
      <c r="A1963" s="11" t="str">
        <f t="shared" si="38"/>
        <v>KING ISLAND2016</v>
      </c>
      <c r="B1963" s="3" t="s">
        <v>58</v>
      </c>
      <c r="C1963" s="12">
        <v>2016</v>
      </c>
      <c r="E1963" s="13">
        <v>2435</v>
      </c>
      <c r="F1963" s="13">
        <v>2435</v>
      </c>
      <c r="G1963" s="13">
        <v>4870</v>
      </c>
      <c r="H1963" s="13">
        <v>0</v>
      </c>
      <c r="I1963" s="13">
        <v>0</v>
      </c>
      <c r="J1963" s="13">
        <v>0</v>
      </c>
      <c r="K1963" s="15">
        <v>2435</v>
      </c>
      <c r="L1963" s="15">
        <v>2435</v>
      </c>
      <c r="M1963" s="15">
        <v>4870</v>
      </c>
      <c r="O1963" s="13"/>
      <c r="P1963" s="13"/>
    </row>
    <row r="1964" spans="1:16" ht="12.9" customHeight="1" x14ac:dyDescent="0.2">
      <c r="A1964" s="11" t="str">
        <f t="shared" si="38"/>
        <v>KING ISLAND2017</v>
      </c>
      <c r="B1964" s="3" t="s">
        <v>58</v>
      </c>
      <c r="C1964" s="12">
        <v>2017</v>
      </c>
      <c r="E1964" s="13">
        <v>2637</v>
      </c>
      <c r="F1964" s="13">
        <v>2635</v>
      </c>
      <c r="G1964" s="13">
        <v>5272</v>
      </c>
      <c r="H1964" s="13">
        <v>0</v>
      </c>
      <c r="I1964" s="13">
        <v>0</v>
      </c>
      <c r="J1964" s="13">
        <v>0</v>
      </c>
      <c r="K1964" s="15">
        <v>2637</v>
      </c>
      <c r="L1964" s="15">
        <v>2635</v>
      </c>
      <c r="M1964" s="15">
        <v>5272</v>
      </c>
      <c r="O1964" s="13"/>
      <c r="P1964" s="13"/>
    </row>
    <row r="1965" spans="1:16" ht="12.9" customHeight="1" x14ac:dyDescent="0.2">
      <c r="A1965" s="11" t="str">
        <f t="shared" si="38"/>
        <v>KING ISLAND2018</v>
      </c>
      <c r="B1965" s="3" t="s">
        <v>58</v>
      </c>
      <c r="C1965" s="12">
        <v>2018</v>
      </c>
      <c r="E1965" s="13">
        <v>2667</v>
      </c>
      <c r="F1965" s="13">
        <v>2677</v>
      </c>
      <c r="G1965" s="13">
        <v>5344</v>
      </c>
      <c r="H1965" s="13">
        <v>0</v>
      </c>
      <c r="I1965" s="13">
        <v>0</v>
      </c>
      <c r="J1965" s="13">
        <v>0</v>
      </c>
      <c r="K1965" s="15">
        <v>2667</v>
      </c>
      <c r="L1965" s="15">
        <v>2677</v>
      </c>
      <c r="M1965" s="15">
        <v>5344</v>
      </c>
      <c r="O1965" s="13"/>
      <c r="P1965" s="13"/>
    </row>
    <row r="1966" spans="1:16" ht="12.9" customHeight="1" x14ac:dyDescent="0.2">
      <c r="A1966" s="11" t="str">
        <f t="shared" si="38"/>
        <v>KING ISLAND2019</v>
      </c>
      <c r="B1966" s="3" t="s">
        <v>58</v>
      </c>
      <c r="C1966" s="12">
        <v>2019</v>
      </c>
      <c r="E1966" s="13">
        <v>2795</v>
      </c>
      <c r="F1966" s="13">
        <v>2795</v>
      </c>
      <c r="G1966" s="13">
        <v>5590</v>
      </c>
      <c r="H1966" s="13">
        <v>0</v>
      </c>
      <c r="I1966" s="13">
        <v>0</v>
      </c>
      <c r="J1966" s="13">
        <v>0</v>
      </c>
      <c r="K1966" s="15">
        <v>2795</v>
      </c>
      <c r="L1966" s="15">
        <v>2795</v>
      </c>
      <c r="M1966" s="15">
        <v>5590</v>
      </c>
      <c r="O1966" s="13"/>
      <c r="P1966" s="13"/>
    </row>
    <row r="1967" spans="1:16" ht="12.9" customHeight="1" x14ac:dyDescent="0.2">
      <c r="A1967" s="11" t="str">
        <f t="shared" si="38"/>
        <v>KING ISLAND2020</v>
      </c>
      <c r="B1967" s="93" t="s">
        <v>58</v>
      </c>
      <c r="C1967" s="88">
        <v>2020</v>
      </c>
      <c r="D1967" s="89"/>
      <c r="E1967" s="15">
        <v>2522</v>
      </c>
      <c r="F1967" s="15">
        <v>2520</v>
      </c>
      <c r="G1967" s="15">
        <v>5042</v>
      </c>
      <c r="H1967" s="15">
        <v>0</v>
      </c>
      <c r="I1967" s="15">
        <v>0</v>
      </c>
      <c r="J1967" s="15">
        <v>0</v>
      </c>
      <c r="K1967" s="15">
        <v>2522</v>
      </c>
      <c r="L1967" s="15">
        <v>2520</v>
      </c>
      <c r="M1967" s="15">
        <v>5042</v>
      </c>
      <c r="O1967" s="13"/>
      <c r="P1967" s="13"/>
    </row>
    <row r="1968" spans="1:16" ht="12.9" customHeight="1" x14ac:dyDescent="0.2">
      <c r="A1968" s="11" t="str">
        <f t="shared" si="38"/>
        <v>KING ISLAND2021</v>
      </c>
      <c r="B1968" s="3" t="s">
        <v>58</v>
      </c>
      <c r="C1968" s="12">
        <v>2021</v>
      </c>
      <c r="E1968" s="13">
        <v>3016</v>
      </c>
      <c r="F1968" s="13">
        <v>3016</v>
      </c>
      <c r="G1968" s="13">
        <v>6032</v>
      </c>
      <c r="H1968" s="13">
        <v>0</v>
      </c>
      <c r="I1968" s="13">
        <v>0</v>
      </c>
      <c r="J1968" s="13">
        <v>0</v>
      </c>
      <c r="K1968" s="15">
        <v>3016</v>
      </c>
      <c r="L1968" s="15">
        <v>3016</v>
      </c>
      <c r="M1968" s="15">
        <v>6032</v>
      </c>
      <c r="O1968" s="13"/>
      <c r="P1968" s="13"/>
    </row>
    <row r="1969" spans="1:16" ht="12.9" customHeight="1" x14ac:dyDescent="0.2">
      <c r="A1969" s="11" t="str">
        <f t="shared" si="38"/>
        <v>KING ISLAND2022</v>
      </c>
      <c r="B1969" s="95" t="s">
        <v>58</v>
      </c>
      <c r="C1969" s="88">
        <v>2022</v>
      </c>
      <c r="D1969" s="89"/>
      <c r="E1969" s="15">
        <v>3002</v>
      </c>
      <c r="F1969" s="15">
        <v>3010</v>
      </c>
      <c r="G1969" s="15">
        <v>6012</v>
      </c>
      <c r="H1969" s="90">
        <v>0</v>
      </c>
      <c r="I1969" s="90">
        <v>0</v>
      </c>
      <c r="J1969" s="15">
        <v>0</v>
      </c>
      <c r="K1969" s="15">
        <v>3002</v>
      </c>
      <c r="L1969" s="15">
        <v>3010</v>
      </c>
      <c r="M1969" s="15">
        <v>6012</v>
      </c>
      <c r="O1969" s="13"/>
      <c r="P1969" s="13"/>
    </row>
    <row r="1970" spans="1:16" ht="12.9" customHeight="1" x14ac:dyDescent="0.2">
      <c r="A1970" s="11" t="str">
        <f t="shared" si="38"/>
        <v>KING ISLAND2023</v>
      </c>
      <c r="B1970" s="3" t="s">
        <v>58</v>
      </c>
      <c r="C1970" s="12">
        <v>2023</v>
      </c>
      <c r="E1970" s="13">
        <v>2871</v>
      </c>
      <c r="F1970" s="13">
        <v>2865</v>
      </c>
      <c r="G1970" s="13">
        <v>5736</v>
      </c>
      <c r="H1970" s="13">
        <v>0</v>
      </c>
      <c r="I1970" s="13">
        <v>0</v>
      </c>
      <c r="J1970" s="13">
        <v>0</v>
      </c>
      <c r="K1970" s="15">
        <v>2871</v>
      </c>
      <c r="L1970" s="15">
        <v>2865</v>
      </c>
      <c r="M1970" s="15">
        <v>5736</v>
      </c>
      <c r="O1970" s="13"/>
      <c r="P1970" s="13"/>
    </row>
    <row r="1971" spans="1:16" ht="12.9" customHeight="1" x14ac:dyDescent="0.2">
      <c r="A1971" s="11" t="str">
        <f t="shared" si="38"/>
        <v>KING ISLAND2024</v>
      </c>
      <c r="B1971" s="3" t="s">
        <v>58</v>
      </c>
      <c r="C1971" s="12">
        <v>2024</v>
      </c>
      <c r="D1971" s="89"/>
      <c r="E1971" s="13">
        <v>2708</v>
      </c>
      <c r="F1971" s="13">
        <v>2708</v>
      </c>
      <c r="G1971" s="13">
        <v>5416</v>
      </c>
      <c r="H1971" s="13">
        <v>0</v>
      </c>
      <c r="I1971" s="13">
        <v>0</v>
      </c>
      <c r="J1971" s="13">
        <v>0</v>
      </c>
      <c r="K1971" s="15">
        <v>2708</v>
      </c>
      <c r="L1971" s="15">
        <v>2708</v>
      </c>
      <c r="M1971" s="15">
        <v>5416</v>
      </c>
      <c r="O1971" s="13"/>
      <c r="P1971" s="13"/>
    </row>
    <row r="1972" spans="1:16" ht="12.9" customHeight="1" x14ac:dyDescent="0.2">
      <c r="A1972" s="11" t="str">
        <f t="shared" si="38"/>
        <v>KINGSCOTE1985</v>
      </c>
      <c r="B1972" s="3" t="s">
        <v>57</v>
      </c>
      <c r="C1972" s="12">
        <v>1985</v>
      </c>
      <c r="E1972" s="13">
        <v>5154</v>
      </c>
      <c r="F1972" s="13">
        <v>5279</v>
      </c>
      <c r="G1972" s="13">
        <v>10433</v>
      </c>
      <c r="H1972" s="13">
        <v>0</v>
      </c>
      <c r="I1972" s="13">
        <v>0</v>
      </c>
      <c r="J1972" s="13">
        <v>0</v>
      </c>
      <c r="K1972" s="15">
        <v>5154</v>
      </c>
      <c r="L1972" s="15">
        <v>5279</v>
      </c>
      <c r="M1972" s="15">
        <v>10433</v>
      </c>
      <c r="O1972" s="13"/>
      <c r="P1972" s="13"/>
    </row>
    <row r="1973" spans="1:16" ht="12.9" customHeight="1" x14ac:dyDescent="0.2">
      <c r="A1973" s="11" t="str">
        <f t="shared" si="38"/>
        <v>KINGSCOTE1986</v>
      </c>
      <c r="B1973" s="3" t="s">
        <v>57</v>
      </c>
      <c r="C1973" s="12">
        <v>1986</v>
      </c>
      <c r="E1973" s="13">
        <v>5729</v>
      </c>
      <c r="F1973" s="13">
        <v>5731</v>
      </c>
      <c r="G1973" s="13">
        <v>11460</v>
      </c>
      <c r="H1973" s="13">
        <v>0</v>
      </c>
      <c r="I1973" s="13">
        <v>0</v>
      </c>
      <c r="J1973" s="13">
        <v>0</v>
      </c>
      <c r="K1973" s="15">
        <v>5729</v>
      </c>
      <c r="L1973" s="15">
        <v>5731</v>
      </c>
      <c r="M1973" s="15">
        <v>11460</v>
      </c>
      <c r="O1973" s="13"/>
      <c r="P1973" s="13"/>
    </row>
    <row r="1974" spans="1:16" ht="12.9" customHeight="1" x14ac:dyDescent="0.2">
      <c r="A1974" s="11" t="str">
        <f t="shared" ref="A1974:A2021" si="39">CONCATENATE(B1974,C1974)</f>
        <v>KINGSCOTE1987</v>
      </c>
      <c r="B1974" s="95" t="s">
        <v>57</v>
      </c>
      <c r="C1974" s="88">
        <v>1987</v>
      </c>
      <c r="D1974" s="89"/>
      <c r="E1974" s="15">
        <v>3742</v>
      </c>
      <c r="F1974" s="15">
        <v>3783</v>
      </c>
      <c r="G1974" s="15">
        <v>7525</v>
      </c>
      <c r="H1974" s="90">
        <v>0</v>
      </c>
      <c r="I1974" s="90">
        <v>0</v>
      </c>
      <c r="J1974" s="15">
        <v>0</v>
      </c>
      <c r="K1974" s="15">
        <v>3742</v>
      </c>
      <c r="L1974" s="15">
        <v>3783</v>
      </c>
      <c r="M1974" s="15">
        <v>7525</v>
      </c>
      <c r="O1974" s="13"/>
      <c r="P1974" s="13"/>
    </row>
    <row r="1975" spans="1:16" ht="12.9" customHeight="1" x14ac:dyDescent="0.2">
      <c r="A1975" s="11" t="str">
        <f t="shared" si="39"/>
        <v>KINGSCOTE1988</v>
      </c>
      <c r="B1975" s="3" t="s">
        <v>57</v>
      </c>
      <c r="C1975" s="12">
        <v>1988</v>
      </c>
      <c r="E1975" s="13">
        <v>3636</v>
      </c>
      <c r="F1975" s="13">
        <v>3634</v>
      </c>
      <c r="G1975" s="13">
        <v>7270</v>
      </c>
      <c r="H1975" s="13">
        <v>0</v>
      </c>
      <c r="I1975" s="13">
        <v>0</v>
      </c>
      <c r="J1975" s="13">
        <v>0</v>
      </c>
      <c r="K1975" s="15">
        <v>3636</v>
      </c>
      <c r="L1975" s="15">
        <v>3634</v>
      </c>
      <c r="M1975" s="15">
        <v>7270</v>
      </c>
      <c r="O1975" s="13"/>
      <c r="P1975" s="13"/>
    </row>
    <row r="1976" spans="1:16" ht="12.9" customHeight="1" x14ac:dyDescent="0.2">
      <c r="A1976" s="11" t="str">
        <f t="shared" si="39"/>
        <v>KINGSCOTE1989</v>
      </c>
      <c r="B1976" s="95" t="s">
        <v>57</v>
      </c>
      <c r="C1976" s="88">
        <v>1989</v>
      </c>
      <c r="D1976" s="89"/>
      <c r="E1976" s="15">
        <v>2620</v>
      </c>
      <c r="F1976" s="15">
        <v>2591</v>
      </c>
      <c r="G1976" s="15">
        <v>5211</v>
      </c>
      <c r="H1976" s="90">
        <v>0</v>
      </c>
      <c r="I1976" s="90">
        <v>0</v>
      </c>
      <c r="J1976" s="15">
        <v>0</v>
      </c>
      <c r="K1976" s="15">
        <v>2620</v>
      </c>
      <c r="L1976" s="15">
        <v>2591</v>
      </c>
      <c r="M1976" s="15">
        <v>5211</v>
      </c>
      <c r="O1976" s="13"/>
      <c r="P1976" s="13"/>
    </row>
    <row r="1977" spans="1:16" ht="12.9" customHeight="1" x14ac:dyDescent="0.2">
      <c r="A1977" s="11" t="str">
        <f t="shared" si="39"/>
        <v>KINGSCOTE1990</v>
      </c>
      <c r="B1977" s="3" t="s">
        <v>57</v>
      </c>
      <c r="C1977" s="12">
        <v>1990</v>
      </c>
      <c r="E1977" s="13">
        <v>1322</v>
      </c>
      <c r="F1977" s="13">
        <v>1269</v>
      </c>
      <c r="G1977" s="13">
        <v>2591</v>
      </c>
      <c r="H1977" s="13">
        <v>0</v>
      </c>
      <c r="I1977" s="13">
        <v>0</v>
      </c>
      <c r="J1977" s="13">
        <v>0</v>
      </c>
      <c r="K1977" s="15">
        <v>1322</v>
      </c>
      <c r="L1977" s="15">
        <v>1269</v>
      </c>
      <c r="M1977" s="15">
        <v>2591</v>
      </c>
      <c r="O1977" s="13"/>
      <c r="P1977" s="13"/>
    </row>
    <row r="1978" spans="1:16" ht="12.9" customHeight="1" x14ac:dyDescent="0.2">
      <c r="A1978" s="11" t="str">
        <f t="shared" si="39"/>
        <v>KINGSCOTE1991</v>
      </c>
      <c r="B1978" s="95" t="s">
        <v>57</v>
      </c>
      <c r="C1978" s="88">
        <v>1991</v>
      </c>
      <c r="D1978" s="89"/>
      <c r="E1978" s="15">
        <v>3023</v>
      </c>
      <c r="F1978" s="15">
        <v>2985</v>
      </c>
      <c r="G1978" s="15">
        <v>6008</v>
      </c>
      <c r="H1978" s="90">
        <v>0</v>
      </c>
      <c r="I1978" s="90">
        <v>0</v>
      </c>
      <c r="J1978" s="15">
        <v>0</v>
      </c>
      <c r="K1978" s="15">
        <v>3023</v>
      </c>
      <c r="L1978" s="15">
        <v>2985</v>
      </c>
      <c r="M1978" s="15">
        <v>6008</v>
      </c>
      <c r="O1978" s="13"/>
      <c r="P1978" s="13"/>
    </row>
    <row r="1979" spans="1:16" ht="12.9" customHeight="1" x14ac:dyDescent="0.2">
      <c r="A1979" s="11" t="str">
        <f t="shared" si="39"/>
        <v>KINGSCOTE1992</v>
      </c>
      <c r="B1979" s="95" t="s">
        <v>57</v>
      </c>
      <c r="C1979" s="88">
        <v>1992</v>
      </c>
      <c r="D1979" s="89"/>
      <c r="E1979" s="15">
        <v>4426</v>
      </c>
      <c r="F1979" s="15">
        <v>4743</v>
      </c>
      <c r="G1979" s="15">
        <v>9169</v>
      </c>
      <c r="H1979" s="90">
        <v>0</v>
      </c>
      <c r="I1979" s="90">
        <v>0</v>
      </c>
      <c r="J1979" s="15">
        <v>0</v>
      </c>
      <c r="K1979" s="15">
        <v>4426</v>
      </c>
      <c r="L1979" s="15">
        <v>4743</v>
      </c>
      <c r="M1979" s="15">
        <v>9169</v>
      </c>
      <c r="O1979" s="13"/>
      <c r="P1979" s="13"/>
    </row>
    <row r="1980" spans="1:16" ht="12.9" customHeight="1" x14ac:dyDescent="0.2">
      <c r="A1980" s="11" t="str">
        <f t="shared" si="39"/>
        <v>KINGSCOTE1993</v>
      </c>
      <c r="B1980" s="95" t="s">
        <v>57</v>
      </c>
      <c r="C1980" s="88">
        <v>1993</v>
      </c>
      <c r="D1980" s="89"/>
      <c r="E1980" s="15">
        <v>3692</v>
      </c>
      <c r="F1980" s="15">
        <v>3707</v>
      </c>
      <c r="G1980" s="15">
        <v>7399</v>
      </c>
      <c r="H1980" s="90">
        <v>0</v>
      </c>
      <c r="I1980" s="90">
        <v>0</v>
      </c>
      <c r="J1980" s="15">
        <v>0</v>
      </c>
      <c r="K1980" s="15">
        <v>3692</v>
      </c>
      <c r="L1980" s="15">
        <v>3707</v>
      </c>
      <c r="M1980" s="15">
        <v>7399</v>
      </c>
      <c r="O1980" s="13"/>
      <c r="P1980" s="13"/>
    </row>
    <row r="1981" spans="1:16" ht="12.9" customHeight="1" x14ac:dyDescent="0.2">
      <c r="A1981" s="11" t="str">
        <f t="shared" si="39"/>
        <v>KINGSCOTE1994</v>
      </c>
      <c r="B1981" s="3" t="s">
        <v>57</v>
      </c>
      <c r="C1981" s="12">
        <v>1994</v>
      </c>
      <c r="E1981" s="13">
        <v>4171</v>
      </c>
      <c r="F1981" s="13">
        <v>4172</v>
      </c>
      <c r="G1981" s="13">
        <v>8343</v>
      </c>
      <c r="H1981" s="13">
        <v>0</v>
      </c>
      <c r="I1981" s="13">
        <v>0</v>
      </c>
      <c r="J1981" s="13">
        <v>0</v>
      </c>
      <c r="K1981" s="15">
        <v>4171</v>
      </c>
      <c r="L1981" s="15">
        <v>4172</v>
      </c>
      <c r="M1981" s="15">
        <v>8343</v>
      </c>
      <c r="O1981" s="13"/>
      <c r="P1981" s="13"/>
    </row>
    <row r="1982" spans="1:16" ht="12.9" customHeight="1" x14ac:dyDescent="0.2">
      <c r="A1982" s="11" t="str">
        <f t="shared" si="39"/>
        <v>KINGSCOTE1995</v>
      </c>
      <c r="B1982" s="3" t="s">
        <v>57</v>
      </c>
      <c r="C1982" s="12">
        <v>1995</v>
      </c>
      <c r="E1982" s="13">
        <v>4679</v>
      </c>
      <c r="F1982" s="13">
        <v>4730</v>
      </c>
      <c r="G1982" s="13">
        <v>9409</v>
      </c>
      <c r="H1982" s="13">
        <v>0</v>
      </c>
      <c r="I1982" s="13">
        <v>0</v>
      </c>
      <c r="J1982" s="13">
        <v>0</v>
      </c>
      <c r="K1982" s="15">
        <v>4679</v>
      </c>
      <c r="L1982" s="15">
        <v>4730</v>
      </c>
      <c r="M1982" s="15">
        <v>9409</v>
      </c>
      <c r="O1982" s="13"/>
      <c r="P1982" s="13"/>
    </row>
    <row r="1983" spans="1:16" ht="12.9" customHeight="1" x14ac:dyDescent="0.2">
      <c r="A1983" s="11" t="str">
        <f t="shared" si="39"/>
        <v>KINGSCOTE1996</v>
      </c>
      <c r="B1983" s="95" t="s">
        <v>57</v>
      </c>
      <c r="C1983" s="88">
        <v>1996</v>
      </c>
      <c r="D1983" s="89"/>
      <c r="E1983" s="15">
        <v>4574</v>
      </c>
      <c r="F1983" s="15">
        <v>4576</v>
      </c>
      <c r="G1983" s="15">
        <v>9150</v>
      </c>
      <c r="H1983" s="90">
        <v>0</v>
      </c>
      <c r="I1983" s="90">
        <v>0</v>
      </c>
      <c r="J1983" s="15">
        <v>0</v>
      </c>
      <c r="K1983" s="15">
        <v>4574</v>
      </c>
      <c r="L1983" s="15">
        <v>4576</v>
      </c>
      <c r="M1983" s="15">
        <v>9150</v>
      </c>
      <c r="O1983" s="13"/>
      <c r="P1983" s="13"/>
    </row>
    <row r="1984" spans="1:16" ht="12.9" customHeight="1" x14ac:dyDescent="0.2">
      <c r="A1984" s="11" t="str">
        <f t="shared" si="39"/>
        <v>KINGSCOTE1997</v>
      </c>
      <c r="B1984" s="95" t="s">
        <v>57</v>
      </c>
      <c r="C1984" s="88">
        <v>1997</v>
      </c>
      <c r="D1984" s="89"/>
      <c r="E1984" s="15">
        <v>5313</v>
      </c>
      <c r="F1984" s="15">
        <v>5312</v>
      </c>
      <c r="G1984" s="15">
        <v>10625</v>
      </c>
      <c r="H1984" s="90">
        <v>0</v>
      </c>
      <c r="I1984" s="90">
        <v>0</v>
      </c>
      <c r="J1984" s="15">
        <v>0</v>
      </c>
      <c r="K1984" s="15">
        <v>5313</v>
      </c>
      <c r="L1984" s="15">
        <v>5312</v>
      </c>
      <c r="M1984" s="15">
        <v>10625</v>
      </c>
      <c r="O1984" s="13"/>
      <c r="P1984" s="13"/>
    </row>
    <row r="1985" spans="1:16" ht="12.9" customHeight="1" x14ac:dyDescent="0.2">
      <c r="A1985" s="11" t="str">
        <f t="shared" si="39"/>
        <v>KINGSCOTE1998</v>
      </c>
      <c r="B1985" s="93" t="s">
        <v>57</v>
      </c>
      <c r="C1985" s="12">
        <v>1998</v>
      </c>
      <c r="E1985" s="94">
        <v>5862</v>
      </c>
      <c r="F1985" s="94">
        <v>5870</v>
      </c>
      <c r="G1985" s="94">
        <v>11732</v>
      </c>
      <c r="H1985" s="94">
        <v>0</v>
      </c>
      <c r="I1985" s="94">
        <v>0</v>
      </c>
      <c r="J1985" s="94">
        <v>0</v>
      </c>
      <c r="K1985" s="15">
        <v>5862</v>
      </c>
      <c r="L1985" s="15">
        <v>5870</v>
      </c>
      <c r="M1985" s="15">
        <v>11732</v>
      </c>
      <c r="O1985" s="13"/>
      <c r="P1985" s="13"/>
    </row>
    <row r="1986" spans="1:16" ht="12.9" customHeight="1" x14ac:dyDescent="0.2">
      <c r="A1986" s="11" t="str">
        <f t="shared" si="39"/>
        <v>KINGSCOTE1999</v>
      </c>
      <c r="B1986" s="3" t="s">
        <v>57</v>
      </c>
      <c r="C1986" s="12">
        <v>1999</v>
      </c>
      <c r="E1986" s="13">
        <v>5034</v>
      </c>
      <c r="F1986" s="13">
        <v>5036</v>
      </c>
      <c r="G1986" s="13">
        <v>10070</v>
      </c>
      <c r="H1986" s="13">
        <v>0</v>
      </c>
      <c r="I1986" s="13">
        <v>0</v>
      </c>
      <c r="J1986" s="13">
        <v>0</v>
      </c>
      <c r="K1986" s="15">
        <v>5034</v>
      </c>
      <c r="L1986" s="15">
        <v>5036</v>
      </c>
      <c r="M1986" s="15">
        <v>10070</v>
      </c>
      <c r="O1986" s="13"/>
      <c r="P1986" s="13"/>
    </row>
    <row r="1987" spans="1:16" ht="12.9" customHeight="1" x14ac:dyDescent="0.2">
      <c r="A1987" s="11" t="str">
        <f t="shared" si="39"/>
        <v>KINGSCOTE2000</v>
      </c>
      <c r="B1987" s="3" t="s">
        <v>57</v>
      </c>
      <c r="C1987" s="12">
        <v>2000</v>
      </c>
      <c r="E1987" s="13">
        <v>4312</v>
      </c>
      <c r="F1987" s="13">
        <v>4313</v>
      </c>
      <c r="G1987" s="13">
        <v>8625</v>
      </c>
      <c r="H1987" s="13">
        <v>0</v>
      </c>
      <c r="I1987" s="13">
        <v>0</v>
      </c>
      <c r="J1987" s="13">
        <v>0</v>
      </c>
      <c r="K1987" s="15">
        <v>4312</v>
      </c>
      <c r="L1987" s="15">
        <v>4313</v>
      </c>
      <c r="M1987" s="15">
        <v>8625</v>
      </c>
      <c r="O1987" s="13"/>
      <c r="P1987" s="13"/>
    </row>
    <row r="1988" spans="1:16" ht="12.9" customHeight="1" x14ac:dyDescent="0.2">
      <c r="A1988" s="11" t="str">
        <f t="shared" si="39"/>
        <v>KINGSCOTE2001</v>
      </c>
      <c r="B1988" s="3" t="s">
        <v>57</v>
      </c>
      <c r="C1988" s="12">
        <v>2001</v>
      </c>
      <c r="E1988" s="13">
        <v>4179</v>
      </c>
      <c r="F1988" s="13">
        <v>4169</v>
      </c>
      <c r="G1988" s="13">
        <v>8348</v>
      </c>
      <c r="H1988" s="13">
        <v>0</v>
      </c>
      <c r="I1988" s="13">
        <v>0</v>
      </c>
      <c r="J1988" s="13">
        <v>0</v>
      </c>
      <c r="K1988" s="15">
        <v>4179</v>
      </c>
      <c r="L1988" s="15">
        <v>4169</v>
      </c>
      <c r="M1988" s="15">
        <v>8348</v>
      </c>
      <c r="O1988" s="13"/>
      <c r="P1988" s="13"/>
    </row>
    <row r="1989" spans="1:16" ht="12.9" customHeight="1" x14ac:dyDescent="0.2">
      <c r="A1989" s="11" t="str">
        <f t="shared" si="39"/>
        <v>KINGSCOTE2002</v>
      </c>
      <c r="B1989" s="3" t="s">
        <v>57</v>
      </c>
      <c r="C1989" s="12">
        <v>2002</v>
      </c>
      <c r="E1989" s="13">
        <v>4261</v>
      </c>
      <c r="F1989" s="13">
        <v>4259</v>
      </c>
      <c r="G1989" s="13">
        <v>8520</v>
      </c>
      <c r="H1989" s="13">
        <v>0</v>
      </c>
      <c r="I1989" s="13">
        <v>0</v>
      </c>
      <c r="J1989" s="13">
        <v>0</v>
      </c>
      <c r="K1989" s="15">
        <v>4261</v>
      </c>
      <c r="L1989" s="15">
        <v>4259</v>
      </c>
      <c r="M1989" s="15">
        <v>8520</v>
      </c>
      <c r="O1989" s="13"/>
      <c r="P1989" s="13"/>
    </row>
    <row r="1990" spans="1:16" ht="12.9" customHeight="1" x14ac:dyDescent="0.2">
      <c r="A1990" s="11" t="str">
        <f t="shared" si="39"/>
        <v>KINGSCOTE2003</v>
      </c>
      <c r="B1990" s="3" t="s">
        <v>57</v>
      </c>
      <c r="C1990" s="12">
        <v>2003</v>
      </c>
      <c r="E1990" s="13">
        <v>3346</v>
      </c>
      <c r="F1990" s="13">
        <v>3346</v>
      </c>
      <c r="G1990" s="13">
        <v>6692</v>
      </c>
      <c r="H1990" s="13">
        <v>0</v>
      </c>
      <c r="I1990" s="13">
        <v>0</v>
      </c>
      <c r="J1990" s="13">
        <v>0</v>
      </c>
      <c r="K1990" s="15">
        <v>3346</v>
      </c>
      <c r="L1990" s="15">
        <v>3346</v>
      </c>
      <c r="M1990" s="15">
        <v>6692</v>
      </c>
      <c r="O1990" s="13"/>
      <c r="P1990" s="13"/>
    </row>
    <row r="1991" spans="1:16" ht="12.9" customHeight="1" x14ac:dyDescent="0.2">
      <c r="A1991" s="11" t="str">
        <f t="shared" si="39"/>
        <v>KINGSCOTE2004</v>
      </c>
      <c r="B1991" s="3" t="s">
        <v>57</v>
      </c>
      <c r="C1991" s="12">
        <v>2004</v>
      </c>
      <c r="E1991" s="13">
        <v>3465</v>
      </c>
      <c r="F1991" s="13">
        <v>3459</v>
      </c>
      <c r="G1991" s="13">
        <v>6924</v>
      </c>
      <c r="H1991" s="13">
        <v>0</v>
      </c>
      <c r="I1991" s="13">
        <v>0</v>
      </c>
      <c r="J1991" s="13">
        <v>0</v>
      </c>
      <c r="K1991" s="15">
        <v>3465</v>
      </c>
      <c r="L1991" s="15">
        <v>3459</v>
      </c>
      <c r="M1991" s="15">
        <v>6924</v>
      </c>
      <c r="O1991" s="13"/>
      <c r="P1991" s="13"/>
    </row>
    <row r="1992" spans="1:16" ht="12.9" customHeight="1" x14ac:dyDescent="0.2">
      <c r="A1992" s="11" t="str">
        <f t="shared" si="39"/>
        <v>KINGSCOTE2005</v>
      </c>
      <c r="B1992" s="95" t="s">
        <v>57</v>
      </c>
      <c r="C1992" s="88">
        <v>2005</v>
      </c>
      <c r="D1992" s="89"/>
      <c r="E1992" s="15">
        <v>2452</v>
      </c>
      <c r="F1992" s="15">
        <v>2443</v>
      </c>
      <c r="G1992" s="15">
        <v>4895</v>
      </c>
      <c r="H1992" s="90">
        <v>0</v>
      </c>
      <c r="I1992" s="90">
        <v>0</v>
      </c>
      <c r="J1992" s="15">
        <v>0</v>
      </c>
      <c r="K1992" s="15">
        <v>2452</v>
      </c>
      <c r="L1992" s="15">
        <v>2443</v>
      </c>
      <c r="M1992" s="15">
        <v>4895</v>
      </c>
      <c r="O1992" s="13"/>
      <c r="P1992" s="13"/>
    </row>
    <row r="1993" spans="1:16" ht="12.9" customHeight="1" x14ac:dyDescent="0.2">
      <c r="A1993" s="11" t="str">
        <f t="shared" si="39"/>
        <v>KINGSCOTE2006</v>
      </c>
      <c r="B1993" s="93" t="s">
        <v>57</v>
      </c>
      <c r="C1993" s="12">
        <v>2006</v>
      </c>
      <c r="D1993" s="89"/>
      <c r="E1993" s="94">
        <v>1439</v>
      </c>
      <c r="F1993" s="94">
        <v>1439</v>
      </c>
      <c r="G1993" s="94">
        <v>2878</v>
      </c>
      <c r="H1993" s="94">
        <v>0</v>
      </c>
      <c r="I1993" s="94">
        <v>0</v>
      </c>
      <c r="J1993" s="94">
        <v>0</v>
      </c>
      <c r="K1993" s="15">
        <v>1439</v>
      </c>
      <c r="L1993" s="15">
        <v>1439</v>
      </c>
      <c r="M1993" s="15">
        <v>2878</v>
      </c>
      <c r="O1993" s="13"/>
      <c r="P1993" s="13"/>
    </row>
    <row r="1994" spans="1:16" ht="12.9" customHeight="1" x14ac:dyDescent="0.2">
      <c r="A1994" s="11" t="str">
        <f t="shared" si="39"/>
        <v>KINGSCOTE2007</v>
      </c>
      <c r="B1994" s="95" t="s">
        <v>57</v>
      </c>
      <c r="C1994" s="88">
        <v>2007</v>
      </c>
      <c r="D1994" s="89"/>
      <c r="E1994" s="15">
        <v>2971</v>
      </c>
      <c r="F1994" s="15">
        <v>2972</v>
      </c>
      <c r="G1994" s="15">
        <v>5943</v>
      </c>
      <c r="H1994" s="90">
        <v>0</v>
      </c>
      <c r="I1994" s="90">
        <v>0</v>
      </c>
      <c r="J1994" s="15">
        <v>0</v>
      </c>
      <c r="K1994" s="15">
        <v>2971</v>
      </c>
      <c r="L1994" s="15">
        <v>2972</v>
      </c>
      <c r="M1994" s="15">
        <v>5943</v>
      </c>
      <c r="O1994" s="13"/>
      <c r="P1994" s="13"/>
    </row>
    <row r="1995" spans="1:16" ht="12.9" customHeight="1" x14ac:dyDescent="0.2">
      <c r="A1995" s="11" t="str">
        <f t="shared" si="39"/>
        <v>KINGSCOTE2008</v>
      </c>
      <c r="B1995" s="95" t="s">
        <v>57</v>
      </c>
      <c r="C1995" s="88">
        <v>2008</v>
      </c>
      <c r="D1995" s="89"/>
      <c r="E1995" s="15">
        <v>2519</v>
      </c>
      <c r="F1995" s="15">
        <v>2518</v>
      </c>
      <c r="G1995" s="15">
        <v>5037</v>
      </c>
      <c r="H1995" s="90">
        <v>0</v>
      </c>
      <c r="I1995" s="90">
        <v>0</v>
      </c>
      <c r="J1995" s="15">
        <v>0</v>
      </c>
      <c r="K1995" s="15">
        <v>2519</v>
      </c>
      <c r="L1995" s="15">
        <v>2518</v>
      </c>
      <c r="M1995" s="15">
        <v>5037</v>
      </c>
      <c r="O1995" s="13"/>
      <c r="P1995" s="13"/>
    </row>
    <row r="1996" spans="1:16" ht="12.9" customHeight="1" x14ac:dyDescent="0.2">
      <c r="A1996" s="11" t="str">
        <f t="shared" si="39"/>
        <v>KINGSCOTE2009</v>
      </c>
      <c r="B1996" s="3" t="s">
        <v>57</v>
      </c>
      <c r="C1996" s="12">
        <v>2009</v>
      </c>
      <c r="E1996" s="13">
        <v>2181</v>
      </c>
      <c r="F1996" s="13">
        <v>2184</v>
      </c>
      <c r="G1996" s="13">
        <v>4365</v>
      </c>
      <c r="H1996" s="13">
        <v>0</v>
      </c>
      <c r="I1996" s="13">
        <v>0</v>
      </c>
      <c r="J1996" s="13">
        <v>0</v>
      </c>
      <c r="K1996" s="15">
        <v>2181</v>
      </c>
      <c r="L1996" s="15">
        <v>2184</v>
      </c>
      <c r="M1996" s="15">
        <v>4365</v>
      </c>
      <c r="O1996" s="13"/>
      <c r="P1996" s="13"/>
    </row>
    <row r="1997" spans="1:16" ht="12.9" customHeight="1" x14ac:dyDescent="0.2">
      <c r="A1997" s="11" t="str">
        <f t="shared" si="39"/>
        <v>KINGSCOTE2010</v>
      </c>
      <c r="B1997" s="3" t="s">
        <v>57</v>
      </c>
      <c r="C1997" s="12">
        <v>2010</v>
      </c>
      <c r="E1997" s="13">
        <v>1204</v>
      </c>
      <c r="F1997" s="13">
        <v>1205</v>
      </c>
      <c r="G1997" s="13">
        <v>2409</v>
      </c>
      <c r="H1997" s="13">
        <v>0</v>
      </c>
      <c r="I1997" s="13">
        <v>0</v>
      </c>
      <c r="J1997" s="13">
        <v>0</v>
      </c>
      <c r="K1997" s="15">
        <v>1204</v>
      </c>
      <c r="L1997" s="15">
        <v>1205</v>
      </c>
      <c r="M1997" s="15">
        <v>2409</v>
      </c>
      <c r="O1997" s="13"/>
      <c r="P1997" s="13"/>
    </row>
    <row r="1998" spans="1:16" ht="12.9" customHeight="1" x14ac:dyDescent="0.2">
      <c r="A1998" s="11" t="str">
        <f t="shared" si="39"/>
        <v>KINGSCOTE2011</v>
      </c>
      <c r="B1998" s="3" t="s">
        <v>57</v>
      </c>
      <c r="C1998" s="12">
        <v>2011</v>
      </c>
      <c r="E1998" s="13">
        <v>1135</v>
      </c>
      <c r="F1998" s="13">
        <v>1136</v>
      </c>
      <c r="G1998" s="13">
        <v>2271</v>
      </c>
      <c r="H1998" s="13">
        <v>0</v>
      </c>
      <c r="I1998" s="13">
        <v>0</v>
      </c>
      <c r="J1998" s="13">
        <v>0</v>
      </c>
      <c r="K1998" s="15">
        <v>1135</v>
      </c>
      <c r="L1998" s="15">
        <v>1136</v>
      </c>
      <c r="M1998" s="15">
        <v>2271</v>
      </c>
      <c r="O1998" s="13"/>
      <c r="P1998" s="13"/>
    </row>
    <row r="1999" spans="1:16" ht="12.9" customHeight="1" x14ac:dyDescent="0.2">
      <c r="A1999" s="11" t="str">
        <f t="shared" si="39"/>
        <v>KINGSCOTE2012</v>
      </c>
      <c r="B1999" s="95" t="s">
        <v>57</v>
      </c>
      <c r="C1999" s="88">
        <v>2012</v>
      </c>
      <c r="D1999" s="89"/>
      <c r="E1999" s="15">
        <v>1098</v>
      </c>
      <c r="F1999" s="15">
        <v>1100</v>
      </c>
      <c r="G1999" s="15">
        <v>2198</v>
      </c>
      <c r="H1999" s="90">
        <v>0</v>
      </c>
      <c r="I1999" s="90">
        <v>0</v>
      </c>
      <c r="J1999" s="15">
        <v>0</v>
      </c>
      <c r="K1999" s="15">
        <v>1098</v>
      </c>
      <c r="L1999" s="15">
        <v>1100</v>
      </c>
      <c r="M1999" s="15">
        <v>2198</v>
      </c>
      <c r="O1999" s="13"/>
      <c r="P1999" s="13"/>
    </row>
    <row r="2000" spans="1:16" ht="12.9" customHeight="1" x14ac:dyDescent="0.2">
      <c r="A2000" s="11" t="str">
        <f t="shared" si="39"/>
        <v>KINGSCOTE2013</v>
      </c>
      <c r="B2000" s="95" t="s">
        <v>57</v>
      </c>
      <c r="C2000" s="88">
        <v>2013</v>
      </c>
      <c r="D2000" s="89"/>
      <c r="E2000" s="15">
        <v>1092</v>
      </c>
      <c r="F2000" s="15">
        <v>1096</v>
      </c>
      <c r="G2000" s="15">
        <v>2188</v>
      </c>
      <c r="H2000" s="90">
        <v>0</v>
      </c>
      <c r="I2000" s="90">
        <v>0</v>
      </c>
      <c r="J2000" s="15">
        <v>0</v>
      </c>
      <c r="K2000" s="15">
        <v>1092</v>
      </c>
      <c r="L2000" s="15">
        <v>1096</v>
      </c>
      <c r="M2000" s="15">
        <v>2188</v>
      </c>
      <c r="O2000" s="13"/>
      <c r="P2000" s="13"/>
    </row>
    <row r="2001" spans="1:16" ht="12.9" customHeight="1" x14ac:dyDescent="0.2">
      <c r="A2001" s="11" t="str">
        <f t="shared" si="39"/>
        <v>KINGSCOTE2014</v>
      </c>
      <c r="B2001" s="3" t="s">
        <v>57</v>
      </c>
      <c r="C2001" s="12">
        <v>2014</v>
      </c>
      <c r="E2001" s="13">
        <v>1068</v>
      </c>
      <c r="F2001" s="13">
        <v>1067</v>
      </c>
      <c r="G2001" s="13">
        <v>2135</v>
      </c>
      <c r="H2001" s="13">
        <v>0</v>
      </c>
      <c r="I2001" s="13">
        <v>0</v>
      </c>
      <c r="J2001" s="13">
        <v>0</v>
      </c>
      <c r="K2001" s="15">
        <v>1068</v>
      </c>
      <c r="L2001" s="15">
        <v>1067</v>
      </c>
      <c r="M2001" s="15">
        <v>2135</v>
      </c>
      <c r="O2001" s="13"/>
      <c r="P2001" s="13"/>
    </row>
    <row r="2002" spans="1:16" ht="12.9" customHeight="1" x14ac:dyDescent="0.2">
      <c r="A2002" s="11" t="str">
        <f t="shared" si="39"/>
        <v>KINGSCOTE2015</v>
      </c>
      <c r="B2002" s="3" t="s">
        <v>57</v>
      </c>
      <c r="C2002" s="12">
        <v>2015</v>
      </c>
      <c r="E2002" s="13">
        <v>1068</v>
      </c>
      <c r="F2002" s="13">
        <v>1067</v>
      </c>
      <c r="G2002" s="13">
        <v>2135</v>
      </c>
      <c r="H2002" s="13">
        <v>0</v>
      </c>
      <c r="I2002" s="13">
        <v>0</v>
      </c>
      <c r="J2002" s="13">
        <v>0</v>
      </c>
      <c r="K2002" s="15">
        <v>1068</v>
      </c>
      <c r="L2002" s="15">
        <v>1067</v>
      </c>
      <c r="M2002" s="15">
        <v>2135</v>
      </c>
      <c r="O2002" s="13"/>
      <c r="P2002" s="13"/>
    </row>
    <row r="2003" spans="1:16" ht="12.9" customHeight="1" x14ac:dyDescent="0.2">
      <c r="A2003" s="11" t="str">
        <f t="shared" si="39"/>
        <v>KINGSCOTE2016</v>
      </c>
      <c r="B2003" s="3" t="s">
        <v>57</v>
      </c>
      <c r="C2003" s="12">
        <v>2016</v>
      </c>
      <c r="E2003" s="13">
        <v>1076</v>
      </c>
      <c r="F2003" s="13">
        <v>1076</v>
      </c>
      <c r="G2003" s="13">
        <v>2152</v>
      </c>
      <c r="H2003" s="13">
        <v>0</v>
      </c>
      <c r="I2003" s="13">
        <v>0</v>
      </c>
      <c r="J2003" s="13">
        <v>0</v>
      </c>
      <c r="K2003" s="15">
        <v>1076</v>
      </c>
      <c r="L2003" s="15">
        <v>1076</v>
      </c>
      <c r="M2003" s="15">
        <v>2152</v>
      </c>
      <c r="O2003" s="13"/>
      <c r="P2003" s="13"/>
    </row>
    <row r="2004" spans="1:16" ht="12.9" customHeight="1" x14ac:dyDescent="0.2">
      <c r="A2004" s="11" t="str">
        <f t="shared" si="39"/>
        <v>KINGSCOTE2017</v>
      </c>
      <c r="B2004" s="3" t="s">
        <v>57</v>
      </c>
      <c r="C2004" s="12">
        <v>2017</v>
      </c>
      <c r="E2004" s="13">
        <v>1023</v>
      </c>
      <c r="F2004" s="13">
        <v>1021</v>
      </c>
      <c r="G2004" s="13">
        <v>2044</v>
      </c>
      <c r="H2004" s="13">
        <v>0</v>
      </c>
      <c r="I2004" s="13">
        <v>0</v>
      </c>
      <c r="J2004" s="13">
        <v>0</v>
      </c>
      <c r="K2004" s="15">
        <v>1023</v>
      </c>
      <c r="L2004" s="15">
        <v>1021</v>
      </c>
      <c r="M2004" s="15">
        <v>2044</v>
      </c>
      <c r="O2004" s="13"/>
      <c r="P2004" s="13"/>
    </row>
    <row r="2005" spans="1:16" ht="12.9" customHeight="1" x14ac:dyDescent="0.2">
      <c r="A2005" s="11" t="str">
        <f t="shared" si="39"/>
        <v>KINGSCOTE2018</v>
      </c>
      <c r="B2005" s="3" t="s">
        <v>57</v>
      </c>
      <c r="C2005" s="12">
        <v>2018</v>
      </c>
      <c r="E2005" s="13">
        <v>1137</v>
      </c>
      <c r="F2005" s="13">
        <v>1137</v>
      </c>
      <c r="G2005" s="13">
        <v>2274</v>
      </c>
      <c r="H2005" s="13">
        <v>0</v>
      </c>
      <c r="I2005" s="13">
        <v>0</v>
      </c>
      <c r="J2005" s="13">
        <v>0</v>
      </c>
      <c r="K2005" s="15">
        <v>1137</v>
      </c>
      <c r="L2005" s="15">
        <v>1137</v>
      </c>
      <c r="M2005" s="15">
        <v>2274</v>
      </c>
      <c r="O2005" s="13"/>
      <c r="P2005" s="13"/>
    </row>
    <row r="2006" spans="1:16" ht="12.9" customHeight="1" x14ac:dyDescent="0.2">
      <c r="A2006" s="11" t="str">
        <f t="shared" si="39"/>
        <v>KINGSCOTE2019</v>
      </c>
      <c r="B2006" s="95" t="s">
        <v>57</v>
      </c>
      <c r="C2006" s="88">
        <v>2019</v>
      </c>
      <c r="D2006" s="89"/>
      <c r="E2006" s="15">
        <v>1139</v>
      </c>
      <c r="F2006" s="15">
        <v>1139</v>
      </c>
      <c r="G2006" s="15">
        <v>2278</v>
      </c>
      <c r="H2006" s="90">
        <v>0</v>
      </c>
      <c r="I2006" s="90">
        <v>0</v>
      </c>
      <c r="J2006" s="15">
        <v>0</v>
      </c>
      <c r="K2006" s="15">
        <v>1139</v>
      </c>
      <c r="L2006" s="15">
        <v>1139</v>
      </c>
      <c r="M2006" s="15">
        <v>2278</v>
      </c>
      <c r="O2006" s="13"/>
      <c r="P2006" s="13"/>
    </row>
    <row r="2007" spans="1:16" ht="12.9" customHeight="1" x14ac:dyDescent="0.2">
      <c r="A2007" s="11" t="str">
        <f t="shared" si="39"/>
        <v>KINGSCOTE2020</v>
      </c>
      <c r="B2007" s="95" t="s">
        <v>57</v>
      </c>
      <c r="C2007" s="88">
        <v>2020</v>
      </c>
      <c r="D2007" s="89"/>
      <c r="E2007" s="15">
        <v>446</v>
      </c>
      <c r="F2007" s="15">
        <v>446</v>
      </c>
      <c r="G2007" s="15">
        <v>892</v>
      </c>
      <c r="H2007" s="90">
        <v>0</v>
      </c>
      <c r="I2007" s="90">
        <v>0</v>
      </c>
      <c r="J2007" s="15">
        <v>0</v>
      </c>
      <c r="K2007" s="15">
        <v>446</v>
      </c>
      <c r="L2007" s="15">
        <v>446</v>
      </c>
      <c r="M2007" s="15">
        <v>892</v>
      </c>
      <c r="O2007" s="13"/>
      <c r="P2007" s="13"/>
    </row>
    <row r="2008" spans="1:16" ht="12.9" customHeight="1" x14ac:dyDescent="0.2">
      <c r="A2008" s="11" t="str">
        <f t="shared" si="39"/>
        <v>KINGSCOTE2021</v>
      </c>
      <c r="B2008" s="3" t="s">
        <v>57</v>
      </c>
      <c r="C2008" s="12">
        <v>2021</v>
      </c>
      <c r="E2008" s="13">
        <v>387</v>
      </c>
      <c r="F2008" s="13">
        <v>387</v>
      </c>
      <c r="G2008" s="13">
        <v>774</v>
      </c>
      <c r="H2008" s="13">
        <v>0</v>
      </c>
      <c r="I2008" s="13">
        <v>0</v>
      </c>
      <c r="J2008" s="13">
        <v>0</v>
      </c>
      <c r="K2008" s="15">
        <v>387</v>
      </c>
      <c r="L2008" s="15">
        <v>387</v>
      </c>
      <c r="M2008" s="15">
        <v>774</v>
      </c>
      <c r="O2008" s="13"/>
      <c r="P2008" s="13"/>
    </row>
    <row r="2009" spans="1:16" ht="12.9" customHeight="1" x14ac:dyDescent="0.2">
      <c r="A2009" s="11" t="str">
        <f t="shared" si="39"/>
        <v>KINGSCOTE2022</v>
      </c>
      <c r="B2009" s="3" t="s">
        <v>57</v>
      </c>
      <c r="C2009" s="12">
        <v>2022</v>
      </c>
      <c r="E2009" s="13">
        <v>389</v>
      </c>
      <c r="F2009" s="13">
        <v>389</v>
      </c>
      <c r="G2009" s="13">
        <v>778</v>
      </c>
      <c r="H2009" s="13">
        <v>0</v>
      </c>
      <c r="I2009" s="13">
        <v>0</v>
      </c>
      <c r="J2009" s="13">
        <v>0</v>
      </c>
      <c r="K2009" s="15">
        <v>389</v>
      </c>
      <c r="L2009" s="15">
        <v>389</v>
      </c>
      <c r="M2009" s="15">
        <v>778</v>
      </c>
      <c r="O2009" s="13"/>
      <c r="P2009" s="13"/>
    </row>
    <row r="2010" spans="1:16" ht="12.9" customHeight="1" x14ac:dyDescent="0.2">
      <c r="A2010" s="11" t="str">
        <f t="shared" si="39"/>
        <v>KINGSCOTE2023</v>
      </c>
      <c r="B2010" s="93" t="s">
        <v>57</v>
      </c>
      <c r="C2010" s="12">
        <v>2023</v>
      </c>
      <c r="D2010" s="89"/>
      <c r="E2010" s="94">
        <v>394</v>
      </c>
      <c r="F2010" s="94">
        <v>393</v>
      </c>
      <c r="G2010" s="94">
        <v>787</v>
      </c>
      <c r="H2010" s="94">
        <v>0</v>
      </c>
      <c r="I2010" s="94">
        <v>0</v>
      </c>
      <c r="J2010" s="94">
        <v>0</v>
      </c>
      <c r="K2010" s="15">
        <v>394</v>
      </c>
      <c r="L2010" s="15">
        <v>393</v>
      </c>
      <c r="M2010" s="15">
        <v>787</v>
      </c>
      <c r="O2010" s="13"/>
      <c r="P2010" s="13"/>
    </row>
    <row r="2011" spans="1:16" ht="12.9" customHeight="1" x14ac:dyDescent="0.2">
      <c r="A2011" s="11" t="str">
        <f t="shared" si="39"/>
        <v>KINGSCOTE2024</v>
      </c>
      <c r="B2011" s="93" t="s">
        <v>57</v>
      </c>
      <c r="C2011" s="88">
        <v>2024</v>
      </c>
      <c r="D2011" s="89"/>
      <c r="E2011" s="15">
        <v>538</v>
      </c>
      <c r="F2011" s="15">
        <v>538</v>
      </c>
      <c r="G2011" s="15">
        <v>1076</v>
      </c>
      <c r="H2011" s="15">
        <v>0</v>
      </c>
      <c r="I2011" s="15">
        <v>0</v>
      </c>
      <c r="J2011" s="15">
        <v>0</v>
      </c>
      <c r="K2011" s="15">
        <v>538</v>
      </c>
      <c r="L2011" s="15">
        <v>538</v>
      </c>
      <c r="M2011" s="15">
        <v>1076</v>
      </c>
      <c r="O2011" s="13"/>
      <c r="P2011" s="13"/>
    </row>
    <row r="2012" spans="1:16" ht="12.9" customHeight="1" x14ac:dyDescent="0.2">
      <c r="A2012" s="11" t="str">
        <f t="shared" si="39"/>
        <v>KOWANYAMA1985</v>
      </c>
      <c r="B2012" s="3" t="s">
        <v>142</v>
      </c>
      <c r="C2012" s="12">
        <v>1985</v>
      </c>
      <c r="E2012" s="13">
        <v>318</v>
      </c>
      <c r="F2012" s="13">
        <v>318</v>
      </c>
      <c r="G2012" s="13">
        <v>636</v>
      </c>
      <c r="H2012" s="13">
        <v>0</v>
      </c>
      <c r="I2012" s="13">
        <v>0</v>
      </c>
      <c r="J2012" s="13">
        <v>0</v>
      </c>
      <c r="K2012" s="15">
        <v>318</v>
      </c>
      <c r="L2012" s="15">
        <v>318</v>
      </c>
      <c r="M2012" s="15">
        <v>636</v>
      </c>
      <c r="O2012" s="13"/>
      <c r="P2012" s="13"/>
    </row>
    <row r="2013" spans="1:16" ht="12.9" customHeight="1" x14ac:dyDescent="0.2">
      <c r="A2013" s="11" t="str">
        <f t="shared" si="39"/>
        <v>KOWANYAMA1986</v>
      </c>
      <c r="B2013" s="95" t="s">
        <v>142</v>
      </c>
      <c r="C2013" s="88">
        <v>1986</v>
      </c>
      <c r="D2013" s="89"/>
      <c r="E2013" s="15">
        <v>305</v>
      </c>
      <c r="F2013" s="15">
        <v>305</v>
      </c>
      <c r="G2013" s="15">
        <v>610</v>
      </c>
      <c r="H2013" s="90">
        <v>0</v>
      </c>
      <c r="I2013" s="90">
        <v>0</v>
      </c>
      <c r="J2013" s="15">
        <v>0</v>
      </c>
      <c r="K2013" s="15">
        <v>305</v>
      </c>
      <c r="L2013" s="15">
        <v>305</v>
      </c>
      <c r="M2013" s="15">
        <v>610</v>
      </c>
      <c r="O2013" s="13"/>
      <c r="P2013" s="13"/>
    </row>
    <row r="2014" spans="1:16" ht="12.9" customHeight="1" x14ac:dyDescent="0.2">
      <c r="A2014" s="11" t="str">
        <f t="shared" si="39"/>
        <v>KOWANYAMA1987</v>
      </c>
      <c r="B2014" s="3" t="s">
        <v>142</v>
      </c>
      <c r="C2014" s="12">
        <v>1987</v>
      </c>
      <c r="E2014" s="13">
        <v>237</v>
      </c>
      <c r="F2014" s="13">
        <v>237</v>
      </c>
      <c r="G2014" s="13">
        <v>474</v>
      </c>
      <c r="H2014" s="13">
        <v>0</v>
      </c>
      <c r="I2014" s="13">
        <v>0</v>
      </c>
      <c r="J2014" s="13">
        <v>0</v>
      </c>
      <c r="K2014" s="15">
        <v>237</v>
      </c>
      <c r="L2014" s="15">
        <v>237</v>
      </c>
      <c r="M2014" s="15">
        <v>474</v>
      </c>
      <c r="O2014" s="13"/>
      <c r="P2014" s="13"/>
    </row>
    <row r="2015" spans="1:16" ht="12.9" customHeight="1" x14ac:dyDescent="0.2">
      <c r="A2015" s="11" t="str">
        <f t="shared" si="39"/>
        <v>KOWANYAMA1990</v>
      </c>
      <c r="B2015" s="3" t="s">
        <v>142</v>
      </c>
      <c r="C2015" s="12">
        <v>1990</v>
      </c>
      <c r="E2015" s="13">
        <v>79</v>
      </c>
      <c r="F2015" s="13">
        <v>100</v>
      </c>
      <c r="G2015" s="13">
        <v>179</v>
      </c>
      <c r="H2015" s="13">
        <v>0</v>
      </c>
      <c r="I2015" s="13">
        <v>0</v>
      </c>
      <c r="J2015" s="13">
        <v>0</v>
      </c>
      <c r="K2015" s="15">
        <v>79</v>
      </c>
      <c r="L2015" s="15">
        <v>100</v>
      </c>
      <c r="M2015" s="15">
        <v>179</v>
      </c>
      <c r="O2015" s="13"/>
      <c r="P2015" s="13"/>
    </row>
    <row r="2016" spans="1:16" ht="12.9" customHeight="1" x14ac:dyDescent="0.2">
      <c r="A2016" s="11" t="str">
        <f t="shared" si="39"/>
        <v>KOWANYAMA1991</v>
      </c>
      <c r="B2016" s="95" t="s">
        <v>142</v>
      </c>
      <c r="C2016" s="88">
        <v>1991</v>
      </c>
      <c r="D2016" s="89"/>
      <c r="E2016" s="15">
        <v>269</v>
      </c>
      <c r="F2016" s="15">
        <v>255</v>
      </c>
      <c r="G2016" s="15">
        <v>524</v>
      </c>
      <c r="H2016" s="90">
        <v>0</v>
      </c>
      <c r="I2016" s="90">
        <v>0</v>
      </c>
      <c r="J2016" s="15">
        <v>0</v>
      </c>
      <c r="K2016" s="15">
        <v>269</v>
      </c>
      <c r="L2016" s="15">
        <v>255</v>
      </c>
      <c r="M2016" s="15">
        <v>524</v>
      </c>
      <c r="O2016" s="13"/>
      <c r="P2016" s="13"/>
    </row>
    <row r="2017" spans="1:16" ht="12.9" customHeight="1" x14ac:dyDescent="0.2">
      <c r="A2017" s="11" t="str">
        <f t="shared" si="39"/>
        <v>KOWANYAMA1992</v>
      </c>
      <c r="B2017" s="3" t="s">
        <v>142</v>
      </c>
      <c r="C2017" s="12">
        <v>1992</v>
      </c>
      <c r="E2017" s="13">
        <v>230</v>
      </c>
      <c r="F2017" s="13">
        <v>234</v>
      </c>
      <c r="G2017" s="13">
        <v>464</v>
      </c>
      <c r="H2017" s="13">
        <v>0</v>
      </c>
      <c r="I2017" s="13">
        <v>0</v>
      </c>
      <c r="J2017" s="13">
        <v>0</v>
      </c>
      <c r="K2017" s="15">
        <v>230</v>
      </c>
      <c r="L2017" s="15">
        <v>234</v>
      </c>
      <c r="M2017" s="15">
        <v>464</v>
      </c>
      <c r="O2017" s="13"/>
      <c r="P2017" s="13"/>
    </row>
    <row r="2018" spans="1:16" ht="12.9" customHeight="1" x14ac:dyDescent="0.2">
      <c r="A2018" s="11" t="str">
        <f t="shared" si="39"/>
        <v>KOWANYAMA1993</v>
      </c>
      <c r="B2018" s="3" t="s">
        <v>142</v>
      </c>
      <c r="C2018" s="12">
        <v>1993</v>
      </c>
      <c r="E2018" s="13">
        <v>230</v>
      </c>
      <c r="F2018" s="13">
        <v>230</v>
      </c>
      <c r="G2018" s="13">
        <v>460</v>
      </c>
      <c r="H2018" s="13">
        <v>0</v>
      </c>
      <c r="I2018" s="13">
        <v>0</v>
      </c>
      <c r="J2018" s="13">
        <v>0</v>
      </c>
      <c r="K2018" s="15">
        <v>230</v>
      </c>
      <c r="L2018" s="15">
        <v>230</v>
      </c>
      <c r="M2018" s="15">
        <v>460</v>
      </c>
      <c r="O2018" s="13"/>
      <c r="P2018" s="13"/>
    </row>
    <row r="2019" spans="1:16" ht="12.9" customHeight="1" x14ac:dyDescent="0.2">
      <c r="A2019" s="11" t="str">
        <f t="shared" si="39"/>
        <v>KOWANYAMA1994</v>
      </c>
      <c r="B2019" s="3" t="s">
        <v>142</v>
      </c>
      <c r="C2019" s="12">
        <v>1994</v>
      </c>
      <c r="E2019" s="13">
        <v>248</v>
      </c>
      <c r="F2019" s="13">
        <v>248</v>
      </c>
      <c r="G2019" s="13">
        <v>496</v>
      </c>
      <c r="H2019" s="13">
        <v>0</v>
      </c>
      <c r="I2019" s="13">
        <v>0</v>
      </c>
      <c r="J2019" s="13">
        <v>0</v>
      </c>
      <c r="K2019" s="15">
        <v>248</v>
      </c>
      <c r="L2019" s="15">
        <v>248</v>
      </c>
      <c r="M2019" s="15">
        <v>496</v>
      </c>
      <c r="O2019" s="13"/>
      <c r="P2019" s="13"/>
    </row>
    <row r="2020" spans="1:16" ht="12.9" customHeight="1" x14ac:dyDescent="0.2">
      <c r="A2020" s="11" t="str">
        <f t="shared" si="39"/>
        <v>KOWANYAMA1995</v>
      </c>
      <c r="B2020" s="3" t="s">
        <v>142</v>
      </c>
      <c r="C2020" s="12">
        <v>1995</v>
      </c>
      <c r="E2020" s="13">
        <v>299</v>
      </c>
      <c r="F2020" s="13">
        <v>299</v>
      </c>
      <c r="G2020" s="13">
        <v>598</v>
      </c>
      <c r="H2020" s="13">
        <v>0</v>
      </c>
      <c r="I2020" s="13">
        <v>0</v>
      </c>
      <c r="J2020" s="13">
        <v>0</v>
      </c>
      <c r="K2020" s="15">
        <v>299</v>
      </c>
      <c r="L2020" s="15">
        <v>299</v>
      </c>
      <c r="M2020" s="15">
        <v>598</v>
      </c>
      <c r="O2020" s="13"/>
      <c r="P2020" s="13"/>
    </row>
    <row r="2021" spans="1:16" ht="12.9" customHeight="1" x14ac:dyDescent="0.2">
      <c r="A2021" s="11" t="str">
        <f t="shared" si="39"/>
        <v>KOWANYAMA1996</v>
      </c>
      <c r="B2021" s="3" t="s">
        <v>142</v>
      </c>
      <c r="C2021" s="12">
        <v>1996</v>
      </c>
      <c r="E2021" s="13">
        <v>277</v>
      </c>
      <c r="F2021" s="13">
        <v>277</v>
      </c>
      <c r="G2021" s="13">
        <v>554</v>
      </c>
      <c r="H2021" s="13">
        <v>0</v>
      </c>
      <c r="I2021" s="13">
        <v>0</v>
      </c>
      <c r="J2021" s="13">
        <v>0</v>
      </c>
      <c r="K2021" s="15">
        <v>277</v>
      </c>
      <c r="L2021" s="15">
        <v>277</v>
      </c>
      <c r="M2021" s="15">
        <v>554</v>
      </c>
      <c r="O2021" s="13"/>
      <c r="P2021" s="13"/>
    </row>
    <row r="2022" spans="1:16" ht="12.9" customHeight="1" x14ac:dyDescent="0.2">
      <c r="A2022" s="11" t="str">
        <f t="shared" ref="A2022:A2056" si="40">CONCATENATE(B2022,C2022)</f>
        <v>KOWANYAMA1997</v>
      </c>
      <c r="B2022" s="3" t="s">
        <v>142</v>
      </c>
      <c r="C2022" s="12">
        <v>1997</v>
      </c>
      <c r="E2022" s="13">
        <v>261</v>
      </c>
      <c r="F2022" s="13">
        <v>261</v>
      </c>
      <c r="G2022" s="13">
        <v>522</v>
      </c>
      <c r="H2022" s="13">
        <v>0</v>
      </c>
      <c r="I2022" s="13">
        <v>0</v>
      </c>
      <c r="J2022" s="13">
        <v>0</v>
      </c>
      <c r="K2022" s="15">
        <v>261</v>
      </c>
      <c r="L2022" s="15">
        <v>261</v>
      </c>
      <c r="M2022" s="15">
        <v>522</v>
      </c>
      <c r="O2022" s="13"/>
      <c r="P2022" s="13"/>
    </row>
    <row r="2023" spans="1:16" ht="12.9" customHeight="1" x14ac:dyDescent="0.2">
      <c r="A2023" s="11" t="str">
        <f t="shared" si="40"/>
        <v>KOWANYAMA1998</v>
      </c>
      <c r="B2023" s="3" t="s">
        <v>142</v>
      </c>
      <c r="C2023" s="12">
        <v>1998</v>
      </c>
      <c r="E2023" s="13">
        <v>261</v>
      </c>
      <c r="F2023" s="13">
        <v>261</v>
      </c>
      <c r="G2023" s="13">
        <v>522</v>
      </c>
      <c r="H2023" s="13">
        <v>0</v>
      </c>
      <c r="I2023" s="13">
        <v>0</v>
      </c>
      <c r="J2023" s="13">
        <v>0</v>
      </c>
      <c r="K2023" s="15">
        <v>261</v>
      </c>
      <c r="L2023" s="15">
        <v>261</v>
      </c>
      <c r="M2023" s="15">
        <v>522</v>
      </c>
      <c r="O2023" s="13"/>
      <c r="P2023" s="13"/>
    </row>
    <row r="2024" spans="1:16" ht="12.9" customHeight="1" x14ac:dyDescent="0.2">
      <c r="A2024" s="11" t="str">
        <f t="shared" si="40"/>
        <v>KOWANYAMA1999</v>
      </c>
      <c r="B2024" s="3" t="s">
        <v>142</v>
      </c>
      <c r="C2024" s="12">
        <v>1999</v>
      </c>
      <c r="E2024" s="13">
        <v>261</v>
      </c>
      <c r="F2024" s="13">
        <v>261</v>
      </c>
      <c r="G2024" s="13">
        <v>522</v>
      </c>
      <c r="H2024" s="13">
        <v>0</v>
      </c>
      <c r="I2024" s="13">
        <v>0</v>
      </c>
      <c r="J2024" s="13">
        <v>0</v>
      </c>
      <c r="K2024" s="15">
        <v>261</v>
      </c>
      <c r="L2024" s="15">
        <v>261</v>
      </c>
      <c r="M2024" s="15">
        <v>522</v>
      </c>
      <c r="O2024" s="13"/>
      <c r="P2024" s="13"/>
    </row>
    <row r="2025" spans="1:16" ht="12.9" customHeight="1" x14ac:dyDescent="0.2">
      <c r="A2025" s="11" t="str">
        <f t="shared" si="40"/>
        <v>KOWANYAMA2000</v>
      </c>
      <c r="B2025" s="3" t="s">
        <v>142</v>
      </c>
      <c r="C2025" s="12">
        <v>2000</v>
      </c>
      <c r="E2025" s="13">
        <v>260</v>
      </c>
      <c r="F2025" s="13">
        <v>260</v>
      </c>
      <c r="G2025" s="13">
        <v>520</v>
      </c>
      <c r="H2025" s="13">
        <v>0</v>
      </c>
      <c r="I2025" s="13">
        <v>0</v>
      </c>
      <c r="J2025" s="13">
        <v>0</v>
      </c>
      <c r="K2025" s="15">
        <v>260</v>
      </c>
      <c r="L2025" s="15">
        <v>260</v>
      </c>
      <c r="M2025" s="15">
        <v>520</v>
      </c>
      <c r="O2025" s="13"/>
      <c r="P2025" s="13"/>
    </row>
    <row r="2026" spans="1:16" ht="12.9" customHeight="1" x14ac:dyDescent="0.2">
      <c r="A2026" s="11" t="str">
        <f t="shared" si="40"/>
        <v>KOWANYAMA2001</v>
      </c>
      <c r="B2026" s="3" t="s">
        <v>142</v>
      </c>
      <c r="C2026" s="12">
        <v>2001</v>
      </c>
      <c r="E2026" s="13">
        <v>237</v>
      </c>
      <c r="F2026" s="13">
        <v>237</v>
      </c>
      <c r="G2026" s="13">
        <v>474</v>
      </c>
      <c r="H2026" s="13">
        <v>0</v>
      </c>
      <c r="I2026" s="13">
        <v>0</v>
      </c>
      <c r="J2026" s="13">
        <v>0</v>
      </c>
      <c r="K2026" s="15">
        <v>237</v>
      </c>
      <c r="L2026" s="15">
        <v>237</v>
      </c>
      <c r="M2026" s="15">
        <v>474</v>
      </c>
      <c r="O2026" s="13"/>
      <c r="P2026" s="13"/>
    </row>
    <row r="2027" spans="1:16" ht="12.9" customHeight="1" x14ac:dyDescent="0.2">
      <c r="A2027" s="11" t="str">
        <f t="shared" si="40"/>
        <v>KOWANYAMA2002</v>
      </c>
      <c r="B2027" s="3" t="s">
        <v>142</v>
      </c>
      <c r="C2027" s="12">
        <v>2002</v>
      </c>
      <c r="E2027" s="13">
        <v>210</v>
      </c>
      <c r="F2027" s="13">
        <v>210</v>
      </c>
      <c r="G2027" s="13">
        <v>420</v>
      </c>
      <c r="H2027" s="13">
        <v>0</v>
      </c>
      <c r="I2027" s="13">
        <v>0</v>
      </c>
      <c r="J2027" s="13">
        <v>0</v>
      </c>
      <c r="K2027" s="15">
        <v>210</v>
      </c>
      <c r="L2027" s="15">
        <v>210</v>
      </c>
      <c r="M2027" s="15">
        <v>420</v>
      </c>
      <c r="O2027" s="13"/>
      <c r="P2027" s="13"/>
    </row>
    <row r="2028" spans="1:16" ht="12.9" customHeight="1" x14ac:dyDescent="0.2">
      <c r="A2028" s="11" t="str">
        <f t="shared" si="40"/>
        <v>KOWANYAMA2003</v>
      </c>
      <c r="B2028" s="95" t="s">
        <v>142</v>
      </c>
      <c r="C2028" s="88">
        <v>2003</v>
      </c>
      <c r="D2028" s="89"/>
      <c r="E2028" s="15">
        <v>246</v>
      </c>
      <c r="F2028" s="15">
        <v>246</v>
      </c>
      <c r="G2028" s="15">
        <v>492</v>
      </c>
      <c r="H2028" s="90">
        <v>0</v>
      </c>
      <c r="I2028" s="90">
        <v>0</v>
      </c>
      <c r="J2028" s="15">
        <v>0</v>
      </c>
      <c r="K2028" s="15">
        <v>246</v>
      </c>
      <c r="L2028" s="15">
        <v>246</v>
      </c>
      <c r="M2028" s="15">
        <v>492</v>
      </c>
      <c r="O2028" s="13"/>
      <c r="P2028" s="13"/>
    </row>
    <row r="2029" spans="1:16" ht="12.9" customHeight="1" x14ac:dyDescent="0.2">
      <c r="A2029" s="11" t="str">
        <f t="shared" si="40"/>
        <v>KOWANYAMA2004</v>
      </c>
      <c r="B2029" s="93" t="s">
        <v>142</v>
      </c>
      <c r="C2029" s="12">
        <v>2004</v>
      </c>
      <c r="D2029" s="89"/>
      <c r="E2029" s="94">
        <v>262</v>
      </c>
      <c r="F2029" s="94">
        <v>262</v>
      </c>
      <c r="G2029" s="94">
        <v>524</v>
      </c>
      <c r="H2029" s="94">
        <v>0</v>
      </c>
      <c r="I2029" s="94">
        <v>0</v>
      </c>
      <c r="J2029" s="94">
        <v>0</v>
      </c>
      <c r="K2029" s="15">
        <v>262</v>
      </c>
      <c r="L2029" s="15">
        <v>262</v>
      </c>
      <c r="M2029" s="15">
        <v>524</v>
      </c>
      <c r="O2029" s="13"/>
      <c r="P2029" s="13"/>
    </row>
    <row r="2030" spans="1:16" ht="12.9" customHeight="1" x14ac:dyDescent="0.2">
      <c r="A2030" s="11" t="str">
        <f t="shared" si="40"/>
        <v>KOWANYAMA2005</v>
      </c>
      <c r="B2030" s="93" t="s">
        <v>142</v>
      </c>
      <c r="C2030" s="88">
        <v>2005</v>
      </c>
      <c r="D2030" s="89"/>
      <c r="E2030" s="15">
        <v>334</v>
      </c>
      <c r="F2030" s="15">
        <v>334</v>
      </c>
      <c r="G2030" s="15">
        <v>668</v>
      </c>
      <c r="H2030" s="15">
        <v>0</v>
      </c>
      <c r="I2030" s="15">
        <v>0</v>
      </c>
      <c r="J2030" s="15">
        <v>0</v>
      </c>
      <c r="K2030" s="15">
        <v>334</v>
      </c>
      <c r="L2030" s="15">
        <v>334</v>
      </c>
      <c r="M2030" s="15">
        <v>668</v>
      </c>
      <c r="O2030" s="13"/>
      <c r="P2030" s="13"/>
    </row>
    <row r="2031" spans="1:16" ht="12.9" customHeight="1" x14ac:dyDescent="0.2">
      <c r="A2031" s="11" t="str">
        <f t="shared" si="40"/>
        <v>KOWANYAMA2006</v>
      </c>
      <c r="B2031" s="95" t="s">
        <v>142</v>
      </c>
      <c r="C2031" s="88">
        <v>2006</v>
      </c>
      <c r="D2031" s="89"/>
      <c r="E2031" s="15">
        <v>350</v>
      </c>
      <c r="F2031" s="15">
        <v>351</v>
      </c>
      <c r="G2031" s="15">
        <v>701</v>
      </c>
      <c r="H2031" s="90">
        <v>0</v>
      </c>
      <c r="I2031" s="90">
        <v>0</v>
      </c>
      <c r="J2031" s="15">
        <v>0</v>
      </c>
      <c r="K2031" s="15">
        <v>350</v>
      </c>
      <c r="L2031" s="15">
        <v>351</v>
      </c>
      <c r="M2031" s="15">
        <v>701</v>
      </c>
      <c r="O2031" s="13"/>
      <c r="P2031" s="13"/>
    </row>
    <row r="2032" spans="1:16" ht="12.9" customHeight="1" x14ac:dyDescent="0.2">
      <c r="A2032" s="11" t="str">
        <f t="shared" si="40"/>
        <v>KOWANYAMA2007</v>
      </c>
      <c r="B2032" s="3" t="s">
        <v>142</v>
      </c>
      <c r="C2032" s="12">
        <v>2007</v>
      </c>
      <c r="E2032" s="13">
        <v>208</v>
      </c>
      <c r="F2032" s="13">
        <v>208</v>
      </c>
      <c r="G2032" s="13">
        <v>416</v>
      </c>
      <c r="H2032" s="13">
        <v>0</v>
      </c>
      <c r="I2032" s="13">
        <v>0</v>
      </c>
      <c r="J2032" s="13">
        <v>0</v>
      </c>
      <c r="K2032" s="15">
        <v>208</v>
      </c>
      <c r="L2032" s="15">
        <v>208</v>
      </c>
      <c r="M2032" s="15">
        <v>416</v>
      </c>
      <c r="O2032" s="13"/>
      <c r="P2032" s="13"/>
    </row>
    <row r="2033" spans="1:16" ht="12.9" customHeight="1" x14ac:dyDescent="0.2">
      <c r="A2033" s="11" t="str">
        <f t="shared" si="40"/>
        <v>KOWANYAMA2008</v>
      </c>
      <c r="B2033" s="3" t="s">
        <v>142</v>
      </c>
      <c r="C2033" s="12">
        <v>2008</v>
      </c>
      <c r="E2033" s="13">
        <v>197</v>
      </c>
      <c r="F2033" s="13">
        <v>204</v>
      </c>
      <c r="G2033" s="13">
        <v>401</v>
      </c>
      <c r="H2033" s="13">
        <v>0</v>
      </c>
      <c r="I2033" s="13">
        <v>0</v>
      </c>
      <c r="J2033" s="13">
        <v>0</v>
      </c>
      <c r="K2033" s="15">
        <v>197</v>
      </c>
      <c r="L2033" s="15">
        <v>204</v>
      </c>
      <c r="M2033" s="15">
        <v>401</v>
      </c>
      <c r="O2033" s="13"/>
      <c r="P2033" s="13"/>
    </row>
    <row r="2034" spans="1:16" ht="12.9" customHeight="1" x14ac:dyDescent="0.2">
      <c r="A2034" s="11" t="str">
        <f t="shared" si="40"/>
        <v>KOWANYAMA2009</v>
      </c>
      <c r="B2034" s="91" t="s">
        <v>142</v>
      </c>
      <c r="C2034" s="16">
        <v>2009</v>
      </c>
      <c r="E2034" s="92">
        <v>221</v>
      </c>
      <c r="F2034" s="92">
        <v>222</v>
      </c>
      <c r="G2034" s="92">
        <v>443</v>
      </c>
      <c r="H2034" s="92">
        <v>0</v>
      </c>
      <c r="I2034" s="92">
        <v>0</v>
      </c>
      <c r="J2034" s="92">
        <v>0</v>
      </c>
      <c r="K2034" s="15">
        <v>221</v>
      </c>
      <c r="L2034" s="15">
        <v>222</v>
      </c>
      <c r="M2034" s="15">
        <v>443</v>
      </c>
      <c r="O2034" s="13"/>
      <c r="P2034" s="13"/>
    </row>
    <row r="2035" spans="1:16" ht="12.9" customHeight="1" x14ac:dyDescent="0.2">
      <c r="A2035" s="11" t="str">
        <f t="shared" si="40"/>
        <v>KOWANYAMA2010</v>
      </c>
      <c r="B2035" s="95" t="s">
        <v>142</v>
      </c>
      <c r="C2035" s="88">
        <v>2010</v>
      </c>
      <c r="D2035" s="89"/>
      <c r="E2035" s="15">
        <v>208</v>
      </c>
      <c r="F2035" s="15">
        <v>208</v>
      </c>
      <c r="G2035" s="15">
        <v>416</v>
      </c>
      <c r="H2035" s="90">
        <v>0</v>
      </c>
      <c r="I2035" s="90">
        <v>0</v>
      </c>
      <c r="J2035" s="15">
        <v>0</v>
      </c>
      <c r="K2035" s="15">
        <v>208</v>
      </c>
      <c r="L2035" s="15">
        <v>208</v>
      </c>
      <c r="M2035" s="15">
        <v>416</v>
      </c>
      <c r="O2035" s="13"/>
      <c r="P2035" s="13"/>
    </row>
    <row r="2036" spans="1:16" ht="12.9" customHeight="1" x14ac:dyDescent="0.2">
      <c r="A2036" s="11" t="str">
        <f t="shared" si="40"/>
        <v>KOWANYAMA2011</v>
      </c>
      <c r="B2036" s="91" t="s">
        <v>142</v>
      </c>
      <c r="C2036" s="16">
        <v>2011</v>
      </c>
      <c r="D2036" s="89"/>
      <c r="E2036" s="92">
        <v>205</v>
      </c>
      <c r="F2036" s="92">
        <v>205</v>
      </c>
      <c r="G2036" s="92">
        <v>410</v>
      </c>
      <c r="H2036" s="92">
        <v>0</v>
      </c>
      <c r="I2036" s="92">
        <v>0</v>
      </c>
      <c r="J2036" s="92">
        <v>0</v>
      </c>
      <c r="K2036" s="15">
        <v>205</v>
      </c>
      <c r="L2036" s="15">
        <v>205</v>
      </c>
      <c r="M2036" s="15">
        <v>410</v>
      </c>
      <c r="O2036" s="13"/>
      <c r="P2036" s="13"/>
    </row>
    <row r="2037" spans="1:16" ht="12.9" customHeight="1" x14ac:dyDescent="0.2">
      <c r="A2037" s="11" t="str">
        <f t="shared" si="40"/>
        <v>KOWANYAMA2012</v>
      </c>
      <c r="B2037" s="3" t="s">
        <v>142</v>
      </c>
      <c r="C2037" s="12">
        <v>2012</v>
      </c>
      <c r="E2037" s="13">
        <v>219</v>
      </c>
      <c r="F2037" s="13">
        <v>219</v>
      </c>
      <c r="G2037" s="13">
        <v>438</v>
      </c>
      <c r="H2037" s="13">
        <v>0</v>
      </c>
      <c r="I2037" s="13">
        <v>0</v>
      </c>
      <c r="J2037" s="13">
        <v>0</v>
      </c>
      <c r="K2037" s="15">
        <v>219</v>
      </c>
      <c r="L2037" s="15">
        <v>219</v>
      </c>
      <c r="M2037" s="15">
        <v>438</v>
      </c>
      <c r="O2037" s="13"/>
      <c r="P2037" s="13"/>
    </row>
    <row r="2038" spans="1:16" ht="12.9" customHeight="1" x14ac:dyDescent="0.2">
      <c r="A2038" s="11" t="str">
        <f t="shared" si="40"/>
        <v>KOWANYAMA2013</v>
      </c>
      <c r="B2038" s="93" t="s">
        <v>142</v>
      </c>
      <c r="C2038" s="88">
        <v>2013</v>
      </c>
      <c r="D2038" s="89"/>
      <c r="E2038" s="15">
        <v>194</v>
      </c>
      <c r="F2038" s="15">
        <v>194</v>
      </c>
      <c r="G2038" s="15">
        <v>388</v>
      </c>
      <c r="H2038" s="15">
        <v>0</v>
      </c>
      <c r="I2038" s="15">
        <v>0</v>
      </c>
      <c r="J2038" s="15">
        <v>0</v>
      </c>
      <c r="K2038" s="15">
        <v>194</v>
      </c>
      <c r="L2038" s="15">
        <v>194</v>
      </c>
      <c r="M2038" s="15">
        <v>388</v>
      </c>
      <c r="O2038" s="13"/>
      <c r="P2038" s="13"/>
    </row>
    <row r="2039" spans="1:16" ht="12.9" customHeight="1" x14ac:dyDescent="0.2">
      <c r="A2039" s="11" t="str">
        <f t="shared" si="40"/>
        <v>KOWANYAMA2014</v>
      </c>
      <c r="B2039" s="3" t="s">
        <v>142</v>
      </c>
      <c r="C2039" s="12">
        <v>2014</v>
      </c>
      <c r="E2039" s="13">
        <v>195</v>
      </c>
      <c r="F2039" s="13">
        <v>195</v>
      </c>
      <c r="G2039" s="13">
        <v>390</v>
      </c>
      <c r="H2039" s="13">
        <v>0</v>
      </c>
      <c r="I2039" s="13">
        <v>0</v>
      </c>
      <c r="J2039" s="13">
        <v>0</v>
      </c>
      <c r="K2039" s="15">
        <v>195</v>
      </c>
      <c r="L2039" s="15">
        <v>195</v>
      </c>
      <c r="M2039" s="15">
        <v>390</v>
      </c>
      <c r="O2039" s="13"/>
      <c r="P2039" s="13"/>
    </row>
    <row r="2040" spans="1:16" ht="12.9" customHeight="1" x14ac:dyDescent="0.2">
      <c r="A2040" s="11" t="str">
        <f t="shared" si="40"/>
        <v>KOWANYAMA2015</v>
      </c>
      <c r="B2040" s="95" t="s">
        <v>142</v>
      </c>
      <c r="C2040" s="88">
        <v>2015</v>
      </c>
      <c r="D2040" s="89"/>
      <c r="E2040" s="15">
        <v>477</v>
      </c>
      <c r="F2040" s="15">
        <v>513</v>
      </c>
      <c r="G2040" s="15">
        <v>990</v>
      </c>
      <c r="H2040" s="90">
        <v>0</v>
      </c>
      <c r="I2040" s="90">
        <v>0</v>
      </c>
      <c r="J2040" s="15">
        <v>0</v>
      </c>
      <c r="K2040" s="15">
        <v>477</v>
      </c>
      <c r="L2040" s="15">
        <v>513</v>
      </c>
      <c r="M2040" s="15">
        <v>990</v>
      </c>
      <c r="O2040" s="13"/>
      <c r="P2040" s="13"/>
    </row>
    <row r="2041" spans="1:16" ht="12.9" customHeight="1" x14ac:dyDescent="0.2">
      <c r="A2041" s="11" t="str">
        <f t="shared" si="40"/>
        <v>KOWANYAMA2016</v>
      </c>
      <c r="B2041" s="3" t="s">
        <v>142</v>
      </c>
      <c r="C2041" s="12">
        <v>2016</v>
      </c>
      <c r="E2041" s="13">
        <v>683</v>
      </c>
      <c r="F2041" s="13">
        <v>686</v>
      </c>
      <c r="G2041" s="13">
        <v>1369</v>
      </c>
      <c r="H2041" s="13">
        <v>0</v>
      </c>
      <c r="I2041" s="13">
        <v>0</v>
      </c>
      <c r="J2041" s="13">
        <v>0</v>
      </c>
      <c r="K2041" s="15">
        <v>683</v>
      </c>
      <c r="L2041" s="15">
        <v>686</v>
      </c>
      <c r="M2041" s="15">
        <v>1369</v>
      </c>
      <c r="O2041" s="13"/>
      <c r="P2041" s="13"/>
    </row>
    <row r="2042" spans="1:16" ht="12.9" customHeight="1" x14ac:dyDescent="0.2">
      <c r="A2042" s="11" t="str">
        <f t="shared" si="40"/>
        <v>KOWANYAMA2017</v>
      </c>
      <c r="B2042" s="93" t="s">
        <v>142</v>
      </c>
      <c r="C2042" s="88">
        <v>2017</v>
      </c>
      <c r="D2042" s="89"/>
      <c r="E2042" s="15">
        <v>572</v>
      </c>
      <c r="F2042" s="15">
        <v>568</v>
      </c>
      <c r="G2042" s="15">
        <v>1140</v>
      </c>
      <c r="H2042" s="15">
        <v>0</v>
      </c>
      <c r="I2042" s="15">
        <v>0</v>
      </c>
      <c r="J2042" s="15">
        <v>0</v>
      </c>
      <c r="K2042" s="15">
        <v>572</v>
      </c>
      <c r="L2042" s="15">
        <v>568</v>
      </c>
      <c r="M2042" s="15">
        <v>1140</v>
      </c>
      <c r="O2042" s="13"/>
      <c r="P2042" s="13"/>
    </row>
    <row r="2043" spans="1:16" ht="12.9" customHeight="1" x14ac:dyDescent="0.2">
      <c r="A2043" s="11" t="str">
        <f t="shared" si="40"/>
        <v>KOWANYAMA2018</v>
      </c>
      <c r="B2043" s="95" t="s">
        <v>142</v>
      </c>
      <c r="C2043" s="88">
        <v>2018</v>
      </c>
      <c r="D2043" s="89"/>
      <c r="E2043" s="15">
        <v>634</v>
      </c>
      <c r="F2043" s="15">
        <v>630</v>
      </c>
      <c r="G2043" s="15">
        <v>1264</v>
      </c>
      <c r="H2043" s="90">
        <v>0</v>
      </c>
      <c r="I2043" s="90">
        <v>0</v>
      </c>
      <c r="J2043" s="15">
        <v>0</v>
      </c>
      <c r="K2043" s="15">
        <v>634</v>
      </c>
      <c r="L2043" s="15">
        <v>630</v>
      </c>
      <c r="M2043" s="15">
        <v>1264</v>
      </c>
      <c r="O2043" s="13"/>
      <c r="P2043" s="13"/>
    </row>
    <row r="2044" spans="1:16" ht="12.9" customHeight="1" x14ac:dyDescent="0.2">
      <c r="A2044" s="11" t="str">
        <f t="shared" si="40"/>
        <v>KOWANYAMA2019</v>
      </c>
      <c r="B2044" s="3" t="s">
        <v>142</v>
      </c>
      <c r="C2044" s="12">
        <v>2019</v>
      </c>
      <c r="E2044" s="13">
        <v>613</v>
      </c>
      <c r="F2044" s="13">
        <v>609</v>
      </c>
      <c r="G2044" s="13">
        <v>1222</v>
      </c>
      <c r="H2044" s="13">
        <v>0</v>
      </c>
      <c r="I2044" s="13">
        <v>0</v>
      </c>
      <c r="J2044" s="13">
        <v>0</v>
      </c>
      <c r="K2044" s="15">
        <v>613</v>
      </c>
      <c r="L2044" s="15">
        <v>609</v>
      </c>
      <c r="M2044" s="15">
        <v>1222</v>
      </c>
      <c r="O2044" s="13"/>
      <c r="P2044" s="13"/>
    </row>
    <row r="2045" spans="1:16" ht="12.9" customHeight="1" x14ac:dyDescent="0.2">
      <c r="A2045" s="11" t="str">
        <f t="shared" si="40"/>
        <v>KOWANYAMA2020</v>
      </c>
      <c r="B2045" s="3" t="s">
        <v>142</v>
      </c>
      <c r="C2045" s="12">
        <v>2020</v>
      </c>
      <c r="E2045" s="13">
        <v>274</v>
      </c>
      <c r="F2045" s="13">
        <v>274</v>
      </c>
      <c r="G2045" s="13">
        <v>548</v>
      </c>
      <c r="H2045" s="13">
        <v>0</v>
      </c>
      <c r="I2045" s="13">
        <v>0</v>
      </c>
      <c r="J2045" s="13">
        <v>0</v>
      </c>
      <c r="K2045" s="15">
        <v>274</v>
      </c>
      <c r="L2045" s="15">
        <v>274</v>
      </c>
      <c r="M2045" s="15">
        <v>548</v>
      </c>
      <c r="O2045" s="13"/>
      <c r="P2045" s="13"/>
    </row>
    <row r="2046" spans="1:16" ht="12.9" customHeight="1" x14ac:dyDescent="0.2">
      <c r="A2046" s="11" t="str">
        <f t="shared" si="40"/>
        <v>KOWANYAMA2021</v>
      </c>
      <c r="B2046" s="95" t="s">
        <v>142</v>
      </c>
      <c r="C2046" s="88">
        <v>2021</v>
      </c>
      <c r="D2046" s="89"/>
      <c r="E2046" s="15">
        <v>283</v>
      </c>
      <c r="F2046" s="15">
        <v>283</v>
      </c>
      <c r="G2046" s="15">
        <v>566</v>
      </c>
      <c r="H2046" s="90">
        <v>0</v>
      </c>
      <c r="I2046" s="90">
        <v>0</v>
      </c>
      <c r="J2046" s="15">
        <v>0</v>
      </c>
      <c r="K2046" s="15">
        <v>283</v>
      </c>
      <c r="L2046" s="15">
        <v>283</v>
      </c>
      <c r="M2046" s="15">
        <v>566</v>
      </c>
      <c r="O2046" s="13"/>
      <c r="P2046" s="13"/>
    </row>
    <row r="2047" spans="1:16" ht="12.9" customHeight="1" x14ac:dyDescent="0.2">
      <c r="A2047" s="11" t="str">
        <f t="shared" si="40"/>
        <v>KOWANYAMA2022</v>
      </c>
      <c r="B2047" s="95" t="s">
        <v>142</v>
      </c>
      <c r="C2047" s="88">
        <v>2022</v>
      </c>
      <c r="D2047" s="89"/>
      <c r="E2047" s="15">
        <v>496</v>
      </c>
      <c r="F2047" s="15">
        <v>502</v>
      </c>
      <c r="G2047" s="15">
        <v>998</v>
      </c>
      <c r="H2047" s="90">
        <v>0</v>
      </c>
      <c r="I2047" s="90">
        <v>0</v>
      </c>
      <c r="J2047" s="15">
        <v>0</v>
      </c>
      <c r="K2047" s="15">
        <v>496</v>
      </c>
      <c r="L2047" s="15">
        <v>502</v>
      </c>
      <c r="M2047" s="15">
        <v>998</v>
      </c>
      <c r="O2047" s="13"/>
      <c r="P2047" s="13"/>
    </row>
    <row r="2048" spans="1:16" ht="12.9" customHeight="1" x14ac:dyDescent="0.2">
      <c r="A2048" s="11" t="str">
        <f t="shared" si="40"/>
        <v>KOWANYAMA2023</v>
      </c>
      <c r="B2048" s="3" t="s">
        <v>142</v>
      </c>
      <c r="C2048" s="12">
        <v>2023</v>
      </c>
      <c r="E2048" s="13">
        <v>536</v>
      </c>
      <c r="F2048" s="13">
        <v>539</v>
      </c>
      <c r="G2048" s="13">
        <v>1075</v>
      </c>
      <c r="H2048" s="13">
        <v>0</v>
      </c>
      <c r="I2048" s="13">
        <v>0</v>
      </c>
      <c r="J2048" s="13">
        <v>0</v>
      </c>
      <c r="K2048" s="15">
        <v>536</v>
      </c>
      <c r="L2048" s="15">
        <v>539</v>
      </c>
      <c r="M2048" s="15">
        <v>1075</v>
      </c>
      <c r="O2048" s="13"/>
      <c r="P2048" s="13"/>
    </row>
    <row r="2049" spans="1:16" ht="12.9" customHeight="1" x14ac:dyDescent="0.2">
      <c r="A2049" s="11" t="str">
        <f t="shared" si="40"/>
        <v>KOWANYAMA2024</v>
      </c>
      <c r="B2049" s="95" t="s">
        <v>142</v>
      </c>
      <c r="C2049" s="88">
        <v>2024</v>
      </c>
      <c r="D2049" s="89"/>
      <c r="E2049" s="15">
        <v>704</v>
      </c>
      <c r="F2049" s="15">
        <v>686</v>
      </c>
      <c r="G2049" s="15">
        <v>1390</v>
      </c>
      <c r="H2049" s="90">
        <v>0</v>
      </c>
      <c r="I2049" s="90">
        <v>0</v>
      </c>
      <c r="J2049" s="15">
        <v>0</v>
      </c>
      <c r="K2049" s="15">
        <v>704</v>
      </c>
      <c r="L2049" s="15">
        <v>686</v>
      </c>
      <c r="M2049" s="15">
        <v>1390</v>
      </c>
      <c r="O2049" s="13"/>
      <c r="P2049" s="13"/>
    </row>
    <row r="2050" spans="1:16" ht="12.9" customHeight="1" x14ac:dyDescent="0.2">
      <c r="A2050" s="11" t="str">
        <f t="shared" si="40"/>
        <v>KUNUNURRA1985</v>
      </c>
      <c r="B2050" s="95" t="s">
        <v>56</v>
      </c>
      <c r="C2050" s="88">
        <v>1985</v>
      </c>
      <c r="D2050" s="89"/>
      <c r="E2050" s="15">
        <v>1132</v>
      </c>
      <c r="F2050" s="15">
        <v>1106</v>
      </c>
      <c r="G2050" s="15">
        <v>2238</v>
      </c>
      <c r="H2050" s="90">
        <v>0</v>
      </c>
      <c r="I2050" s="90">
        <v>0</v>
      </c>
      <c r="J2050" s="15">
        <v>0</v>
      </c>
      <c r="K2050" s="15">
        <v>1132</v>
      </c>
      <c r="L2050" s="15">
        <v>1106</v>
      </c>
      <c r="M2050" s="15">
        <v>2238</v>
      </c>
      <c r="O2050" s="13"/>
      <c r="P2050" s="13"/>
    </row>
    <row r="2051" spans="1:16" ht="12.9" customHeight="1" x14ac:dyDescent="0.2">
      <c r="A2051" s="11" t="str">
        <f t="shared" si="40"/>
        <v>KUNUNURRA1986</v>
      </c>
      <c r="B2051" s="3" t="s">
        <v>56</v>
      </c>
      <c r="C2051" s="12">
        <v>1986</v>
      </c>
      <c r="E2051" s="13">
        <v>927</v>
      </c>
      <c r="F2051" s="13">
        <v>912</v>
      </c>
      <c r="G2051" s="13">
        <v>1839</v>
      </c>
      <c r="H2051" s="13">
        <v>0</v>
      </c>
      <c r="I2051" s="13">
        <v>0</v>
      </c>
      <c r="J2051" s="13">
        <v>0</v>
      </c>
      <c r="K2051" s="15">
        <v>927</v>
      </c>
      <c r="L2051" s="15">
        <v>912</v>
      </c>
      <c r="M2051" s="15">
        <v>1839</v>
      </c>
      <c r="O2051" s="13"/>
      <c r="P2051" s="13"/>
    </row>
    <row r="2052" spans="1:16" ht="12.9" customHeight="1" x14ac:dyDescent="0.2">
      <c r="A2052" s="11" t="str">
        <f t="shared" si="40"/>
        <v>KUNUNURRA1987</v>
      </c>
      <c r="B2052" s="3" t="s">
        <v>56</v>
      </c>
      <c r="C2052" s="12">
        <v>1987</v>
      </c>
      <c r="E2052" s="13">
        <v>942</v>
      </c>
      <c r="F2052" s="13">
        <v>943</v>
      </c>
      <c r="G2052" s="13">
        <v>1885</v>
      </c>
      <c r="H2052" s="13">
        <v>0</v>
      </c>
      <c r="I2052" s="13">
        <v>0</v>
      </c>
      <c r="J2052" s="13">
        <v>0</v>
      </c>
      <c r="K2052" s="15">
        <v>942</v>
      </c>
      <c r="L2052" s="15">
        <v>943</v>
      </c>
      <c r="M2052" s="15">
        <v>1885</v>
      </c>
      <c r="O2052" s="13"/>
      <c r="P2052" s="13"/>
    </row>
    <row r="2053" spans="1:16" ht="12.9" customHeight="1" x14ac:dyDescent="0.2">
      <c r="A2053" s="11" t="str">
        <f t="shared" si="40"/>
        <v>KUNUNURRA1988</v>
      </c>
      <c r="B2053" s="93" t="s">
        <v>56</v>
      </c>
      <c r="C2053" s="88">
        <v>1988</v>
      </c>
      <c r="D2053" s="89"/>
      <c r="E2053" s="15">
        <v>1103</v>
      </c>
      <c r="F2053" s="15">
        <v>1099</v>
      </c>
      <c r="G2053" s="15">
        <v>2202</v>
      </c>
      <c r="H2053" s="15">
        <v>0</v>
      </c>
      <c r="I2053" s="15">
        <v>0</v>
      </c>
      <c r="J2053" s="15">
        <v>0</v>
      </c>
      <c r="K2053" s="15">
        <v>1103</v>
      </c>
      <c r="L2053" s="15">
        <v>1099</v>
      </c>
      <c r="M2053" s="15">
        <v>2202</v>
      </c>
      <c r="O2053" s="13"/>
      <c r="P2053" s="13"/>
    </row>
    <row r="2054" spans="1:16" ht="12.9" customHeight="1" x14ac:dyDescent="0.2">
      <c r="A2054" s="11" t="str">
        <f t="shared" si="40"/>
        <v>KUNUNURRA1989</v>
      </c>
      <c r="B2054" s="93" t="s">
        <v>56</v>
      </c>
      <c r="C2054" s="88">
        <v>1989</v>
      </c>
      <c r="D2054" s="89"/>
      <c r="E2054" s="15">
        <v>893</v>
      </c>
      <c r="F2054" s="15">
        <v>894</v>
      </c>
      <c r="G2054" s="15">
        <v>1787</v>
      </c>
      <c r="H2054" s="15">
        <v>0</v>
      </c>
      <c r="I2054" s="15">
        <v>0</v>
      </c>
      <c r="J2054" s="15">
        <v>0</v>
      </c>
      <c r="K2054" s="15">
        <v>893</v>
      </c>
      <c r="L2054" s="15">
        <v>894</v>
      </c>
      <c r="M2054" s="15">
        <v>1787</v>
      </c>
      <c r="O2054" s="13"/>
      <c r="P2054" s="13"/>
    </row>
    <row r="2055" spans="1:16" ht="12.9" customHeight="1" x14ac:dyDescent="0.2">
      <c r="A2055" s="11" t="str">
        <f t="shared" si="40"/>
        <v>KUNUNURRA1990</v>
      </c>
      <c r="B2055" s="93" t="s">
        <v>56</v>
      </c>
      <c r="C2055" s="88">
        <v>1990</v>
      </c>
      <c r="D2055" s="89"/>
      <c r="E2055" s="15">
        <v>1106</v>
      </c>
      <c r="F2055" s="15">
        <v>1102</v>
      </c>
      <c r="G2055" s="15">
        <v>2208</v>
      </c>
      <c r="H2055" s="15">
        <v>0</v>
      </c>
      <c r="I2055" s="15">
        <v>0</v>
      </c>
      <c r="J2055" s="15">
        <v>0</v>
      </c>
      <c r="K2055" s="15">
        <v>1106</v>
      </c>
      <c r="L2055" s="15">
        <v>1102</v>
      </c>
      <c r="M2055" s="15">
        <v>2208</v>
      </c>
      <c r="O2055" s="13"/>
      <c r="P2055" s="13"/>
    </row>
    <row r="2056" spans="1:16" ht="12.9" customHeight="1" x14ac:dyDescent="0.2">
      <c r="A2056" s="11" t="str">
        <f t="shared" si="40"/>
        <v>KUNUNURRA1991</v>
      </c>
      <c r="B2056" s="3" t="s">
        <v>56</v>
      </c>
      <c r="C2056" s="12">
        <v>1991</v>
      </c>
      <c r="E2056" s="13">
        <v>1098</v>
      </c>
      <c r="F2056" s="13">
        <v>1075</v>
      </c>
      <c r="G2056" s="13">
        <v>2173</v>
      </c>
      <c r="H2056" s="13">
        <v>0</v>
      </c>
      <c r="I2056" s="13">
        <v>0</v>
      </c>
      <c r="J2056" s="13">
        <v>0</v>
      </c>
      <c r="K2056" s="15">
        <v>1098</v>
      </c>
      <c r="L2056" s="15">
        <v>1075</v>
      </c>
      <c r="M2056" s="15">
        <v>2173</v>
      </c>
      <c r="O2056" s="13"/>
      <c r="P2056" s="13"/>
    </row>
    <row r="2057" spans="1:16" ht="12.9" customHeight="1" x14ac:dyDescent="0.2">
      <c r="A2057" s="11" t="str">
        <f t="shared" ref="A2057:A2120" si="41">CONCATENATE(B2057,C2057)</f>
        <v>KUNUNURRA1992</v>
      </c>
      <c r="B2057" s="95" t="s">
        <v>56</v>
      </c>
      <c r="C2057" s="88">
        <v>1992</v>
      </c>
      <c r="D2057" s="89"/>
      <c r="E2057" s="15">
        <v>1107</v>
      </c>
      <c r="F2057" s="15">
        <v>1095</v>
      </c>
      <c r="G2057" s="15">
        <v>2202</v>
      </c>
      <c r="H2057" s="90">
        <v>0</v>
      </c>
      <c r="I2057" s="90">
        <v>0</v>
      </c>
      <c r="J2057" s="15">
        <v>0</v>
      </c>
      <c r="K2057" s="15">
        <v>1107</v>
      </c>
      <c r="L2057" s="15">
        <v>1095</v>
      </c>
      <c r="M2057" s="15">
        <v>2202</v>
      </c>
      <c r="O2057" s="13"/>
      <c r="P2057" s="13"/>
    </row>
    <row r="2058" spans="1:16" ht="12.9" customHeight="1" x14ac:dyDescent="0.2">
      <c r="A2058" s="11" t="str">
        <f t="shared" si="41"/>
        <v>KUNUNURRA1993</v>
      </c>
      <c r="B2058" s="3" t="s">
        <v>56</v>
      </c>
      <c r="C2058" s="12">
        <v>1993</v>
      </c>
      <c r="E2058" s="13">
        <v>1209</v>
      </c>
      <c r="F2058" s="13">
        <v>1212</v>
      </c>
      <c r="G2058" s="13">
        <v>2421</v>
      </c>
      <c r="H2058" s="13">
        <v>0</v>
      </c>
      <c r="I2058" s="13">
        <v>0</v>
      </c>
      <c r="J2058" s="13">
        <v>0</v>
      </c>
      <c r="K2058" s="15">
        <v>1209</v>
      </c>
      <c r="L2058" s="15">
        <v>1212</v>
      </c>
      <c r="M2058" s="15">
        <v>2421</v>
      </c>
      <c r="O2058" s="13"/>
      <c r="P2058" s="13"/>
    </row>
    <row r="2059" spans="1:16" ht="12.9" customHeight="1" x14ac:dyDescent="0.2">
      <c r="A2059" s="11" t="str">
        <f t="shared" si="41"/>
        <v>KUNUNURRA1994</v>
      </c>
      <c r="B2059" s="3" t="s">
        <v>56</v>
      </c>
      <c r="C2059" s="12">
        <v>1994</v>
      </c>
      <c r="E2059" s="13">
        <v>1537</v>
      </c>
      <c r="F2059" s="13">
        <v>1537</v>
      </c>
      <c r="G2059" s="13">
        <v>3074</v>
      </c>
      <c r="H2059" s="13">
        <v>0</v>
      </c>
      <c r="I2059" s="13">
        <v>0</v>
      </c>
      <c r="J2059" s="13">
        <v>0</v>
      </c>
      <c r="K2059" s="15">
        <v>1537</v>
      </c>
      <c r="L2059" s="15">
        <v>1537</v>
      </c>
      <c r="M2059" s="15">
        <v>3074</v>
      </c>
      <c r="O2059" s="13"/>
      <c r="P2059" s="13"/>
    </row>
    <row r="2060" spans="1:16" ht="12.9" customHeight="1" x14ac:dyDescent="0.2">
      <c r="A2060" s="11" t="str">
        <f t="shared" si="41"/>
        <v>KUNUNURRA1995</v>
      </c>
      <c r="B2060" s="93" t="s">
        <v>56</v>
      </c>
      <c r="C2060" s="88">
        <v>1995</v>
      </c>
      <c r="D2060" s="89"/>
      <c r="E2060" s="15">
        <v>1981</v>
      </c>
      <c r="F2060" s="15">
        <v>1981</v>
      </c>
      <c r="G2060" s="15">
        <v>3962</v>
      </c>
      <c r="H2060" s="15">
        <v>0</v>
      </c>
      <c r="I2060" s="15">
        <v>0</v>
      </c>
      <c r="J2060" s="15">
        <v>0</v>
      </c>
      <c r="K2060" s="15">
        <v>1981</v>
      </c>
      <c r="L2060" s="15">
        <v>1981</v>
      </c>
      <c r="M2060" s="15">
        <v>3962</v>
      </c>
      <c r="O2060" s="13"/>
      <c r="P2060" s="13"/>
    </row>
    <row r="2061" spans="1:16" ht="12.9" customHeight="1" x14ac:dyDescent="0.2">
      <c r="A2061" s="11" t="str">
        <f t="shared" si="41"/>
        <v>KUNUNURRA1996</v>
      </c>
      <c r="B2061" s="3" t="s">
        <v>56</v>
      </c>
      <c r="C2061" s="12">
        <v>1996</v>
      </c>
      <c r="E2061" s="13">
        <v>1997</v>
      </c>
      <c r="F2061" s="13">
        <v>1996</v>
      </c>
      <c r="G2061" s="13">
        <v>3993</v>
      </c>
      <c r="H2061" s="13">
        <v>0</v>
      </c>
      <c r="I2061" s="13">
        <v>0</v>
      </c>
      <c r="J2061" s="13">
        <v>0</v>
      </c>
      <c r="K2061" s="15">
        <v>1997</v>
      </c>
      <c r="L2061" s="15">
        <v>1996</v>
      </c>
      <c r="M2061" s="15">
        <v>3993</v>
      </c>
      <c r="O2061" s="13"/>
      <c r="P2061" s="13"/>
    </row>
    <row r="2062" spans="1:16" ht="12.9" customHeight="1" x14ac:dyDescent="0.2">
      <c r="A2062" s="11" t="str">
        <f t="shared" si="41"/>
        <v>KUNUNURRA1997</v>
      </c>
      <c r="B2062" s="91" t="s">
        <v>56</v>
      </c>
      <c r="C2062" s="16">
        <v>1997</v>
      </c>
      <c r="D2062" s="89"/>
      <c r="E2062" s="92">
        <v>1294</v>
      </c>
      <c r="F2062" s="92">
        <v>1301</v>
      </c>
      <c r="G2062" s="92">
        <v>2595</v>
      </c>
      <c r="H2062" s="92">
        <v>0</v>
      </c>
      <c r="I2062" s="92">
        <v>0</v>
      </c>
      <c r="J2062" s="92">
        <v>0</v>
      </c>
      <c r="K2062" s="15">
        <v>1294</v>
      </c>
      <c r="L2062" s="15">
        <v>1301</v>
      </c>
      <c r="M2062" s="15">
        <v>2595</v>
      </c>
      <c r="O2062" s="13"/>
      <c r="P2062" s="13"/>
    </row>
    <row r="2063" spans="1:16" ht="12.9" customHeight="1" x14ac:dyDescent="0.2">
      <c r="A2063" s="11" t="str">
        <f t="shared" si="41"/>
        <v>KUNUNURRA1998</v>
      </c>
      <c r="B2063" s="3" t="s">
        <v>56</v>
      </c>
      <c r="C2063" s="12">
        <v>1998</v>
      </c>
      <c r="E2063" s="13">
        <v>1242</v>
      </c>
      <c r="F2063" s="13">
        <v>1241</v>
      </c>
      <c r="G2063" s="13">
        <v>2483</v>
      </c>
      <c r="H2063" s="13">
        <v>0</v>
      </c>
      <c r="I2063" s="13">
        <v>0</v>
      </c>
      <c r="J2063" s="13">
        <v>0</v>
      </c>
      <c r="K2063" s="15">
        <v>1242</v>
      </c>
      <c r="L2063" s="15">
        <v>1241</v>
      </c>
      <c r="M2063" s="15">
        <v>2483</v>
      </c>
      <c r="O2063" s="13"/>
      <c r="P2063" s="13"/>
    </row>
    <row r="2064" spans="1:16" ht="12.9" customHeight="1" x14ac:dyDescent="0.2">
      <c r="A2064" s="11" t="str">
        <f t="shared" si="41"/>
        <v>KUNUNURRA1999</v>
      </c>
      <c r="B2064" s="3" t="s">
        <v>56</v>
      </c>
      <c r="C2064" s="12">
        <v>1999</v>
      </c>
      <c r="E2064" s="13">
        <v>1093</v>
      </c>
      <c r="F2064" s="13">
        <v>1094</v>
      </c>
      <c r="G2064" s="13">
        <v>2187</v>
      </c>
      <c r="H2064" s="13">
        <v>0</v>
      </c>
      <c r="I2064" s="13">
        <v>0</v>
      </c>
      <c r="J2064" s="13">
        <v>0</v>
      </c>
      <c r="K2064" s="15">
        <v>1093</v>
      </c>
      <c r="L2064" s="15">
        <v>1094</v>
      </c>
      <c r="M2064" s="15">
        <v>2187</v>
      </c>
      <c r="O2064" s="13"/>
      <c r="P2064" s="13"/>
    </row>
    <row r="2065" spans="1:16" ht="12.9" customHeight="1" x14ac:dyDescent="0.2">
      <c r="A2065" s="11" t="str">
        <f t="shared" si="41"/>
        <v>KUNUNURRA2000</v>
      </c>
      <c r="B2065" s="3" t="s">
        <v>56</v>
      </c>
      <c r="C2065" s="12">
        <v>2000</v>
      </c>
      <c r="E2065" s="13">
        <v>1129</v>
      </c>
      <c r="F2065" s="13">
        <v>1125</v>
      </c>
      <c r="G2065" s="13">
        <v>2254</v>
      </c>
      <c r="H2065" s="13">
        <v>0</v>
      </c>
      <c r="I2065" s="13">
        <v>0</v>
      </c>
      <c r="J2065" s="13">
        <v>0</v>
      </c>
      <c r="K2065" s="15">
        <v>1129</v>
      </c>
      <c r="L2065" s="15">
        <v>1125</v>
      </c>
      <c r="M2065" s="15">
        <v>2254</v>
      </c>
      <c r="O2065" s="13"/>
      <c r="P2065" s="13"/>
    </row>
    <row r="2066" spans="1:16" ht="12.9" customHeight="1" x14ac:dyDescent="0.2">
      <c r="A2066" s="11" t="str">
        <f t="shared" si="41"/>
        <v>KUNUNURRA2001</v>
      </c>
      <c r="B2066" s="3" t="s">
        <v>56</v>
      </c>
      <c r="C2066" s="12">
        <v>2001</v>
      </c>
      <c r="E2066" s="13">
        <v>1083</v>
      </c>
      <c r="F2066" s="13">
        <v>1083</v>
      </c>
      <c r="G2066" s="13">
        <v>2166</v>
      </c>
      <c r="H2066" s="13">
        <v>0</v>
      </c>
      <c r="I2066" s="13">
        <v>0</v>
      </c>
      <c r="J2066" s="13">
        <v>0</v>
      </c>
      <c r="K2066" s="15">
        <v>1083</v>
      </c>
      <c r="L2066" s="15">
        <v>1083</v>
      </c>
      <c r="M2066" s="15">
        <v>2166</v>
      </c>
      <c r="O2066" s="13"/>
      <c r="P2066" s="13"/>
    </row>
    <row r="2067" spans="1:16" ht="12.9" customHeight="1" x14ac:dyDescent="0.2">
      <c r="A2067" s="11" t="str">
        <f t="shared" si="41"/>
        <v>KUNUNURRA2002</v>
      </c>
      <c r="B2067" s="3" t="s">
        <v>56</v>
      </c>
      <c r="C2067" s="12">
        <v>2002</v>
      </c>
      <c r="E2067" s="13">
        <v>1272</v>
      </c>
      <c r="F2067" s="13">
        <v>1275</v>
      </c>
      <c r="G2067" s="13">
        <v>2547</v>
      </c>
      <c r="H2067" s="13">
        <v>0</v>
      </c>
      <c r="I2067" s="13">
        <v>0</v>
      </c>
      <c r="J2067" s="13">
        <v>0</v>
      </c>
      <c r="K2067" s="15">
        <v>1272</v>
      </c>
      <c r="L2067" s="15">
        <v>1275</v>
      </c>
      <c r="M2067" s="15">
        <v>2547</v>
      </c>
      <c r="O2067" s="13"/>
      <c r="P2067" s="13"/>
    </row>
    <row r="2068" spans="1:16" ht="12.9" customHeight="1" x14ac:dyDescent="0.2">
      <c r="A2068" s="11" t="str">
        <f t="shared" si="41"/>
        <v>KUNUNURRA2003</v>
      </c>
      <c r="B2068" s="95" t="s">
        <v>56</v>
      </c>
      <c r="C2068" s="88">
        <v>2003</v>
      </c>
      <c r="D2068" s="89"/>
      <c r="E2068" s="15">
        <v>1273</v>
      </c>
      <c r="F2068" s="15">
        <v>1266</v>
      </c>
      <c r="G2068" s="15">
        <v>2539</v>
      </c>
      <c r="H2068" s="90">
        <v>0</v>
      </c>
      <c r="I2068" s="90">
        <v>0</v>
      </c>
      <c r="J2068" s="15">
        <v>0</v>
      </c>
      <c r="K2068" s="15">
        <v>1273</v>
      </c>
      <c r="L2068" s="15">
        <v>1266</v>
      </c>
      <c r="M2068" s="15">
        <v>2539</v>
      </c>
      <c r="O2068" s="13"/>
      <c r="P2068" s="13"/>
    </row>
    <row r="2069" spans="1:16" ht="12.9" customHeight="1" x14ac:dyDescent="0.2">
      <c r="A2069" s="11" t="str">
        <f t="shared" si="41"/>
        <v>KUNUNURRA2004</v>
      </c>
      <c r="B2069" s="95" t="s">
        <v>56</v>
      </c>
      <c r="C2069" s="88">
        <v>2004</v>
      </c>
      <c r="D2069" s="89"/>
      <c r="E2069" s="15">
        <v>1387</v>
      </c>
      <c r="F2069" s="15">
        <v>1384</v>
      </c>
      <c r="G2069" s="15">
        <v>2771</v>
      </c>
      <c r="H2069" s="90">
        <v>0</v>
      </c>
      <c r="I2069" s="90">
        <v>0</v>
      </c>
      <c r="J2069" s="15">
        <v>0</v>
      </c>
      <c r="K2069" s="15">
        <v>1387</v>
      </c>
      <c r="L2069" s="15">
        <v>1384</v>
      </c>
      <c r="M2069" s="15">
        <v>2771</v>
      </c>
      <c r="O2069" s="13"/>
      <c r="P2069" s="13"/>
    </row>
    <row r="2070" spans="1:16" ht="12.9" customHeight="1" x14ac:dyDescent="0.2">
      <c r="A2070" s="11" t="str">
        <f t="shared" si="41"/>
        <v>KUNUNURRA2005</v>
      </c>
      <c r="B2070" s="3" t="s">
        <v>56</v>
      </c>
      <c r="C2070" s="12">
        <v>2005</v>
      </c>
      <c r="E2070" s="13">
        <v>1217</v>
      </c>
      <c r="F2070" s="13">
        <v>1216</v>
      </c>
      <c r="G2070" s="13">
        <v>2433</v>
      </c>
      <c r="H2070" s="13">
        <v>0</v>
      </c>
      <c r="I2070" s="13">
        <v>0</v>
      </c>
      <c r="J2070" s="13">
        <v>0</v>
      </c>
      <c r="K2070" s="15">
        <v>1217</v>
      </c>
      <c r="L2070" s="15">
        <v>1216</v>
      </c>
      <c r="M2070" s="15">
        <v>2433</v>
      </c>
      <c r="O2070" s="13"/>
      <c r="P2070" s="13"/>
    </row>
    <row r="2071" spans="1:16" ht="12.9" customHeight="1" x14ac:dyDescent="0.2">
      <c r="A2071" s="11" t="str">
        <f t="shared" si="41"/>
        <v>KUNUNURRA2006</v>
      </c>
      <c r="B2071" s="3" t="s">
        <v>56</v>
      </c>
      <c r="C2071" s="12">
        <v>2006</v>
      </c>
      <c r="E2071" s="13">
        <v>1485</v>
      </c>
      <c r="F2071" s="13">
        <v>1490</v>
      </c>
      <c r="G2071" s="13">
        <v>2975</v>
      </c>
      <c r="H2071" s="13">
        <v>0</v>
      </c>
      <c r="I2071" s="13">
        <v>0</v>
      </c>
      <c r="J2071" s="13">
        <v>0</v>
      </c>
      <c r="K2071" s="15">
        <v>1485</v>
      </c>
      <c r="L2071" s="15">
        <v>1490</v>
      </c>
      <c r="M2071" s="15">
        <v>2975</v>
      </c>
      <c r="O2071" s="13"/>
      <c r="P2071" s="13"/>
    </row>
    <row r="2072" spans="1:16" ht="12.9" customHeight="1" x14ac:dyDescent="0.2">
      <c r="A2072" s="11" t="str">
        <f t="shared" si="41"/>
        <v>KUNUNURRA2007</v>
      </c>
      <c r="B2072" s="3" t="s">
        <v>56</v>
      </c>
      <c r="C2072" s="12">
        <v>2007</v>
      </c>
      <c r="E2072" s="13">
        <v>1443</v>
      </c>
      <c r="F2072" s="13">
        <v>1460</v>
      </c>
      <c r="G2072" s="13">
        <v>2903</v>
      </c>
      <c r="H2072" s="13">
        <v>0</v>
      </c>
      <c r="I2072" s="13">
        <v>0</v>
      </c>
      <c r="J2072" s="13">
        <v>0</v>
      </c>
      <c r="K2072" s="15">
        <v>1443</v>
      </c>
      <c r="L2072" s="15">
        <v>1460</v>
      </c>
      <c r="M2072" s="15">
        <v>2903</v>
      </c>
      <c r="O2072" s="13"/>
      <c r="P2072" s="13"/>
    </row>
    <row r="2073" spans="1:16" ht="12.9" customHeight="1" x14ac:dyDescent="0.2">
      <c r="A2073" s="11" t="str">
        <f t="shared" si="41"/>
        <v>KUNUNURRA2008</v>
      </c>
      <c r="B2073" s="3" t="s">
        <v>56</v>
      </c>
      <c r="C2073" s="12">
        <v>2008</v>
      </c>
      <c r="E2073" s="13">
        <v>1295</v>
      </c>
      <c r="F2073" s="13">
        <v>1293</v>
      </c>
      <c r="G2073" s="13">
        <v>2588</v>
      </c>
      <c r="H2073" s="13">
        <v>0</v>
      </c>
      <c r="I2073" s="13">
        <v>0</v>
      </c>
      <c r="J2073" s="13">
        <v>0</v>
      </c>
      <c r="K2073" s="15">
        <v>1295</v>
      </c>
      <c r="L2073" s="15">
        <v>1293</v>
      </c>
      <c r="M2073" s="15">
        <v>2588</v>
      </c>
      <c r="O2073" s="13"/>
      <c r="P2073" s="13"/>
    </row>
    <row r="2074" spans="1:16" ht="12.9" customHeight="1" x14ac:dyDescent="0.2">
      <c r="A2074" s="11" t="str">
        <f t="shared" si="41"/>
        <v>KUNUNURRA2009</v>
      </c>
      <c r="B2074" s="95" t="s">
        <v>56</v>
      </c>
      <c r="C2074" s="88">
        <v>2009</v>
      </c>
      <c r="D2074" s="89"/>
      <c r="E2074" s="15">
        <v>1295</v>
      </c>
      <c r="F2074" s="15">
        <v>1293</v>
      </c>
      <c r="G2074" s="15">
        <v>2588</v>
      </c>
      <c r="H2074" s="90">
        <v>0</v>
      </c>
      <c r="I2074" s="90">
        <v>0</v>
      </c>
      <c r="J2074" s="15">
        <v>0</v>
      </c>
      <c r="K2074" s="15">
        <v>1295</v>
      </c>
      <c r="L2074" s="15">
        <v>1293</v>
      </c>
      <c r="M2074" s="15">
        <v>2588</v>
      </c>
      <c r="O2074" s="13"/>
      <c r="P2074" s="13"/>
    </row>
    <row r="2075" spans="1:16" ht="12.9" customHeight="1" x14ac:dyDescent="0.2">
      <c r="A2075" s="11" t="str">
        <f t="shared" si="41"/>
        <v>KUNUNURRA2010</v>
      </c>
      <c r="B2075" s="95" t="s">
        <v>56</v>
      </c>
      <c r="C2075" s="88">
        <v>2010</v>
      </c>
      <c r="D2075" s="89"/>
      <c r="E2075" s="15">
        <v>1170</v>
      </c>
      <c r="F2075" s="15">
        <v>1161</v>
      </c>
      <c r="G2075" s="15">
        <v>2331</v>
      </c>
      <c r="H2075" s="90">
        <v>0</v>
      </c>
      <c r="I2075" s="90">
        <v>0</v>
      </c>
      <c r="J2075" s="15">
        <v>0</v>
      </c>
      <c r="K2075" s="15">
        <v>1170</v>
      </c>
      <c r="L2075" s="15">
        <v>1161</v>
      </c>
      <c r="M2075" s="15">
        <v>2331</v>
      </c>
      <c r="O2075" s="13"/>
      <c r="P2075" s="13"/>
    </row>
    <row r="2076" spans="1:16" ht="12.9" customHeight="1" x14ac:dyDescent="0.2">
      <c r="A2076" s="11" t="str">
        <f t="shared" si="41"/>
        <v>KUNUNURRA2011</v>
      </c>
      <c r="B2076" s="95" t="s">
        <v>56</v>
      </c>
      <c r="C2076" s="88">
        <v>2011</v>
      </c>
      <c r="D2076" s="89"/>
      <c r="E2076" s="15">
        <v>1117</v>
      </c>
      <c r="F2076" s="15">
        <v>1120</v>
      </c>
      <c r="G2076" s="15">
        <v>2237</v>
      </c>
      <c r="H2076" s="90">
        <v>0</v>
      </c>
      <c r="I2076" s="90">
        <v>0</v>
      </c>
      <c r="J2076" s="15">
        <v>0</v>
      </c>
      <c r="K2076" s="15">
        <v>1117</v>
      </c>
      <c r="L2076" s="15">
        <v>1120</v>
      </c>
      <c r="M2076" s="15">
        <v>2237</v>
      </c>
      <c r="O2076" s="13"/>
      <c r="P2076" s="13"/>
    </row>
    <row r="2077" spans="1:16" ht="12.9" customHeight="1" x14ac:dyDescent="0.2">
      <c r="A2077" s="11" t="str">
        <f t="shared" si="41"/>
        <v>KUNUNURRA2012</v>
      </c>
      <c r="B2077" s="95" t="s">
        <v>56</v>
      </c>
      <c r="C2077" s="88">
        <v>2012</v>
      </c>
      <c r="D2077" s="89"/>
      <c r="E2077" s="15">
        <v>1175</v>
      </c>
      <c r="F2077" s="15">
        <v>1176</v>
      </c>
      <c r="G2077" s="15">
        <v>2351</v>
      </c>
      <c r="H2077" s="90">
        <v>0</v>
      </c>
      <c r="I2077" s="90">
        <v>0</v>
      </c>
      <c r="J2077" s="15">
        <v>0</v>
      </c>
      <c r="K2077" s="15">
        <v>1175</v>
      </c>
      <c r="L2077" s="15">
        <v>1176</v>
      </c>
      <c r="M2077" s="15">
        <v>2351</v>
      </c>
      <c r="O2077" s="13"/>
      <c r="P2077" s="13"/>
    </row>
    <row r="2078" spans="1:16" ht="12.9" customHeight="1" x14ac:dyDescent="0.2">
      <c r="A2078" s="11" t="str">
        <f t="shared" si="41"/>
        <v>KUNUNURRA2013</v>
      </c>
      <c r="B2078" s="95" t="s">
        <v>56</v>
      </c>
      <c r="C2078" s="88">
        <v>2013</v>
      </c>
      <c r="D2078" s="89"/>
      <c r="E2078" s="15">
        <v>1205</v>
      </c>
      <c r="F2078" s="15">
        <v>1205</v>
      </c>
      <c r="G2078" s="15">
        <v>2410</v>
      </c>
      <c r="H2078" s="90">
        <v>0</v>
      </c>
      <c r="I2078" s="90">
        <v>0</v>
      </c>
      <c r="J2078" s="15">
        <v>0</v>
      </c>
      <c r="K2078" s="15">
        <v>1205</v>
      </c>
      <c r="L2078" s="15">
        <v>1205</v>
      </c>
      <c r="M2078" s="15">
        <v>2410</v>
      </c>
      <c r="O2078" s="13"/>
      <c r="P2078" s="13"/>
    </row>
    <row r="2079" spans="1:16" ht="12.9" customHeight="1" x14ac:dyDescent="0.2">
      <c r="A2079" s="11" t="str">
        <f t="shared" si="41"/>
        <v>KUNUNURRA2014</v>
      </c>
      <c r="B2079" s="91" t="s">
        <v>56</v>
      </c>
      <c r="C2079" s="16">
        <v>2014</v>
      </c>
      <c r="D2079" s="89"/>
      <c r="E2079" s="92">
        <v>1077</v>
      </c>
      <c r="F2079" s="92">
        <v>1077</v>
      </c>
      <c r="G2079" s="92">
        <v>2154</v>
      </c>
      <c r="H2079" s="92">
        <v>0</v>
      </c>
      <c r="I2079" s="92">
        <v>0</v>
      </c>
      <c r="J2079" s="92">
        <v>0</v>
      </c>
      <c r="K2079" s="15">
        <v>1077</v>
      </c>
      <c r="L2079" s="15">
        <v>1077</v>
      </c>
      <c r="M2079" s="15">
        <v>2154</v>
      </c>
      <c r="O2079" s="13"/>
      <c r="P2079" s="13"/>
    </row>
    <row r="2080" spans="1:16" ht="12.9" customHeight="1" x14ac:dyDescent="0.2">
      <c r="A2080" s="11" t="str">
        <f t="shared" si="41"/>
        <v>KUNUNURRA2015</v>
      </c>
      <c r="B2080" s="95" t="s">
        <v>56</v>
      </c>
      <c r="C2080" s="88">
        <v>2015</v>
      </c>
      <c r="D2080" s="89"/>
      <c r="E2080" s="15">
        <v>1082</v>
      </c>
      <c r="F2080" s="15">
        <v>1083</v>
      </c>
      <c r="G2080" s="15">
        <v>2165</v>
      </c>
      <c r="H2080" s="90">
        <v>0</v>
      </c>
      <c r="I2080" s="90">
        <v>0</v>
      </c>
      <c r="J2080" s="15">
        <v>0</v>
      </c>
      <c r="K2080" s="15">
        <v>1082</v>
      </c>
      <c r="L2080" s="15">
        <v>1083</v>
      </c>
      <c r="M2080" s="15">
        <v>2165</v>
      </c>
      <c r="O2080" s="13"/>
      <c r="P2080" s="13"/>
    </row>
    <row r="2081" spans="1:16" ht="12.9" customHeight="1" x14ac:dyDescent="0.2">
      <c r="A2081" s="11" t="str">
        <f t="shared" si="41"/>
        <v>KUNUNURRA2016</v>
      </c>
      <c r="B2081" s="3" t="s">
        <v>56</v>
      </c>
      <c r="C2081" s="12">
        <v>2016</v>
      </c>
      <c r="E2081" s="13">
        <v>1068</v>
      </c>
      <c r="F2081" s="13">
        <v>1071</v>
      </c>
      <c r="G2081" s="13">
        <v>2139</v>
      </c>
      <c r="H2081" s="13">
        <v>0</v>
      </c>
      <c r="I2081" s="13">
        <v>0</v>
      </c>
      <c r="J2081" s="13">
        <v>0</v>
      </c>
      <c r="K2081" s="15">
        <v>1068</v>
      </c>
      <c r="L2081" s="15">
        <v>1071</v>
      </c>
      <c r="M2081" s="15">
        <v>2139</v>
      </c>
      <c r="O2081" s="13"/>
      <c r="P2081" s="13"/>
    </row>
    <row r="2082" spans="1:16" ht="12.9" customHeight="1" x14ac:dyDescent="0.2">
      <c r="A2082" s="11" t="str">
        <f t="shared" si="41"/>
        <v>KUNUNURRA2017</v>
      </c>
      <c r="B2082" s="3" t="s">
        <v>56</v>
      </c>
      <c r="C2082" s="12">
        <v>2017</v>
      </c>
      <c r="E2082" s="13">
        <v>1041</v>
      </c>
      <c r="F2082" s="13">
        <v>1042</v>
      </c>
      <c r="G2082" s="13">
        <v>2083</v>
      </c>
      <c r="H2082" s="13">
        <v>0</v>
      </c>
      <c r="I2082" s="13">
        <v>0</v>
      </c>
      <c r="J2082" s="13">
        <v>0</v>
      </c>
      <c r="K2082" s="15">
        <v>1041</v>
      </c>
      <c r="L2082" s="15">
        <v>1042</v>
      </c>
      <c r="M2082" s="15">
        <v>2083</v>
      </c>
      <c r="O2082" s="13"/>
      <c r="P2082" s="13"/>
    </row>
    <row r="2083" spans="1:16" ht="12.9" customHeight="1" x14ac:dyDescent="0.2">
      <c r="A2083" s="11" t="str">
        <f t="shared" si="41"/>
        <v>KUNUNURRA2018</v>
      </c>
      <c r="B2083" s="3" t="s">
        <v>56</v>
      </c>
      <c r="C2083" s="12">
        <v>2018</v>
      </c>
      <c r="E2083" s="13">
        <v>987</v>
      </c>
      <c r="F2083" s="13">
        <v>985</v>
      </c>
      <c r="G2083" s="13">
        <v>1972</v>
      </c>
      <c r="H2083" s="13">
        <v>0</v>
      </c>
      <c r="I2083" s="13">
        <v>0</v>
      </c>
      <c r="J2083" s="13">
        <v>0</v>
      </c>
      <c r="K2083" s="15">
        <v>987</v>
      </c>
      <c r="L2083" s="15">
        <v>985</v>
      </c>
      <c r="M2083" s="15">
        <v>1972</v>
      </c>
      <c r="O2083" s="13"/>
      <c r="P2083" s="13"/>
    </row>
    <row r="2084" spans="1:16" ht="12.9" customHeight="1" x14ac:dyDescent="0.2">
      <c r="A2084" s="11" t="str">
        <f t="shared" si="41"/>
        <v>KUNUNURRA2019</v>
      </c>
      <c r="B2084" s="91" t="s">
        <v>56</v>
      </c>
      <c r="C2084" s="16">
        <v>2019</v>
      </c>
      <c r="D2084" s="89"/>
      <c r="E2084" s="92">
        <v>1064</v>
      </c>
      <c r="F2084" s="92">
        <v>1065</v>
      </c>
      <c r="G2084" s="92">
        <v>2129</v>
      </c>
      <c r="H2084" s="92">
        <v>0</v>
      </c>
      <c r="I2084" s="92">
        <v>0</v>
      </c>
      <c r="J2084" s="92">
        <v>0</v>
      </c>
      <c r="K2084" s="15">
        <v>1064</v>
      </c>
      <c r="L2084" s="15">
        <v>1065</v>
      </c>
      <c r="M2084" s="15">
        <v>2129</v>
      </c>
      <c r="O2084" s="13"/>
      <c r="P2084" s="13"/>
    </row>
    <row r="2085" spans="1:16" ht="12.9" customHeight="1" x14ac:dyDescent="0.2">
      <c r="A2085" s="11" t="str">
        <f t="shared" si="41"/>
        <v>KUNUNURRA2020</v>
      </c>
      <c r="B2085" s="93" t="s">
        <v>56</v>
      </c>
      <c r="C2085" s="88">
        <v>2020</v>
      </c>
      <c r="D2085" s="89"/>
      <c r="E2085" s="15">
        <v>698</v>
      </c>
      <c r="F2085" s="15">
        <v>700</v>
      </c>
      <c r="G2085" s="15">
        <v>1398</v>
      </c>
      <c r="H2085" s="15">
        <v>0</v>
      </c>
      <c r="I2085" s="15">
        <v>0</v>
      </c>
      <c r="J2085" s="15">
        <v>0</v>
      </c>
      <c r="K2085" s="15">
        <v>698</v>
      </c>
      <c r="L2085" s="15">
        <v>700</v>
      </c>
      <c r="M2085" s="15">
        <v>1398</v>
      </c>
      <c r="O2085" s="13"/>
      <c r="P2085" s="13"/>
    </row>
    <row r="2086" spans="1:16" ht="12.9" customHeight="1" x14ac:dyDescent="0.2">
      <c r="A2086" s="11" t="str">
        <f t="shared" si="41"/>
        <v>KUNUNURRA2021</v>
      </c>
      <c r="B2086" s="93" t="s">
        <v>56</v>
      </c>
      <c r="C2086" s="88">
        <v>2021</v>
      </c>
      <c r="D2086" s="89"/>
      <c r="E2086" s="15">
        <v>959</v>
      </c>
      <c r="F2086" s="15">
        <v>958</v>
      </c>
      <c r="G2086" s="15">
        <v>1917</v>
      </c>
      <c r="H2086" s="15">
        <v>0</v>
      </c>
      <c r="I2086" s="15">
        <v>0</v>
      </c>
      <c r="J2086" s="15">
        <v>0</v>
      </c>
      <c r="K2086" s="15">
        <v>959</v>
      </c>
      <c r="L2086" s="15">
        <v>958</v>
      </c>
      <c r="M2086" s="15">
        <v>1917</v>
      </c>
      <c r="O2086" s="13"/>
      <c r="P2086" s="13"/>
    </row>
    <row r="2087" spans="1:16" ht="12.9" customHeight="1" x14ac:dyDescent="0.2">
      <c r="A2087" s="11" t="str">
        <f t="shared" si="41"/>
        <v>KUNUNURRA2022</v>
      </c>
      <c r="B2087" s="3" t="s">
        <v>56</v>
      </c>
      <c r="C2087" s="12">
        <v>2022</v>
      </c>
      <c r="E2087" s="13">
        <v>957</v>
      </c>
      <c r="F2087" s="13">
        <v>955</v>
      </c>
      <c r="G2087" s="13">
        <v>1912</v>
      </c>
      <c r="H2087" s="13">
        <v>0</v>
      </c>
      <c r="I2087" s="13">
        <v>0</v>
      </c>
      <c r="J2087" s="13">
        <v>0</v>
      </c>
      <c r="K2087" s="15">
        <v>957</v>
      </c>
      <c r="L2087" s="15">
        <v>955</v>
      </c>
      <c r="M2087" s="15">
        <v>1912</v>
      </c>
      <c r="O2087" s="13"/>
      <c r="P2087" s="13"/>
    </row>
    <row r="2088" spans="1:16" ht="12.9" customHeight="1" x14ac:dyDescent="0.2">
      <c r="A2088" s="11" t="str">
        <f t="shared" si="41"/>
        <v>KUNUNURRA2023</v>
      </c>
      <c r="B2088" s="3" t="s">
        <v>56</v>
      </c>
      <c r="C2088" s="12">
        <v>2023</v>
      </c>
      <c r="E2088" s="13">
        <v>1365</v>
      </c>
      <c r="F2088" s="13">
        <v>1367</v>
      </c>
      <c r="G2088" s="13">
        <v>2732</v>
      </c>
      <c r="H2088" s="13">
        <v>0</v>
      </c>
      <c r="I2088" s="13">
        <v>0</v>
      </c>
      <c r="J2088" s="13">
        <v>0</v>
      </c>
      <c r="K2088" s="15">
        <v>1365</v>
      </c>
      <c r="L2088" s="15">
        <v>1367</v>
      </c>
      <c r="M2088" s="15">
        <v>2732</v>
      </c>
      <c r="O2088" s="13"/>
      <c r="P2088" s="13"/>
    </row>
    <row r="2089" spans="1:16" ht="12.9" customHeight="1" x14ac:dyDescent="0.2">
      <c r="A2089" s="11" t="str">
        <f t="shared" si="41"/>
        <v>KUNUNURRA2024</v>
      </c>
      <c r="B2089" s="91" t="s">
        <v>56</v>
      </c>
      <c r="C2089" s="88">
        <v>2024</v>
      </c>
      <c r="D2089" s="89"/>
      <c r="E2089" s="15">
        <v>1994</v>
      </c>
      <c r="F2089" s="15">
        <v>1992</v>
      </c>
      <c r="G2089" s="15">
        <v>3986</v>
      </c>
      <c r="H2089" s="90">
        <v>0</v>
      </c>
      <c r="I2089" s="90">
        <v>0</v>
      </c>
      <c r="J2089" s="15">
        <v>0</v>
      </c>
      <c r="K2089" s="15">
        <v>1994</v>
      </c>
      <c r="L2089" s="15">
        <v>1992</v>
      </c>
      <c r="M2089" s="15">
        <v>3986</v>
      </c>
      <c r="O2089" s="13"/>
      <c r="P2089" s="13"/>
    </row>
    <row r="2090" spans="1:16" ht="12.9" customHeight="1" x14ac:dyDescent="0.2">
      <c r="A2090" s="11" t="str">
        <f t="shared" si="41"/>
        <v>LAUNCESTON1985</v>
      </c>
      <c r="B2090" s="95" t="s">
        <v>46</v>
      </c>
      <c r="C2090" s="88">
        <v>1985</v>
      </c>
      <c r="D2090" s="89"/>
      <c r="E2090" s="15">
        <v>7514</v>
      </c>
      <c r="F2090" s="15">
        <v>7436</v>
      </c>
      <c r="G2090" s="15">
        <v>14950</v>
      </c>
      <c r="H2090" s="90">
        <v>0</v>
      </c>
      <c r="I2090" s="90">
        <v>0</v>
      </c>
      <c r="J2090" s="15">
        <v>0</v>
      </c>
      <c r="K2090" s="15">
        <v>7514</v>
      </c>
      <c r="L2090" s="15">
        <v>7436</v>
      </c>
      <c r="M2090" s="15">
        <v>14950</v>
      </c>
      <c r="O2090" s="13"/>
      <c r="P2090" s="13"/>
    </row>
    <row r="2091" spans="1:16" ht="12.9" customHeight="1" x14ac:dyDescent="0.2">
      <c r="A2091" s="11" t="str">
        <f t="shared" si="41"/>
        <v>LAUNCESTON1986</v>
      </c>
      <c r="B2091" s="93" t="s">
        <v>46</v>
      </c>
      <c r="C2091" s="88">
        <v>1986</v>
      </c>
      <c r="D2091" s="89"/>
      <c r="E2091" s="15">
        <v>7631</v>
      </c>
      <c r="F2091" s="15">
        <v>7516</v>
      </c>
      <c r="G2091" s="15">
        <v>15147</v>
      </c>
      <c r="H2091" s="15">
        <v>0</v>
      </c>
      <c r="I2091" s="15">
        <v>0</v>
      </c>
      <c r="J2091" s="15">
        <v>0</v>
      </c>
      <c r="K2091" s="15">
        <v>7631</v>
      </c>
      <c r="L2091" s="15">
        <v>7516</v>
      </c>
      <c r="M2091" s="15">
        <v>15147</v>
      </c>
      <c r="O2091" s="13"/>
      <c r="P2091" s="13"/>
    </row>
    <row r="2092" spans="1:16" ht="12.9" customHeight="1" x14ac:dyDescent="0.2">
      <c r="A2092" s="11" t="str">
        <f t="shared" si="41"/>
        <v>LAUNCESTON1987</v>
      </c>
      <c r="B2092" s="93" t="s">
        <v>46</v>
      </c>
      <c r="C2092" s="88">
        <v>1987</v>
      </c>
      <c r="D2092" s="89"/>
      <c r="E2092" s="15">
        <v>7670</v>
      </c>
      <c r="F2092" s="15">
        <v>7583</v>
      </c>
      <c r="G2092" s="15">
        <v>15253</v>
      </c>
      <c r="H2092" s="15">
        <v>0</v>
      </c>
      <c r="I2092" s="15">
        <v>0</v>
      </c>
      <c r="J2092" s="15">
        <v>0</v>
      </c>
      <c r="K2092" s="15">
        <v>7670</v>
      </c>
      <c r="L2092" s="15">
        <v>7583</v>
      </c>
      <c r="M2092" s="15">
        <v>15253</v>
      </c>
      <c r="O2092" s="13"/>
      <c r="P2092" s="13"/>
    </row>
    <row r="2093" spans="1:16" ht="12.9" customHeight="1" x14ac:dyDescent="0.2">
      <c r="A2093" s="11" t="str">
        <f t="shared" si="41"/>
        <v>LAUNCESTON1988</v>
      </c>
      <c r="B2093" s="3" t="s">
        <v>46</v>
      </c>
      <c r="C2093" s="12">
        <v>1988</v>
      </c>
      <c r="E2093" s="13">
        <v>7997</v>
      </c>
      <c r="F2093" s="13">
        <v>7914</v>
      </c>
      <c r="G2093" s="13">
        <v>15911</v>
      </c>
      <c r="H2093" s="13">
        <v>0</v>
      </c>
      <c r="I2093" s="13">
        <v>0</v>
      </c>
      <c r="J2093" s="13">
        <v>0</v>
      </c>
      <c r="K2093" s="15">
        <v>7997</v>
      </c>
      <c r="L2093" s="15">
        <v>7914</v>
      </c>
      <c r="M2093" s="15">
        <v>15911</v>
      </c>
      <c r="O2093" s="13"/>
      <c r="P2093" s="13"/>
    </row>
    <row r="2094" spans="1:16" ht="12.9" customHeight="1" x14ac:dyDescent="0.2">
      <c r="A2094" s="11" t="str">
        <f t="shared" si="41"/>
        <v>LAUNCESTON1989</v>
      </c>
      <c r="B2094" s="3" t="s">
        <v>46</v>
      </c>
      <c r="C2094" s="12">
        <v>1989</v>
      </c>
      <c r="E2094" s="13">
        <v>6246</v>
      </c>
      <c r="F2094" s="13">
        <v>6246</v>
      </c>
      <c r="G2094" s="13">
        <v>12492</v>
      </c>
      <c r="H2094" s="13">
        <v>0</v>
      </c>
      <c r="I2094" s="13">
        <v>0</v>
      </c>
      <c r="J2094" s="13">
        <v>0</v>
      </c>
      <c r="K2094" s="15">
        <v>6246</v>
      </c>
      <c r="L2094" s="15">
        <v>6246</v>
      </c>
      <c r="M2094" s="15">
        <v>12492</v>
      </c>
      <c r="O2094" s="13"/>
      <c r="P2094" s="13"/>
    </row>
    <row r="2095" spans="1:16" ht="12.9" customHeight="1" x14ac:dyDescent="0.2">
      <c r="A2095" s="11" t="str">
        <f t="shared" si="41"/>
        <v>LAUNCESTON1990</v>
      </c>
      <c r="B2095" s="3" t="s">
        <v>46</v>
      </c>
      <c r="C2095" s="12">
        <v>1990</v>
      </c>
      <c r="E2095" s="13">
        <v>7450</v>
      </c>
      <c r="F2095" s="13">
        <v>7639</v>
      </c>
      <c r="G2095" s="13">
        <v>15089</v>
      </c>
      <c r="H2095" s="13">
        <v>0</v>
      </c>
      <c r="I2095" s="13">
        <v>0</v>
      </c>
      <c r="J2095" s="13">
        <v>0</v>
      </c>
      <c r="K2095" s="15">
        <v>7450</v>
      </c>
      <c r="L2095" s="15">
        <v>7639</v>
      </c>
      <c r="M2095" s="15">
        <v>15089</v>
      </c>
      <c r="O2095" s="13"/>
      <c r="P2095" s="13"/>
    </row>
    <row r="2096" spans="1:16" ht="12.9" customHeight="1" x14ac:dyDescent="0.2">
      <c r="A2096" s="11" t="str">
        <f t="shared" si="41"/>
        <v>LAUNCESTON1991</v>
      </c>
      <c r="B2096" s="91" t="s">
        <v>46</v>
      </c>
      <c r="C2096" s="16">
        <v>1991</v>
      </c>
      <c r="D2096" s="89"/>
      <c r="E2096" s="92">
        <v>7126</v>
      </c>
      <c r="F2096" s="92">
        <v>7413</v>
      </c>
      <c r="G2096" s="92">
        <v>14539</v>
      </c>
      <c r="H2096" s="92">
        <v>0</v>
      </c>
      <c r="I2096" s="92">
        <v>0</v>
      </c>
      <c r="J2096" s="92">
        <v>0</v>
      </c>
      <c r="K2096" s="15">
        <v>7126</v>
      </c>
      <c r="L2096" s="15">
        <v>7413</v>
      </c>
      <c r="M2096" s="15">
        <v>14539</v>
      </c>
      <c r="O2096" s="13"/>
      <c r="P2096" s="13"/>
    </row>
    <row r="2097" spans="1:16" ht="12.9" customHeight="1" x14ac:dyDescent="0.2">
      <c r="A2097" s="11" t="str">
        <f t="shared" si="41"/>
        <v>LAUNCESTON1992</v>
      </c>
      <c r="B2097" s="3" t="s">
        <v>46</v>
      </c>
      <c r="C2097" s="12">
        <v>1992</v>
      </c>
      <c r="E2097" s="13">
        <v>7257</v>
      </c>
      <c r="F2097" s="13">
        <v>7274</v>
      </c>
      <c r="G2097" s="13">
        <v>14531</v>
      </c>
      <c r="H2097" s="13">
        <v>0</v>
      </c>
      <c r="I2097" s="13">
        <v>0</v>
      </c>
      <c r="J2097" s="13">
        <v>0</v>
      </c>
      <c r="K2097" s="15">
        <v>7257</v>
      </c>
      <c r="L2097" s="15">
        <v>7274</v>
      </c>
      <c r="M2097" s="15">
        <v>14531</v>
      </c>
      <c r="O2097" s="13"/>
      <c r="P2097" s="13"/>
    </row>
    <row r="2098" spans="1:16" ht="12.9" customHeight="1" x14ac:dyDescent="0.2">
      <c r="A2098" s="11" t="str">
        <f t="shared" si="41"/>
        <v>LAUNCESTON1993</v>
      </c>
      <c r="B2098" s="95" t="s">
        <v>46</v>
      </c>
      <c r="C2098" s="88">
        <v>1993</v>
      </c>
      <c r="D2098" s="89"/>
      <c r="E2098" s="15">
        <v>6720</v>
      </c>
      <c r="F2098" s="15">
        <v>6700</v>
      </c>
      <c r="G2098" s="15">
        <v>13420</v>
      </c>
      <c r="H2098" s="90">
        <v>0</v>
      </c>
      <c r="I2098" s="90">
        <v>0</v>
      </c>
      <c r="J2098" s="15">
        <v>0</v>
      </c>
      <c r="K2098" s="15">
        <v>6720</v>
      </c>
      <c r="L2098" s="15">
        <v>6700</v>
      </c>
      <c r="M2098" s="15">
        <v>13420</v>
      </c>
      <c r="O2098" s="13"/>
      <c r="P2098" s="13"/>
    </row>
    <row r="2099" spans="1:16" ht="12.9" customHeight="1" x14ac:dyDescent="0.2">
      <c r="A2099" s="11" t="str">
        <f t="shared" si="41"/>
        <v>LAUNCESTON1994</v>
      </c>
      <c r="B2099" s="95" t="s">
        <v>46</v>
      </c>
      <c r="C2099" s="88">
        <v>1994</v>
      </c>
      <c r="D2099" s="89"/>
      <c r="E2099" s="15">
        <v>6857</v>
      </c>
      <c r="F2099" s="15">
        <v>6869</v>
      </c>
      <c r="G2099" s="15">
        <v>13726</v>
      </c>
      <c r="H2099" s="90">
        <v>0</v>
      </c>
      <c r="I2099" s="90">
        <v>0</v>
      </c>
      <c r="J2099" s="15">
        <v>0</v>
      </c>
      <c r="K2099" s="15">
        <v>6857</v>
      </c>
      <c r="L2099" s="15">
        <v>6869</v>
      </c>
      <c r="M2099" s="15">
        <v>13726</v>
      </c>
      <c r="O2099" s="13"/>
      <c r="P2099" s="13"/>
    </row>
    <row r="2100" spans="1:16" ht="12.9" customHeight="1" x14ac:dyDescent="0.2">
      <c r="A2100" s="11" t="str">
        <f t="shared" si="41"/>
        <v>LAUNCESTON1995</v>
      </c>
      <c r="B2100" s="3" t="s">
        <v>46</v>
      </c>
      <c r="C2100" s="12">
        <v>1995</v>
      </c>
      <c r="E2100" s="13">
        <v>6298</v>
      </c>
      <c r="F2100" s="13">
        <v>6337</v>
      </c>
      <c r="G2100" s="13">
        <v>12635</v>
      </c>
      <c r="H2100" s="13">
        <v>0</v>
      </c>
      <c r="I2100" s="13">
        <v>0</v>
      </c>
      <c r="J2100" s="13">
        <v>0</v>
      </c>
      <c r="K2100" s="15">
        <v>6298</v>
      </c>
      <c r="L2100" s="15">
        <v>6337</v>
      </c>
      <c r="M2100" s="15">
        <v>12635</v>
      </c>
      <c r="O2100" s="13"/>
      <c r="P2100" s="13"/>
    </row>
    <row r="2101" spans="1:16" ht="12.9" customHeight="1" x14ac:dyDescent="0.2">
      <c r="A2101" s="11" t="str">
        <f t="shared" si="41"/>
        <v>LAUNCESTON1996</v>
      </c>
      <c r="B2101" s="3" t="s">
        <v>46</v>
      </c>
      <c r="C2101" s="12">
        <v>1996</v>
      </c>
      <c r="E2101" s="13">
        <v>6056</v>
      </c>
      <c r="F2101" s="13">
        <v>6088</v>
      </c>
      <c r="G2101" s="13">
        <v>12144</v>
      </c>
      <c r="H2101" s="13">
        <v>0</v>
      </c>
      <c r="I2101" s="13">
        <v>0</v>
      </c>
      <c r="J2101" s="13">
        <v>0</v>
      </c>
      <c r="K2101" s="15">
        <v>6056</v>
      </c>
      <c r="L2101" s="15">
        <v>6088</v>
      </c>
      <c r="M2101" s="15">
        <v>12144</v>
      </c>
      <c r="O2101" s="13"/>
      <c r="P2101" s="13"/>
    </row>
    <row r="2102" spans="1:16" ht="12.9" customHeight="1" x14ac:dyDescent="0.2">
      <c r="A2102" s="11" t="str">
        <f t="shared" si="41"/>
        <v>LAUNCESTON1997</v>
      </c>
      <c r="B2102" s="3" t="s">
        <v>46</v>
      </c>
      <c r="C2102" s="12">
        <v>1997</v>
      </c>
      <c r="E2102" s="13">
        <v>5961</v>
      </c>
      <c r="F2102" s="13">
        <v>5963</v>
      </c>
      <c r="G2102" s="13">
        <v>11924</v>
      </c>
      <c r="H2102" s="13">
        <v>0</v>
      </c>
      <c r="I2102" s="13">
        <v>0</v>
      </c>
      <c r="J2102" s="13">
        <v>0</v>
      </c>
      <c r="K2102" s="15">
        <v>5961</v>
      </c>
      <c r="L2102" s="15">
        <v>5963</v>
      </c>
      <c r="M2102" s="15">
        <v>11924</v>
      </c>
      <c r="O2102" s="13"/>
      <c r="P2102" s="13"/>
    </row>
    <row r="2103" spans="1:16" ht="12.9" customHeight="1" x14ac:dyDescent="0.2">
      <c r="A2103" s="11" t="str">
        <f t="shared" si="41"/>
        <v>LAUNCESTON1998</v>
      </c>
      <c r="B2103" s="3" t="s">
        <v>46</v>
      </c>
      <c r="C2103" s="12">
        <v>1998</v>
      </c>
      <c r="E2103" s="13">
        <v>5730</v>
      </c>
      <c r="F2103" s="13">
        <v>5730</v>
      </c>
      <c r="G2103" s="13">
        <v>11460</v>
      </c>
      <c r="H2103" s="13">
        <v>0</v>
      </c>
      <c r="I2103" s="13">
        <v>0</v>
      </c>
      <c r="J2103" s="13">
        <v>0</v>
      </c>
      <c r="K2103" s="15">
        <v>5730</v>
      </c>
      <c r="L2103" s="15">
        <v>5730</v>
      </c>
      <c r="M2103" s="15">
        <v>11460</v>
      </c>
      <c r="O2103" s="13"/>
      <c r="P2103" s="13"/>
    </row>
    <row r="2104" spans="1:16" ht="12.9" customHeight="1" x14ac:dyDescent="0.2">
      <c r="A2104" s="11" t="str">
        <f t="shared" si="41"/>
        <v>LAUNCESTON1999</v>
      </c>
      <c r="B2104" s="3" t="s">
        <v>46</v>
      </c>
      <c r="C2104" s="12">
        <v>1999</v>
      </c>
      <c r="E2104" s="13">
        <v>5448</v>
      </c>
      <c r="F2104" s="13">
        <v>5454</v>
      </c>
      <c r="G2104" s="13">
        <v>10902</v>
      </c>
      <c r="H2104" s="13">
        <v>0</v>
      </c>
      <c r="I2104" s="13">
        <v>0</v>
      </c>
      <c r="J2104" s="13">
        <v>0</v>
      </c>
      <c r="K2104" s="15">
        <v>5448</v>
      </c>
      <c r="L2104" s="15">
        <v>5454</v>
      </c>
      <c r="M2104" s="15">
        <v>10902</v>
      </c>
      <c r="O2104" s="13"/>
      <c r="P2104" s="13"/>
    </row>
    <row r="2105" spans="1:16" ht="12.9" customHeight="1" x14ac:dyDescent="0.2">
      <c r="A2105" s="11" t="str">
        <f t="shared" si="41"/>
        <v>LAUNCESTON2000</v>
      </c>
      <c r="B2105" s="3" t="s">
        <v>46</v>
      </c>
      <c r="C2105" s="12">
        <v>2000</v>
      </c>
      <c r="E2105" s="13">
        <v>6208</v>
      </c>
      <c r="F2105" s="13">
        <v>6205</v>
      </c>
      <c r="G2105" s="13">
        <v>12413</v>
      </c>
      <c r="H2105" s="13">
        <v>0</v>
      </c>
      <c r="I2105" s="13">
        <v>0</v>
      </c>
      <c r="J2105" s="13">
        <v>0</v>
      </c>
      <c r="K2105" s="15">
        <v>6208</v>
      </c>
      <c r="L2105" s="15">
        <v>6205</v>
      </c>
      <c r="M2105" s="15">
        <v>12413</v>
      </c>
      <c r="O2105" s="13"/>
      <c r="P2105" s="13"/>
    </row>
    <row r="2106" spans="1:16" ht="12.9" customHeight="1" x14ac:dyDescent="0.2">
      <c r="A2106" s="11" t="str">
        <f t="shared" si="41"/>
        <v>LAUNCESTON2001</v>
      </c>
      <c r="B2106" s="3" t="s">
        <v>46</v>
      </c>
      <c r="C2106" s="12">
        <v>2001</v>
      </c>
      <c r="E2106" s="13">
        <v>5579</v>
      </c>
      <c r="F2106" s="13">
        <v>5581</v>
      </c>
      <c r="G2106" s="13">
        <v>11160</v>
      </c>
      <c r="H2106" s="13">
        <v>0</v>
      </c>
      <c r="I2106" s="13">
        <v>0</v>
      </c>
      <c r="J2106" s="13">
        <v>0</v>
      </c>
      <c r="K2106" s="15">
        <v>5579</v>
      </c>
      <c r="L2106" s="15">
        <v>5581</v>
      </c>
      <c r="M2106" s="15">
        <v>11160</v>
      </c>
      <c r="O2106" s="13"/>
      <c r="P2106" s="13"/>
    </row>
    <row r="2107" spans="1:16" ht="12.9" customHeight="1" x14ac:dyDescent="0.2">
      <c r="A2107" s="11" t="str">
        <f t="shared" si="41"/>
        <v>LAUNCESTON2002</v>
      </c>
      <c r="B2107" s="91" t="s">
        <v>46</v>
      </c>
      <c r="C2107" s="88">
        <v>2002</v>
      </c>
      <c r="D2107" s="89"/>
      <c r="E2107" s="15">
        <v>3842</v>
      </c>
      <c r="F2107" s="15">
        <v>3838</v>
      </c>
      <c r="G2107" s="15">
        <v>7680</v>
      </c>
      <c r="H2107" s="90">
        <v>0</v>
      </c>
      <c r="I2107" s="90">
        <v>0</v>
      </c>
      <c r="J2107" s="15">
        <v>0</v>
      </c>
      <c r="K2107" s="15">
        <v>3842</v>
      </c>
      <c r="L2107" s="15">
        <v>3838</v>
      </c>
      <c r="M2107" s="15">
        <v>7680</v>
      </c>
      <c r="O2107" s="13"/>
      <c r="P2107" s="13"/>
    </row>
    <row r="2108" spans="1:16" ht="12.9" customHeight="1" x14ac:dyDescent="0.2">
      <c r="A2108" s="11" t="str">
        <f t="shared" si="41"/>
        <v>LAUNCESTON2003</v>
      </c>
      <c r="B2108" s="3" t="s">
        <v>46</v>
      </c>
      <c r="C2108" s="12">
        <v>2003</v>
      </c>
      <c r="E2108" s="13">
        <v>3836</v>
      </c>
      <c r="F2108" s="13">
        <v>3836</v>
      </c>
      <c r="G2108" s="13">
        <v>7672</v>
      </c>
      <c r="H2108" s="13">
        <v>0</v>
      </c>
      <c r="I2108" s="13">
        <v>0</v>
      </c>
      <c r="J2108" s="13">
        <v>0</v>
      </c>
      <c r="K2108" s="15">
        <v>3836</v>
      </c>
      <c r="L2108" s="15">
        <v>3836</v>
      </c>
      <c r="M2108" s="15">
        <v>7672</v>
      </c>
      <c r="O2108" s="13"/>
      <c r="P2108" s="13"/>
    </row>
    <row r="2109" spans="1:16" ht="12.9" customHeight="1" x14ac:dyDescent="0.2">
      <c r="A2109" s="11" t="str">
        <f t="shared" si="41"/>
        <v>LAUNCESTON2004</v>
      </c>
      <c r="B2109" s="3" t="s">
        <v>46</v>
      </c>
      <c r="C2109" s="12">
        <v>2004</v>
      </c>
      <c r="E2109" s="13">
        <v>5034</v>
      </c>
      <c r="F2109" s="13">
        <v>4994</v>
      </c>
      <c r="G2109" s="13">
        <v>10028</v>
      </c>
      <c r="H2109" s="13">
        <v>0</v>
      </c>
      <c r="I2109" s="13">
        <v>0</v>
      </c>
      <c r="J2109" s="13">
        <v>0</v>
      </c>
      <c r="K2109" s="15">
        <v>5034</v>
      </c>
      <c r="L2109" s="15">
        <v>4994</v>
      </c>
      <c r="M2109" s="15">
        <v>10028</v>
      </c>
      <c r="O2109" s="13"/>
      <c r="P2109" s="13"/>
    </row>
    <row r="2110" spans="1:16" ht="12.9" customHeight="1" x14ac:dyDescent="0.2">
      <c r="A2110" s="11" t="str">
        <f t="shared" si="41"/>
        <v>LAUNCESTON2005</v>
      </c>
      <c r="B2110" s="3" t="s">
        <v>46</v>
      </c>
      <c r="C2110" s="12">
        <v>2005</v>
      </c>
      <c r="E2110" s="13">
        <v>5757</v>
      </c>
      <c r="F2110" s="13">
        <v>5717</v>
      </c>
      <c r="G2110" s="13">
        <v>11474</v>
      </c>
      <c r="H2110" s="13">
        <v>0</v>
      </c>
      <c r="I2110" s="13">
        <v>0</v>
      </c>
      <c r="J2110" s="13">
        <v>0</v>
      </c>
      <c r="K2110" s="15">
        <v>5757</v>
      </c>
      <c r="L2110" s="15">
        <v>5717</v>
      </c>
      <c r="M2110" s="15">
        <v>11474</v>
      </c>
      <c r="O2110" s="13"/>
      <c r="P2110" s="13"/>
    </row>
    <row r="2111" spans="1:16" ht="12.9" customHeight="1" x14ac:dyDescent="0.2">
      <c r="A2111" s="11" t="str">
        <f t="shared" si="41"/>
        <v>LAUNCESTON2006</v>
      </c>
      <c r="B2111" s="3" t="s">
        <v>46</v>
      </c>
      <c r="C2111" s="12">
        <v>2006</v>
      </c>
      <c r="E2111" s="13">
        <v>5744</v>
      </c>
      <c r="F2111" s="13">
        <v>5682</v>
      </c>
      <c r="G2111" s="13">
        <v>11426</v>
      </c>
      <c r="H2111" s="13">
        <v>0</v>
      </c>
      <c r="I2111" s="13">
        <v>0</v>
      </c>
      <c r="J2111" s="13">
        <v>0</v>
      </c>
      <c r="K2111" s="15">
        <v>5744</v>
      </c>
      <c r="L2111" s="15">
        <v>5682</v>
      </c>
      <c r="M2111" s="15">
        <v>11426</v>
      </c>
      <c r="O2111" s="13"/>
      <c r="P2111" s="13"/>
    </row>
    <row r="2112" spans="1:16" ht="12.9" customHeight="1" x14ac:dyDescent="0.2">
      <c r="A2112" s="11" t="str">
        <f t="shared" si="41"/>
        <v>LAUNCESTON2007</v>
      </c>
      <c r="B2112" s="95" t="s">
        <v>46</v>
      </c>
      <c r="C2112" s="88">
        <v>2007</v>
      </c>
      <c r="D2112" s="89"/>
      <c r="E2112" s="15">
        <v>6315</v>
      </c>
      <c r="F2112" s="15">
        <v>6237</v>
      </c>
      <c r="G2112" s="15">
        <v>12552</v>
      </c>
      <c r="H2112" s="90">
        <v>0</v>
      </c>
      <c r="I2112" s="90">
        <v>0</v>
      </c>
      <c r="J2112" s="15">
        <v>0</v>
      </c>
      <c r="K2112" s="15">
        <v>6315</v>
      </c>
      <c r="L2112" s="15">
        <v>6237</v>
      </c>
      <c r="M2112" s="15">
        <v>12552</v>
      </c>
      <c r="O2112" s="13"/>
      <c r="P2112" s="13"/>
    </row>
    <row r="2113" spans="1:16" ht="12.9" customHeight="1" x14ac:dyDescent="0.2">
      <c r="A2113" s="11" t="str">
        <f t="shared" si="41"/>
        <v>LAUNCESTON2008</v>
      </c>
      <c r="B2113" s="95" t="s">
        <v>46</v>
      </c>
      <c r="C2113" s="88">
        <v>2008</v>
      </c>
      <c r="D2113" s="89"/>
      <c r="E2113" s="15">
        <v>6517</v>
      </c>
      <c r="F2113" s="15">
        <v>6490</v>
      </c>
      <c r="G2113" s="15">
        <v>13007</v>
      </c>
      <c r="H2113" s="90">
        <v>0</v>
      </c>
      <c r="I2113" s="90">
        <v>0</v>
      </c>
      <c r="J2113" s="15">
        <v>0</v>
      </c>
      <c r="K2113" s="15">
        <v>6517</v>
      </c>
      <c r="L2113" s="15">
        <v>6490</v>
      </c>
      <c r="M2113" s="15">
        <v>13007</v>
      </c>
      <c r="O2113" s="13"/>
      <c r="P2113" s="13"/>
    </row>
    <row r="2114" spans="1:16" ht="12.9" customHeight="1" x14ac:dyDescent="0.2">
      <c r="A2114" s="11" t="str">
        <f t="shared" si="41"/>
        <v>LAUNCESTON2009</v>
      </c>
      <c r="B2114" s="95" t="s">
        <v>46</v>
      </c>
      <c r="C2114" s="88">
        <v>2009</v>
      </c>
      <c r="D2114" s="89"/>
      <c r="E2114" s="15">
        <v>6405</v>
      </c>
      <c r="F2114" s="15">
        <v>6420</v>
      </c>
      <c r="G2114" s="15">
        <v>12825</v>
      </c>
      <c r="H2114" s="90">
        <v>0</v>
      </c>
      <c r="I2114" s="90">
        <v>0</v>
      </c>
      <c r="J2114" s="15">
        <v>0</v>
      </c>
      <c r="K2114" s="15">
        <v>6405</v>
      </c>
      <c r="L2114" s="15">
        <v>6420</v>
      </c>
      <c r="M2114" s="15">
        <v>12825</v>
      </c>
      <c r="O2114" s="13"/>
      <c r="P2114" s="13"/>
    </row>
    <row r="2115" spans="1:16" ht="12.9" customHeight="1" x14ac:dyDescent="0.2">
      <c r="A2115" s="11" t="str">
        <f t="shared" si="41"/>
        <v>LAUNCESTON2010</v>
      </c>
      <c r="B2115" s="93" t="s">
        <v>46</v>
      </c>
      <c r="C2115" s="12">
        <v>2010</v>
      </c>
      <c r="D2115" s="89"/>
      <c r="E2115" s="94">
        <v>6849</v>
      </c>
      <c r="F2115" s="94">
        <v>6856</v>
      </c>
      <c r="G2115" s="94">
        <v>13705</v>
      </c>
      <c r="H2115" s="94">
        <v>0</v>
      </c>
      <c r="I2115" s="94">
        <v>0</v>
      </c>
      <c r="J2115" s="94">
        <v>0</v>
      </c>
      <c r="K2115" s="15">
        <v>6849</v>
      </c>
      <c r="L2115" s="15">
        <v>6856</v>
      </c>
      <c r="M2115" s="15">
        <v>13705</v>
      </c>
      <c r="O2115" s="13"/>
      <c r="P2115" s="13"/>
    </row>
    <row r="2116" spans="1:16" ht="12.9" customHeight="1" x14ac:dyDescent="0.2">
      <c r="A2116" s="11" t="str">
        <f t="shared" si="41"/>
        <v>LAUNCESTON2011</v>
      </c>
      <c r="B2116" s="3" t="s">
        <v>46</v>
      </c>
      <c r="C2116" s="12">
        <v>2011</v>
      </c>
      <c r="E2116" s="13">
        <v>6386</v>
      </c>
      <c r="F2116" s="13">
        <v>6317</v>
      </c>
      <c r="G2116" s="13">
        <v>12703</v>
      </c>
      <c r="H2116" s="13">
        <v>0</v>
      </c>
      <c r="I2116" s="13">
        <v>0</v>
      </c>
      <c r="J2116" s="13">
        <v>0</v>
      </c>
      <c r="K2116" s="15">
        <v>6386</v>
      </c>
      <c r="L2116" s="15">
        <v>6317</v>
      </c>
      <c r="M2116" s="15">
        <v>12703</v>
      </c>
      <c r="O2116" s="13"/>
      <c r="P2116" s="13"/>
    </row>
    <row r="2117" spans="1:16" ht="12.9" customHeight="1" x14ac:dyDescent="0.2">
      <c r="A2117" s="11" t="str">
        <f t="shared" si="41"/>
        <v>LAUNCESTON2012</v>
      </c>
      <c r="B2117" s="3" t="s">
        <v>46</v>
      </c>
      <c r="C2117" s="12">
        <v>2012</v>
      </c>
      <c r="E2117" s="13">
        <v>6790</v>
      </c>
      <c r="F2117" s="13">
        <v>6689</v>
      </c>
      <c r="G2117" s="13">
        <v>13479</v>
      </c>
      <c r="H2117" s="13">
        <v>0</v>
      </c>
      <c r="I2117" s="13">
        <v>0</v>
      </c>
      <c r="J2117" s="13">
        <v>0</v>
      </c>
      <c r="K2117" s="15">
        <v>6790</v>
      </c>
      <c r="L2117" s="15">
        <v>6689</v>
      </c>
      <c r="M2117" s="15">
        <v>13479</v>
      </c>
      <c r="O2117" s="13"/>
      <c r="P2117" s="13"/>
    </row>
    <row r="2118" spans="1:16" ht="12.9" customHeight="1" x14ac:dyDescent="0.2">
      <c r="A2118" s="11" t="str">
        <f t="shared" si="41"/>
        <v>LAUNCESTON2013</v>
      </c>
      <c r="B2118" s="3" t="s">
        <v>46</v>
      </c>
      <c r="C2118" s="12">
        <v>2013</v>
      </c>
      <c r="E2118" s="13">
        <v>7490</v>
      </c>
      <c r="F2118" s="13">
        <v>7422</v>
      </c>
      <c r="G2118" s="13">
        <v>14912</v>
      </c>
      <c r="H2118" s="13">
        <v>0</v>
      </c>
      <c r="I2118" s="13">
        <v>0</v>
      </c>
      <c r="J2118" s="13">
        <v>0</v>
      </c>
      <c r="K2118" s="15">
        <v>7490</v>
      </c>
      <c r="L2118" s="15">
        <v>7422</v>
      </c>
      <c r="M2118" s="15">
        <v>14912</v>
      </c>
      <c r="O2118" s="13"/>
      <c r="P2118" s="13"/>
    </row>
    <row r="2119" spans="1:16" ht="12.9" customHeight="1" x14ac:dyDescent="0.2">
      <c r="A2119" s="11" t="str">
        <f t="shared" si="41"/>
        <v>LAUNCESTON2014</v>
      </c>
      <c r="B2119" s="3" t="s">
        <v>46</v>
      </c>
      <c r="C2119" s="12">
        <v>2014</v>
      </c>
      <c r="E2119" s="13">
        <v>7361</v>
      </c>
      <c r="F2119" s="13">
        <v>7280</v>
      </c>
      <c r="G2119" s="13">
        <v>14641</v>
      </c>
      <c r="H2119" s="13">
        <v>0</v>
      </c>
      <c r="I2119" s="13">
        <v>0</v>
      </c>
      <c r="J2119" s="13">
        <v>0</v>
      </c>
      <c r="K2119" s="15">
        <v>7361</v>
      </c>
      <c r="L2119" s="15">
        <v>7280</v>
      </c>
      <c r="M2119" s="15">
        <v>14641</v>
      </c>
      <c r="O2119" s="13"/>
      <c r="P2119" s="13"/>
    </row>
    <row r="2120" spans="1:16" ht="12.9" customHeight="1" x14ac:dyDescent="0.2">
      <c r="A2120" s="11" t="str">
        <f t="shared" si="41"/>
        <v>LAUNCESTON2015</v>
      </c>
      <c r="B2120" s="95" t="s">
        <v>46</v>
      </c>
      <c r="C2120" s="88">
        <v>2015</v>
      </c>
      <c r="D2120" s="89"/>
      <c r="E2120" s="15">
        <v>7280</v>
      </c>
      <c r="F2120" s="15">
        <v>7194</v>
      </c>
      <c r="G2120" s="15">
        <v>14474</v>
      </c>
      <c r="H2120" s="90">
        <v>0</v>
      </c>
      <c r="I2120" s="90">
        <v>0</v>
      </c>
      <c r="J2120" s="15">
        <v>0</v>
      </c>
      <c r="K2120" s="15">
        <v>7280</v>
      </c>
      <c r="L2120" s="15">
        <v>7194</v>
      </c>
      <c r="M2120" s="15">
        <v>14474</v>
      </c>
      <c r="O2120" s="13"/>
      <c r="P2120" s="13"/>
    </row>
    <row r="2121" spans="1:16" ht="12.9" customHeight="1" x14ac:dyDescent="0.2">
      <c r="A2121" s="11" t="str">
        <f t="shared" ref="A2121:A2184" si="42">CONCATENATE(B2121,C2121)</f>
        <v>LAUNCESTON2016</v>
      </c>
      <c r="B2121" s="3" t="s">
        <v>46</v>
      </c>
      <c r="C2121" s="12">
        <v>2016</v>
      </c>
      <c r="E2121" s="13">
        <v>7346</v>
      </c>
      <c r="F2121" s="13">
        <v>7274</v>
      </c>
      <c r="G2121" s="13">
        <v>14620</v>
      </c>
      <c r="H2121" s="13">
        <v>0</v>
      </c>
      <c r="I2121" s="13">
        <v>0</v>
      </c>
      <c r="J2121" s="13">
        <v>0</v>
      </c>
      <c r="K2121" s="15">
        <v>7346</v>
      </c>
      <c r="L2121" s="15">
        <v>7274</v>
      </c>
      <c r="M2121" s="15">
        <v>14620</v>
      </c>
      <c r="O2121" s="13"/>
      <c r="P2121" s="13"/>
    </row>
    <row r="2122" spans="1:16" ht="12.9" customHeight="1" x14ac:dyDescent="0.2">
      <c r="A2122" s="11" t="str">
        <f t="shared" si="42"/>
        <v>LAUNCESTON2017</v>
      </c>
      <c r="B2122" s="95" t="s">
        <v>46</v>
      </c>
      <c r="C2122" s="88">
        <v>2017</v>
      </c>
      <c r="D2122" s="89"/>
      <c r="E2122" s="15">
        <v>7467</v>
      </c>
      <c r="F2122" s="15">
        <v>7359</v>
      </c>
      <c r="G2122" s="15">
        <v>14826</v>
      </c>
      <c r="H2122" s="90">
        <v>0</v>
      </c>
      <c r="I2122" s="90">
        <v>0</v>
      </c>
      <c r="J2122" s="15">
        <v>0</v>
      </c>
      <c r="K2122" s="15">
        <v>7467</v>
      </c>
      <c r="L2122" s="15">
        <v>7359</v>
      </c>
      <c r="M2122" s="15">
        <v>14826</v>
      </c>
      <c r="O2122" s="13"/>
      <c r="P2122" s="13"/>
    </row>
    <row r="2123" spans="1:16" ht="12.9" customHeight="1" x14ac:dyDescent="0.2">
      <c r="A2123" s="11" t="str">
        <f t="shared" si="42"/>
        <v>LAUNCESTON2018</v>
      </c>
      <c r="B2123" s="95" t="s">
        <v>46</v>
      </c>
      <c r="C2123" s="88">
        <v>2018</v>
      </c>
      <c r="D2123" s="89"/>
      <c r="E2123" s="15">
        <v>7621</v>
      </c>
      <c r="F2123" s="15">
        <v>7477</v>
      </c>
      <c r="G2123" s="15">
        <v>15098</v>
      </c>
      <c r="H2123" s="90">
        <v>0</v>
      </c>
      <c r="I2123" s="90">
        <v>0</v>
      </c>
      <c r="J2123" s="15">
        <v>0</v>
      </c>
      <c r="K2123" s="15">
        <v>7621</v>
      </c>
      <c r="L2123" s="15">
        <v>7477</v>
      </c>
      <c r="M2123" s="15">
        <v>15098</v>
      </c>
      <c r="O2123" s="13"/>
      <c r="P2123" s="13"/>
    </row>
    <row r="2124" spans="1:16" ht="12.9" customHeight="1" x14ac:dyDescent="0.2">
      <c r="A2124" s="11" t="str">
        <f t="shared" si="42"/>
        <v>LAUNCESTON2019</v>
      </c>
      <c r="B2124" s="93" t="s">
        <v>46</v>
      </c>
      <c r="C2124" s="88">
        <v>2019</v>
      </c>
      <c r="D2124" s="89"/>
      <c r="E2124" s="15">
        <v>7858</v>
      </c>
      <c r="F2124" s="15">
        <v>7796</v>
      </c>
      <c r="G2124" s="15">
        <v>15654</v>
      </c>
      <c r="H2124" s="15">
        <v>0</v>
      </c>
      <c r="I2124" s="15">
        <v>0</v>
      </c>
      <c r="J2124" s="15">
        <v>0</v>
      </c>
      <c r="K2124" s="15">
        <v>7858</v>
      </c>
      <c r="L2124" s="15">
        <v>7796</v>
      </c>
      <c r="M2124" s="15">
        <v>15654</v>
      </c>
      <c r="O2124" s="13"/>
      <c r="P2124" s="13"/>
    </row>
    <row r="2125" spans="1:16" ht="12.9" customHeight="1" x14ac:dyDescent="0.2">
      <c r="A2125" s="11" t="str">
        <f t="shared" si="42"/>
        <v>LAUNCESTON2020</v>
      </c>
      <c r="B2125" s="3" t="s">
        <v>46</v>
      </c>
      <c r="C2125" s="12">
        <v>2020</v>
      </c>
      <c r="E2125" s="13">
        <v>4128</v>
      </c>
      <c r="F2125" s="13">
        <v>4086</v>
      </c>
      <c r="G2125" s="13">
        <v>8214</v>
      </c>
      <c r="H2125" s="13">
        <v>0</v>
      </c>
      <c r="I2125" s="13">
        <v>0</v>
      </c>
      <c r="J2125" s="13">
        <v>0</v>
      </c>
      <c r="K2125" s="15">
        <v>4128</v>
      </c>
      <c r="L2125" s="15">
        <v>4086</v>
      </c>
      <c r="M2125" s="15">
        <v>8214</v>
      </c>
      <c r="O2125" s="13"/>
      <c r="P2125" s="13"/>
    </row>
    <row r="2126" spans="1:16" ht="12.9" customHeight="1" x14ac:dyDescent="0.2">
      <c r="A2126" s="11" t="str">
        <f t="shared" si="42"/>
        <v>LAUNCESTON2021</v>
      </c>
      <c r="B2126" s="3" t="s">
        <v>46</v>
      </c>
      <c r="C2126" s="12">
        <v>2021</v>
      </c>
      <c r="E2126" s="13">
        <v>5503</v>
      </c>
      <c r="F2126" s="13">
        <v>5392</v>
      </c>
      <c r="G2126" s="13">
        <v>10895</v>
      </c>
      <c r="H2126" s="13">
        <v>0</v>
      </c>
      <c r="I2126" s="13">
        <v>0</v>
      </c>
      <c r="J2126" s="13">
        <v>0</v>
      </c>
      <c r="K2126" s="15">
        <v>5503</v>
      </c>
      <c r="L2126" s="15">
        <v>5392</v>
      </c>
      <c r="M2126" s="15">
        <v>10895</v>
      </c>
      <c r="O2126" s="13"/>
      <c r="P2126" s="13"/>
    </row>
    <row r="2127" spans="1:16" ht="12.9" customHeight="1" x14ac:dyDescent="0.2">
      <c r="A2127" s="11" t="str">
        <f t="shared" si="42"/>
        <v>LAUNCESTON2022</v>
      </c>
      <c r="B2127" s="3" t="s">
        <v>46</v>
      </c>
      <c r="C2127" s="12">
        <v>2022</v>
      </c>
      <c r="E2127" s="13">
        <v>7052</v>
      </c>
      <c r="F2127" s="13">
        <v>6913</v>
      </c>
      <c r="G2127" s="13">
        <v>13965</v>
      </c>
      <c r="H2127" s="13">
        <v>0</v>
      </c>
      <c r="I2127" s="13">
        <v>0</v>
      </c>
      <c r="J2127" s="13">
        <v>0</v>
      </c>
      <c r="K2127" s="15">
        <v>7052</v>
      </c>
      <c r="L2127" s="15">
        <v>6913</v>
      </c>
      <c r="M2127" s="15">
        <v>13965</v>
      </c>
      <c r="O2127" s="13"/>
      <c r="P2127" s="13"/>
    </row>
    <row r="2128" spans="1:16" ht="12.9" customHeight="1" x14ac:dyDescent="0.2">
      <c r="A2128" s="11" t="str">
        <f t="shared" si="42"/>
        <v>LAUNCESTON2023</v>
      </c>
      <c r="B2128" s="93" t="s">
        <v>46</v>
      </c>
      <c r="C2128" s="88">
        <v>2023</v>
      </c>
      <c r="D2128" s="89"/>
      <c r="E2128" s="15">
        <v>7942</v>
      </c>
      <c r="F2128" s="15">
        <v>7785</v>
      </c>
      <c r="G2128" s="15">
        <v>15727</v>
      </c>
      <c r="H2128" s="15">
        <v>0</v>
      </c>
      <c r="I2128" s="15">
        <v>0</v>
      </c>
      <c r="J2128" s="15">
        <v>0</v>
      </c>
      <c r="K2128" s="15">
        <v>7942</v>
      </c>
      <c r="L2128" s="15">
        <v>7785</v>
      </c>
      <c r="M2128" s="15">
        <v>15727</v>
      </c>
      <c r="O2128" s="13"/>
      <c r="P2128" s="13"/>
    </row>
    <row r="2129" spans="1:16" ht="12.9" customHeight="1" x14ac:dyDescent="0.2">
      <c r="A2129" s="11" t="str">
        <f t="shared" si="42"/>
        <v>LAUNCESTON2024</v>
      </c>
      <c r="B2129" s="3" t="s">
        <v>46</v>
      </c>
      <c r="C2129" s="12">
        <v>2024</v>
      </c>
      <c r="E2129" s="13">
        <v>7430</v>
      </c>
      <c r="F2129" s="13">
        <v>7382</v>
      </c>
      <c r="G2129" s="13">
        <v>14812</v>
      </c>
      <c r="H2129" s="13">
        <v>0</v>
      </c>
      <c r="I2129" s="13">
        <v>0</v>
      </c>
      <c r="J2129" s="13">
        <v>0</v>
      </c>
      <c r="K2129" s="15">
        <v>7430</v>
      </c>
      <c r="L2129" s="15">
        <v>7382</v>
      </c>
      <c r="M2129" s="15">
        <v>14812</v>
      </c>
      <c r="O2129" s="13"/>
      <c r="P2129" s="13"/>
    </row>
    <row r="2130" spans="1:16" ht="12.9" customHeight="1" x14ac:dyDescent="0.2">
      <c r="A2130" s="11" t="str">
        <f t="shared" si="42"/>
        <v>LEARMONTH1985</v>
      </c>
      <c r="B2130" s="95" t="s">
        <v>45</v>
      </c>
      <c r="C2130" s="88">
        <v>1985</v>
      </c>
      <c r="D2130" s="89"/>
      <c r="E2130" s="15">
        <v>615</v>
      </c>
      <c r="F2130" s="15">
        <v>519</v>
      </c>
      <c r="G2130" s="15">
        <v>1134</v>
      </c>
      <c r="H2130" s="90">
        <v>0</v>
      </c>
      <c r="I2130" s="90">
        <v>0</v>
      </c>
      <c r="J2130" s="15">
        <v>0</v>
      </c>
      <c r="K2130" s="15">
        <v>615</v>
      </c>
      <c r="L2130" s="15">
        <v>519</v>
      </c>
      <c r="M2130" s="15">
        <v>1134</v>
      </c>
      <c r="O2130" s="13"/>
      <c r="P2130" s="13"/>
    </row>
    <row r="2131" spans="1:16" ht="12.9" customHeight="1" x14ac:dyDescent="0.2">
      <c r="A2131" s="11" t="str">
        <f t="shared" si="42"/>
        <v>LEARMONTH1986</v>
      </c>
      <c r="B2131" s="95" t="s">
        <v>45</v>
      </c>
      <c r="C2131" s="88">
        <v>1986</v>
      </c>
      <c r="D2131" s="89"/>
      <c r="E2131" s="15">
        <v>453</v>
      </c>
      <c r="F2131" s="15">
        <v>440</v>
      </c>
      <c r="G2131" s="15">
        <v>893</v>
      </c>
      <c r="H2131" s="90">
        <v>0</v>
      </c>
      <c r="I2131" s="90">
        <v>0</v>
      </c>
      <c r="J2131" s="15">
        <v>0</v>
      </c>
      <c r="K2131" s="15">
        <v>453</v>
      </c>
      <c r="L2131" s="15">
        <v>440</v>
      </c>
      <c r="M2131" s="15">
        <v>893</v>
      </c>
      <c r="O2131" s="13"/>
      <c r="P2131" s="13"/>
    </row>
    <row r="2132" spans="1:16" ht="12.9" customHeight="1" x14ac:dyDescent="0.2">
      <c r="A2132" s="11" t="str">
        <f t="shared" si="42"/>
        <v>LEARMONTH1987</v>
      </c>
      <c r="B2132" s="95" t="s">
        <v>45</v>
      </c>
      <c r="C2132" s="88">
        <v>1987</v>
      </c>
      <c r="D2132" s="89"/>
      <c r="E2132" s="15">
        <v>378</v>
      </c>
      <c r="F2132" s="15">
        <v>371</v>
      </c>
      <c r="G2132" s="15">
        <v>749</v>
      </c>
      <c r="H2132" s="90">
        <v>0</v>
      </c>
      <c r="I2132" s="90">
        <v>0</v>
      </c>
      <c r="J2132" s="15">
        <v>0</v>
      </c>
      <c r="K2132" s="15">
        <v>378</v>
      </c>
      <c r="L2132" s="15">
        <v>371</v>
      </c>
      <c r="M2132" s="15">
        <v>749</v>
      </c>
      <c r="O2132" s="13"/>
      <c r="P2132" s="13"/>
    </row>
    <row r="2133" spans="1:16" ht="12.9" customHeight="1" x14ac:dyDescent="0.2">
      <c r="A2133" s="11" t="str">
        <f t="shared" si="42"/>
        <v>LEARMONTH1988</v>
      </c>
      <c r="B2133" s="3" t="s">
        <v>45</v>
      </c>
      <c r="C2133" s="12">
        <v>1988</v>
      </c>
      <c r="E2133" s="13">
        <v>352</v>
      </c>
      <c r="F2133" s="13">
        <v>350</v>
      </c>
      <c r="G2133" s="13">
        <v>702</v>
      </c>
      <c r="H2133" s="13">
        <v>0</v>
      </c>
      <c r="I2133" s="13">
        <v>0</v>
      </c>
      <c r="J2133" s="13">
        <v>0</v>
      </c>
      <c r="K2133" s="15">
        <v>352</v>
      </c>
      <c r="L2133" s="15">
        <v>350</v>
      </c>
      <c r="M2133" s="15">
        <v>702</v>
      </c>
      <c r="O2133" s="13"/>
      <c r="P2133" s="13"/>
    </row>
    <row r="2134" spans="1:16" ht="12.9" customHeight="1" x14ac:dyDescent="0.2">
      <c r="A2134" s="11" t="str">
        <f t="shared" si="42"/>
        <v>LEARMONTH1989</v>
      </c>
      <c r="B2134" s="93" t="s">
        <v>45</v>
      </c>
      <c r="C2134" s="88">
        <v>1989</v>
      </c>
      <c r="D2134" s="89"/>
      <c r="E2134" s="15">
        <v>284</v>
      </c>
      <c r="F2134" s="15">
        <v>284</v>
      </c>
      <c r="G2134" s="15">
        <v>568</v>
      </c>
      <c r="H2134" s="15">
        <v>0</v>
      </c>
      <c r="I2134" s="15">
        <v>0</v>
      </c>
      <c r="J2134" s="15">
        <v>0</v>
      </c>
      <c r="K2134" s="15">
        <v>284</v>
      </c>
      <c r="L2134" s="15">
        <v>284</v>
      </c>
      <c r="M2134" s="15">
        <v>568</v>
      </c>
      <c r="O2134" s="13"/>
      <c r="P2134" s="13"/>
    </row>
    <row r="2135" spans="1:16" ht="12.9" customHeight="1" x14ac:dyDescent="0.2">
      <c r="A2135" s="11" t="str">
        <f t="shared" si="42"/>
        <v>LEARMONTH1990</v>
      </c>
      <c r="B2135" s="3" t="s">
        <v>45</v>
      </c>
      <c r="C2135" s="12">
        <v>1990</v>
      </c>
      <c r="E2135" s="13">
        <v>355</v>
      </c>
      <c r="F2135" s="13">
        <v>355</v>
      </c>
      <c r="G2135" s="13">
        <v>710</v>
      </c>
      <c r="H2135" s="13">
        <v>0</v>
      </c>
      <c r="I2135" s="13">
        <v>0</v>
      </c>
      <c r="J2135" s="13">
        <v>0</v>
      </c>
      <c r="K2135" s="15">
        <v>355</v>
      </c>
      <c r="L2135" s="15">
        <v>355</v>
      </c>
      <c r="M2135" s="15">
        <v>710</v>
      </c>
      <c r="O2135" s="13"/>
      <c r="P2135" s="13"/>
    </row>
    <row r="2136" spans="1:16" ht="12.9" customHeight="1" x14ac:dyDescent="0.2">
      <c r="A2136" s="11" t="str">
        <f t="shared" si="42"/>
        <v>LEARMONTH1991</v>
      </c>
      <c r="B2136" s="3" t="s">
        <v>45</v>
      </c>
      <c r="C2136" s="12">
        <v>1991</v>
      </c>
      <c r="E2136" s="13">
        <v>317</v>
      </c>
      <c r="F2136" s="13">
        <v>317</v>
      </c>
      <c r="G2136" s="13">
        <v>634</v>
      </c>
      <c r="H2136" s="13">
        <v>0</v>
      </c>
      <c r="I2136" s="13">
        <v>0</v>
      </c>
      <c r="J2136" s="13">
        <v>0</v>
      </c>
      <c r="K2136" s="15">
        <v>317</v>
      </c>
      <c r="L2136" s="15">
        <v>317</v>
      </c>
      <c r="M2136" s="15">
        <v>634</v>
      </c>
      <c r="O2136" s="13"/>
      <c r="P2136" s="13"/>
    </row>
    <row r="2137" spans="1:16" ht="12.9" customHeight="1" x14ac:dyDescent="0.2">
      <c r="A2137" s="11" t="str">
        <f t="shared" si="42"/>
        <v>LEARMONTH1992</v>
      </c>
      <c r="B2137" s="93" t="s">
        <v>45</v>
      </c>
      <c r="C2137" s="88">
        <v>1992</v>
      </c>
      <c r="D2137" s="89"/>
      <c r="E2137" s="15">
        <v>327</v>
      </c>
      <c r="F2137" s="15">
        <v>327</v>
      </c>
      <c r="G2137" s="15">
        <v>654</v>
      </c>
      <c r="H2137" s="15">
        <v>0</v>
      </c>
      <c r="I2137" s="15">
        <v>0</v>
      </c>
      <c r="J2137" s="15">
        <v>0</v>
      </c>
      <c r="K2137" s="15">
        <v>327</v>
      </c>
      <c r="L2137" s="15">
        <v>327</v>
      </c>
      <c r="M2137" s="15">
        <v>654</v>
      </c>
      <c r="O2137" s="13"/>
      <c r="P2137" s="13"/>
    </row>
    <row r="2138" spans="1:16" ht="12.9" customHeight="1" x14ac:dyDescent="0.2">
      <c r="A2138" s="11" t="str">
        <f t="shared" si="42"/>
        <v>LEARMONTH1993</v>
      </c>
      <c r="B2138" s="95" t="s">
        <v>45</v>
      </c>
      <c r="C2138" s="88">
        <v>1993</v>
      </c>
      <c r="D2138" s="89"/>
      <c r="E2138" s="15">
        <v>361</v>
      </c>
      <c r="F2138" s="15">
        <v>362</v>
      </c>
      <c r="G2138" s="15">
        <v>723</v>
      </c>
      <c r="H2138" s="90">
        <v>0</v>
      </c>
      <c r="I2138" s="90">
        <v>0</v>
      </c>
      <c r="J2138" s="15">
        <v>0</v>
      </c>
      <c r="K2138" s="15">
        <v>361</v>
      </c>
      <c r="L2138" s="15">
        <v>362</v>
      </c>
      <c r="M2138" s="15">
        <v>723</v>
      </c>
      <c r="O2138" s="13"/>
      <c r="P2138" s="13"/>
    </row>
    <row r="2139" spans="1:16" ht="12.9" customHeight="1" x14ac:dyDescent="0.2">
      <c r="A2139" s="11" t="str">
        <f t="shared" si="42"/>
        <v>LEARMONTH1994</v>
      </c>
      <c r="B2139" s="3" t="s">
        <v>45</v>
      </c>
      <c r="C2139" s="12">
        <v>1994</v>
      </c>
      <c r="E2139" s="13">
        <v>437</v>
      </c>
      <c r="F2139" s="13">
        <v>436</v>
      </c>
      <c r="G2139" s="13">
        <v>873</v>
      </c>
      <c r="H2139" s="13">
        <v>0</v>
      </c>
      <c r="I2139" s="13">
        <v>0</v>
      </c>
      <c r="J2139" s="13">
        <v>0</v>
      </c>
      <c r="K2139" s="15">
        <v>437</v>
      </c>
      <c r="L2139" s="15">
        <v>436</v>
      </c>
      <c r="M2139" s="15">
        <v>873</v>
      </c>
      <c r="O2139" s="13"/>
      <c r="P2139" s="13"/>
    </row>
    <row r="2140" spans="1:16" ht="12.9" customHeight="1" x14ac:dyDescent="0.2">
      <c r="A2140" s="11" t="str">
        <f t="shared" si="42"/>
        <v>LEARMONTH1995</v>
      </c>
      <c r="B2140" s="3" t="s">
        <v>45</v>
      </c>
      <c r="C2140" s="12">
        <v>1995</v>
      </c>
      <c r="E2140" s="13">
        <v>578</v>
      </c>
      <c r="F2140" s="13">
        <v>569</v>
      </c>
      <c r="G2140" s="13">
        <v>1147</v>
      </c>
      <c r="H2140" s="13">
        <v>0</v>
      </c>
      <c r="I2140" s="13">
        <v>0</v>
      </c>
      <c r="J2140" s="13">
        <v>0</v>
      </c>
      <c r="K2140" s="15">
        <v>578</v>
      </c>
      <c r="L2140" s="15">
        <v>569</v>
      </c>
      <c r="M2140" s="15">
        <v>1147</v>
      </c>
      <c r="O2140" s="13"/>
      <c r="P2140" s="13"/>
    </row>
    <row r="2141" spans="1:16" ht="12.9" customHeight="1" x14ac:dyDescent="0.2">
      <c r="A2141" s="11" t="str">
        <f t="shared" si="42"/>
        <v>LEARMONTH1996</v>
      </c>
      <c r="B2141" s="3" t="s">
        <v>45</v>
      </c>
      <c r="C2141" s="12">
        <v>1996</v>
      </c>
      <c r="E2141" s="13">
        <v>698</v>
      </c>
      <c r="F2141" s="13">
        <v>700</v>
      </c>
      <c r="G2141" s="13">
        <v>1398</v>
      </c>
      <c r="H2141" s="13">
        <v>0</v>
      </c>
      <c r="I2141" s="13">
        <v>0</v>
      </c>
      <c r="J2141" s="13">
        <v>0</v>
      </c>
      <c r="K2141" s="15">
        <v>698</v>
      </c>
      <c r="L2141" s="15">
        <v>700</v>
      </c>
      <c r="M2141" s="15">
        <v>1398</v>
      </c>
      <c r="O2141" s="13"/>
      <c r="P2141" s="13"/>
    </row>
    <row r="2142" spans="1:16" ht="12.9" customHeight="1" x14ac:dyDescent="0.2">
      <c r="A2142" s="11" t="str">
        <f t="shared" si="42"/>
        <v>LEARMONTH1997</v>
      </c>
      <c r="B2142" s="3" t="s">
        <v>45</v>
      </c>
      <c r="C2142" s="12">
        <v>1997</v>
      </c>
      <c r="E2142" s="13">
        <v>574</v>
      </c>
      <c r="F2142" s="13">
        <v>588</v>
      </c>
      <c r="G2142" s="13">
        <v>1162</v>
      </c>
      <c r="H2142" s="13">
        <v>0</v>
      </c>
      <c r="I2142" s="13">
        <v>0</v>
      </c>
      <c r="J2142" s="13">
        <v>0</v>
      </c>
      <c r="K2142" s="15">
        <v>574</v>
      </c>
      <c r="L2142" s="15">
        <v>588</v>
      </c>
      <c r="M2142" s="15">
        <v>1162</v>
      </c>
      <c r="O2142" s="13"/>
      <c r="P2142" s="13"/>
    </row>
    <row r="2143" spans="1:16" ht="12.9" customHeight="1" x14ac:dyDescent="0.2">
      <c r="A2143" s="11" t="str">
        <f t="shared" si="42"/>
        <v>LEARMONTH1998</v>
      </c>
      <c r="B2143" s="3" t="s">
        <v>45</v>
      </c>
      <c r="C2143" s="12">
        <v>1998</v>
      </c>
      <c r="E2143" s="13">
        <v>421</v>
      </c>
      <c r="F2143" s="13">
        <v>422</v>
      </c>
      <c r="G2143" s="13">
        <v>843</v>
      </c>
      <c r="H2143" s="13">
        <v>0</v>
      </c>
      <c r="I2143" s="13">
        <v>0</v>
      </c>
      <c r="J2143" s="13">
        <v>0</v>
      </c>
      <c r="K2143" s="15">
        <v>421</v>
      </c>
      <c r="L2143" s="15">
        <v>422</v>
      </c>
      <c r="M2143" s="15">
        <v>843</v>
      </c>
      <c r="O2143" s="13"/>
      <c r="P2143" s="13"/>
    </row>
    <row r="2144" spans="1:16" ht="12.9" customHeight="1" x14ac:dyDescent="0.2">
      <c r="A2144" s="11" t="str">
        <f t="shared" si="42"/>
        <v>LEARMONTH1999</v>
      </c>
      <c r="B2144" s="3" t="s">
        <v>45</v>
      </c>
      <c r="C2144" s="12">
        <v>1999</v>
      </c>
      <c r="E2144" s="13">
        <v>363</v>
      </c>
      <c r="F2144" s="13">
        <v>391</v>
      </c>
      <c r="G2144" s="13">
        <v>754</v>
      </c>
      <c r="H2144" s="13">
        <v>0</v>
      </c>
      <c r="I2144" s="13">
        <v>0</v>
      </c>
      <c r="J2144" s="13">
        <v>0</v>
      </c>
      <c r="K2144" s="15">
        <v>363</v>
      </c>
      <c r="L2144" s="15">
        <v>391</v>
      </c>
      <c r="M2144" s="15">
        <v>754</v>
      </c>
      <c r="O2144" s="13"/>
      <c r="P2144" s="13"/>
    </row>
    <row r="2145" spans="1:16" ht="12.9" customHeight="1" x14ac:dyDescent="0.2">
      <c r="A2145" s="11" t="str">
        <f t="shared" si="42"/>
        <v>LEARMONTH2000</v>
      </c>
      <c r="B2145" s="3" t="s">
        <v>45</v>
      </c>
      <c r="C2145" s="12">
        <v>2000</v>
      </c>
      <c r="E2145" s="13">
        <v>676</v>
      </c>
      <c r="F2145" s="13">
        <v>701</v>
      </c>
      <c r="G2145" s="13">
        <v>1377</v>
      </c>
      <c r="H2145" s="13">
        <v>0</v>
      </c>
      <c r="I2145" s="13">
        <v>0</v>
      </c>
      <c r="J2145" s="13">
        <v>0</v>
      </c>
      <c r="K2145" s="15">
        <v>676</v>
      </c>
      <c r="L2145" s="15">
        <v>701</v>
      </c>
      <c r="M2145" s="15">
        <v>1377</v>
      </c>
      <c r="O2145" s="13"/>
      <c r="P2145" s="13"/>
    </row>
    <row r="2146" spans="1:16" ht="12.9" customHeight="1" x14ac:dyDescent="0.2">
      <c r="A2146" s="11" t="str">
        <f t="shared" si="42"/>
        <v>LEARMONTH2001</v>
      </c>
      <c r="B2146" s="3" t="s">
        <v>45</v>
      </c>
      <c r="C2146" s="12">
        <v>2001</v>
      </c>
      <c r="E2146" s="13">
        <v>479</v>
      </c>
      <c r="F2146" s="13">
        <v>486</v>
      </c>
      <c r="G2146" s="13">
        <v>965</v>
      </c>
      <c r="H2146" s="13">
        <v>0</v>
      </c>
      <c r="I2146" s="13">
        <v>0</v>
      </c>
      <c r="J2146" s="13">
        <v>0</v>
      </c>
      <c r="K2146" s="15">
        <v>479</v>
      </c>
      <c r="L2146" s="15">
        <v>486</v>
      </c>
      <c r="M2146" s="15">
        <v>965</v>
      </c>
      <c r="O2146" s="13"/>
      <c r="P2146" s="13"/>
    </row>
    <row r="2147" spans="1:16" ht="12.9" customHeight="1" x14ac:dyDescent="0.2">
      <c r="A2147" s="11" t="str">
        <f t="shared" si="42"/>
        <v>LEARMONTH2002</v>
      </c>
      <c r="B2147" s="91" t="s">
        <v>45</v>
      </c>
      <c r="C2147" s="16">
        <v>2002</v>
      </c>
      <c r="D2147" s="89"/>
      <c r="E2147" s="92">
        <v>452</v>
      </c>
      <c r="F2147" s="92">
        <v>450</v>
      </c>
      <c r="G2147" s="92">
        <v>902</v>
      </c>
      <c r="H2147" s="92">
        <v>0</v>
      </c>
      <c r="I2147" s="92">
        <v>0</v>
      </c>
      <c r="J2147" s="92">
        <v>0</v>
      </c>
      <c r="K2147" s="15">
        <v>452</v>
      </c>
      <c r="L2147" s="15">
        <v>450</v>
      </c>
      <c r="M2147" s="15">
        <v>902</v>
      </c>
      <c r="O2147" s="13"/>
      <c r="P2147" s="13"/>
    </row>
    <row r="2148" spans="1:16" ht="12.9" customHeight="1" x14ac:dyDescent="0.2">
      <c r="A2148" s="11" t="str">
        <f t="shared" si="42"/>
        <v>LEARMONTH2003</v>
      </c>
      <c r="B2148" s="3" t="s">
        <v>45</v>
      </c>
      <c r="C2148" s="12">
        <v>2003</v>
      </c>
      <c r="E2148" s="13">
        <v>422</v>
      </c>
      <c r="F2148" s="13">
        <v>420</v>
      </c>
      <c r="G2148" s="13">
        <v>842</v>
      </c>
      <c r="H2148" s="13">
        <v>0</v>
      </c>
      <c r="I2148" s="13">
        <v>0</v>
      </c>
      <c r="J2148" s="13">
        <v>0</v>
      </c>
      <c r="K2148" s="15">
        <v>422</v>
      </c>
      <c r="L2148" s="15">
        <v>420</v>
      </c>
      <c r="M2148" s="15">
        <v>842</v>
      </c>
      <c r="O2148" s="13"/>
      <c r="P2148" s="13"/>
    </row>
    <row r="2149" spans="1:16" ht="12.9" customHeight="1" x14ac:dyDescent="0.2">
      <c r="A2149" s="11" t="str">
        <f t="shared" si="42"/>
        <v>LEARMONTH2004</v>
      </c>
      <c r="B2149" s="3" t="s">
        <v>45</v>
      </c>
      <c r="C2149" s="12">
        <v>2004</v>
      </c>
      <c r="E2149" s="13">
        <v>409</v>
      </c>
      <c r="F2149" s="13">
        <v>408</v>
      </c>
      <c r="G2149" s="13">
        <v>817</v>
      </c>
      <c r="H2149" s="13">
        <v>0</v>
      </c>
      <c r="I2149" s="13">
        <v>0</v>
      </c>
      <c r="J2149" s="13">
        <v>0</v>
      </c>
      <c r="K2149" s="15">
        <v>409</v>
      </c>
      <c r="L2149" s="15">
        <v>408</v>
      </c>
      <c r="M2149" s="15">
        <v>817</v>
      </c>
      <c r="O2149" s="13"/>
      <c r="P2149" s="13"/>
    </row>
    <row r="2150" spans="1:16" ht="12.9" customHeight="1" x14ac:dyDescent="0.2">
      <c r="A2150" s="11" t="str">
        <f t="shared" si="42"/>
        <v>LEARMONTH2005</v>
      </c>
      <c r="B2150" s="3" t="s">
        <v>45</v>
      </c>
      <c r="C2150" s="12">
        <v>2005</v>
      </c>
      <c r="E2150" s="13">
        <v>437</v>
      </c>
      <c r="F2150" s="13">
        <v>439</v>
      </c>
      <c r="G2150" s="13">
        <v>876</v>
      </c>
      <c r="H2150" s="13">
        <v>0</v>
      </c>
      <c r="I2150" s="13">
        <v>0</v>
      </c>
      <c r="J2150" s="13">
        <v>0</v>
      </c>
      <c r="K2150" s="15">
        <v>437</v>
      </c>
      <c r="L2150" s="15">
        <v>439</v>
      </c>
      <c r="M2150" s="15">
        <v>876</v>
      </c>
      <c r="O2150" s="13"/>
      <c r="P2150" s="13"/>
    </row>
    <row r="2151" spans="1:16" ht="12.9" customHeight="1" x14ac:dyDescent="0.2">
      <c r="A2151" s="11" t="str">
        <f t="shared" si="42"/>
        <v>LEARMONTH2006</v>
      </c>
      <c r="B2151" s="3" t="s">
        <v>45</v>
      </c>
      <c r="C2151" s="12">
        <v>2006</v>
      </c>
      <c r="E2151" s="13">
        <v>451</v>
      </c>
      <c r="F2151" s="13">
        <v>453</v>
      </c>
      <c r="G2151" s="13">
        <v>904</v>
      </c>
      <c r="H2151" s="13">
        <v>0</v>
      </c>
      <c r="I2151" s="13">
        <v>0</v>
      </c>
      <c r="J2151" s="13">
        <v>0</v>
      </c>
      <c r="K2151" s="15">
        <v>451</v>
      </c>
      <c r="L2151" s="15">
        <v>453</v>
      </c>
      <c r="M2151" s="15">
        <v>904</v>
      </c>
      <c r="O2151" s="13"/>
      <c r="P2151" s="13"/>
    </row>
    <row r="2152" spans="1:16" ht="12.9" customHeight="1" x14ac:dyDescent="0.2">
      <c r="A2152" s="11" t="str">
        <f t="shared" si="42"/>
        <v>LEARMONTH2007</v>
      </c>
      <c r="B2152" s="3" t="s">
        <v>45</v>
      </c>
      <c r="C2152" s="12">
        <v>2007</v>
      </c>
      <c r="E2152" s="13">
        <v>641</v>
      </c>
      <c r="F2152" s="13">
        <v>641</v>
      </c>
      <c r="G2152" s="13">
        <v>1282</v>
      </c>
      <c r="H2152" s="13">
        <v>0</v>
      </c>
      <c r="I2152" s="13">
        <v>0</v>
      </c>
      <c r="J2152" s="13">
        <v>0</v>
      </c>
      <c r="K2152" s="15">
        <v>641</v>
      </c>
      <c r="L2152" s="15">
        <v>641</v>
      </c>
      <c r="M2152" s="15">
        <v>1282</v>
      </c>
      <c r="O2152" s="13"/>
      <c r="P2152" s="13"/>
    </row>
    <row r="2153" spans="1:16" ht="12.9" customHeight="1" x14ac:dyDescent="0.2">
      <c r="A2153" s="11" t="str">
        <f t="shared" si="42"/>
        <v>LEARMONTH2008</v>
      </c>
      <c r="B2153" s="93" t="s">
        <v>45</v>
      </c>
      <c r="C2153" s="88">
        <v>2008</v>
      </c>
      <c r="D2153" s="89"/>
      <c r="E2153" s="15">
        <v>690</v>
      </c>
      <c r="F2153" s="15">
        <v>693</v>
      </c>
      <c r="G2153" s="15">
        <v>1383</v>
      </c>
      <c r="H2153" s="15">
        <v>0</v>
      </c>
      <c r="I2153" s="15">
        <v>0</v>
      </c>
      <c r="J2153" s="15">
        <v>0</v>
      </c>
      <c r="K2153" s="15">
        <v>690</v>
      </c>
      <c r="L2153" s="15">
        <v>693</v>
      </c>
      <c r="M2153" s="15">
        <v>1383</v>
      </c>
      <c r="O2153" s="13"/>
      <c r="P2153" s="13"/>
    </row>
    <row r="2154" spans="1:16" ht="12.9" customHeight="1" x14ac:dyDescent="0.2">
      <c r="A2154" s="11" t="str">
        <f t="shared" si="42"/>
        <v>LEARMONTH2009</v>
      </c>
      <c r="B2154" s="3" t="s">
        <v>45</v>
      </c>
      <c r="C2154" s="12">
        <v>2009</v>
      </c>
      <c r="E2154" s="13">
        <v>591</v>
      </c>
      <c r="F2154" s="13">
        <v>586</v>
      </c>
      <c r="G2154" s="13">
        <v>1177</v>
      </c>
      <c r="H2154" s="13">
        <v>0</v>
      </c>
      <c r="I2154" s="13">
        <v>0</v>
      </c>
      <c r="J2154" s="13">
        <v>0</v>
      </c>
      <c r="K2154" s="15">
        <v>591</v>
      </c>
      <c r="L2154" s="15">
        <v>586</v>
      </c>
      <c r="M2154" s="15">
        <v>1177</v>
      </c>
      <c r="O2154" s="13"/>
      <c r="P2154" s="13"/>
    </row>
    <row r="2155" spans="1:16" ht="12.9" customHeight="1" x14ac:dyDescent="0.2">
      <c r="A2155" s="11" t="str">
        <f t="shared" si="42"/>
        <v>LEARMONTH2010</v>
      </c>
      <c r="B2155" s="93" t="s">
        <v>45</v>
      </c>
      <c r="C2155" s="88">
        <v>2010</v>
      </c>
      <c r="D2155" s="89"/>
      <c r="E2155" s="15">
        <v>718</v>
      </c>
      <c r="F2155" s="15">
        <v>711</v>
      </c>
      <c r="G2155" s="15">
        <v>1429</v>
      </c>
      <c r="H2155" s="15">
        <v>0</v>
      </c>
      <c r="I2155" s="15">
        <v>0</v>
      </c>
      <c r="J2155" s="15">
        <v>0</v>
      </c>
      <c r="K2155" s="15">
        <v>718</v>
      </c>
      <c r="L2155" s="15">
        <v>711</v>
      </c>
      <c r="M2155" s="15">
        <v>1429</v>
      </c>
      <c r="O2155" s="13"/>
      <c r="P2155" s="13"/>
    </row>
    <row r="2156" spans="1:16" ht="12.9" customHeight="1" x14ac:dyDescent="0.2">
      <c r="A2156" s="11" t="str">
        <f t="shared" si="42"/>
        <v>LEARMONTH2011</v>
      </c>
      <c r="B2156" s="3" t="s">
        <v>45</v>
      </c>
      <c r="C2156" s="12">
        <v>2011</v>
      </c>
      <c r="E2156" s="13">
        <v>630</v>
      </c>
      <c r="F2156" s="13">
        <v>628</v>
      </c>
      <c r="G2156" s="13">
        <v>1258</v>
      </c>
      <c r="H2156" s="13">
        <v>0</v>
      </c>
      <c r="I2156" s="13">
        <v>0</v>
      </c>
      <c r="J2156" s="13">
        <v>0</v>
      </c>
      <c r="K2156" s="15">
        <v>630</v>
      </c>
      <c r="L2156" s="15">
        <v>628</v>
      </c>
      <c r="M2156" s="15">
        <v>1258</v>
      </c>
      <c r="O2156" s="13"/>
      <c r="P2156" s="13"/>
    </row>
    <row r="2157" spans="1:16" ht="12.9" customHeight="1" x14ac:dyDescent="0.2">
      <c r="A2157" s="11" t="str">
        <f t="shared" si="42"/>
        <v>LEARMONTH2012</v>
      </c>
      <c r="B2157" s="3" t="s">
        <v>45</v>
      </c>
      <c r="C2157" s="12">
        <v>2012</v>
      </c>
      <c r="E2157" s="13">
        <v>1100</v>
      </c>
      <c r="F2157" s="13">
        <v>1096</v>
      </c>
      <c r="G2157" s="13">
        <v>2196</v>
      </c>
      <c r="H2157" s="13">
        <v>0</v>
      </c>
      <c r="I2157" s="13">
        <v>0</v>
      </c>
      <c r="J2157" s="13">
        <v>0</v>
      </c>
      <c r="K2157" s="15">
        <v>1100</v>
      </c>
      <c r="L2157" s="15">
        <v>1096</v>
      </c>
      <c r="M2157" s="15">
        <v>2196</v>
      </c>
      <c r="O2157" s="13"/>
      <c r="P2157" s="13"/>
    </row>
    <row r="2158" spans="1:16" ht="12.9" customHeight="1" x14ac:dyDescent="0.2">
      <c r="A2158" s="11" t="str">
        <f t="shared" si="42"/>
        <v>LEARMONTH2013</v>
      </c>
      <c r="B2158" s="3" t="s">
        <v>45</v>
      </c>
      <c r="C2158" s="12">
        <v>2013</v>
      </c>
      <c r="E2158" s="13">
        <v>799</v>
      </c>
      <c r="F2158" s="13">
        <v>799</v>
      </c>
      <c r="G2158" s="13">
        <v>1598</v>
      </c>
      <c r="H2158" s="13">
        <v>0</v>
      </c>
      <c r="I2158" s="13">
        <v>0</v>
      </c>
      <c r="J2158" s="13">
        <v>0</v>
      </c>
      <c r="K2158" s="15">
        <v>799</v>
      </c>
      <c r="L2158" s="15">
        <v>799</v>
      </c>
      <c r="M2158" s="15">
        <v>1598</v>
      </c>
      <c r="O2158" s="13"/>
      <c r="P2158" s="13"/>
    </row>
    <row r="2159" spans="1:16" ht="12.9" customHeight="1" x14ac:dyDescent="0.2">
      <c r="A2159" s="11" t="str">
        <f t="shared" si="42"/>
        <v>LEARMONTH2014</v>
      </c>
      <c r="B2159" s="3" t="s">
        <v>45</v>
      </c>
      <c r="C2159" s="12">
        <v>2014</v>
      </c>
      <c r="E2159" s="13">
        <v>734</v>
      </c>
      <c r="F2159" s="13">
        <v>732</v>
      </c>
      <c r="G2159" s="13">
        <v>1466</v>
      </c>
      <c r="H2159" s="13">
        <v>0</v>
      </c>
      <c r="I2159" s="13">
        <v>0</v>
      </c>
      <c r="J2159" s="13">
        <v>0</v>
      </c>
      <c r="K2159" s="15">
        <v>734</v>
      </c>
      <c r="L2159" s="15">
        <v>732</v>
      </c>
      <c r="M2159" s="15">
        <v>1466</v>
      </c>
      <c r="O2159" s="13"/>
      <c r="P2159" s="13"/>
    </row>
    <row r="2160" spans="1:16" ht="12.9" customHeight="1" x14ac:dyDescent="0.2">
      <c r="A2160" s="11" t="str">
        <f t="shared" si="42"/>
        <v>LEARMONTH2015</v>
      </c>
      <c r="B2160" s="95" t="s">
        <v>45</v>
      </c>
      <c r="C2160" s="88">
        <v>2015</v>
      </c>
      <c r="D2160" s="89"/>
      <c r="E2160" s="15">
        <v>621</v>
      </c>
      <c r="F2160" s="15">
        <v>620</v>
      </c>
      <c r="G2160" s="15">
        <v>1241</v>
      </c>
      <c r="H2160" s="90">
        <v>0</v>
      </c>
      <c r="I2160" s="90">
        <v>0</v>
      </c>
      <c r="J2160" s="15">
        <v>0</v>
      </c>
      <c r="K2160" s="15">
        <v>621</v>
      </c>
      <c r="L2160" s="15">
        <v>620</v>
      </c>
      <c r="M2160" s="15">
        <v>1241</v>
      </c>
      <c r="O2160" s="13"/>
      <c r="P2160" s="13"/>
    </row>
    <row r="2161" spans="1:16" ht="12.9" customHeight="1" x14ac:dyDescent="0.2">
      <c r="A2161" s="11" t="str">
        <f t="shared" si="42"/>
        <v>LEARMONTH2016</v>
      </c>
      <c r="B2161" s="93" t="s">
        <v>45</v>
      </c>
      <c r="C2161" s="12">
        <v>2016</v>
      </c>
      <c r="D2161" s="89"/>
      <c r="E2161" s="94">
        <v>624</v>
      </c>
      <c r="F2161" s="94">
        <v>621</v>
      </c>
      <c r="G2161" s="94">
        <v>1245</v>
      </c>
      <c r="H2161" s="94">
        <v>0</v>
      </c>
      <c r="I2161" s="94">
        <v>0</v>
      </c>
      <c r="J2161" s="94">
        <v>0</v>
      </c>
      <c r="K2161" s="15">
        <v>624</v>
      </c>
      <c r="L2161" s="15">
        <v>621</v>
      </c>
      <c r="M2161" s="15">
        <v>1245</v>
      </c>
      <c r="O2161" s="13"/>
      <c r="P2161" s="13"/>
    </row>
    <row r="2162" spans="1:16" ht="12.9" customHeight="1" x14ac:dyDescent="0.2">
      <c r="A2162" s="11" t="str">
        <f t="shared" si="42"/>
        <v>LEARMONTH2017</v>
      </c>
      <c r="B2162" s="95" t="s">
        <v>45</v>
      </c>
      <c r="C2162" s="88">
        <v>2017</v>
      </c>
      <c r="D2162" s="89"/>
      <c r="E2162" s="15">
        <v>630</v>
      </c>
      <c r="F2162" s="15">
        <v>619</v>
      </c>
      <c r="G2162" s="15">
        <v>1249</v>
      </c>
      <c r="H2162" s="90">
        <v>0</v>
      </c>
      <c r="I2162" s="90">
        <v>0</v>
      </c>
      <c r="J2162" s="15">
        <v>0</v>
      </c>
      <c r="K2162" s="15">
        <v>630</v>
      </c>
      <c r="L2162" s="15">
        <v>619</v>
      </c>
      <c r="M2162" s="15">
        <v>1249</v>
      </c>
      <c r="O2162" s="13"/>
      <c r="P2162" s="13"/>
    </row>
    <row r="2163" spans="1:16" ht="12.9" customHeight="1" x14ac:dyDescent="0.2">
      <c r="A2163" s="11" t="str">
        <f t="shared" si="42"/>
        <v>LEARMONTH2018</v>
      </c>
      <c r="B2163" s="93" t="s">
        <v>45</v>
      </c>
      <c r="C2163" s="12">
        <v>2018</v>
      </c>
      <c r="E2163" s="94">
        <v>632</v>
      </c>
      <c r="F2163" s="94">
        <v>632</v>
      </c>
      <c r="G2163" s="94">
        <v>1264</v>
      </c>
      <c r="H2163" s="94">
        <v>0</v>
      </c>
      <c r="I2163" s="94">
        <v>0</v>
      </c>
      <c r="J2163" s="94">
        <v>0</v>
      </c>
      <c r="K2163" s="15">
        <v>632</v>
      </c>
      <c r="L2163" s="15">
        <v>632</v>
      </c>
      <c r="M2163" s="15">
        <v>1264</v>
      </c>
      <c r="O2163" s="13"/>
      <c r="P2163" s="13"/>
    </row>
    <row r="2164" spans="1:16" ht="12.9" customHeight="1" x14ac:dyDescent="0.2">
      <c r="A2164" s="11" t="str">
        <f t="shared" si="42"/>
        <v>LEARMONTH2019</v>
      </c>
      <c r="B2164" s="95" t="s">
        <v>45</v>
      </c>
      <c r="C2164" s="88">
        <v>2019</v>
      </c>
      <c r="E2164" s="15">
        <v>633</v>
      </c>
      <c r="F2164" s="15">
        <v>633</v>
      </c>
      <c r="G2164" s="15">
        <v>1266</v>
      </c>
      <c r="H2164" s="90">
        <v>0</v>
      </c>
      <c r="I2164" s="90">
        <v>0</v>
      </c>
      <c r="J2164" s="15">
        <v>0</v>
      </c>
      <c r="K2164" s="15">
        <v>633</v>
      </c>
      <c r="L2164" s="15">
        <v>633</v>
      </c>
      <c r="M2164" s="15">
        <v>1266</v>
      </c>
      <c r="O2164" s="13"/>
      <c r="P2164" s="13"/>
    </row>
    <row r="2165" spans="1:16" ht="12.9" customHeight="1" x14ac:dyDescent="0.2">
      <c r="A2165" s="11" t="str">
        <f t="shared" si="42"/>
        <v>LEARMONTH2020</v>
      </c>
      <c r="B2165" s="91" t="s">
        <v>45</v>
      </c>
      <c r="C2165" s="12">
        <v>2020</v>
      </c>
      <c r="E2165" s="13">
        <v>458</v>
      </c>
      <c r="F2165" s="13">
        <v>459</v>
      </c>
      <c r="G2165" s="13">
        <v>917</v>
      </c>
      <c r="H2165" s="13">
        <v>0</v>
      </c>
      <c r="I2165" s="13">
        <v>0</v>
      </c>
      <c r="J2165" s="13">
        <v>0</v>
      </c>
      <c r="K2165" s="15">
        <v>458</v>
      </c>
      <c r="L2165" s="15">
        <v>459</v>
      </c>
      <c r="M2165" s="15">
        <v>917</v>
      </c>
      <c r="O2165" s="13"/>
      <c r="P2165" s="13"/>
    </row>
    <row r="2166" spans="1:16" ht="12.9" customHeight="1" x14ac:dyDescent="0.2">
      <c r="A2166" s="11" t="str">
        <f t="shared" si="42"/>
        <v>LEARMONTH2021</v>
      </c>
      <c r="B2166" s="95" t="s">
        <v>45</v>
      </c>
      <c r="C2166" s="88">
        <v>2021</v>
      </c>
      <c r="D2166" s="89"/>
      <c r="E2166" s="15">
        <v>560</v>
      </c>
      <c r="F2166" s="15">
        <v>560</v>
      </c>
      <c r="G2166" s="15">
        <v>1120</v>
      </c>
      <c r="H2166" s="90">
        <v>0</v>
      </c>
      <c r="I2166" s="90">
        <v>0</v>
      </c>
      <c r="J2166" s="15">
        <v>0</v>
      </c>
      <c r="K2166" s="15">
        <v>560</v>
      </c>
      <c r="L2166" s="15">
        <v>560</v>
      </c>
      <c r="M2166" s="15">
        <v>1120</v>
      </c>
      <c r="O2166" s="13"/>
      <c r="P2166" s="13"/>
    </row>
    <row r="2167" spans="1:16" ht="12.9" customHeight="1" x14ac:dyDescent="0.2">
      <c r="A2167" s="11" t="str">
        <f t="shared" si="42"/>
        <v>LEARMONTH2022</v>
      </c>
      <c r="B2167" s="93" t="s">
        <v>45</v>
      </c>
      <c r="C2167" s="88">
        <v>2022</v>
      </c>
      <c r="D2167" s="89"/>
      <c r="E2167" s="15">
        <v>504</v>
      </c>
      <c r="F2167" s="15">
        <v>503</v>
      </c>
      <c r="G2167" s="15">
        <v>1007</v>
      </c>
      <c r="H2167" s="15">
        <v>0</v>
      </c>
      <c r="I2167" s="15">
        <v>0</v>
      </c>
      <c r="J2167" s="15">
        <v>0</v>
      </c>
      <c r="K2167" s="15">
        <v>504</v>
      </c>
      <c r="L2167" s="15">
        <v>503</v>
      </c>
      <c r="M2167" s="15">
        <v>1007</v>
      </c>
      <c r="O2167" s="13"/>
      <c r="P2167" s="13"/>
    </row>
    <row r="2168" spans="1:16" ht="12.9" customHeight="1" x14ac:dyDescent="0.2">
      <c r="A2168" s="11" t="str">
        <f t="shared" si="42"/>
        <v>LEARMONTH2023</v>
      </c>
      <c r="B2168" s="95" t="s">
        <v>45</v>
      </c>
      <c r="C2168" s="88">
        <v>2023</v>
      </c>
      <c r="D2168" s="89"/>
      <c r="E2168" s="15">
        <v>527</v>
      </c>
      <c r="F2168" s="15">
        <v>524</v>
      </c>
      <c r="G2168" s="15">
        <v>1051</v>
      </c>
      <c r="H2168" s="90">
        <v>0</v>
      </c>
      <c r="I2168" s="90">
        <v>0</v>
      </c>
      <c r="J2168" s="15">
        <v>0</v>
      </c>
      <c r="K2168" s="15">
        <v>527</v>
      </c>
      <c r="L2168" s="15">
        <v>524</v>
      </c>
      <c r="M2168" s="15">
        <v>1051</v>
      </c>
      <c r="O2168" s="13"/>
      <c r="P2168" s="13"/>
    </row>
    <row r="2169" spans="1:16" ht="12.9" customHeight="1" x14ac:dyDescent="0.2">
      <c r="A2169" s="11" t="str">
        <f t="shared" si="42"/>
        <v>LEARMONTH2024</v>
      </c>
      <c r="B2169" s="95" t="s">
        <v>45</v>
      </c>
      <c r="C2169" s="88">
        <v>2024</v>
      </c>
      <c r="D2169" s="89"/>
      <c r="E2169" s="15">
        <v>575</v>
      </c>
      <c r="F2169" s="15">
        <v>573</v>
      </c>
      <c r="G2169" s="15">
        <v>1148</v>
      </c>
      <c r="H2169" s="90">
        <v>0</v>
      </c>
      <c r="I2169" s="90">
        <v>0</v>
      </c>
      <c r="J2169" s="15">
        <v>0</v>
      </c>
      <c r="K2169" s="15">
        <v>575</v>
      </c>
      <c r="L2169" s="15">
        <v>573</v>
      </c>
      <c r="M2169" s="15">
        <v>1148</v>
      </c>
      <c r="O2169" s="13"/>
      <c r="P2169" s="13"/>
    </row>
    <row r="2170" spans="1:16" ht="12.9" customHeight="1" x14ac:dyDescent="0.2">
      <c r="A2170" s="11" t="str">
        <f t="shared" si="42"/>
        <v>LOCKHART RIVER1985</v>
      </c>
      <c r="B2170" s="95" t="s">
        <v>145</v>
      </c>
      <c r="C2170" s="88">
        <v>1985</v>
      </c>
      <c r="D2170" s="89"/>
      <c r="E2170" s="15">
        <v>358</v>
      </c>
      <c r="F2170" s="15">
        <v>357</v>
      </c>
      <c r="G2170" s="15">
        <v>715</v>
      </c>
      <c r="H2170" s="90">
        <v>0</v>
      </c>
      <c r="I2170" s="90">
        <v>0</v>
      </c>
      <c r="J2170" s="15">
        <v>0</v>
      </c>
      <c r="K2170" s="15">
        <v>358</v>
      </c>
      <c r="L2170" s="15">
        <v>357</v>
      </c>
      <c r="M2170" s="15">
        <v>715</v>
      </c>
      <c r="O2170" s="13"/>
      <c r="P2170" s="13"/>
    </row>
    <row r="2171" spans="1:16" ht="12.9" customHeight="1" x14ac:dyDescent="0.2">
      <c r="A2171" s="11" t="str">
        <f t="shared" si="42"/>
        <v>LOCKHART RIVER1986</v>
      </c>
      <c r="B2171" s="95" t="s">
        <v>145</v>
      </c>
      <c r="C2171" s="88">
        <v>1986</v>
      </c>
      <c r="D2171" s="89"/>
      <c r="E2171" s="15">
        <v>460</v>
      </c>
      <c r="F2171" s="15">
        <v>457</v>
      </c>
      <c r="G2171" s="15">
        <v>917</v>
      </c>
      <c r="H2171" s="90">
        <v>0</v>
      </c>
      <c r="I2171" s="90">
        <v>0</v>
      </c>
      <c r="J2171" s="15">
        <v>0</v>
      </c>
      <c r="K2171" s="15">
        <v>460</v>
      </c>
      <c r="L2171" s="15">
        <v>457</v>
      </c>
      <c r="M2171" s="15">
        <v>917</v>
      </c>
      <c r="O2171" s="13"/>
      <c r="P2171" s="13"/>
    </row>
    <row r="2172" spans="1:16" ht="12.9" customHeight="1" x14ac:dyDescent="0.2">
      <c r="A2172" s="11" t="str">
        <f t="shared" si="42"/>
        <v>LOCKHART RIVER1987</v>
      </c>
      <c r="B2172" s="95" t="s">
        <v>145</v>
      </c>
      <c r="C2172" s="88">
        <v>1987</v>
      </c>
      <c r="D2172" s="89"/>
      <c r="E2172" s="15">
        <v>510</v>
      </c>
      <c r="F2172" s="15">
        <v>510</v>
      </c>
      <c r="G2172" s="15">
        <v>1020</v>
      </c>
      <c r="H2172" s="90">
        <v>0</v>
      </c>
      <c r="I2172" s="90">
        <v>0</v>
      </c>
      <c r="J2172" s="15">
        <v>0</v>
      </c>
      <c r="K2172" s="15">
        <v>510</v>
      </c>
      <c r="L2172" s="15">
        <v>510</v>
      </c>
      <c r="M2172" s="15">
        <v>1020</v>
      </c>
      <c r="O2172" s="13"/>
      <c r="P2172" s="13"/>
    </row>
    <row r="2173" spans="1:16" ht="12.9" customHeight="1" x14ac:dyDescent="0.2">
      <c r="A2173" s="11" t="str">
        <f t="shared" si="42"/>
        <v>LOCKHART RIVER1988</v>
      </c>
      <c r="B2173" s="3" t="s">
        <v>145</v>
      </c>
      <c r="C2173" s="12">
        <v>1988</v>
      </c>
      <c r="E2173" s="13">
        <v>771</v>
      </c>
      <c r="F2173" s="13">
        <v>771</v>
      </c>
      <c r="G2173" s="13">
        <v>1542</v>
      </c>
      <c r="H2173" s="13">
        <v>0</v>
      </c>
      <c r="I2173" s="13">
        <v>0</v>
      </c>
      <c r="J2173" s="13">
        <v>0</v>
      </c>
      <c r="K2173" s="15">
        <v>771</v>
      </c>
      <c r="L2173" s="15">
        <v>771</v>
      </c>
      <c r="M2173" s="15">
        <v>1542</v>
      </c>
      <c r="O2173" s="13"/>
      <c r="P2173" s="13"/>
    </row>
    <row r="2174" spans="1:16" ht="12.9" customHeight="1" x14ac:dyDescent="0.2">
      <c r="A2174" s="11" t="str">
        <f t="shared" si="42"/>
        <v>LOCKHART RIVER1989</v>
      </c>
      <c r="B2174" s="3" t="s">
        <v>145</v>
      </c>
      <c r="C2174" s="12">
        <v>1989</v>
      </c>
      <c r="E2174" s="13">
        <v>785</v>
      </c>
      <c r="F2174" s="13">
        <v>785</v>
      </c>
      <c r="G2174" s="13">
        <v>1570</v>
      </c>
      <c r="H2174" s="13">
        <v>0</v>
      </c>
      <c r="I2174" s="13">
        <v>0</v>
      </c>
      <c r="J2174" s="13">
        <v>0</v>
      </c>
      <c r="K2174" s="15">
        <v>785</v>
      </c>
      <c r="L2174" s="15">
        <v>785</v>
      </c>
      <c r="M2174" s="15">
        <v>1570</v>
      </c>
      <c r="O2174" s="13"/>
      <c r="P2174" s="13"/>
    </row>
    <row r="2175" spans="1:16" ht="12.9" customHeight="1" x14ac:dyDescent="0.2">
      <c r="A2175" s="11" t="str">
        <f t="shared" si="42"/>
        <v>LOCKHART RIVER1990</v>
      </c>
      <c r="B2175" s="95" t="s">
        <v>145</v>
      </c>
      <c r="C2175" s="88">
        <v>1990</v>
      </c>
      <c r="D2175" s="89"/>
      <c r="E2175" s="15">
        <v>278</v>
      </c>
      <c r="F2175" s="15">
        <v>281</v>
      </c>
      <c r="G2175" s="15">
        <v>559</v>
      </c>
      <c r="H2175" s="90">
        <v>0</v>
      </c>
      <c r="I2175" s="90">
        <v>0</v>
      </c>
      <c r="J2175" s="15">
        <v>0</v>
      </c>
      <c r="K2175" s="15">
        <v>278</v>
      </c>
      <c r="L2175" s="15">
        <v>281</v>
      </c>
      <c r="M2175" s="15">
        <v>559</v>
      </c>
      <c r="O2175" s="13"/>
      <c r="P2175" s="13"/>
    </row>
    <row r="2176" spans="1:16" ht="12.9" customHeight="1" x14ac:dyDescent="0.2">
      <c r="A2176" s="11" t="str">
        <f t="shared" si="42"/>
        <v>LOCKHART RIVER1991</v>
      </c>
      <c r="B2176" s="95" t="s">
        <v>145</v>
      </c>
      <c r="C2176" s="88">
        <v>1991</v>
      </c>
      <c r="D2176" s="89"/>
      <c r="E2176" s="15">
        <v>518</v>
      </c>
      <c r="F2176" s="15">
        <v>515</v>
      </c>
      <c r="G2176" s="15">
        <v>1033</v>
      </c>
      <c r="H2176" s="90">
        <v>0</v>
      </c>
      <c r="I2176" s="90">
        <v>0</v>
      </c>
      <c r="J2176" s="15">
        <v>0</v>
      </c>
      <c r="K2176" s="15">
        <v>518</v>
      </c>
      <c r="L2176" s="15">
        <v>515</v>
      </c>
      <c r="M2176" s="15">
        <v>1033</v>
      </c>
      <c r="O2176" s="13"/>
      <c r="P2176" s="13"/>
    </row>
    <row r="2177" spans="1:16" ht="12.9" customHeight="1" x14ac:dyDescent="0.2">
      <c r="A2177" s="11" t="str">
        <f t="shared" si="42"/>
        <v>LOCKHART RIVER1992</v>
      </c>
      <c r="B2177" s="95" t="s">
        <v>145</v>
      </c>
      <c r="C2177" s="88">
        <v>1992</v>
      </c>
      <c r="D2177" s="89"/>
      <c r="E2177" s="15">
        <v>621</v>
      </c>
      <c r="F2177" s="15">
        <v>621</v>
      </c>
      <c r="G2177" s="15">
        <v>1242</v>
      </c>
      <c r="H2177" s="90">
        <v>0</v>
      </c>
      <c r="I2177" s="90">
        <v>0</v>
      </c>
      <c r="J2177" s="15">
        <v>0</v>
      </c>
      <c r="K2177" s="15">
        <v>621</v>
      </c>
      <c r="L2177" s="15">
        <v>621</v>
      </c>
      <c r="M2177" s="15">
        <v>1242</v>
      </c>
      <c r="O2177" s="13"/>
      <c r="P2177" s="13"/>
    </row>
    <row r="2178" spans="1:16" ht="12.9" customHeight="1" x14ac:dyDescent="0.2">
      <c r="A2178" s="11" t="str">
        <f t="shared" si="42"/>
        <v>LOCKHART RIVER1993</v>
      </c>
      <c r="B2178" s="95" t="s">
        <v>145</v>
      </c>
      <c r="C2178" s="88">
        <v>1993</v>
      </c>
      <c r="D2178" s="89"/>
      <c r="E2178" s="15">
        <v>553</v>
      </c>
      <c r="F2178" s="15">
        <v>552</v>
      </c>
      <c r="G2178" s="15">
        <v>1105</v>
      </c>
      <c r="H2178" s="90">
        <v>0</v>
      </c>
      <c r="I2178" s="90">
        <v>0</v>
      </c>
      <c r="J2178" s="15">
        <v>0</v>
      </c>
      <c r="K2178" s="15">
        <v>553</v>
      </c>
      <c r="L2178" s="15">
        <v>552</v>
      </c>
      <c r="M2178" s="15">
        <v>1105</v>
      </c>
      <c r="O2178" s="13"/>
      <c r="P2178" s="13"/>
    </row>
    <row r="2179" spans="1:16" ht="12.9" customHeight="1" x14ac:dyDescent="0.2">
      <c r="A2179" s="11" t="str">
        <f t="shared" si="42"/>
        <v>LOCKHART RIVER1994</v>
      </c>
      <c r="B2179" s="95" t="s">
        <v>145</v>
      </c>
      <c r="C2179" s="88">
        <v>1994</v>
      </c>
      <c r="D2179" s="89"/>
      <c r="E2179" s="15">
        <v>234</v>
      </c>
      <c r="F2179" s="15">
        <v>234</v>
      </c>
      <c r="G2179" s="15">
        <v>468</v>
      </c>
      <c r="H2179" s="90">
        <v>0</v>
      </c>
      <c r="I2179" s="90">
        <v>0</v>
      </c>
      <c r="J2179" s="15">
        <v>0</v>
      </c>
      <c r="K2179" s="15">
        <v>234</v>
      </c>
      <c r="L2179" s="15">
        <v>234</v>
      </c>
      <c r="M2179" s="15">
        <v>468</v>
      </c>
      <c r="O2179" s="13"/>
      <c r="P2179" s="13"/>
    </row>
    <row r="2180" spans="1:16" ht="12.9" customHeight="1" x14ac:dyDescent="0.2">
      <c r="A2180" s="11" t="str">
        <f t="shared" si="42"/>
        <v>LOCKHART RIVER1996</v>
      </c>
      <c r="B2180" s="3" t="s">
        <v>145</v>
      </c>
      <c r="C2180" s="12">
        <v>1996</v>
      </c>
      <c r="E2180" s="13">
        <v>181</v>
      </c>
      <c r="F2180" s="13">
        <v>181</v>
      </c>
      <c r="G2180" s="13">
        <v>362</v>
      </c>
      <c r="H2180" s="13">
        <v>0</v>
      </c>
      <c r="I2180" s="13">
        <v>0</v>
      </c>
      <c r="J2180" s="13">
        <v>0</v>
      </c>
      <c r="K2180" s="15">
        <v>181</v>
      </c>
      <c r="L2180" s="15">
        <v>181</v>
      </c>
      <c r="M2180" s="15">
        <v>362</v>
      </c>
      <c r="O2180" s="13"/>
      <c r="P2180" s="13"/>
    </row>
    <row r="2181" spans="1:16" ht="12.9" customHeight="1" x14ac:dyDescent="0.2">
      <c r="A2181" s="11" t="str">
        <f t="shared" si="42"/>
        <v>LOCKHART RIVER1997</v>
      </c>
      <c r="B2181" s="3" t="s">
        <v>145</v>
      </c>
      <c r="C2181" s="12">
        <v>1997</v>
      </c>
      <c r="E2181" s="13">
        <v>299</v>
      </c>
      <c r="F2181" s="13">
        <v>300</v>
      </c>
      <c r="G2181" s="13">
        <v>599</v>
      </c>
      <c r="H2181" s="13">
        <v>0</v>
      </c>
      <c r="I2181" s="13">
        <v>0</v>
      </c>
      <c r="J2181" s="13">
        <v>0</v>
      </c>
      <c r="K2181" s="15">
        <v>299</v>
      </c>
      <c r="L2181" s="15">
        <v>300</v>
      </c>
      <c r="M2181" s="15">
        <v>599</v>
      </c>
      <c r="O2181" s="13"/>
      <c r="P2181" s="13"/>
    </row>
    <row r="2182" spans="1:16" ht="12.9" customHeight="1" x14ac:dyDescent="0.2">
      <c r="A2182" s="11" t="str">
        <f t="shared" si="42"/>
        <v>LOCKHART RIVER1998</v>
      </c>
      <c r="B2182" s="3" t="s">
        <v>145</v>
      </c>
      <c r="C2182" s="12">
        <v>1998</v>
      </c>
      <c r="E2182" s="13">
        <v>308</v>
      </c>
      <c r="F2182" s="13">
        <v>309</v>
      </c>
      <c r="G2182" s="13">
        <v>617</v>
      </c>
      <c r="H2182" s="13">
        <v>0</v>
      </c>
      <c r="I2182" s="13">
        <v>0</v>
      </c>
      <c r="J2182" s="13">
        <v>0</v>
      </c>
      <c r="K2182" s="15">
        <v>308</v>
      </c>
      <c r="L2182" s="15">
        <v>309</v>
      </c>
      <c r="M2182" s="15">
        <v>617</v>
      </c>
      <c r="O2182" s="13"/>
      <c r="P2182" s="13"/>
    </row>
    <row r="2183" spans="1:16" ht="12.9" customHeight="1" x14ac:dyDescent="0.2">
      <c r="A2183" s="11" t="str">
        <f t="shared" si="42"/>
        <v>LOCKHART RIVER1999</v>
      </c>
      <c r="B2183" s="3" t="s">
        <v>145</v>
      </c>
      <c r="C2183" s="12">
        <v>1999</v>
      </c>
      <c r="E2183" s="13">
        <v>381</v>
      </c>
      <c r="F2183" s="13">
        <v>381</v>
      </c>
      <c r="G2183" s="13">
        <v>762</v>
      </c>
      <c r="H2183" s="13">
        <v>0</v>
      </c>
      <c r="I2183" s="13">
        <v>0</v>
      </c>
      <c r="J2183" s="13">
        <v>0</v>
      </c>
      <c r="K2183" s="15">
        <v>381</v>
      </c>
      <c r="L2183" s="15">
        <v>381</v>
      </c>
      <c r="M2183" s="15">
        <v>762</v>
      </c>
      <c r="O2183" s="13"/>
      <c r="P2183" s="13"/>
    </row>
    <row r="2184" spans="1:16" ht="12.9" customHeight="1" x14ac:dyDescent="0.2">
      <c r="A2184" s="11" t="str">
        <f t="shared" si="42"/>
        <v>LOCKHART RIVER2000</v>
      </c>
      <c r="B2184" s="93" t="s">
        <v>145</v>
      </c>
      <c r="C2184" s="88">
        <v>2000</v>
      </c>
      <c r="D2184" s="89"/>
      <c r="E2184" s="15">
        <v>394</v>
      </c>
      <c r="F2184" s="15">
        <v>394</v>
      </c>
      <c r="G2184" s="15">
        <v>788</v>
      </c>
      <c r="H2184" s="15">
        <v>0</v>
      </c>
      <c r="I2184" s="15">
        <v>0</v>
      </c>
      <c r="J2184" s="15">
        <v>0</v>
      </c>
      <c r="K2184" s="15">
        <v>394</v>
      </c>
      <c r="L2184" s="15">
        <v>394</v>
      </c>
      <c r="M2184" s="15">
        <v>788</v>
      </c>
      <c r="O2184" s="13"/>
      <c r="P2184" s="13"/>
    </row>
    <row r="2185" spans="1:16" ht="12.9" customHeight="1" x14ac:dyDescent="0.2">
      <c r="A2185" s="11" t="str">
        <f t="shared" ref="A2185:A2248" si="43">CONCATENATE(B2185,C2185)</f>
        <v>LOCKHART RIVER2001</v>
      </c>
      <c r="B2185" s="3" t="s">
        <v>145</v>
      </c>
      <c r="C2185" s="12">
        <v>2001</v>
      </c>
      <c r="E2185" s="13">
        <v>358</v>
      </c>
      <c r="F2185" s="13">
        <v>358</v>
      </c>
      <c r="G2185" s="13">
        <v>716</v>
      </c>
      <c r="H2185" s="13">
        <v>0</v>
      </c>
      <c r="I2185" s="13">
        <v>0</v>
      </c>
      <c r="J2185" s="13">
        <v>0</v>
      </c>
      <c r="K2185" s="15">
        <v>358</v>
      </c>
      <c r="L2185" s="15">
        <v>358</v>
      </c>
      <c r="M2185" s="15">
        <v>716</v>
      </c>
      <c r="O2185" s="13"/>
      <c r="P2185" s="13"/>
    </row>
    <row r="2186" spans="1:16" ht="12.9" customHeight="1" x14ac:dyDescent="0.2">
      <c r="A2186" s="11" t="str">
        <f t="shared" si="43"/>
        <v>LOCKHART RIVER2002</v>
      </c>
      <c r="B2186" s="95" t="s">
        <v>145</v>
      </c>
      <c r="C2186" s="88">
        <v>2002</v>
      </c>
      <c r="D2186" s="89"/>
      <c r="E2186" s="15">
        <v>373</v>
      </c>
      <c r="F2186" s="15">
        <v>373</v>
      </c>
      <c r="G2186" s="15">
        <v>746</v>
      </c>
      <c r="H2186" s="90">
        <v>0</v>
      </c>
      <c r="I2186" s="90">
        <v>0</v>
      </c>
      <c r="J2186" s="15">
        <v>0</v>
      </c>
      <c r="K2186" s="15">
        <v>373</v>
      </c>
      <c r="L2186" s="15">
        <v>373</v>
      </c>
      <c r="M2186" s="15">
        <v>746</v>
      </c>
      <c r="O2186" s="13"/>
      <c r="P2186" s="13"/>
    </row>
    <row r="2187" spans="1:16" ht="12.9" customHeight="1" x14ac:dyDescent="0.2">
      <c r="A2187" s="11" t="str">
        <f t="shared" si="43"/>
        <v>LOCKHART RIVER2003</v>
      </c>
      <c r="B2187" s="3" t="s">
        <v>145</v>
      </c>
      <c r="C2187" s="12">
        <v>2003</v>
      </c>
      <c r="E2187" s="13">
        <v>368</v>
      </c>
      <c r="F2187" s="13">
        <v>368</v>
      </c>
      <c r="G2187" s="13">
        <v>736</v>
      </c>
      <c r="H2187" s="13">
        <v>0</v>
      </c>
      <c r="I2187" s="13">
        <v>0</v>
      </c>
      <c r="J2187" s="13">
        <v>0</v>
      </c>
      <c r="K2187" s="15">
        <v>368</v>
      </c>
      <c r="L2187" s="15">
        <v>368</v>
      </c>
      <c r="M2187" s="15">
        <v>736</v>
      </c>
      <c r="O2187" s="13"/>
      <c r="P2187" s="13"/>
    </row>
    <row r="2188" spans="1:16" ht="12.9" customHeight="1" x14ac:dyDescent="0.2">
      <c r="A2188" s="11" t="str">
        <f t="shared" si="43"/>
        <v>LOCKHART RIVER2004</v>
      </c>
      <c r="B2188" s="93" t="s">
        <v>145</v>
      </c>
      <c r="C2188" s="88">
        <v>2004</v>
      </c>
      <c r="D2188" s="89"/>
      <c r="E2188" s="15">
        <v>382</v>
      </c>
      <c r="F2188" s="15">
        <v>382</v>
      </c>
      <c r="G2188" s="15">
        <v>764</v>
      </c>
      <c r="H2188" s="15">
        <v>0</v>
      </c>
      <c r="I2188" s="15">
        <v>0</v>
      </c>
      <c r="J2188" s="15">
        <v>0</v>
      </c>
      <c r="K2188" s="15">
        <v>382</v>
      </c>
      <c r="L2188" s="15">
        <v>382</v>
      </c>
      <c r="M2188" s="15">
        <v>764</v>
      </c>
      <c r="O2188" s="13"/>
      <c r="P2188" s="13"/>
    </row>
    <row r="2189" spans="1:16" ht="12.9" customHeight="1" x14ac:dyDescent="0.2">
      <c r="A2189" s="11" t="str">
        <f t="shared" si="43"/>
        <v>LOCKHART RIVER2005</v>
      </c>
      <c r="B2189" s="95" t="s">
        <v>145</v>
      </c>
      <c r="C2189" s="88">
        <v>2005</v>
      </c>
      <c r="D2189" s="89"/>
      <c r="E2189" s="15">
        <v>346</v>
      </c>
      <c r="F2189" s="15">
        <v>346</v>
      </c>
      <c r="G2189" s="15">
        <v>692</v>
      </c>
      <c r="H2189" s="90">
        <v>0</v>
      </c>
      <c r="I2189" s="90">
        <v>0</v>
      </c>
      <c r="J2189" s="15">
        <v>0</v>
      </c>
      <c r="K2189" s="15">
        <v>346</v>
      </c>
      <c r="L2189" s="15">
        <v>346</v>
      </c>
      <c r="M2189" s="15">
        <v>692</v>
      </c>
      <c r="O2189" s="13"/>
      <c r="P2189" s="13"/>
    </row>
    <row r="2190" spans="1:16" ht="12.9" customHeight="1" x14ac:dyDescent="0.2">
      <c r="A2190" s="11" t="str">
        <f t="shared" si="43"/>
        <v>LOCKHART RIVER2006</v>
      </c>
      <c r="B2190" s="3" t="s">
        <v>145</v>
      </c>
      <c r="C2190" s="12">
        <v>2006</v>
      </c>
      <c r="E2190" s="13">
        <v>387</v>
      </c>
      <c r="F2190" s="13">
        <v>387</v>
      </c>
      <c r="G2190" s="13">
        <v>774</v>
      </c>
      <c r="H2190" s="13">
        <v>0</v>
      </c>
      <c r="I2190" s="13">
        <v>0</v>
      </c>
      <c r="J2190" s="13">
        <v>0</v>
      </c>
      <c r="K2190" s="15">
        <v>387</v>
      </c>
      <c r="L2190" s="15">
        <v>387</v>
      </c>
      <c r="M2190" s="15">
        <v>774</v>
      </c>
      <c r="O2190" s="13"/>
      <c r="P2190" s="13"/>
    </row>
    <row r="2191" spans="1:16" ht="12.9" customHeight="1" x14ac:dyDescent="0.2">
      <c r="A2191" s="11" t="str">
        <f t="shared" si="43"/>
        <v>LOCKHART RIVER2007</v>
      </c>
      <c r="B2191" s="95" t="s">
        <v>145</v>
      </c>
      <c r="C2191" s="88">
        <v>2007</v>
      </c>
      <c r="D2191" s="89"/>
      <c r="E2191" s="15">
        <v>297</v>
      </c>
      <c r="F2191" s="15">
        <v>297</v>
      </c>
      <c r="G2191" s="15">
        <v>594</v>
      </c>
      <c r="H2191" s="90">
        <v>0</v>
      </c>
      <c r="I2191" s="90">
        <v>0</v>
      </c>
      <c r="J2191" s="15">
        <v>0</v>
      </c>
      <c r="K2191" s="15">
        <v>297</v>
      </c>
      <c r="L2191" s="15">
        <v>297</v>
      </c>
      <c r="M2191" s="15">
        <v>594</v>
      </c>
      <c r="O2191" s="13"/>
      <c r="P2191" s="13"/>
    </row>
    <row r="2192" spans="1:16" ht="12.9" customHeight="1" x14ac:dyDescent="0.2">
      <c r="A2192" s="11" t="str">
        <f t="shared" si="43"/>
        <v>LOCKHART RIVER2008</v>
      </c>
      <c r="B2192" s="3" t="s">
        <v>145</v>
      </c>
      <c r="C2192" s="12">
        <v>2008</v>
      </c>
      <c r="E2192" s="13">
        <v>207</v>
      </c>
      <c r="F2192" s="13">
        <v>207</v>
      </c>
      <c r="G2192" s="13">
        <v>414</v>
      </c>
      <c r="H2192" s="13">
        <v>0</v>
      </c>
      <c r="I2192" s="13">
        <v>0</v>
      </c>
      <c r="J2192" s="13">
        <v>0</v>
      </c>
      <c r="K2192" s="15">
        <v>207</v>
      </c>
      <c r="L2192" s="15">
        <v>207</v>
      </c>
      <c r="M2192" s="15">
        <v>414</v>
      </c>
      <c r="O2192" s="13"/>
      <c r="P2192" s="13"/>
    </row>
    <row r="2193" spans="1:16" ht="12.9" customHeight="1" x14ac:dyDescent="0.2">
      <c r="A2193" s="11" t="str">
        <f t="shared" si="43"/>
        <v>LOCKHART RIVER2009</v>
      </c>
      <c r="B2193" s="3" t="s">
        <v>145</v>
      </c>
      <c r="C2193" s="12">
        <v>2009</v>
      </c>
      <c r="E2193" s="13">
        <v>233</v>
      </c>
      <c r="F2193" s="13">
        <v>233</v>
      </c>
      <c r="G2193" s="13">
        <v>466</v>
      </c>
      <c r="H2193" s="13">
        <v>0</v>
      </c>
      <c r="I2193" s="13">
        <v>0</v>
      </c>
      <c r="J2193" s="13">
        <v>0</v>
      </c>
      <c r="K2193" s="15">
        <v>233</v>
      </c>
      <c r="L2193" s="15">
        <v>233</v>
      </c>
      <c r="M2193" s="15">
        <v>466</v>
      </c>
      <c r="O2193" s="13"/>
      <c r="P2193" s="13"/>
    </row>
    <row r="2194" spans="1:16" ht="12.9" customHeight="1" x14ac:dyDescent="0.2">
      <c r="A2194" s="11" t="str">
        <f t="shared" si="43"/>
        <v>LOCKHART RIVER2010</v>
      </c>
      <c r="B2194" s="3" t="s">
        <v>145</v>
      </c>
      <c r="C2194" s="12">
        <v>2010</v>
      </c>
      <c r="E2194" s="13">
        <v>261</v>
      </c>
      <c r="F2194" s="13">
        <v>261</v>
      </c>
      <c r="G2194" s="13">
        <v>522</v>
      </c>
      <c r="H2194" s="13">
        <v>0</v>
      </c>
      <c r="I2194" s="13">
        <v>0</v>
      </c>
      <c r="J2194" s="13">
        <v>0</v>
      </c>
      <c r="K2194" s="15">
        <v>261</v>
      </c>
      <c r="L2194" s="15">
        <v>261</v>
      </c>
      <c r="M2194" s="15">
        <v>522</v>
      </c>
      <c r="O2194" s="13"/>
      <c r="P2194" s="13"/>
    </row>
    <row r="2195" spans="1:16" ht="12.9" customHeight="1" x14ac:dyDescent="0.2">
      <c r="A2195" s="11" t="str">
        <f t="shared" si="43"/>
        <v>LOCKHART RIVER2011</v>
      </c>
      <c r="B2195" s="3" t="s">
        <v>145</v>
      </c>
      <c r="C2195" s="12">
        <v>2011</v>
      </c>
      <c r="E2195" s="13">
        <v>252</v>
      </c>
      <c r="F2195" s="13">
        <v>253</v>
      </c>
      <c r="G2195" s="13">
        <v>505</v>
      </c>
      <c r="H2195" s="13">
        <v>0</v>
      </c>
      <c r="I2195" s="13">
        <v>0</v>
      </c>
      <c r="J2195" s="13">
        <v>0</v>
      </c>
      <c r="K2195" s="15">
        <v>252</v>
      </c>
      <c r="L2195" s="15">
        <v>253</v>
      </c>
      <c r="M2195" s="15">
        <v>505</v>
      </c>
      <c r="O2195" s="13"/>
      <c r="P2195" s="13"/>
    </row>
    <row r="2196" spans="1:16" ht="12.9" customHeight="1" x14ac:dyDescent="0.2">
      <c r="A2196" s="11" t="str">
        <f t="shared" si="43"/>
        <v>LOCKHART RIVER2012</v>
      </c>
      <c r="B2196" s="3" t="s">
        <v>145</v>
      </c>
      <c r="C2196" s="12">
        <v>2012</v>
      </c>
      <c r="E2196" s="13">
        <v>290</v>
      </c>
      <c r="F2196" s="13">
        <v>290</v>
      </c>
      <c r="G2196" s="13">
        <v>580</v>
      </c>
      <c r="H2196" s="13">
        <v>0</v>
      </c>
      <c r="I2196" s="13">
        <v>0</v>
      </c>
      <c r="J2196" s="13">
        <v>0</v>
      </c>
      <c r="K2196" s="15">
        <v>290</v>
      </c>
      <c r="L2196" s="15">
        <v>290</v>
      </c>
      <c r="M2196" s="15">
        <v>580</v>
      </c>
      <c r="O2196" s="13"/>
      <c r="P2196" s="13"/>
    </row>
    <row r="2197" spans="1:16" ht="12.9" customHeight="1" x14ac:dyDescent="0.2">
      <c r="A2197" s="11" t="str">
        <f t="shared" si="43"/>
        <v>LOCKHART RIVER2013</v>
      </c>
      <c r="B2197" s="3" t="s">
        <v>145</v>
      </c>
      <c r="C2197" s="12">
        <v>2013</v>
      </c>
      <c r="E2197" s="13">
        <v>258</v>
      </c>
      <c r="F2197" s="13">
        <v>258</v>
      </c>
      <c r="G2197" s="13">
        <v>516</v>
      </c>
      <c r="H2197" s="13">
        <v>0</v>
      </c>
      <c r="I2197" s="13">
        <v>0</v>
      </c>
      <c r="J2197" s="13">
        <v>0</v>
      </c>
      <c r="K2197" s="15">
        <v>258</v>
      </c>
      <c r="L2197" s="15">
        <v>258</v>
      </c>
      <c r="M2197" s="15">
        <v>516</v>
      </c>
      <c r="O2197" s="13"/>
      <c r="P2197" s="13"/>
    </row>
    <row r="2198" spans="1:16" ht="12.9" customHeight="1" x14ac:dyDescent="0.2">
      <c r="A2198" s="11" t="str">
        <f t="shared" si="43"/>
        <v>LOCKHART RIVER2014</v>
      </c>
      <c r="B2198" s="95" t="s">
        <v>145</v>
      </c>
      <c r="C2198" s="88">
        <v>2014</v>
      </c>
      <c r="D2198" s="89"/>
      <c r="E2198" s="15">
        <v>257</v>
      </c>
      <c r="F2198" s="15">
        <v>256</v>
      </c>
      <c r="G2198" s="15">
        <v>513</v>
      </c>
      <c r="H2198" s="90">
        <v>0</v>
      </c>
      <c r="I2198" s="90">
        <v>0</v>
      </c>
      <c r="J2198" s="15">
        <v>0</v>
      </c>
      <c r="K2198" s="15">
        <v>257</v>
      </c>
      <c r="L2198" s="15">
        <v>256</v>
      </c>
      <c r="M2198" s="15">
        <v>513</v>
      </c>
      <c r="O2198" s="13"/>
      <c r="P2198" s="13"/>
    </row>
    <row r="2199" spans="1:16" ht="12.9" customHeight="1" x14ac:dyDescent="0.2">
      <c r="A2199" s="11" t="str">
        <f t="shared" si="43"/>
        <v>LOCKHART RIVER2015</v>
      </c>
      <c r="B2199" s="95" t="s">
        <v>145</v>
      </c>
      <c r="C2199" s="88">
        <v>2015</v>
      </c>
      <c r="D2199" s="89"/>
      <c r="E2199" s="15">
        <v>185</v>
      </c>
      <c r="F2199" s="15">
        <v>184</v>
      </c>
      <c r="G2199" s="15">
        <v>369</v>
      </c>
      <c r="H2199" s="90">
        <v>0</v>
      </c>
      <c r="I2199" s="90">
        <v>0</v>
      </c>
      <c r="J2199" s="15">
        <v>0</v>
      </c>
      <c r="K2199" s="15">
        <v>185</v>
      </c>
      <c r="L2199" s="15">
        <v>184</v>
      </c>
      <c r="M2199" s="15">
        <v>369</v>
      </c>
      <c r="O2199" s="13"/>
      <c r="P2199" s="13"/>
    </row>
    <row r="2200" spans="1:16" ht="12.9" customHeight="1" x14ac:dyDescent="0.2">
      <c r="A2200" s="11" t="str">
        <f t="shared" si="43"/>
        <v>LOCKHART RIVER2016</v>
      </c>
      <c r="B2200" s="3" t="s">
        <v>145</v>
      </c>
      <c r="C2200" s="12">
        <v>2016</v>
      </c>
      <c r="E2200" s="13">
        <v>231</v>
      </c>
      <c r="F2200" s="13">
        <v>231</v>
      </c>
      <c r="G2200" s="13">
        <v>462</v>
      </c>
      <c r="H2200" s="13">
        <v>0</v>
      </c>
      <c r="I2200" s="13">
        <v>0</v>
      </c>
      <c r="J2200" s="13">
        <v>0</v>
      </c>
      <c r="K2200" s="15">
        <v>231</v>
      </c>
      <c r="L2200" s="15">
        <v>231</v>
      </c>
      <c r="M2200" s="15">
        <v>462</v>
      </c>
      <c r="O2200" s="13"/>
      <c r="P2200" s="13"/>
    </row>
    <row r="2201" spans="1:16" ht="12.9" customHeight="1" x14ac:dyDescent="0.2">
      <c r="A2201" s="11" t="str">
        <f t="shared" si="43"/>
        <v>LOCKHART RIVER2017</v>
      </c>
      <c r="B2201" s="3" t="s">
        <v>145</v>
      </c>
      <c r="C2201" s="12">
        <v>2017</v>
      </c>
      <c r="E2201" s="13">
        <v>343</v>
      </c>
      <c r="F2201" s="13">
        <v>343</v>
      </c>
      <c r="G2201" s="13">
        <v>686</v>
      </c>
      <c r="H2201" s="13">
        <v>0</v>
      </c>
      <c r="I2201" s="13">
        <v>0</v>
      </c>
      <c r="J2201" s="13">
        <v>0</v>
      </c>
      <c r="K2201" s="15">
        <v>343</v>
      </c>
      <c r="L2201" s="15">
        <v>343</v>
      </c>
      <c r="M2201" s="15">
        <v>686</v>
      </c>
      <c r="O2201" s="13"/>
      <c r="P2201" s="13"/>
    </row>
    <row r="2202" spans="1:16" ht="12.9" customHeight="1" x14ac:dyDescent="0.2">
      <c r="A2202" s="11" t="str">
        <f t="shared" si="43"/>
        <v>LOCKHART RIVER2018</v>
      </c>
      <c r="B2202" s="3" t="s">
        <v>145</v>
      </c>
      <c r="C2202" s="12">
        <v>2018</v>
      </c>
      <c r="E2202" s="13">
        <v>371</v>
      </c>
      <c r="F2202" s="13">
        <v>371</v>
      </c>
      <c r="G2202" s="13">
        <v>742</v>
      </c>
      <c r="H2202" s="13">
        <v>0</v>
      </c>
      <c r="I2202" s="13">
        <v>0</v>
      </c>
      <c r="J2202" s="13">
        <v>0</v>
      </c>
      <c r="K2202" s="15">
        <v>371</v>
      </c>
      <c r="L2202" s="15">
        <v>371</v>
      </c>
      <c r="M2202" s="15">
        <v>742</v>
      </c>
      <c r="O2202" s="13"/>
      <c r="P2202" s="13"/>
    </row>
    <row r="2203" spans="1:16" ht="12.9" customHeight="1" x14ac:dyDescent="0.2">
      <c r="A2203" s="11" t="str">
        <f t="shared" si="43"/>
        <v>LOCKHART RIVER2019</v>
      </c>
      <c r="B2203" s="95" t="s">
        <v>145</v>
      </c>
      <c r="C2203" s="88">
        <v>2019</v>
      </c>
      <c r="D2203" s="89"/>
      <c r="E2203" s="15">
        <v>339</v>
      </c>
      <c r="F2203" s="15">
        <v>340</v>
      </c>
      <c r="G2203" s="15">
        <v>679</v>
      </c>
      <c r="H2203" s="90">
        <v>0</v>
      </c>
      <c r="I2203" s="90">
        <v>0</v>
      </c>
      <c r="J2203" s="15">
        <v>0</v>
      </c>
      <c r="K2203" s="15">
        <v>339</v>
      </c>
      <c r="L2203" s="15">
        <v>340</v>
      </c>
      <c r="M2203" s="15">
        <v>679</v>
      </c>
      <c r="O2203" s="13"/>
      <c r="P2203" s="13"/>
    </row>
    <row r="2204" spans="1:16" ht="12.9" customHeight="1" x14ac:dyDescent="0.2">
      <c r="A2204" s="11" t="str">
        <f t="shared" si="43"/>
        <v>LOCKHART RIVER2020</v>
      </c>
      <c r="B2204" s="95" t="s">
        <v>145</v>
      </c>
      <c r="C2204" s="88">
        <v>2020</v>
      </c>
      <c r="D2204" s="89"/>
      <c r="E2204" s="15">
        <v>236</v>
      </c>
      <c r="F2204" s="15">
        <v>237</v>
      </c>
      <c r="G2204" s="15">
        <v>473</v>
      </c>
      <c r="H2204" s="90">
        <v>0</v>
      </c>
      <c r="I2204" s="90">
        <v>0</v>
      </c>
      <c r="J2204" s="15">
        <v>0</v>
      </c>
      <c r="K2204" s="15">
        <v>236</v>
      </c>
      <c r="L2204" s="15">
        <v>237</v>
      </c>
      <c r="M2204" s="15">
        <v>473</v>
      </c>
      <c r="O2204" s="13"/>
      <c r="P2204" s="13"/>
    </row>
    <row r="2205" spans="1:16" ht="12.9" customHeight="1" x14ac:dyDescent="0.2">
      <c r="A2205" s="11" t="str">
        <f t="shared" si="43"/>
        <v>LOCKHART RIVER2021</v>
      </c>
      <c r="B2205" s="3" t="s">
        <v>145</v>
      </c>
      <c r="C2205" s="12">
        <v>2021</v>
      </c>
      <c r="E2205" s="13">
        <v>286</v>
      </c>
      <c r="F2205" s="13">
        <v>286</v>
      </c>
      <c r="G2205" s="13">
        <v>572</v>
      </c>
      <c r="H2205" s="13">
        <v>0</v>
      </c>
      <c r="I2205" s="13">
        <v>0</v>
      </c>
      <c r="J2205" s="13">
        <v>0</v>
      </c>
      <c r="K2205" s="15">
        <v>286</v>
      </c>
      <c r="L2205" s="15">
        <v>286</v>
      </c>
      <c r="M2205" s="15">
        <v>572</v>
      </c>
      <c r="O2205" s="13"/>
      <c r="P2205" s="13"/>
    </row>
    <row r="2206" spans="1:16" ht="12.9" customHeight="1" x14ac:dyDescent="0.2">
      <c r="A2206" s="11" t="str">
        <f t="shared" si="43"/>
        <v>LOCKHART RIVER2022</v>
      </c>
      <c r="B2206" s="3" t="s">
        <v>145</v>
      </c>
      <c r="C2206" s="12">
        <v>2022</v>
      </c>
      <c r="E2206" s="13">
        <v>299</v>
      </c>
      <c r="F2206" s="13">
        <v>299</v>
      </c>
      <c r="G2206" s="13">
        <v>598</v>
      </c>
      <c r="H2206" s="13">
        <v>0</v>
      </c>
      <c r="I2206" s="13">
        <v>0</v>
      </c>
      <c r="J2206" s="13">
        <v>0</v>
      </c>
      <c r="K2206" s="15">
        <v>299</v>
      </c>
      <c r="L2206" s="15">
        <v>299</v>
      </c>
      <c r="M2206" s="15">
        <v>598</v>
      </c>
      <c r="O2206" s="13"/>
      <c r="P2206" s="13"/>
    </row>
    <row r="2207" spans="1:16" ht="12.9" customHeight="1" x14ac:dyDescent="0.2">
      <c r="A2207" s="11" t="str">
        <f t="shared" si="43"/>
        <v>LOCKHART RIVER2023</v>
      </c>
      <c r="B2207" s="95" t="s">
        <v>145</v>
      </c>
      <c r="C2207" s="88">
        <v>2023</v>
      </c>
      <c r="D2207" s="89"/>
      <c r="E2207" s="15">
        <v>292</v>
      </c>
      <c r="F2207" s="15">
        <v>292</v>
      </c>
      <c r="G2207" s="15">
        <v>584</v>
      </c>
      <c r="H2207" s="90">
        <v>0</v>
      </c>
      <c r="I2207" s="90">
        <v>0</v>
      </c>
      <c r="J2207" s="15">
        <v>0</v>
      </c>
      <c r="K2207" s="15">
        <v>292</v>
      </c>
      <c r="L2207" s="15">
        <v>292</v>
      </c>
      <c r="M2207" s="15">
        <v>584</v>
      </c>
      <c r="O2207" s="13"/>
      <c r="P2207" s="13"/>
    </row>
    <row r="2208" spans="1:16" ht="12.9" customHeight="1" x14ac:dyDescent="0.2">
      <c r="A2208" s="11" t="str">
        <f t="shared" si="43"/>
        <v>LOCKHART RIVER2024</v>
      </c>
      <c r="B2208" s="3" t="s">
        <v>145</v>
      </c>
      <c r="C2208" s="12">
        <v>2024</v>
      </c>
      <c r="E2208" s="13">
        <v>415</v>
      </c>
      <c r="F2208" s="13">
        <v>419</v>
      </c>
      <c r="G2208" s="13">
        <v>834</v>
      </c>
      <c r="H2208" s="13">
        <v>0</v>
      </c>
      <c r="I2208" s="13">
        <v>0</v>
      </c>
      <c r="J2208" s="13">
        <v>0</v>
      </c>
      <c r="K2208" s="15">
        <v>415</v>
      </c>
      <c r="L2208" s="15">
        <v>419</v>
      </c>
      <c r="M2208" s="15">
        <v>834</v>
      </c>
      <c r="O2208" s="13"/>
      <c r="P2208" s="13"/>
    </row>
    <row r="2209" spans="1:16" ht="12.9" customHeight="1" x14ac:dyDescent="0.2">
      <c r="A2209" s="11" t="str">
        <f t="shared" si="43"/>
        <v>LONGREACH1985</v>
      </c>
      <c r="B2209" s="3" t="s">
        <v>44</v>
      </c>
      <c r="C2209" s="12">
        <v>1985</v>
      </c>
      <c r="E2209" s="13">
        <v>292</v>
      </c>
      <c r="F2209" s="13">
        <v>290</v>
      </c>
      <c r="G2209" s="13">
        <v>582</v>
      </c>
      <c r="H2209" s="13">
        <v>0</v>
      </c>
      <c r="I2209" s="13">
        <v>0</v>
      </c>
      <c r="J2209" s="13">
        <v>0</v>
      </c>
      <c r="K2209" s="15">
        <v>292</v>
      </c>
      <c r="L2209" s="15">
        <v>290</v>
      </c>
      <c r="M2209" s="15">
        <v>582</v>
      </c>
      <c r="O2209" s="13"/>
      <c r="P2209" s="13"/>
    </row>
    <row r="2210" spans="1:16" ht="12.9" customHeight="1" x14ac:dyDescent="0.2">
      <c r="A2210" s="11" t="str">
        <f t="shared" si="43"/>
        <v>LONGREACH1986</v>
      </c>
      <c r="B2210" s="95" t="s">
        <v>44</v>
      </c>
      <c r="C2210" s="88">
        <v>1986</v>
      </c>
      <c r="D2210" s="89"/>
      <c r="E2210" s="15">
        <v>306</v>
      </c>
      <c r="F2210" s="15">
        <v>306</v>
      </c>
      <c r="G2210" s="15">
        <v>612</v>
      </c>
      <c r="H2210" s="90">
        <v>0</v>
      </c>
      <c r="I2210" s="90">
        <v>0</v>
      </c>
      <c r="J2210" s="15">
        <v>0</v>
      </c>
      <c r="K2210" s="15">
        <v>306</v>
      </c>
      <c r="L2210" s="15">
        <v>306</v>
      </c>
      <c r="M2210" s="15">
        <v>612</v>
      </c>
      <c r="O2210" s="13"/>
      <c r="P2210" s="13"/>
    </row>
    <row r="2211" spans="1:16" ht="12.9" customHeight="1" x14ac:dyDescent="0.2">
      <c r="A2211" s="11" t="str">
        <f t="shared" si="43"/>
        <v>LONGREACH1987</v>
      </c>
      <c r="B2211" s="3" t="s">
        <v>44</v>
      </c>
      <c r="C2211" s="12">
        <v>1987</v>
      </c>
      <c r="E2211" s="13">
        <v>208</v>
      </c>
      <c r="F2211" s="13">
        <v>210</v>
      </c>
      <c r="G2211" s="13">
        <v>418</v>
      </c>
      <c r="H2211" s="13">
        <v>0</v>
      </c>
      <c r="I2211" s="13">
        <v>0</v>
      </c>
      <c r="J2211" s="13">
        <v>0</v>
      </c>
      <c r="K2211" s="15">
        <v>208</v>
      </c>
      <c r="L2211" s="15">
        <v>210</v>
      </c>
      <c r="M2211" s="15">
        <v>418</v>
      </c>
      <c r="O2211" s="13"/>
      <c r="P2211" s="13"/>
    </row>
    <row r="2212" spans="1:16" ht="12.9" customHeight="1" x14ac:dyDescent="0.2">
      <c r="A2212" s="11" t="str">
        <f t="shared" si="43"/>
        <v>LONGREACH1991</v>
      </c>
      <c r="B2212" s="3" t="s">
        <v>44</v>
      </c>
      <c r="C2212" s="12">
        <v>1991</v>
      </c>
      <c r="E2212" s="13">
        <v>653</v>
      </c>
      <c r="F2212" s="13">
        <v>691</v>
      </c>
      <c r="G2212" s="13">
        <v>1344</v>
      </c>
      <c r="H2212" s="13">
        <v>0</v>
      </c>
      <c r="I2212" s="13">
        <v>0</v>
      </c>
      <c r="J2212" s="13">
        <v>0</v>
      </c>
      <c r="K2212" s="15">
        <v>653</v>
      </c>
      <c r="L2212" s="15">
        <v>691</v>
      </c>
      <c r="M2212" s="15">
        <v>1344</v>
      </c>
      <c r="O2212" s="13"/>
      <c r="P2212" s="13"/>
    </row>
    <row r="2213" spans="1:16" ht="12.9" customHeight="1" x14ac:dyDescent="0.2">
      <c r="A2213" s="11" t="str">
        <f t="shared" si="43"/>
        <v>LONGREACH1992</v>
      </c>
      <c r="B2213" s="3" t="s">
        <v>44</v>
      </c>
      <c r="C2213" s="12">
        <v>1992</v>
      </c>
      <c r="E2213" s="13">
        <v>509</v>
      </c>
      <c r="F2213" s="13">
        <v>508</v>
      </c>
      <c r="G2213" s="13">
        <v>1017</v>
      </c>
      <c r="H2213" s="13">
        <v>0</v>
      </c>
      <c r="I2213" s="13">
        <v>0</v>
      </c>
      <c r="J2213" s="13">
        <v>0</v>
      </c>
      <c r="K2213" s="15">
        <v>509</v>
      </c>
      <c r="L2213" s="15">
        <v>508</v>
      </c>
      <c r="M2213" s="15">
        <v>1017</v>
      </c>
      <c r="O2213" s="13"/>
      <c r="P2213" s="13"/>
    </row>
    <row r="2214" spans="1:16" ht="12.9" customHeight="1" x14ac:dyDescent="0.2">
      <c r="A2214" s="11" t="str">
        <f t="shared" si="43"/>
        <v>LONGREACH1993</v>
      </c>
      <c r="B2214" s="3" t="s">
        <v>44</v>
      </c>
      <c r="C2214" s="12">
        <v>1993</v>
      </c>
      <c r="E2214" s="13">
        <v>394</v>
      </c>
      <c r="F2214" s="13">
        <v>394</v>
      </c>
      <c r="G2214" s="13">
        <v>788</v>
      </c>
      <c r="H2214" s="13">
        <v>0</v>
      </c>
      <c r="I2214" s="13">
        <v>0</v>
      </c>
      <c r="J2214" s="13">
        <v>0</v>
      </c>
      <c r="K2214" s="15">
        <v>394</v>
      </c>
      <c r="L2214" s="15">
        <v>394</v>
      </c>
      <c r="M2214" s="15">
        <v>788</v>
      </c>
      <c r="O2214" s="13"/>
      <c r="P2214" s="13"/>
    </row>
    <row r="2215" spans="1:16" ht="12.9" customHeight="1" x14ac:dyDescent="0.2">
      <c r="A2215" s="11" t="str">
        <f t="shared" si="43"/>
        <v>LONGREACH1994</v>
      </c>
      <c r="B2215" s="3" t="s">
        <v>44</v>
      </c>
      <c r="C2215" s="12">
        <v>1994</v>
      </c>
      <c r="E2215" s="13">
        <v>468</v>
      </c>
      <c r="F2215" s="13">
        <v>468</v>
      </c>
      <c r="G2215" s="13">
        <v>936</v>
      </c>
      <c r="H2215" s="13">
        <v>0</v>
      </c>
      <c r="I2215" s="13">
        <v>0</v>
      </c>
      <c r="J2215" s="13">
        <v>0</v>
      </c>
      <c r="K2215" s="15">
        <v>468</v>
      </c>
      <c r="L2215" s="15">
        <v>468</v>
      </c>
      <c r="M2215" s="15">
        <v>936</v>
      </c>
      <c r="O2215" s="13"/>
      <c r="P2215" s="13"/>
    </row>
    <row r="2216" spans="1:16" ht="12.9" customHeight="1" x14ac:dyDescent="0.2">
      <c r="A2216" s="11" t="str">
        <f t="shared" si="43"/>
        <v>LONGREACH1995</v>
      </c>
      <c r="B2216" s="3" t="s">
        <v>44</v>
      </c>
      <c r="C2216" s="12">
        <v>1995</v>
      </c>
      <c r="E2216" s="13">
        <v>475</v>
      </c>
      <c r="F2216" s="13">
        <v>474</v>
      </c>
      <c r="G2216" s="13">
        <v>949</v>
      </c>
      <c r="H2216" s="13">
        <v>0</v>
      </c>
      <c r="I2216" s="13">
        <v>0</v>
      </c>
      <c r="J2216" s="13">
        <v>0</v>
      </c>
      <c r="K2216" s="15">
        <v>475</v>
      </c>
      <c r="L2216" s="15">
        <v>474</v>
      </c>
      <c r="M2216" s="15">
        <v>949</v>
      </c>
      <c r="O2216" s="13"/>
      <c r="P2216" s="13"/>
    </row>
    <row r="2217" spans="1:16" ht="12.9" customHeight="1" x14ac:dyDescent="0.2">
      <c r="A2217" s="11" t="str">
        <f t="shared" si="43"/>
        <v>LONGREACH1996</v>
      </c>
      <c r="B2217" s="3" t="s">
        <v>44</v>
      </c>
      <c r="C2217" s="12">
        <v>1996</v>
      </c>
      <c r="E2217" s="13">
        <v>471</v>
      </c>
      <c r="F2217" s="13">
        <v>473</v>
      </c>
      <c r="G2217" s="13">
        <v>944</v>
      </c>
      <c r="H2217" s="13">
        <v>0</v>
      </c>
      <c r="I2217" s="13">
        <v>0</v>
      </c>
      <c r="J2217" s="13">
        <v>0</v>
      </c>
      <c r="K2217" s="15">
        <v>471</v>
      </c>
      <c r="L2217" s="15">
        <v>473</v>
      </c>
      <c r="M2217" s="15">
        <v>944</v>
      </c>
      <c r="O2217" s="13"/>
      <c r="P2217" s="13"/>
    </row>
    <row r="2218" spans="1:16" ht="12.9" customHeight="1" x14ac:dyDescent="0.2">
      <c r="A2218" s="11" t="str">
        <f t="shared" si="43"/>
        <v>LONGREACH1997</v>
      </c>
      <c r="B2218" s="3" t="s">
        <v>44</v>
      </c>
      <c r="C2218" s="12">
        <v>1997</v>
      </c>
      <c r="E2218" s="13">
        <v>518</v>
      </c>
      <c r="F2218" s="13">
        <v>524</v>
      </c>
      <c r="G2218" s="13">
        <v>1042</v>
      </c>
      <c r="H2218" s="13">
        <v>0</v>
      </c>
      <c r="I2218" s="13">
        <v>0</v>
      </c>
      <c r="J2218" s="13">
        <v>0</v>
      </c>
      <c r="K2218" s="15">
        <v>518</v>
      </c>
      <c r="L2218" s="15">
        <v>524</v>
      </c>
      <c r="M2218" s="15">
        <v>1042</v>
      </c>
      <c r="O2218" s="13"/>
      <c r="P2218" s="13"/>
    </row>
    <row r="2219" spans="1:16" ht="12.9" customHeight="1" x14ac:dyDescent="0.2">
      <c r="A2219" s="11" t="str">
        <f t="shared" si="43"/>
        <v>LONGREACH1998</v>
      </c>
      <c r="B2219" s="3" t="s">
        <v>44</v>
      </c>
      <c r="C2219" s="12">
        <v>1998</v>
      </c>
      <c r="E2219" s="13">
        <v>486</v>
      </c>
      <c r="F2219" s="13">
        <v>486</v>
      </c>
      <c r="G2219" s="13">
        <v>972</v>
      </c>
      <c r="H2219" s="13">
        <v>0</v>
      </c>
      <c r="I2219" s="13">
        <v>0</v>
      </c>
      <c r="J2219" s="13">
        <v>0</v>
      </c>
      <c r="K2219" s="15">
        <v>486</v>
      </c>
      <c r="L2219" s="15">
        <v>486</v>
      </c>
      <c r="M2219" s="15">
        <v>972</v>
      </c>
      <c r="O2219" s="13"/>
      <c r="P2219" s="13"/>
    </row>
    <row r="2220" spans="1:16" ht="12.9" customHeight="1" x14ac:dyDescent="0.2">
      <c r="A2220" s="11" t="str">
        <f t="shared" si="43"/>
        <v>LONGREACH1999</v>
      </c>
      <c r="B2220" s="3" t="s">
        <v>44</v>
      </c>
      <c r="C2220" s="12">
        <v>1999</v>
      </c>
      <c r="E2220" s="13">
        <v>474</v>
      </c>
      <c r="F2220" s="13">
        <v>473</v>
      </c>
      <c r="G2220" s="13">
        <v>947</v>
      </c>
      <c r="H2220" s="13">
        <v>0</v>
      </c>
      <c r="I2220" s="13">
        <v>0</v>
      </c>
      <c r="J2220" s="13">
        <v>0</v>
      </c>
      <c r="K2220" s="15">
        <v>474</v>
      </c>
      <c r="L2220" s="15">
        <v>473</v>
      </c>
      <c r="M2220" s="15">
        <v>947</v>
      </c>
      <c r="O2220" s="13"/>
      <c r="P2220" s="13"/>
    </row>
    <row r="2221" spans="1:16" ht="12.9" customHeight="1" x14ac:dyDescent="0.2">
      <c r="A2221" s="11" t="str">
        <f t="shared" si="43"/>
        <v>LONGREACH2000</v>
      </c>
      <c r="B2221" s="3" t="s">
        <v>44</v>
      </c>
      <c r="C2221" s="12">
        <v>2000</v>
      </c>
      <c r="E2221" s="13">
        <v>474</v>
      </c>
      <c r="F2221" s="13">
        <v>473</v>
      </c>
      <c r="G2221" s="13">
        <v>947</v>
      </c>
      <c r="H2221" s="13">
        <v>0</v>
      </c>
      <c r="I2221" s="13">
        <v>0</v>
      </c>
      <c r="J2221" s="13">
        <v>0</v>
      </c>
      <c r="K2221" s="15">
        <v>474</v>
      </c>
      <c r="L2221" s="15">
        <v>473</v>
      </c>
      <c r="M2221" s="15">
        <v>947</v>
      </c>
      <c r="O2221" s="13"/>
      <c r="P2221" s="13"/>
    </row>
    <row r="2222" spans="1:16" ht="12.9" customHeight="1" x14ac:dyDescent="0.2">
      <c r="A2222" s="11" t="str">
        <f t="shared" si="43"/>
        <v>LONGREACH2001</v>
      </c>
      <c r="B2222" s="95" t="s">
        <v>44</v>
      </c>
      <c r="C2222" s="88">
        <v>2001</v>
      </c>
      <c r="D2222" s="89"/>
      <c r="E2222" s="15">
        <v>492</v>
      </c>
      <c r="F2222" s="15">
        <v>485</v>
      </c>
      <c r="G2222" s="15">
        <v>977</v>
      </c>
      <c r="H2222" s="90">
        <v>0</v>
      </c>
      <c r="I2222" s="90">
        <v>0</v>
      </c>
      <c r="J2222" s="15">
        <v>0</v>
      </c>
      <c r="K2222" s="15">
        <v>492</v>
      </c>
      <c r="L2222" s="15">
        <v>485</v>
      </c>
      <c r="M2222" s="15">
        <v>977</v>
      </c>
      <c r="O2222" s="13"/>
      <c r="P2222" s="13"/>
    </row>
    <row r="2223" spans="1:16" ht="12.9" customHeight="1" x14ac:dyDescent="0.2">
      <c r="A2223" s="11" t="str">
        <f t="shared" si="43"/>
        <v>LONGREACH2002</v>
      </c>
      <c r="B2223" s="3" t="s">
        <v>44</v>
      </c>
      <c r="C2223" s="12">
        <v>2002</v>
      </c>
      <c r="E2223" s="13">
        <v>507</v>
      </c>
      <c r="F2223" s="13">
        <v>507</v>
      </c>
      <c r="G2223" s="13">
        <v>1014</v>
      </c>
      <c r="H2223" s="13">
        <v>0</v>
      </c>
      <c r="I2223" s="13">
        <v>0</v>
      </c>
      <c r="J2223" s="13">
        <v>0</v>
      </c>
      <c r="K2223" s="15">
        <v>507</v>
      </c>
      <c r="L2223" s="15">
        <v>507</v>
      </c>
      <c r="M2223" s="15">
        <v>1014</v>
      </c>
      <c r="O2223" s="13"/>
      <c r="P2223" s="13"/>
    </row>
    <row r="2224" spans="1:16" ht="12.9" customHeight="1" x14ac:dyDescent="0.2">
      <c r="A2224" s="11" t="str">
        <f t="shared" si="43"/>
        <v>LONGREACH2003</v>
      </c>
      <c r="B2224" s="93" t="s">
        <v>44</v>
      </c>
      <c r="C2224" s="88">
        <v>2003</v>
      </c>
      <c r="D2224" s="89"/>
      <c r="E2224" s="15">
        <v>482</v>
      </c>
      <c r="F2224" s="15">
        <v>482</v>
      </c>
      <c r="G2224" s="15">
        <v>964</v>
      </c>
      <c r="H2224" s="15">
        <v>0</v>
      </c>
      <c r="I2224" s="15">
        <v>0</v>
      </c>
      <c r="J2224" s="15">
        <v>0</v>
      </c>
      <c r="K2224" s="15">
        <v>482</v>
      </c>
      <c r="L2224" s="15">
        <v>482</v>
      </c>
      <c r="M2224" s="15">
        <v>964</v>
      </c>
      <c r="O2224" s="13"/>
      <c r="P2224" s="13"/>
    </row>
    <row r="2225" spans="1:16" ht="12.9" customHeight="1" x14ac:dyDescent="0.2">
      <c r="A2225" s="11" t="str">
        <f t="shared" si="43"/>
        <v>LONGREACH2004</v>
      </c>
      <c r="B2225" s="3" t="s">
        <v>44</v>
      </c>
      <c r="C2225" s="12">
        <v>2004</v>
      </c>
      <c r="E2225" s="13">
        <v>469</v>
      </c>
      <c r="F2225" s="13">
        <v>469</v>
      </c>
      <c r="G2225" s="13">
        <v>938</v>
      </c>
      <c r="H2225" s="13">
        <v>0</v>
      </c>
      <c r="I2225" s="13">
        <v>0</v>
      </c>
      <c r="J2225" s="13">
        <v>0</v>
      </c>
      <c r="K2225" s="15">
        <v>469</v>
      </c>
      <c r="L2225" s="15">
        <v>469</v>
      </c>
      <c r="M2225" s="15">
        <v>938</v>
      </c>
      <c r="O2225" s="13"/>
      <c r="P2225" s="13"/>
    </row>
    <row r="2226" spans="1:16" ht="12.9" customHeight="1" x14ac:dyDescent="0.2">
      <c r="A2226" s="11" t="str">
        <f t="shared" si="43"/>
        <v>LONGREACH2005</v>
      </c>
      <c r="B2226" s="95" t="s">
        <v>44</v>
      </c>
      <c r="C2226" s="88">
        <v>2005</v>
      </c>
      <c r="D2226" s="89"/>
      <c r="E2226" s="15">
        <v>468</v>
      </c>
      <c r="F2226" s="15">
        <v>468</v>
      </c>
      <c r="G2226" s="15">
        <v>936</v>
      </c>
      <c r="H2226" s="90">
        <v>0</v>
      </c>
      <c r="I2226" s="90">
        <v>0</v>
      </c>
      <c r="J2226" s="15">
        <v>0</v>
      </c>
      <c r="K2226" s="15">
        <v>468</v>
      </c>
      <c r="L2226" s="15">
        <v>468</v>
      </c>
      <c r="M2226" s="15">
        <v>936</v>
      </c>
      <c r="O2226" s="13"/>
      <c r="P2226" s="13"/>
    </row>
    <row r="2227" spans="1:16" ht="12.9" customHeight="1" x14ac:dyDescent="0.2">
      <c r="A2227" s="11" t="str">
        <f t="shared" si="43"/>
        <v>LONGREACH2006</v>
      </c>
      <c r="B2227" s="3" t="s">
        <v>44</v>
      </c>
      <c r="C2227" s="12">
        <v>2006</v>
      </c>
      <c r="E2227" s="13">
        <v>461</v>
      </c>
      <c r="F2227" s="13">
        <v>461</v>
      </c>
      <c r="G2227" s="13">
        <v>922</v>
      </c>
      <c r="H2227" s="13">
        <v>0</v>
      </c>
      <c r="I2227" s="13">
        <v>0</v>
      </c>
      <c r="J2227" s="13">
        <v>0</v>
      </c>
      <c r="K2227" s="15">
        <v>461</v>
      </c>
      <c r="L2227" s="15">
        <v>461</v>
      </c>
      <c r="M2227" s="15">
        <v>922</v>
      </c>
      <c r="O2227" s="13"/>
      <c r="P2227" s="13"/>
    </row>
    <row r="2228" spans="1:16" ht="12.9" customHeight="1" x14ac:dyDescent="0.2">
      <c r="A2228" s="11" t="str">
        <f t="shared" si="43"/>
        <v>LONGREACH2007</v>
      </c>
      <c r="B2228" s="95" t="s">
        <v>44</v>
      </c>
      <c r="C2228" s="88">
        <v>2007</v>
      </c>
      <c r="D2228" s="89"/>
      <c r="E2228" s="15">
        <v>479</v>
      </c>
      <c r="F2228" s="15">
        <v>479</v>
      </c>
      <c r="G2228" s="15">
        <v>958</v>
      </c>
      <c r="H2228" s="90">
        <v>0</v>
      </c>
      <c r="I2228" s="90">
        <v>0</v>
      </c>
      <c r="J2228" s="15">
        <v>0</v>
      </c>
      <c r="K2228" s="15">
        <v>479</v>
      </c>
      <c r="L2228" s="15">
        <v>479</v>
      </c>
      <c r="M2228" s="15">
        <v>958</v>
      </c>
      <c r="O2228" s="13"/>
      <c r="P2228" s="13"/>
    </row>
    <row r="2229" spans="1:16" ht="12.9" customHeight="1" x14ac:dyDescent="0.2">
      <c r="A2229" s="11" t="str">
        <f t="shared" si="43"/>
        <v>LONGREACH2008</v>
      </c>
      <c r="B2229" s="3" t="s">
        <v>44</v>
      </c>
      <c r="C2229" s="12">
        <v>2008</v>
      </c>
      <c r="E2229" s="13">
        <v>468</v>
      </c>
      <c r="F2229" s="13">
        <v>467</v>
      </c>
      <c r="G2229" s="13">
        <v>935</v>
      </c>
      <c r="H2229" s="13">
        <v>0</v>
      </c>
      <c r="I2229" s="13">
        <v>0</v>
      </c>
      <c r="J2229" s="13">
        <v>0</v>
      </c>
      <c r="K2229" s="15">
        <v>468</v>
      </c>
      <c r="L2229" s="15">
        <v>467</v>
      </c>
      <c r="M2229" s="15">
        <v>935</v>
      </c>
      <c r="O2229" s="13"/>
      <c r="P2229" s="13"/>
    </row>
    <row r="2230" spans="1:16" ht="12.9" customHeight="1" x14ac:dyDescent="0.2">
      <c r="A2230" s="11" t="str">
        <f t="shared" si="43"/>
        <v>LONGREACH2009</v>
      </c>
      <c r="B2230" s="3" t="s">
        <v>44</v>
      </c>
      <c r="C2230" s="12">
        <v>2009</v>
      </c>
      <c r="E2230" s="13">
        <v>446</v>
      </c>
      <c r="F2230" s="13">
        <v>445</v>
      </c>
      <c r="G2230" s="13">
        <v>891</v>
      </c>
      <c r="H2230" s="13">
        <v>0</v>
      </c>
      <c r="I2230" s="13">
        <v>0</v>
      </c>
      <c r="J2230" s="13">
        <v>0</v>
      </c>
      <c r="K2230" s="15">
        <v>446</v>
      </c>
      <c r="L2230" s="15">
        <v>445</v>
      </c>
      <c r="M2230" s="15">
        <v>891</v>
      </c>
      <c r="O2230" s="13"/>
      <c r="P2230" s="13"/>
    </row>
    <row r="2231" spans="1:16" ht="12.9" customHeight="1" x14ac:dyDescent="0.2">
      <c r="A2231" s="11" t="str">
        <f t="shared" si="43"/>
        <v>LONGREACH2010</v>
      </c>
      <c r="B2231" s="3" t="s">
        <v>44</v>
      </c>
      <c r="C2231" s="12">
        <v>2010</v>
      </c>
      <c r="E2231" s="13">
        <v>480</v>
      </c>
      <c r="F2231" s="13">
        <v>477</v>
      </c>
      <c r="G2231" s="13">
        <v>957</v>
      </c>
      <c r="H2231" s="13">
        <v>0</v>
      </c>
      <c r="I2231" s="13">
        <v>0</v>
      </c>
      <c r="J2231" s="13">
        <v>0</v>
      </c>
      <c r="K2231" s="15">
        <v>480</v>
      </c>
      <c r="L2231" s="15">
        <v>477</v>
      </c>
      <c r="M2231" s="15">
        <v>957</v>
      </c>
      <c r="O2231" s="13"/>
      <c r="P2231" s="13"/>
    </row>
    <row r="2232" spans="1:16" ht="12.9" customHeight="1" x14ac:dyDescent="0.2">
      <c r="A2232" s="11" t="str">
        <f t="shared" si="43"/>
        <v>LONGREACH2011</v>
      </c>
      <c r="B2232" s="3" t="s">
        <v>44</v>
      </c>
      <c r="C2232" s="12">
        <v>2011</v>
      </c>
      <c r="E2232" s="13">
        <v>552</v>
      </c>
      <c r="F2232" s="13">
        <v>546</v>
      </c>
      <c r="G2232" s="13">
        <v>1098</v>
      </c>
      <c r="H2232" s="13">
        <v>0</v>
      </c>
      <c r="I2232" s="13">
        <v>0</v>
      </c>
      <c r="J2232" s="13">
        <v>0</v>
      </c>
      <c r="K2232" s="15">
        <v>552</v>
      </c>
      <c r="L2232" s="15">
        <v>546</v>
      </c>
      <c r="M2232" s="15">
        <v>1098</v>
      </c>
      <c r="O2232" s="13"/>
      <c r="P2232" s="13"/>
    </row>
    <row r="2233" spans="1:16" ht="12.9" customHeight="1" x14ac:dyDescent="0.2">
      <c r="A2233" s="11" t="str">
        <f t="shared" si="43"/>
        <v>LONGREACH2012</v>
      </c>
      <c r="B2233" s="3" t="s">
        <v>44</v>
      </c>
      <c r="C2233" s="12">
        <v>2012</v>
      </c>
      <c r="E2233" s="13">
        <v>799</v>
      </c>
      <c r="F2233" s="13">
        <v>474</v>
      </c>
      <c r="G2233" s="13">
        <v>1273</v>
      </c>
      <c r="H2233" s="13">
        <v>0</v>
      </c>
      <c r="I2233" s="13">
        <v>0</v>
      </c>
      <c r="J2233" s="13">
        <v>0</v>
      </c>
      <c r="K2233" s="15">
        <v>799</v>
      </c>
      <c r="L2233" s="15">
        <v>474</v>
      </c>
      <c r="M2233" s="15">
        <v>1273</v>
      </c>
      <c r="O2233" s="13"/>
      <c r="P2233" s="13"/>
    </row>
    <row r="2234" spans="1:16" ht="12.9" customHeight="1" x14ac:dyDescent="0.2">
      <c r="A2234" s="11" t="str">
        <f t="shared" si="43"/>
        <v>LONGREACH2013</v>
      </c>
      <c r="B2234" s="3" t="s">
        <v>44</v>
      </c>
      <c r="C2234" s="12">
        <v>2013</v>
      </c>
      <c r="E2234" s="13">
        <v>824</v>
      </c>
      <c r="F2234" s="13">
        <v>505</v>
      </c>
      <c r="G2234" s="13">
        <v>1329</v>
      </c>
      <c r="H2234" s="13">
        <v>0</v>
      </c>
      <c r="I2234" s="13">
        <v>0</v>
      </c>
      <c r="J2234" s="13">
        <v>0</v>
      </c>
      <c r="K2234" s="15">
        <v>824</v>
      </c>
      <c r="L2234" s="15">
        <v>505</v>
      </c>
      <c r="M2234" s="15">
        <v>1329</v>
      </c>
      <c r="O2234" s="13"/>
      <c r="P2234" s="13"/>
    </row>
    <row r="2235" spans="1:16" ht="12.9" customHeight="1" x14ac:dyDescent="0.2">
      <c r="A2235" s="11" t="str">
        <f t="shared" si="43"/>
        <v>LONGREACH2014</v>
      </c>
      <c r="B2235" s="3" t="s">
        <v>44</v>
      </c>
      <c r="C2235" s="12">
        <v>2014</v>
      </c>
      <c r="E2235" s="13">
        <v>785</v>
      </c>
      <c r="F2235" s="13">
        <v>475</v>
      </c>
      <c r="G2235" s="13">
        <v>1260</v>
      </c>
      <c r="H2235" s="13">
        <v>0</v>
      </c>
      <c r="I2235" s="13">
        <v>0</v>
      </c>
      <c r="J2235" s="13">
        <v>0</v>
      </c>
      <c r="K2235" s="15">
        <v>785</v>
      </c>
      <c r="L2235" s="15">
        <v>475</v>
      </c>
      <c r="M2235" s="15">
        <v>1260</v>
      </c>
      <c r="O2235" s="13"/>
      <c r="P2235" s="13"/>
    </row>
    <row r="2236" spans="1:16" ht="12.9" customHeight="1" x14ac:dyDescent="0.2">
      <c r="A2236" s="11" t="str">
        <f t="shared" si="43"/>
        <v>LONGREACH2015</v>
      </c>
      <c r="B2236" s="95" t="s">
        <v>44</v>
      </c>
      <c r="C2236" s="88">
        <v>2015</v>
      </c>
      <c r="D2236" s="89"/>
      <c r="E2236" s="15">
        <v>778</v>
      </c>
      <c r="F2236" s="15">
        <v>469</v>
      </c>
      <c r="G2236" s="15">
        <v>1247</v>
      </c>
      <c r="H2236" s="90">
        <v>0</v>
      </c>
      <c r="I2236" s="90">
        <v>0</v>
      </c>
      <c r="J2236" s="15">
        <v>0</v>
      </c>
      <c r="K2236" s="15">
        <v>778</v>
      </c>
      <c r="L2236" s="15">
        <v>469</v>
      </c>
      <c r="M2236" s="15">
        <v>1247</v>
      </c>
      <c r="O2236" s="13"/>
      <c r="P2236" s="13"/>
    </row>
    <row r="2237" spans="1:16" ht="12.9" customHeight="1" x14ac:dyDescent="0.2">
      <c r="A2237" s="11" t="str">
        <f t="shared" si="43"/>
        <v>LONGREACH2016</v>
      </c>
      <c r="B2237" s="95" t="s">
        <v>44</v>
      </c>
      <c r="C2237" s="88">
        <v>2016</v>
      </c>
      <c r="D2237" s="89"/>
      <c r="E2237" s="15">
        <v>764</v>
      </c>
      <c r="F2237" s="15">
        <v>471</v>
      </c>
      <c r="G2237" s="15">
        <v>1235</v>
      </c>
      <c r="H2237" s="90">
        <v>0</v>
      </c>
      <c r="I2237" s="90">
        <v>0</v>
      </c>
      <c r="J2237" s="15">
        <v>0</v>
      </c>
      <c r="K2237" s="15">
        <v>764</v>
      </c>
      <c r="L2237" s="15">
        <v>471</v>
      </c>
      <c r="M2237" s="15">
        <v>1235</v>
      </c>
      <c r="O2237" s="13"/>
      <c r="P2237" s="13"/>
    </row>
    <row r="2238" spans="1:16" ht="12.9" customHeight="1" x14ac:dyDescent="0.2">
      <c r="A2238" s="11" t="str">
        <f t="shared" si="43"/>
        <v>LONGREACH2017</v>
      </c>
      <c r="B2238" s="95" t="s">
        <v>44</v>
      </c>
      <c r="C2238" s="88">
        <v>2017</v>
      </c>
      <c r="D2238" s="89"/>
      <c r="E2238" s="15">
        <v>570</v>
      </c>
      <c r="F2238" s="15">
        <v>466</v>
      </c>
      <c r="G2238" s="15">
        <v>1036</v>
      </c>
      <c r="H2238" s="90">
        <v>0</v>
      </c>
      <c r="I2238" s="90">
        <v>0</v>
      </c>
      <c r="J2238" s="15">
        <v>0</v>
      </c>
      <c r="K2238" s="15">
        <v>570</v>
      </c>
      <c r="L2238" s="15">
        <v>466</v>
      </c>
      <c r="M2238" s="15">
        <v>1036</v>
      </c>
      <c r="O2238" s="13"/>
      <c r="P2238" s="13"/>
    </row>
    <row r="2239" spans="1:16" ht="12.9" customHeight="1" x14ac:dyDescent="0.2">
      <c r="A2239" s="11" t="str">
        <f t="shared" si="43"/>
        <v>LONGREACH2018</v>
      </c>
      <c r="B2239" s="3" t="s">
        <v>44</v>
      </c>
      <c r="C2239" s="12">
        <v>2018</v>
      </c>
      <c r="E2239" s="13">
        <v>727</v>
      </c>
      <c r="F2239" s="13">
        <v>542</v>
      </c>
      <c r="G2239" s="13">
        <v>1269</v>
      </c>
      <c r="H2239" s="13">
        <v>0</v>
      </c>
      <c r="I2239" s="13">
        <v>0</v>
      </c>
      <c r="J2239" s="13">
        <v>0</v>
      </c>
      <c r="K2239" s="15">
        <v>727</v>
      </c>
      <c r="L2239" s="15">
        <v>542</v>
      </c>
      <c r="M2239" s="15">
        <v>1269</v>
      </c>
      <c r="O2239" s="13"/>
      <c r="P2239" s="13"/>
    </row>
    <row r="2240" spans="1:16" ht="12.9" customHeight="1" x14ac:dyDescent="0.2">
      <c r="A2240" s="11" t="str">
        <f t="shared" si="43"/>
        <v>LONGREACH2019</v>
      </c>
      <c r="B2240" s="95" t="s">
        <v>44</v>
      </c>
      <c r="C2240" s="88">
        <v>2019</v>
      </c>
      <c r="D2240" s="89"/>
      <c r="E2240" s="15">
        <v>1056</v>
      </c>
      <c r="F2240" s="15">
        <v>850</v>
      </c>
      <c r="G2240" s="15">
        <v>1906</v>
      </c>
      <c r="H2240" s="90">
        <v>0</v>
      </c>
      <c r="I2240" s="90">
        <v>0</v>
      </c>
      <c r="J2240" s="15">
        <v>0</v>
      </c>
      <c r="K2240" s="15">
        <v>1056</v>
      </c>
      <c r="L2240" s="15">
        <v>850</v>
      </c>
      <c r="M2240" s="15">
        <v>1906</v>
      </c>
      <c r="O2240" s="13"/>
      <c r="P2240" s="13"/>
    </row>
    <row r="2241" spans="1:16" ht="12.9" customHeight="1" x14ac:dyDescent="0.2">
      <c r="A2241" s="11" t="str">
        <f t="shared" si="43"/>
        <v>LONGREACH2020</v>
      </c>
      <c r="B2241" s="3" t="s">
        <v>44</v>
      </c>
      <c r="C2241" s="12">
        <v>2020</v>
      </c>
      <c r="E2241" s="13">
        <v>903</v>
      </c>
      <c r="F2241" s="13">
        <v>870</v>
      </c>
      <c r="G2241" s="13">
        <v>1773</v>
      </c>
      <c r="H2241" s="13">
        <v>0</v>
      </c>
      <c r="I2241" s="13">
        <v>0</v>
      </c>
      <c r="J2241" s="13">
        <v>0</v>
      </c>
      <c r="K2241" s="15">
        <v>903</v>
      </c>
      <c r="L2241" s="15">
        <v>870</v>
      </c>
      <c r="M2241" s="15">
        <v>1773</v>
      </c>
      <c r="O2241" s="13"/>
      <c r="P2241" s="13"/>
    </row>
    <row r="2242" spans="1:16" ht="12.9" customHeight="1" x14ac:dyDescent="0.2">
      <c r="A2242" s="11" t="str">
        <f t="shared" si="43"/>
        <v>LONGREACH2021</v>
      </c>
      <c r="B2242" s="3" t="s">
        <v>44</v>
      </c>
      <c r="C2242" s="12">
        <v>2021</v>
      </c>
      <c r="E2242" s="13">
        <v>779</v>
      </c>
      <c r="F2242" s="13">
        <v>779</v>
      </c>
      <c r="G2242" s="13">
        <v>1558</v>
      </c>
      <c r="H2242" s="13">
        <v>0</v>
      </c>
      <c r="I2242" s="13">
        <v>0</v>
      </c>
      <c r="J2242" s="13">
        <v>0</v>
      </c>
      <c r="K2242" s="15">
        <v>779</v>
      </c>
      <c r="L2242" s="15">
        <v>779</v>
      </c>
      <c r="M2242" s="15">
        <v>1558</v>
      </c>
      <c r="O2242" s="13"/>
      <c r="P2242" s="13"/>
    </row>
    <row r="2243" spans="1:16" ht="12.9" customHeight="1" x14ac:dyDescent="0.2">
      <c r="A2243" s="11" t="str">
        <f t="shared" si="43"/>
        <v>LONGREACH2022</v>
      </c>
      <c r="B2243" s="3" t="s">
        <v>44</v>
      </c>
      <c r="C2243" s="12">
        <v>2022</v>
      </c>
      <c r="E2243" s="13">
        <v>722</v>
      </c>
      <c r="F2243" s="13">
        <v>718</v>
      </c>
      <c r="G2243" s="13">
        <v>1440</v>
      </c>
      <c r="H2243" s="13">
        <v>0</v>
      </c>
      <c r="I2243" s="13">
        <v>0</v>
      </c>
      <c r="J2243" s="13">
        <v>0</v>
      </c>
      <c r="K2243" s="15">
        <v>722</v>
      </c>
      <c r="L2243" s="15">
        <v>718</v>
      </c>
      <c r="M2243" s="15">
        <v>1440</v>
      </c>
      <c r="O2243" s="13"/>
      <c r="P2243" s="13"/>
    </row>
    <row r="2244" spans="1:16" ht="12.9" customHeight="1" x14ac:dyDescent="0.2">
      <c r="A2244" s="11" t="str">
        <f t="shared" si="43"/>
        <v>LONGREACH2023</v>
      </c>
      <c r="B2244" s="3" t="s">
        <v>44</v>
      </c>
      <c r="C2244" s="12">
        <v>2023</v>
      </c>
      <c r="E2244" s="13">
        <v>714</v>
      </c>
      <c r="F2244" s="13">
        <v>712</v>
      </c>
      <c r="G2244" s="13">
        <v>1426</v>
      </c>
      <c r="H2244" s="13">
        <v>0</v>
      </c>
      <c r="I2244" s="13">
        <v>0</v>
      </c>
      <c r="J2244" s="13">
        <v>0</v>
      </c>
      <c r="K2244" s="15">
        <v>714</v>
      </c>
      <c r="L2244" s="15">
        <v>712</v>
      </c>
      <c r="M2244" s="15">
        <v>1426</v>
      </c>
      <c r="O2244" s="13"/>
      <c r="P2244" s="13"/>
    </row>
    <row r="2245" spans="1:16" ht="12.9" customHeight="1" x14ac:dyDescent="0.2">
      <c r="A2245" s="11" t="str">
        <f t="shared" si="43"/>
        <v>LONGREACH2024</v>
      </c>
      <c r="B2245" s="93" t="s">
        <v>44</v>
      </c>
      <c r="C2245" s="88">
        <v>2024</v>
      </c>
      <c r="D2245" s="89"/>
      <c r="E2245" s="15">
        <v>715</v>
      </c>
      <c r="F2245" s="15">
        <v>717</v>
      </c>
      <c r="G2245" s="15">
        <v>1432</v>
      </c>
      <c r="H2245" s="15">
        <v>0</v>
      </c>
      <c r="I2245" s="15">
        <v>0</v>
      </c>
      <c r="J2245" s="15">
        <v>0</v>
      </c>
      <c r="K2245" s="15">
        <v>715</v>
      </c>
      <c r="L2245" s="15">
        <v>717</v>
      </c>
      <c r="M2245" s="15">
        <v>1432</v>
      </c>
      <c r="O2245" s="13"/>
      <c r="P2245" s="13"/>
    </row>
    <row r="2246" spans="1:16" ht="12.9" customHeight="1" x14ac:dyDescent="0.2">
      <c r="A2246" s="11" t="str">
        <f t="shared" si="43"/>
        <v>LORD HOWE ISLAND1985</v>
      </c>
      <c r="B2246" s="3" t="s">
        <v>43</v>
      </c>
      <c r="C2246" s="12">
        <v>1985</v>
      </c>
      <c r="E2246" s="13">
        <v>1417</v>
      </c>
      <c r="F2246" s="13">
        <v>1405</v>
      </c>
      <c r="G2246" s="13">
        <v>2822</v>
      </c>
      <c r="H2246" s="13">
        <v>0</v>
      </c>
      <c r="I2246" s="13">
        <v>0</v>
      </c>
      <c r="J2246" s="13">
        <v>0</v>
      </c>
      <c r="K2246" s="15">
        <v>1417</v>
      </c>
      <c r="L2246" s="15">
        <v>1405</v>
      </c>
      <c r="M2246" s="15">
        <v>2822</v>
      </c>
      <c r="O2246" s="13"/>
      <c r="P2246" s="13"/>
    </row>
    <row r="2247" spans="1:16" ht="12.9" customHeight="1" x14ac:dyDescent="0.2">
      <c r="A2247" s="11" t="str">
        <f t="shared" si="43"/>
        <v>LORD HOWE ISLAND1986</v>
      </c>
      <c r="B2247" s="3" t="s">
        <v>43</v>
      </c>
      <c r="C2247" s="12">
        <v>1986</v>
      </c>
      <c r="E2247" s="13">
        <v>1553</v>
      </c>
      <c r="F2247" s="13">
        <v>1552</v>
      </c>
      <c r="G2247" s="13">
        <v>3105</v>
      </c>
      <c r="H2247" s="13">
        <v>0</v>
      </c>
      <c r="I2247" s="13">
        <v>0</v>
      </c>
      <c r="J2247" s="13">
        <v>0</v>
      </c>
      <c r="K2247" s="15">
        <v>1553</v>
      </c>
      <c r="L2247" s="15">
        <v>1552</v>
      </c>
      <c r="M2247" s="15">
        <v>3105</v>
      </c>
      <c r="O2247" s="13"/>
      <c r="P2247" s="13"/>
    </row>
    <row r="2248" spans="1:16" ht="12.9" customHeight="1" x14ac:dyDescent="0.2">
      <c r="A2248" s="11" t="str">
        <f t="shared" si="43"/>
        <v>LORD HOWE ISLAND1987</v>
      </c>
      <c r="B2248" s="95" t="s">
        <v>43</v>
      </c>
      <c r="C2248" s="88">
        <v>1987</v>
      </c>
      <c r="D2248" s="89"/>
      <c r="E2248" s="15">
        <v>1611</v>
      </c>
      <c r="F2248" s="15">
        <v>1615</v>
      </c>
      <c r="G2248" s="15">
        <v>3226</v>
      </c>
      <c r="H2248" s="90">
        <v>0</v>
      </c>
      <c r="I2248" s="90">
        <v>0</v>
      </c>
      <c r="J2248" s="15">
        <v>0</v>
      </c>
      <c r="K2248" s="15">
        <v>1611</v>
      </c>
      <c r="L2248" s="15">
        <v>1615</v>
      </c>
      <c r="M2248" s="15">
        <v>3226</v>
      </c>
      <c r="O2248" s="13"/>
      <c r="P2248" s="13"/>
    </row>
    <row r="2249" spans="1:16" ht="12.9" customHeight="1" x14ac:dyDescent="0.2">
      <c r="A2249" s="11" t="str">
        <f t="shared" ref="A2249:A2312" si="44">CONCATENATE(B2249,C2249)</f>
        <v>LORD HOWE ISLAND1988</v>
      </c>
      <c r="B2249" s="95" t="s">
        <v>43</v>
      </c>
      <c r="C2249" s="88">
        <v>1988</v>
      </c>
      <c r="D2249" s="89"/>
      <c r="E2249" s="15">
        <v>1625</v>
      </c>
      <c r="F2249" s="15">
        <v>1572</v>
      </c>
      <c r="G2249" s="15">
        <v>3197</v>
      </c>
      <c r="H2249" s="90">
        <v>0</v>
      </c>
      <c r="I2249" s="90">
        <v>0</v>
      </c>
      <c r="J2249" s="15">
        <v>0</v>
      </c>
      <c r="K2249" s="15">
        <v>1625</v>
      </c>
      <c r="L2249" s="15">
        <v>1572</v>
      </c>
      <c r="M2249" s="15">
        <v>3197</v>
      </c>
      <c r="O2249" s="13"/>
      <c r="P2249" s="13"/>
    </row>
    <row r="2250" spans="1:16" ht="12.9" customHeight="1" x14ac:dyDescent="0.2">
      <c r="A2250" s="11" t="str">
        <f t="shared" si="44"/>
        <v>LORD HOWE ISLAND1989</v>
      </c>
      <c r="B2250" s="3" t="s">
        <v>43</v>
      </c>
      <c r="C2250" s="12">
        <v>1989</v>
      </c>
      <c r="E2250" s="13">
        <v>1722</v>
      </c>
      <c r="F2250" s="13">
        <v>1621</v>
      </c>
      <c r="G2250" s="13">
        <v>3343</v>
      </c>
      <c r="H2250" s="13">
        <v>0</v>
      </c>
      <c r="I2250" s="13">
        <v>0</v>
      </c>
      <c r="J2250" s="13">
        <v>0</v>
      </c>
      <c r="K2250" s="15">
        <v>1722</v>
      </c>
      <c r="L2250" s="15">
        <v>1621</v>
      </c>
      <c r="M2250" s="15">
        <v>3343</v>
      </c>
      <c r="O2250" s="13"/>
      <c r="P2250" s="13"/>
    </row>
    <row r="2251" spans="1:16" ht="12.9" customHeight="1" x14ac:dyDescent="0.2">
      <c r="A2251" s="11" t="str">
        <f t="shared" si="44"/>
        <v>LORD HOWE ISLAND1990</v>
      </c>
      <c r="B2251" s="93" t="s">
        <v>43</v>
      </c>
      <c r="C2251" s="88">
        <v>1990</v>
      </c>
      <c r="D2251" s="89"/>
      <c r="E2251" s="90">
        <v>907</v>
      </c>
      <c r="F2251" s="90">
        <v>922</v>
      </c>
      <c r="G2251" s="15">
        <v>1829</v>
      </c>
      <c r="H2251" s="90">
        <v>0</v>
      </c>
      <c r="I2251" s="90">
        <v>0</v>
      </c>
      <c r="J2251" s="15">
        <v>0</v>
      </c>
      <c r="K2251" s="15">
        <v>907</v>
      </c>
      <c r="L2251" s="15">
        <v>922</v>
      </c>
      <c r="M2251" s="15">
        <v>1829</v>
      </c>
      <c r="O2251" s="13"/>
      <c r="P2251" s="13"/>
    </row>
    <row r="2252" spans="1:16" ht="12.9" customHeight="1" x14ac:dyDescent="0.2">
      <c r="A2252" s="11" t="str">
        <f t="shared" si="44"/>
        <v>LORD HOWE ISLAND1991</v>
      </c>
      <c r="B2252" s="3" t="s">
        <v>43</v>
      </c>
      <c r="C2252" s="12">
        <v>1991</v>
      </c>
      <c r="E2252" s="13">
        <v>889</v>
      </c>
      <c r="F2252" s="13">
        <v>975</v>
      </c>
      <c r="G2252" s="13">
        <v>1864</v>
      </c>
      <c r="H2252" s="13">
        <v>0</v>
      </c>
      <c r="I2252" s="13">
        <v>0</v>
      </c>
      <c r="J2252" s="13">
        <v>0</v>
      </c>
      <c r="K2252" s="15">
        <v>889</v>
      </c>
      <c r="L2252" s="15">
        <v>975</v>
      </c>
      <c r="M2252" s="15">
        <v>1864</v>
      </c>
      <c r="O2252" s="13"/>
      <c r="P2252" s="13"/>
    </row>
    <row r="2253" spans="1:16" ht="12.9" customHeight="1" x14ac:dyDescent="0.2">
      <c r="A2253" s="11" t="str">
        <f t="shared" si="44"/>
        <v>LORD HOWE ISLAND1992</v>
      </c>
      <c r="B2253" s="3" t="s">
        <v>43</v>
      </c>
      <c r="C2253" s="12">
        <v>1992</v>
      </c>
      <c r="E2253" s="13">
        <v>1225</v>
      </c>
      <c r="F2253" s="13">
        <v>1291</v>
      </c>
      <c r="G2253" s="13">
        <v>2516</v>
      </c>
      <c r="H2253" s="13">
        <v>0</v>
      </c>
      <c r="I2253" s="13">
        <v>0</v>
      </c>
      <c r="J2253" s="13">
        <v>0</v>
      </c>
      <c r="K2253" s="15">
        <v>1225</v>
      </c>
      <c r="L2253" s="15">
        <v>1291</v>
      </c>
      <c r="M2253" s="15">
        <v>2516</v>
      </c>
      <c r="O2253" s="13"/>
      <c r="P2253" s="13"/>
    </row>
    <row r="2254" spans="1:16" ht="12.9" customHeight="1" x14ac:dyDescent="0.2">
      <c r="A2254" s="11" t="str">
        <f t="shared" si="44"/>
        <v>LORD HOWE ISLAND1993</v>
      </c>
      <c r="B2254" s="3" t="s">
        <v>43</v>
      </c>
      <c r="C2254" s="12">
        <v>1993</v>
      </c>
      <c r="E2254" s="13">
        <v>755</v>
      </c>
      <c r="F2254" s="13">
        <v>753</v>
      </c>
      <c r="G2254" s="13">
        <v>1508</v>
      </c>
      <c r="H2254" s="13">
        <v>0</v>
      </c>
      <c r="I2254" s="13">
        <v>0</v>
      </c>
      <c r="J2254" s="13">
        <v>0</v>
      </c>
      <c r="K2254" s="15">
        <v>755</v>
      </c>
      <c r="L2254" s="15">
        <v>753</v>
      </c>
      <c r="M2254" s="15">
        <v>1508</v>
      </c>
      <c r="O2254" s="13"/>
      <c r="P2254" s="13"/>
    </row>
    <row r="2255" spans="1:16" ht="12.9" customHeight="1" x14ac:dyDescent="0.2">
      <c r="A2255" s="11" t="str">
        <f t="shared" si="44"/>
        <v>LORD HOWE ISLAND1994</v>
      </c>
      <c r="B2255" s="95" t="s">
        <v>43</v>
      </c>
      <c r="C2255" s="88">
        <v>1994</v>
      </c>
      <c r="D2255" s="89"/>
      <c r="E2255" s="15">
        <v>344</v>
      </c>
      <c r="F2255" s="15">
        <v>343</v>
      </c>
      <c r="G2255" s="15">
        <v>687</v>
      </c>
      <c r="H2255" s="90">
        <v>0</v>
      </c>
      <c r="I2255" s="90">
        <v>0</v>
      </c>
      <c r="J2255" s="15">
        <v>0</v>
      </c>
      <c r="K2255" s="15">
        <v>344</v>
      </c>
      <c r="L2255" s="15">
        <v>343</v>
      </c>
      <c r="M2255" s="15">
        <v>687</v>
      </c>
      <c r="O2255" s="13"/>
      <c r="P2255" s="13"/>
    </row>
    <row r="2256" spans="1:16" ht="12.9" customHeight="1" x14ac:dyDescent="0.2">
      <c r="A2256" s="11" t="str">
        <f t="shared" si="44"/>
        <v>LORD HOWE ISLAND1995</v>
      </c>
      <c r="B2256" s="91" t="s">
        <v>43</v>
      </c>
      <c r="C2256" s="16">
        <v>1995</v>
      </c>
      <c r="D2256" s="89"/>
      <c r="E2256" s="92">
        <v>390</v>
      </c>
      <c r="F2256" s="92">
        <v>389</v>
      </c>
      <c r="G2256" s="92">
        <v>779</v>
      </c>
      <c r="H2256" s="92">
        <v>0</v>
      </c>
      <c r="I2256" s="92">
        <v>0</v>
      </c>
      <c r="J2256" s="92">
        <v>0</v>
      </c>
      <c r="K2256" s="15">
        <v>390</v>
      </c>
      <c r="L2256" s="15">
        <v>389</v>
      </c>
      <c r="M2256" s="15">
        <v>779</v>
      </c>
      <c r="O2256" s="13"/>
      <c r="P2256" s="13"/>
    </row>
    <row r="2257" spans="1:16" ht="12.9" customHeight="1" x14ac:dyDescent="0.2">
      <c r="A2257" s="11" t="str">
        <f t="shared" si="44"/>
        <v>LORD HOWE ISLAND1996</v>
      </c>
      <c r="B2257" s="3" t="s">
        <v>43</v>
      </c>
      <c r="C2257" s="12">
        <v>1996</v>
      </c>
      <c r="E2257" s="13">
        <v>471</v>
      </c>
      <c r="F2257" s="13">
        <v>471</v>
      </c>
      <c r="G2257" s="13">
        <v>942</v>
      </c>
      <c r="H2257" s="13">
        <v>0</v>
      </c>
      <c r="I2257" s="13">
        <v>0</v>
      </c>
      <c r="J2257" s="13">
        <v>0</v>
      </c>
      <c r="K2257" s="15">
        <v>471</v>
      </c>
      <c r="L2257" s="15">
        <v>471</v>
      </c>
      <c r="M2257" s="15">
        <v>942</v>
      </c>
      <c r="O2257" s="13"/>
      <c r="P2257" s="13"/>
    </row>
    <row r="2258" spans="1:16" ht="12.9" customHeight="1" x14ac:dyDescent="0.2">
      <c r="A2258" s="11" t="str">
        <f t="shared" si="44"/>
        <v>LORD HOWE ISLAND1997</v>
      </c>
      <c r="B2258" s="3" t="s">
        <v>43</v>
      </c>
      <c r="C2258" s="12">
        <v>1997</v>
      </c>
      <c r="E2258" s="13">
        <v>647</v>
      </c>
      <c r="F2258" s="13">
        <v>639</v>
      </c>
      <c r="G2258" s="13">
        <v>1286</v>
      </c>
      <c r="H2258" s="13">
        <v>0</v>
      </c>
      <c r="I2258" s="13">
        <v>0</v>
      </c>
      <c r="J2258" s="13">
        <v>0</v>
      </c>
      <c r="K2258" s="15">
        <v>647</v>
      </c>
      <c r="L2258" s="15">
        <v>639</v>
      </c>
      <c r="M2258" s="15">
        <v>1286</v>
      </c>
      <c r="O2258" s="13"/>
      <c r="P2258" s="13"/>
    </row>
    <row r="2259" spans="1:16" ht="12.9" customHeight="1" x14ac:dyDescent="0.2">
      <c r="A2259" s="11" t="str">
        <f t="shared" si="44"/>
        <v>LORD HOWE ISLAND1998</v>
      </c>
      <c r="B2259" s="3" t="s">
        <v>43</v>
      </c>
      <c r="C2259" s="12">
        <v>1998</v>
      </c>
      <c r="E2259" s="13">
        <v>672</v>
      </c>
      <c r="F2259" s="13">
        <v>666</v>
      </c>
      <c r="G2259" s="13">
        <v>1338</v>
      </c>
      <c r="H2259" s="13">
        <v>0</v>
      </c>
      <c r="I2259" s="13">
        <v>0</v>
      </c>
      <c r="J2259" s="13">
        <v>0</v>
      </c>
      <c r="K2259" s="15">
        <v>672</v>
      </c>
      <c r="L2259" s="15">
        <v>666</v>
      </c>
      <c r="M2259" s="15">
        <v>1338</v>
      </c>
      <c r="O2259" s="13"/>
      <c r="P2259" s="13"/>
    </row>
    <row r="2260" spans="1:16" ht="12.9" customHeight="1" x14ac:dyDescent="0.2">
      <c r="A2260" s="11" t="str">
        <f t="shared" si="44"/>
        <v>LORD HOWE ISLAND1999</v>
      </c>
      <c r="B2260" s="3" t="s">
        <v>43</v>
      </c>
      <c r="C2260" s="12">
        <v>1999</v>
      </c>
      <c r="E2260" s="13">
        <v>606</v>
      </c>
      <c r="F2260" s="13">
        <v>606</v>
      </c>
      <c r="G2260" s="13">
        <v>1212</v>
      </c>
      <c r="H2260" s="13">
        <v>0</v>
      </c>
      <c r="I2260" s="13">
        <v>0</v>
      </c>
      <c r="J2260" s="13">
        <v>0</v>
      </c>
      <c r="K2260" s="15">
        <v>606</v>
      </c>
      <c r="L2260" s="15">
        <v>606</v>
      </c>
      <c r="M2260" s="15">
        <v>1212</v>
      </c>
      <c r="O2260" s="13"/>
      <c r="P2260" s="13"/>
    </row>
    <row r="2261" spans="1:16" ht="12.9" customHeight="1" x14ac:dyDescent="0.2">
      <c r="A2261" s="11" t="str">
        <f t="shared" si="44"/>
        <v>LORD HOWE ISLAND2000</v>
      </c>
      <c r="B2261" s="95" t="s">
        <v>43</v>
      </c>
      <c r="C2261" s="88">
        <v>2000</v>
      </c>
      <c r="D2261" s="89"/>
      <c r="E2261" s="15">
        <v>509</v>
      </c>
      <c r="F2261" s="15">
        <v>510</v>
      </c>
      <c r="G2261" s="15">
        <v>1019</v>
      </c>
      <c r="H2261" s="90">
        <v>0</v>
      </c>
      <c r="I2261" s="90">
        <v>0</v>
      </c>
      <c r="J2261" s="15">
        <v>0</v>
      </c>
      <c r="K2261" s="15">
        <v>509</v>
      </c>
      <c r="L2261" s="15">
        <v>510</v>
      </c>
      <c r="M2261" s="15">
        <v>1019</v>
      </c>
      <c r="O2261" s="13"/>
      <c r="P2261" s="13"/>
    </row>
    <row r="2262" spans="1:16" ht="12.9" customHeight="1" x14ac:dyDescent="0.2">
      <c r="A2262" s="11" t="str">
        <f t="shared" si="44"/>
        <v>LORD HOWE ISLAND2001</v>
      </c>
      <c r="B2262" s="3" t="s">
        <v>43</v>
      </c>
      <c r="C2262" s="12">
        <v>2001</v>
      </c>
      <c r="E2262" s="13">
        <v>500</v>
      </c>
      <c r="F2262" s="13">
        <v>498</v>
      </c>
      <c r="G2262" s="13">
        <v>998</v>
      </c>
      <c r="H2262" s="13">
        <v>0</v>
      </c>
      <c r="I2262" s="13">
        <v>0</v>
      </c>
      <c r="J2262" s="13">
        <v>0</v>
      </c>
      <c r="K2262" s="15">
        <v>500</v>
      </c>
      <c r="L2262" s="15">
        <v>498</v>
      </c>
      <c r="M2262" s="15">
        <v>998</v>
      </c>
      <c r="O2262" s="13"/>
      <c r="P2262" s="13"/>
    </row>
    <row r="2263" spans="1:16" ht="12.9" customHeight="1" x14ac:dyDescent="0.2">
      <c r="A2263" s="11" t="str">
        <f t="shared" si="44"/>
        <v>LORD HOWE ISLAND2002</v>
      </c>
      <c r="B2263" s="95" t="s">
        <v>43</v>
      </c>
      <c r="C2263" s="88">
        <v>2002</v>
      </c>
      <c r="D2263" s="89"/>
      <c r="E2263" s="15">
        <v>505</v>
      </c>
      <c r="F2263" s="15">
        <v>503</v>
      </c>
      <c r="G2263" s="15">
        <v>1008</v>
      </c>
      <c r="H2263" s="90">
        <v>0</v>
      </c>
      <c r="I2263" s="90">
        <v>0</v>
      </c>
      <c r="J2263" s="15">
        <v>0</v>
      </c>
      <c r="K2263" s="15">
        <v>505</v>
      </c>
      <c r="L2263" s="15">
        <v>503</v>
      </c>
      <c r="M2263" s="15">
        <v>1008</v>
      </c>
      <c r="O2263" s="13"/>
      <c r="P2263" s="13"/>
    </row>
    <row r="2264" spans="1:16" ht="12.9" customHeight="1" x14ac:dyDescent="0.2">
      <c r="A2264" s="11" t="str">
        <f t="shared" si="44"/>
        <v>LORD HOWE ISLAND2003</v>
      </c>
      <c r="B2264" s="95" t="s">
        <v>43</v>
      </c>
      <c r="C2264" s="88">
        <v>2003</v>
      </c>
      <c r="D2264" s="89"/>
      <c r="E2264" s="15">
        <v>528</v>
      </c>
      <c r="F2264" s="15">
        <v>527</v>
      </c>
      <c r="G2264" s="15">
        <v>1055</v>
      </c>
      <c r="H2264" s="90">
        <v>0</v>
      </c>
      <c r="I2264" s="90">
        <v>0</v>
      </c>
      <c r="J2264" s="15">
        <v>0</v>
      </c>
      <c r="K2264" s="15">
        <v>528</v>
      </c>
      <c r="L2264" s="15">
        <v>527</v>
      </c>
      <c r="M2264" s="15">
        <v>1055</v>
      </c>
      <c r="O2264" s="13"/>
      <c r="P2264" s="13"/>
    </row>
    <row r="2265" spans="1:16" ht="12.9" customHeight="1" x14ac:dyDescent="0.2">
      <c r="A2265" s="11" t="str">
        <f t="shared" si="44"/>
        <v>LORD HOWE ISLAND2004</v>
      </c>
      <c r="B2265" s="3" t="s">
        <v>43</v>
      </c>
      <c r="C2265" s="12">
        <v>2004</v>
      </c>
      <c r="E2265" s="13">
        <v>536</v>
      </c>
      <c r="F2265" s="13">
        <v>535</v>
      </c>
      <c r="G2265" s="13">
        <v>1071</v>
      </c>
      <c r="H2265" s="13">
        <v>0</v>
      </c>
      <c r="I2265" s="13">
        <v>0</v>
      </c>
      <c r="J2265" s="13">
        <v>0</v>
      </c>
      <c r="K2265" s="15">
        <v>536</v>
      </c>
      <c r="L2265" s="15">
        <v>535</v>
      </c>
      <c r="M2265" s="15">
        <v>1071</v>
      </c>
      <c r="O2265" s="13"/>
      <c r="P2265" s="13"/>
    </row>
    <row r="2266" spans="1:16" ht="12.9" customHeight="1" x14ac:dyDescent="0.2">
      <c r="A2266" s="11" t="str">
        <f t="shared" si="44"/>
        <v>LORD HOWE ISLAND2005</v>
      </c>
      <c r="B2266" s="3" t="s">
        <v>43</v>
      </c>
      <c r="C2266" s="12">
        <v>2005</v>
      </c>
      <c r="E2266" s="13">
        <v>585</v>
      </c>
      <c r="F2266" s="13">
        <v>584</v>
      </c>
      <c r="G2266" s="13">
        <v>1169</v>
      </c>
      <c r="H2266" s="13">
        <v>0</v>
      </c>
      <c r="I2266" s="13">
        <v>0</v>
      </c>
      <c r="J2266" s="13">
        <v>0</v>
      </c>
      <c r="K2266" s="15">
        <v>585</v>
      </c>
      <c r="L2266" s="15">
        <v>584</v>
      </c>
      <c r="M2266" s="15">
        <v>1169</v>
      </c>
      <c r="O2266" s="13"/>
      <c r="P2266" s="13"/>
    </row>
    <row r="2267" spans="1:16" ht="12.9" customHeight="1" x14ac:dyDescent="0.2">
      <c r="A2267" s="11" t="str">
        <f t="shared" si="44"/>
        <v>LORD HOWE ISLAND2006</v>
      </c>
      <c r="B2267" s="3" t="s">
        <v>43</v>
      </c>
      <c r="C2267" s="12">
        <v>2006</v>
      </c>
      <c r="E2267" s="13">
        <v>621</v>
      </c>
      <c r="F2267" s="13">
        <v>620</v>
      </c>
      <c r="G2267" s="13">
        <v>1241</v>
      </c>
      <c r="H2267" s="13">
        <v>0</v>
      </c>
      <c r="I2267" s="13">
        <v>0</v>
      </c>
      <c r="J2267" s="13">
        <v>0</v>
      </c>
      <c r="K2267" s="15">
        <v>621</v>
      </c>
      <c r="L2267" s="15">
        <v>620</v>
      </c>
      <c r="M2267" s="15">
        <v>1241</v>
      </c>
      <c r="O2267" s="13"/>
      <c r="P2267" s="13"/>
    </row>
    <row r="2268" spans="1:16" ht="12.9" customHeight="1" x14ac:dyDescent="0.2">
      <c r="A2268" s="11" t="str">
        <f t="shared" si="44"/>
        <v>LORD HOWE ISLAND2007</v>
      </c>
      <c r="B2268" s="3" t="s">
        <v>43</v>
      </c>
      <c r="C2268" s="12">
        <v>2007</v>
      </c>
      <c r="E2268" s="13">
        <v>637</v>
      </c>
      <c r="F2268" s="13">
        <v>636</v>
      </c>
      <c r="G2268" s="13">
        <v>1273</v>
      </c>
      <c r="H2268" s="13">
        <v>0</v>
      </c>
      <c r="I2268" s="13">
        <v>0</v>
      </c>
      <c r="J2268" s="13">
        <v>0</v>
      </c>
      <c r="K2268" s="15">
        <v>637</v>
      </c>
      <c r="L2268" s="15">
        <v>636</v>
      </c>
      <c r="M2268" s="15">
        <v>1273</v>
      </c>
      <c r="O2268" s="13"/>
      <c r="P2268" s="13"/>
    </row>
    <row r="2269" spans="1:16" ht="12.9" customHeight="1" x14ac:dyDescent="0.2">
      <c r="A2269" s="11" t="str">
        <f t="shared" si="44"/>
        <v>LORD HOWE ISLAND2008</v>
      </c>
      <c r="B2269" s="95" t="s">
        <v>43</v>
      </c>
      <c r="C2269" s="88">
        <v>2008</v>
      </c>
      <c r="D2269" s="89"/>
      <c r="E2269" s="15">
        <v>642</v>
      </c>
      <c r="F2269" s="15">
        <v>640</v>
      </c>
      <c r="G2269" s="15">
        <v>1282</v>
      </c>
      <c r="H2269" s="90">
        <v>0</v>
      </c>
      <c r="I2269" s="90">
        <v>0</v>
      </c>
      <c r="J2269" s="15">
        <v>0</v>
      </c>
      <c r="K2269" s="15">
        <v>642</v>
      </c>
      <c r="L2269" s="15">
        <v>640</v>
      </c>
      <c r="M2269" s="15">
        <v>1282</v>
      </c>
      <c r="O2269" s="13"/>
      <c r="P2269" s="13"/>
    </row>
    <row r="2270" spans="1:16" ht="12.9" customHeight="1" x14ac:dyDescent="0.2">
      <c r="A2270" s="11" t="str">
        <f t="shared" si="44"/>
        <v>LORD HOWE ISLAND2009</v>
      </c>
      <c r="B2270" s="95" t="s">
        <v>43</v>
      </c>
      <c r="C2270" s="88">
        <v>2009</v>
      </c>
      <c r="D2270" s="89"/>
      <c r="E2270" s="15">
        <v>627</v>
      </c>
      <c r="F2270" s="15">
        <v>626</v>
      </c>
      <c r="G2270" s="15">
        <v>1253</v>
      </c>
      <c r="H2270" s="90">
        <v>0</v>
      </c>
      <c r="I2270" s="90">
        <v>0</v>
      </c>
      <c r="J2270" s="15">
        <v>0</v>
      </c>
      <c r="K2270" s="15">
        <v>627</v>
      </c>
      <c r="L2270" s="15">
        <v>626</v>
      </c>
      <c r="M2270" s="15">
        <v>1253</v>
      </c>
      <c r="O2270" s="13"/>
      <c r="P2270" s="13"/>
    </row>
    <row r="2271" spans="1:16" ht="12.9" customHeight="1" x14ac:dyDescent="0.2">
      <c r="A2271" s="11" t="str">
        <f t="shared" si="44"/>
        <v>LORD HOWE ISLAND2010</v>
      </c>
      <c r="B2271" s="3" t="s">
        <v>43</v>
      </c>
      <c r="C2271" s="12">
        <v>2010</v>
      </c>
      <c r="E2271" s="13">
        <v>628</v>
      </c>
      <c r="F2271" s="13">
        <v>628</v>
      </c>
      <c r="G2271" s="13">
        <v>1256</v>
      </c>
      <c r="H2271" s="13">
        <v>0</v>
      </c>
      <c r="I2271" s="13">
        <v>0</v>
      </c>
      <c r="J2271" s="13">
        <v>0</v>
      </c>
      <c r="K2271" s="15">
        <v>628</v>
      </c>
      <c r="L2271" s="15">
        <v>628</v>
      </c>
      <c r="M2271" s="15">
        <v>1256</v>
      </c>
      <c r="O2271" s="13"/>
      <c r="P2271" s="13"/>
    </row>
    <row r="2272" spans="1:16" ht="12.9" customHeight="1" x14ac:dyDescent="0.2">
      <c r="A2272" s="11" t="str">
        <f t="shared" si="44"/>
        <v>LORD HOWE ISLAND2011</v>
      </c>
      <c r="B2272" s="95" t="s">
        <v>43</v>
      </c>
      <c r="C2272" s="88">
        <v>2011</v>
      </c>
      <c r="D2272" s="89"/>
      <c r="E2272" s="15">
        <v>635</v>
      </c>
      <c r="F2272" s="15">
        <v>632</v>
      </c>
      <c r="G2272" s="15">
        <v>1267</v>
      </c>
      <c r="H2272" s="90">
        <v>0</v>
      </c>
      <c r="I2272" s="90">
        <v>0</v>
      </c>
      <c r="J2272" s="15">
        <v>0</v>
      </c>
      <c r="K2272" s="15">
        <v>635</v>
      </c>
      <c r="L2272" s="15">
        <v>632</v>
      </c>
      <c r="M2272" s="15">
        <v>1267</v>
      </c>
      <c r="O2272" s="13"/>
      <c r="P2272" s="13"/>
    </row>
    <row r="2273" spans="1:16" ht="12.9" customHeight="1" x14ac:dyDescent="0.2">
      <c r="A2273" s="11" t="str">
        <f t="shared" si="44"/>
        <v>LORD HOWE ISLAND2012</v>
      </c>
      <c r="B2273" s="3" t="s">
        <v>43</v>
      </c>
      <c r="C2273" s="12">
        <v>2012</v>
      </c>
      <c r="E2273" s="13">
        <v>636</v>
      </c>
      <c r="F2273" s="13">
        <v>636</v>
      </c>
      <c r="G2273" s="13">
        <v>1272</v>
      </c>
      <c r="H2273" s="13">
        <v>0</v>
      </c>
      <c r="I2273" s="13">
        <v>0</v>
      </c>
      <c r="J2273" s="13">
        <v>0</v>
      </c>
      <c r="K2273" s="15">
        <v>636</v>
      </c>
      <c r="L2273" s="15">
        <v>636</v>
      </c>
      <c r="M2273" s="15">
        <v>1272</v>
      </c>
      <c r="O2273" s="13"/>
      <c r="P2273" s="13"/>
    </row>
    <row r="2274" spans="1:16" ht="12.9" customHeight="1" x14ac:dyDescent="0.2">
      <c r="A2274" s="11" t="str">
        <f t="shared" si="44"/>
        <v>LORD HOWE ISLAND2013</v>
      </c>
      <c r="B2274" s="93" t="s">
        <v>43</v>
      </c>
      <c r="C2274" s="88">
        <v>2013</v>
      </c>
      <c r="D2274" s="89"/>
      <c r="E2274" s="15">
        <v>642</v>
      </c>
      <c r="F2274" s="15">
        <v>641</v>
      </c>
      <c r="G2274" s="15">
        <v>1283</v>
      </c>
      <c r="H2274" s="15">
        <v>0</v>
      </c>
      <c r="I2274" s="15">
        <v>0</v>
      </c>
      <c r="J2274" s="15">
        <v>0</v>
      </c>
      <c r="K2274" s="15">
        <v>642</v>
      </c>
      <c r="L2274" s="15">
        <v>641</v>
      </c>
      <c r="M2274" s="15">
        <v>1283</v>
      </c>
      <c r="O2274" s="13"/>
      <c r="P2274" s="13"/>
    </row>
    <row r="2275" spans="1:16" ht="12.9" customHeight="1" x14ac:dyDescent="0.2">
      <c r="A2275" s="11" t="str">
        <f t="shared" si="44"/>
        <v>LORD HOWE ISLAND2014</v>
      </c>
      <c r="B2275" s="3" t="s">
        <v>43</v>
      </c>
      <c r="C2275" s="12">
        <v>2014</v>
      </c>
      <c r="E2275" s="13">
        <v>647</v>
      </c>
      <c r="F2275" s="13">
        <v>645</v>
      </c>
      <c r="G2275" s="13">
        <v>1292</v>
      </c>
      <c r="H2275" s="13">
        <v>0</v>
      </c>
      <c r="I2275" s="13">
        <v>0</v>
      </c>
      <c r="J2275" s="13">
        <v>0</v>
      </c>
      <c r="K2275" s="15">
        <v>647</v>
      </c>
      <c r="L2275" s="15">
        <v>645</v>
      </c>
      <c r="M2275" s="15">
        <v>1292</v>
      </c>
      <c r="O2275" s="13"/>
      <c r="P2275" s="13"/>
    </row>
    <row r="2276" spans="1:16" ht="12.9" customHeight="1" x14ac:dyDescent="0.2">
      <c r="A2276" s="11" t="str">
        <f t="shared" si="44"/>
        <v>LORD HOWE ISLAND2015</v>
      </c>
      <c r="B2276" s="3" t="s">
        <v>43</v>
      </c>
      <c r="C2276" s="12">
        <v>2015</v>
      </c>
      <c r="E2276" s="13">
        <v>647</v>
      </c>
      <c r="F2276" s="13">
        <v>645</v>
      </c>
      <c r="G2276" s="13">
        <v>1292</v>
      </c>
      <c r="H2276" s="13">
        <v>0</v>
      </c>
      <c r="I2276" s="13">
        <v>0</v>
      </c>
      <c r="J2276" s="13">
        <v>0</v>
      </c>
      <c r="K2276" s="15">
        <v>647</v>
      </c>
      <c r="L2276" s="15">
        <v>645</v>
      </c>
      <c r="M2276" s="15">
        <v>1292</v>
      </c>
      <c r="O2276" s="13"/>
      <c r="P2276" s="13"/>
    </row>
    <row r="2277" spans="1:16" ht="12.9" customHeight="1" x14ac:dyDescent="0.2">
      <c r="A2277" s="11" t="str">
        <f t="shared" si="44"/>
        <v>LORD HOWE ISLAND2016</v>
      </c>
      <c r="B2277" s="3" t="s">
        <v>43</v>
      </c>
      <c r="C2277" s="12">
        <v>2016</v>
      </c>
      <c r="E2277" s="13">
        <v>743</v>
      </c>
      <c r="F2277" s="13">
        <v>744</v>
      </c>
      <c r="G2277" s="13">
        <v>1487</v>
      </c>
      <c r="H2277" s="13">
        <v>0</v>
      </c>
      <c r="I2277" s="13">
        <v>0</v>
      </c>
      <c r="J2277" s="13">
        <v>0</v>
      </c>
      <c r="K2277" s="15">
        <v>743</v>
      </c>
      <c r="L2277" s="15">
        <v>744</v>
      </c>
      <c r="M2277" s="15">
        <v>1487</v>
      </c>
      <c r="O2277" s="13"/>
      <c r="P2277" s="13"/>
    </row>
    <row r="2278" spans="1:16" ht="12.9" customHeight="1" x14ac:dyDescent="0.2">
      <c r="A2278" s="11" t="str">
        <f t="shared" si="44"/>
        <v>LORD HOWE ISLAND2017</v>
      </c>
      <c r="B2278" s="3" t="s">
        <v>43</v>
      </c>
      <c r="C2278" s="12">
        <v>2017</v>
      </c>
      <c r="E2278" s="13">
        <v>731</v>
      </c>
      <c r="F2278" s="13">
        <v>735</v>
      </c>
      <c r="G2278" s="13">
        <v>1466</v>
      </c>
      <c r="H2278" s="13">
        <v>0</v>
      </c>
      <c r="I2278" s="13">
        <v>0</v>
      </c>
      <c r="J2278" s="13">
        <v>0</v>
      </c>
      <c r="K2278" s="15">
        <v>731</v>
      </c>
      <c r="L2278" s="15">
        <v>735</v>
      </c>
      <c r="M2278" s="15">
        <v>1466</v>
      </c>
      <c r="O2278" s="13"/>
      <c r="P2278" s="13"/>
    </row>
    <row r="2279" spans="1:16" ht="12.9" customHeight="1" x14ac:dyDescent="0.2">
      <c r="A2279" s="11" t="str">
        <f t="shared" si="44"/>
        <v>LORD HOWE ISLAND2018</v>
      </c>
      <c r="B2279" s="95" t="s">
        <v>43</v>
      </c>
      <c r="C2279" s="88">
        <v>2018</v>
      </c>
      <c r="D2279" s="89"/>
      <c r="E2279" s="15">
        <v>755</v>
      </c>
      <c r="F2279" s="15">
        <v>751</v>
      </c>
      <c r="G2279" s="15">
        <v>1506</v>
      </c>
      <c r="H2279" s="90">
        <v>0</v>
      </c>
      <c r="I2279" s="90">
        <v>0</v>
      </c>
      <c r="J2279" s="15">
        <v>0</v>
      </c>
      <c r="K2279" s="15">
        <v>755</v>
      </c>
      <c r="L2279" s="15">
        <v>751</v>
      </c>
      <c r="M2279" s="15">
        <v>1506</v>
      </c>
      <c r="O2279" s="13"/>
      <c r="P2279" s="13"/>
    </row>
    <row r="2280" spans="1:16" ht="12.9" customHeight="1" x14ac:dyDescent="0.2">
      <c r="A2280" s="11" t="str">
        <f t="shared" si="44"/>
        <v>LORD HOWE ISLAND2019</v>
      </c>
      <c r="B2280" s="3" t="s">
        <v>43</v>
      </c>
      <c r="C2280" s="12">
        <v>2019</v>
      </c>
      <c r="E2280" s="13">
        <v>730</v>
      </c>
      <c r="F2280" s="13">
        <v>730</v>
      </c>
      <c r="G2280" s="13">
        <v>1460</v>
      </c>
      <c r="H2280" s="13">
        <v>0</v>
      </c>
      <c r="I2280" s="13">
        <v>0</v>
      </c>
      <c r="J2280" s="13">
        <v>0</v>
      </c>
      <c r="K2280" s="15">
        <v>730</v>
      </c>
      <c r="L2280" s="15">
        <v>730</v>
      </c>
      <c r="M2280" s="15">
        <v>1460</v>
      </c>
      <c r="O2280" s="13"/>
      <c r="P2280" s="13"/>
    </row>
    <row r="2281" spans="1:16" ht="12.9" customHeight="1" x14ac:dyDescent="0.2">
      <c r="A2281" s="11" t="str">
        <f t="shared" si="44"/>
        <v>LORD HOWE ISLAND2020</v>
      </c>
      <c r="B2281" s="3" t="s">
        <v>43</v>
      </c>
      <c r="C2281" s="12">
        <v>2020</v>
      </c>
      <c r="E2281" s="13">
        <v>425</v>
      </c>
      <c r="F2281" s="13">
        <v>425</v>
      </c>
      <c r="G2281" s="13">
        <v>850</v>
      </c>
      <c r="H2281" s="13">
        <v>0</v>
      </c>
      <c r="I2281" s="13">
        <v>0</v>
      </c>
      <c r="J2281" s="13">
        <v>0</v>
      </c>
      <c r="K2281" s="15">
        <v>425</v>
      </c>
      <c r="L2281" s="15">
        <v>425</v>
      </c>
      <c r="M2281" s="15">
        <v>850</v>
      </c>
      <c r="O2281" s="13"/>
      <c r="P2281" s="13"/>
    </row>
    <row r="2282" spans="1:16" ht="12.9" customHeight="1" x14ac:dyDescent="0.2">
      <c r="A2282" s="11" t="str">
        <f t="shared" si="44"/>
        <v>LORD HOWE ISLAND2021</v>
      </c>
      <c r="B2282" s="3" t="s">
        <v>43</v>
      </c>
      <c r="C2282" s="12">
        <v>2021</v>
      </c>
      <c r="E2282" s="13">
        <v>594</v>
      </c>
      <c r="F2282" s="13">
        <v>591</v>
      </c>
      <c r="G2282" s="13">
        <v>1185</v>
      </c>
      <c r="H2282" s="13">
        <v>0</v>
      </c>
      <c r="I2282" s="13">
        <v>0</v>
      </c>
      <c r="J2282" s="13">
        <v>0</v>
      </c>
      <c r="K2282" s="15">
        <v>594</v>
      </c>
      <c r="L2282" s="15">
        <v>591</v>
      </c>
      <c r="M2282" s="15">
        <v>1185</v>
      </c>
      <c r="O2282" s="13"/>
      <c r="P2282" s="13"/>
    </row>
    <row r="2283" spans="1:16" ht="12.9" customHeight="1" x14ac:dyDescent="0.2">
      <c r="A2283" s="11" t="str">
        <f t="shared" si="44"/>
        <v>LORD HOWE ISLAND2022</v>
      </c>
      <c r="B2283" s="95" t="s">
        <v>43</v>
      </c>
      <c r="C2283" s="88">
        <v>2022</v>
      </c>
      <c r="D2283" s="89"/>
      <c r="E2283" s="15">
        <v>672</v>
      </c>
      <c r="F2283" s="15">
        <v>669</v>
      </c>
      <c r="G2283" s="15">
        <v>1341</v>
      </c>
      <c r="H2283" s="90">
        <v>0</v>
      </c>
      <c r="I2283" s="90">
        <v>0</v>
      </c>
      <c r="J2283" s="15">
        <v>0</v>
      </c>
      <c r="K2283" s="15">
        <v>672</v>
      </c>
      <c r="L2283" s="15">
        <v>669</v>
      </c>
      <c r="M2283" s="15">
        <v>1341</v>
      </c>
      <c r="O2283" s="13"/>
      <c r="P2283" s="13"/>
    </row>
    <row r="2284" spans="1:16" ht="12.9" customHeight="1" x14ac:dyDescent="0.2">
      <c r="A2284" s="11" t="str">
        <f t="shared" si="44"/>
        <v>LORD HOWE ISLAND2023</v>
      </c>
      <c r="B2284" s="95" t="s">
        <v>43</v>
      </c>
      <c r="C2284" s="88">
        <v>2023</v>
      </c>
      <c r="D2284" s="89"/>
      <c r="E2284" s="15">
        <v>657</v>
      </c>
      <c r="F2284" s="15">
        <v>653</v>
      </c>
      <c r="G2284" s="15">
        <v>1310</v>
      </c>
      <c r="H2284" s="90">
        <v>0</v>
      </c>
      <c r="I2284" s="90">
        <v>0</v>
      </c>
      <c r="J2284" s="15">
        <v>0</v>
      </c>
      <c r="K2284" s="15">
        <v>657</v>
      </c>
      <c r="L2284" s="15">
        <v>653</v>
      </c>
      <c r="M2284" s="15">
        <v>1310</v>
      </c>
      <c r="O2284" s="13"/>
      <c r="P2284" s="13"/>
    </row>
    <row r="2285" spans="1:16" ht="12.9" customHeight="1" x14ac:dyDescent="0.2">
      <c r="A2285" s="11" t="str">
        <f t="shared" si="44"/>
        <v>LORD HOWE ISLAND2024</v>
      </c>
      <c r="B2285" s="3" t="s">
        <v>43</v>
      </c>
      <c r="C2285" s="12">
        <v>2024</v>
      </c>
      <c r="E2285" s="13">
        <v>660</v>
      </c>
      <c r="F2285" s="13">
        <v>655</v>
      </c>
      <c r="G2285" s="13">
        <v>1315</v>
      </c>
      <c r="H2285" s="13">
        <v>0</v>
      </c>
      <c r="I2285" s="13">
        <v>0</v>
      </c>
      <c r="J2285" s="13">
        <v>0</v>
      </c>
      <c r="K2285" s="15">
        <v>660</v>
      </c>
      <c r="L2285" s="15">
        <v>655</v>
      </c>
      <c r="M2285" s="15">
        <v>1315</v>
      </c>
      <c r="O2285" s="13"/>
      <c r="P2285" s="13"/>
    </row>
    <row r="2286" spans="1:16" ht="12.9" customHeight="1" x14ac:dyDescent="0.2">
      <c r="A2286" s="11" t="str">
        <f t="shared" si="44"/>
        <v>MACKAY1985</v>
      </c>
      <c r="B2286" s="93" t="s">
        <v>42</v>
      </c>
      <c r="C2286" s="88">
        <v>1985</v>
      </c>
      <c r="D2286" s="89"/>
      <c r="E2286" s="15">
        <v>3939</v>
      </c>
      <c r="F2286" s="15">
        <v>3915</v>
      </c>
      <c r="G2286" s="15">
        <v>7854</v>
      </c>
      <c r="H2286" s="15">
        <v>0</v>
      </c>
      <c r="I2286" s="15">
        <v>0</v>
      </c>
      <c r="J2286" s="15">
        <v>0</v>
      </c>
      <c r="K2286" s="15">
        <v>3939</v>
      </c>
      <c r="L2286" s="15">
        <v>3915</v>
      </c>
      <c r="M2286" s="15">
        <v>7854</v>
      </c>
      <c r="O2286" s="13"/>
      <c r="P2286" s="13"/>
    </row>
    <row r="2287" spans="1:16" ht="12.9" customHeight="1" x14ac:dyDescent="0.2">
      <c r="A2287" s="11" t="str">
        <f t="shared" si="44"/>
        <v>MACKAY1986</v>
      </c>
      <c r="B2287" s="3" t="s">
        <v>42</v>
      </c>
      <c r="C2287" s="12">
        <v>1986</v>
      </c>
      <c r="E2287" s="13">
        <v>4311</v>
      </c>
      <c r="F2287" s="13">
        <v>4306</v>
      </c>
      <c r="G2287" s="13">
        <v>8617</v>
      </c>
      <c r="H2287" s="13">
        <v>0</v>
      </c>
      <c r="I2287" s="13">
        <v>0</v>
      </c>
      <c r="J2287" s="13">
        <v>0</v>
      </c>
      <c r="K2287" s="15">
        <v>4311</v>
      </c>
      <c r="L2287" s="15">
        <v>4306</v>
      </c>
      <c r="M2287" s="15">
        <v>8617</v>
      </c>
      <c r="O2287" s="13"/>
      <c r="P2287" s="13"/>
    </row>
    <row r="2288" spans="1:16" ht="12.9" customHeight="1" x14ac:dyDescent="0.2">
      <c r="A2288" s="11" t="str">
        <f t="shared" si="44"/>
        <v>MACKAY1987</v>
      </c>
      <c r="B2288" s="3" t="s">
        <v>42</v>
      </c>
      <c r="C2288" s="12">
        <v>1987</v>
      </c>
      <c r="E2288" s="13">
        <v>4221</v>
      </c>
      <c r="F2288" s="13">
        <v>4224</v>
      </c>
      <c r="G2288" s="13">
        <v>8445</v>
      </c>
      <c r="H2288" s="13">
        <v>0</v>
      </c>
      <c r="I2288" s="13">
        <v>0</v>
      </c>
      <c r="J2288" s="13">
        <v>0</v>
      </c>
      <c r="K2288" s="15">
        <v>4221</v>
      </c>
      <c r="L2288" s="15">
        <v>4224</v>
      </c>
      <c r="M2288" s="15">
        <v>8445</v>
      </c>
      <c r="O2288" s="13"/>
      <c r="P2288" s="13"/>
    </row>
    <row r="2289" spans="1:16" ht="12.9" customHeight="1" x14ac:dyDescent="0.2">
      <c r="A2289" s="11" t="str">
        <f t="shared" si="44"/>
        <v>MACKAY1988</v>
      </c>
      <c r="B2289" s="3" t="s">
        <v>42</v>
      </c>
      <c r="C2289" s="12">
        <v>1988</v>
      </c>
      <c r="E2289" s="13">
        <v>5086</v>
      </c>
      <c r="F2289" s="13">
        <v>5103</v>
      </c>
      <c r="G2289" s="13">
        <v>10189</v>
      </c>
      <c r="H2289" s="13">
        <v>0</v>
      </c>
      <c r="I2289" s="13">
        <v>0</v>
      </c>
      <c r="J2289" s="13">
        <v>0</v>
      </c>
      <c r="K2289" s="15">
        <v>5086</v>
      </c>
      <c r="L2289" s="15">
        <v>5103</v>
      </c>
      <c r="M2289" s="15">
        <v>10189</v>
      </c>
      <c r="O2289" s="13"/>
      <c r="P2289" s="13"/>
    </row>
    <row r="2290" spans="1:16" ht="12.9" customHeight="1" x14ac:dyDescent="0.2">
      <c r="A2290" s="11" t="str">
        <f t="shared" si="44"/>
        <v>MACKAY1989</v>
      </c>
      <c r="B2290" s="93" t="s">
        <v>42</v>
      </c>
      <c r="C2290" s="88">
        <v>1989</v>
      </c>
      <c r="D2290" s="89"/>
      <c r="E2290" s="15">
        <v>4474</v>
      </c>
      <c r="F2290" s="15">
        <v>4547</v>
      </c>
      <c r="G2290" s="15">
        <v>9021</v>
      </c>
      <c r="H2290" s="15">
        <v>0</v>
      </c>
      <c r="I2290" s="15">
        <v>0</v>
      </c>
      <c r="J2290" s="15">
        <v>0</v>
      </c>
      <c r="K2290" s="15">
        <v>4474</v>
      </c>
      <c r="L2290" s="15">
        <v>4547</v>
      </c>
      <c r="M2290" s="15">
        <v>9021</v>
      </c>
      <c r="O2290" s="13"/>
      <c r="P2290" s="13"/>
    </row>
    <row r="2291" spans="1:16" ht="12.9" customHeight="1" x14ac:dyDescent="0.2">
      <c r="A2291" s="11" t="str">
        <f t="shared" si="44"/>
        <v>MACKAY1990</v>
      </c>
      <c r="B2291" s="3" t="s">
        <v>42</v>
      </c>
      <c r="C2291" s="12">
        <v>1990</v>
      </c>
      <c r="E2291" s="13">
        <v>3861</v>
      </c>
      <c r="F2291" s="13">
        <v>3868</v>
      </c>
      <c r="G2291" s="13">
        <v>7729</v>
      </c>
      <c r="H2291" s="13">
        <v>0</v>
      </c>
      <c r="I2291" s="13">
        <v>0</v>
      </c>
      <c r="J2291" s="13">
        <v>0</v>
      </c>
      <c r="K2291" s="15">
        <v>3861</v>
      </c>
      <c r="L2291" s="15">
        <v>3868</v>
      </c>
      <c r="M2291" s="15">
        <v>7729</v>
      </c>
      <c r="O2291" s="13"/>
      <c r="P2291" s="13"/>
    </row>
    <row r="2292" spans="1:16" ht="12.9" customHeight="1" x14ac:dyDescent="0.2">
      <c r="A2292" s="11" t="str">
        <f t="shared" si="44"/>
        <v>MACKAY1991</v>
      </c>
      <c r="B2292" s="3" t="s">
        <v>42</v>
      </c>
      <c r="C2292" s="12">
        <v>1991</v>
      </c>
      <c r="E2292" s="13">
        <v>4971</v>
      </c>
      <c r="F2292" s="13">
        <v>4971</v>
      </c>
      <c r="G2292" s="13">
        <v>9942</v>
      </c>
      <c r="H2292" s="13">
        <v>0</v>
      </c>
      <c r="I2292" s="13">
        <v>0</v>
      </c>
      <c r="J2292" s="13">
        <v>0</v>
      </c>
      <c r="K2292" s="15">
        <v>4971</v>
      </c>
      <c r="L2292" s="15">
        <v>4971</v>
      </c>
      <c r="M2292" s="15">
        <v>9942</v>
      </c>
      <c r="O2292" s="13"/>
      <c r="P2292" s="13"/>
    </row>
    <row r="2293" spans="1:16" ht="12.9" customHeight="1" x14ac:dyDescent="0.2">
      <c r="A2293" s="11" t="str">
        <f t="shared" si="44"/>
        <v>MACKAY1992</v>
      </c>
      <c r="B2293" s="91" t="s">
        <v>42</v>
      </c>
      <c r="C2293" s="12">
        <v>1992</v>
      </c>
      <c r="E2293" s="13">
        <v>4984</v>
      </c>
      <c r="F2293" s="13">
        <v>4986</v>
      </c>
      <c r="G2293" s="13">
        <v>9970</v>
      </c>
      <c r="H2293" s="13">
        <v>0</v>
      </c>
      <c r="I2293" s="13">
        <v>0</v>
      </c>
      <c r="J2293" s="13">
        <v>0</v>
      </c>
      <c r="K2293" s="15">
        <v>4984</v>
      </c>
      <c r="L2293" s="15">
        <v>4986</v>
      </c>
      <c r="M2293" s="15">
        <v>9970</v>
      </c>
      <c r="O2293" s="13"/>
      <c r="P2293" s="13"/>
    </row>
    <row r="2294" spans="1:16" ht="12.9" customHeight="1" x14ac:dyDescent="0.2">
      <c r="A2294" s="11" t="str">
        <f t="shared" si="44"/>
        <v>MACKAY1993</v>
      </c>
      <c r="B2294" s="3" t="s">
        <v>42</v>
      </c>
      <c r="C2294" s="12">
        <v>1993</v>
      </c>
      <c r="E2294" s="13">
        <v>5481</v>
      </c>
      <c r="F2294" s="13">
        <v>5478</v>
      </c>
      <c r="G2294" s="13">
        <v>10959</v>
      </c>
      <c r="H2294" s="13">
        <v>0</v>
      </c>
      <c r="I2294" s="13">
        <v>0</v>
      </c>
      <c r="J2294" s="13">
        <v>0</v>
      </c>
      <c r="K2294" s="15">
        <v>5481</v>
      </c>
      <c r="L2294" s="15">
        <v>5478</v>
      </c>
      <c r="M2294" s="15">
        <v>10959</v>
      </c>
      <c r="O2294" s="13"/>
      <c r="P2294" s="13"/>
    </row>
    <row r="2295" spans="1:16" ht="12.9" customHeight="1" x14ac:dyDescent="0.2">
      <c r="A2295" s="11" t="str">
        <f t="shared" si="44"/>
        <v>MACKAY1994</v>
      </c>
      <c r="B2295" s="3" t="s">
        <v>42</v>
      </c>
      <c r="C2295" s="12">
        <v>1994</v>
      </c>
      <c r="E2295" s="13">
        <v>5705</v>
      </c>
      <c r="F2295" s="13">
        <v>5706</v>
      </c>
      <c r="G2295" s="13">
        <v>11411</v>
      </c>
      <c r="H2295" s="13">
        <v>0</v>
      </c>
      <c r="I2295" s="13">
        <v>0</v>
      </c>
      <c r="J2295" s="13">
        <v>0</v>
      </c>
      <c r="K2295" s="15">
        <v>5705</v>
      </c>
      <c r="L2295" s="15">
        <v>5706</v>
      </c>
      <c r="M2295" s="15">
        <v>11411</v>
      </c>
      <c r="O2295" s="13"/>
      <c r="P2295" s="13"/>
    </row>
    <row r="2296" spans="1:16" ht="12.9" customHeight="1" x14ac:dyDescent="0.2">
      <c r="A2296" s="11" t="str">
        <f t="shared" si="44"/>
        <v>MACKAY1995</v>
      </c>
      <c r="B2296" s="3" t="s">
        <v>42</v>
      </c>
      <c r="C2296" s="12">
        <v>1995</v>
      </c>
      <c r="E2296" s="13">
        <v>6178</v>
      </c>
      <c r="F2296" s="13">
        <v>6177</v>
      </c>
      <c r="G2296" s="13">
        <v>12355</v>
      </c>
      <c r="H2296" s="13">
        <v>0</v>
      </c>
      <c r="I2296" s="13">
        <v>0</v>
      </c>
      <c r="J2296" s="13">
        <v>0</v>
      </c>
      <c r="K2296" s="15">
        <v>6178</v>
      </c>
      <c r="L2296" s="15">
        <v>6177</v>
      </c>
      <c r="M2296" s="15">
        <v>12355</v>
      </c>
      <c r="O2296" s="13"/>
      <c r="P2296" s="13"/>
    </row>
    <row r="2297" spans="1:16" ht="12.9" customHeight="1" x14ac:dyDescent="0.2">
      <c r="A2297" s="11" t="str">
        <f t="shared" si="44"/>
        <v>MACKAY1996</v>
      </c>
      <c r="B2297" s="3" t="s">
        <v>42</v>
      </c>
      <c r="C2297" s="12">
        <v>1996</v>
      </c>
      <c r="E2297" s="13">
        <v>6270</v>
      </c>
      <c r="F2297" s="13">
        <v>6263</v>
      </c>
      <c r="G2297" s="13">
        <v>12533</v>
      </c>
      <c r="H2297" s="13">
        <v>0</v>
      </c>
      <c r="I2297" s="13">
        <v>0</v>
      </c>
      <c r="J2297" s="13">
        <v>0</v>
      </c>
      <c r="K2297" s="15">
        <v>6270</v>
      </c>
      <c r="L2297" s="15">
        <v>6263</v>
      </c>
      <c r="M2297" s="15">
        <v>12533</v>
      </c>
      <c r="O2297" s="13"/>
      <c r="P2297" s="13"/>
    </row>
    <row r="2298" spans="1:16" ht="12.9" customHeight="1" x14ac:dyDescent="0.2">
      <c r="A2298" s="11" t="str">
        <f t="shared" si="44"/>
        <v>MACKAY1997</v>
      </c>
      <c r="B2298" s="3" t="s">
        <v>42</v>
      </c>
      <c r="C2298" s="12">
        <v>1997</v>
      </c>
      <c r="E2298" s="13">
        <v>6145</v>
      </c>
      <c r="F2298" s="13">
        <v>6157</v>
      </c>
      <c r="G2298" s="13">
        <v>12302</v>
      </c>
      <c r="H2298" s="13">
        <v>0</v>
      </c>
      <c r="I2298" s="13">
        <v>0</v>
      </c>
      <c r="J2298" s="13">
        <v>0</v>
      </c>
      <c r="K2298" s="15">
        <v>6145</v>
      </c>
      <c r="L2298" s="15">
        <v>6157</v>
      </c>
      <c r="M2298" s="15">
        <v>12302</v>
      </c>
      <c r="O2298" s="13"/>
      <c r="P2298" s="13"/>
    </row>
    <row r="2299" spans="1:16" ht="12.9" customHeight="1" x14ac:dyDescent="0.2">
      <c r="A2299" s="11" t="str">
        <f t="shared" si="44"/>
        <v>MACKAY1998</v>
      </c>
      <c r="B2299" s="3" t="s">
        <v>42</v>
      </c>
      <c r="C2299" s="12">
        <v>1998</v>
      </c>
      <c r="E2299" s="13">
        <v>6066</v>
      </c>
      <c r="F2299" s="13">
        <v>6062</v>
      </c>
      <c r="G2299" s="13">
        <v>12128</v>
      </c>
      <c r="H2299" s="13">
        <v>0</v>
      </c>
      <c r="I2299" s="13">
        <v>0</v>
      </c>
      <c r="J2299" s="13">
        <v>0</v>
      </c>
      <c r="K2299" s="15">
        <v>6066</v>
      </c>
      <c r="L2299" s="15">
        <v>6062</v>
      </c>
      <c r="M2299" s="15">
        <v>12128</v>
      </c>
      <c r="O2299" s="13"/>
      <c r="P2299" s="13"/>
    </row>
    <row r="2300" spans="1:16" ht="12.9" customHeight="1" x14ac:dyDescent="0.2">
      <c r="A2300" s="11" t="str">
        <f t="shared" si="44"/>
        <v>MACKAY1999</v>
      </c>
      <c r="B2300" s="3" t="s">
        <v>42</v>
      </c>
      <c r="C2300" s="12">
        <v>1999</v>
      </c>
      <c r="E2300" s="13">
        <v>6144</v>
      </c>
      <c r="F2300" s="13">
        <v>6152</v>
      </c>
      <c r="G2300" s="13">
        <v>12296</v>
      </c>
      <c r="H2300" s="13">
        <v>0</v>
      </c>
      <c r="I2300" s="13">
        <v>0</v>
      </c>
      <c r="J2300" s="13">
        <v>0</v>
      </c>
      <c r="K2300" s="15">
        <v>6144</v>
      </c>
      <c r="L2300" s="15">
        <v>6152</v>
      </c>
      <c r="M2300" s="15">
        <v>12296</v>
      </c>
      <c r="O2300" s="13"/>
      <c r="P2300" s="13"/>
    </row>
    <row r="2301" spans="1:16" ht="12.9" customHeight="1" x14ac:dyDescent="0.2">
      <c r="A2301" s="11" t="str">
        <f t="shared" si="44"/>
        <v>MACKAY2000</v>
      </c>
      <c r="B2301" s="3" t="s">
        <v>42</v>
      </c>
      <c r="C2301" s="12">
        <v>2000</v>
      </c>
      <c r="E2301" s="13">
        <v>6428</v>
      </c>
      <c r="F2301" s="13">
        <v>6450</v>
      </c>
      <c r="G2301" s="13">
        <v>12878</v>
      </c>
      <c r="H2301" s="13">
        <v>0</v>
      </c>
      <c r="I2301" s="13">
        <v>0</v>
      </c>
      <c r="J2301" s="13">
        <v>0</v>
      </c>
      <c r="K2301" s="15">
        <v>6428</v>
      </c>
      <c r="L2301" s="15">
        <v>6450</v>
      </c>
      <c r="M2301" s="15">
        <v>12878</v>
      </c>
      <c r="O2301" s="13"/>
      <c r="P2301" s="13"/>
    </row>
    <row r="2302" spans="1:16" ht="12.9" customHeight="1" x14ac:dyDescent="0.2">
      <c r="A2302" s="11" t="str">
        <f t="shared" si="44"/>
        <v>MACKAY2001</v>
      </c>
      <c r="B2302" s="95" t="s">
        <v>42</v>
      </c>
      <c r="C2302" s="88">
        <v>2001</v>
      </c>
      <c r="D2302" s="89"/>
      <c r="E2302" s="15">
        <v>6174</v>
      </c>
      <c r="F2302" s="15">
        <v>6185</v>
      </c>
      <c r="G2302" s="15">
        <v>12359</v>
      </c>
      <c r="H2302" s="90">
        <v>0</v>
      </c>
      <c r="I2302" s="90">
        <v>0</v>
      </c>
      <c r="J2302" s="15">
        <v>0</v>
      </c>
      <c r="K2302" s="15">
        <v>6174</v>
      </c>
      <c r="L2302" s="15">
        <v>6185</v>
      </c>
      <c r="M2302" s="15">
        <v>12359</v>
      </c>
      <c r="O2302" s="13"/>
      <c r="P2302" s="13"/>
    </row>
    <row r="2303" spans="1:16" ht="12.9" customHeight="1" x14ac:dyDescent="0.2">
      <c r="A2303" s="11" t="str">
        <f t="shared" si="44"/>
        <v>MACKAY2002</v>
      </c>
      <c r="B2303" s="3" t="s">
        <v>42</v>
      </c>
      <c r="C2303" s="12">
        <v>2002</v>
      </c>
      <c r="E2303" s="13">
        <v>4934</v>
      </c>
      <c r="F2303" s="13">
        <v>4942</v>
      </c>
      <c r="G2303" s="13">
        <v>9876</v>
      </c>
      <c r="H2303" s="13">
        <v>0</v>
      </c>
      <c r="I2303" s="13">
        <v>0</v>
      </c>
      <c r="J2303" s="13">
        <v>0</v>
      </c>
      <c r="K2303" s="15">
        <v>4934</v>
      </c>
      <c r="L2303" s="15">
        <v>4942</v>
      </c>
      <c r="M2303" s="15">
        <v>9876</v>
      </c>
      <c r="O2303" s="13"/>
      <c r="P2303" s="13"/>
    </row>
    <row r="2304" spans="1:16" ht="12.9" customHeight="1" x14ac:dyDescent="0.2">
      <c r="A2304" s="11" t="str">
        <f t="shared" si="44"/>
        <v>MACKAY2003</v>
      </c>
      <c r="B2304" s="95" t="s">
        <v>42</v>
      </c>
      <c r="C2304" s="88">
        <v>2003</v>
      </c>
      <c r="D2304" s="89"/>
      <c r="E2304" s="15">
        <v>3850</v>
      </c>
      <c r="F2304" s="15">
        <v>3850</v>
      </c>
      <c r="G2304" s="15">
        <v>7700</v>
      </c>
      <c r="H2304" s="90">
        <v>0</v>
      </c>
      <c r="I2304" s="90">
        <v>0</v>
      </c>
      <c r="J2304" s="15">
        <v>0</v>
      </c>
      <c r="K2304" s="15">
        <v>3850</v>
      </c>
      <c r="L2304" s="15">
        <v>3850</v>
      </c>
      <c r="M2304" s="15">
        <v>7700</v>
      </c>
      <c r="O2304" s="13"/>
      <c r="P2304" s="13"/>
    </row>
    <row r="2305" spans="1:16" ht="12.9" customHeight="1" x14ac:dyDescent="0.2">
      <c r="A2305" s="11" t="str">
        <f t="shared" si="44"/>
        <v>MACKAY2004</v>
      </c>
      <c r="B2305" s="3" t="s">
        <v>42</v>
      </c>
      <c r="C2305" s="12">
        <v>2004</v>
      </c>
      <c r="E2305" s="13">
        <v>4260</v>
      </c>
      <c r="F2305" s="13">
        <v>4191</v>
      </c>
      <c r="G2305" s="13">
        <v>8451</v>
      </c>
      <c r="H2305" s="13">
        <v>0</v>
      </c>
      <c r="I2305" s="13">
        <v>0</v>
      </c>
      <c r="J2305" s="13">
        <v>0</v>
      </c>
      <c r="K2305" s="15">
        <v>4260</v>
      </c>
      <c r="L2305" s="15">
        <v>4191</v>
      </c>
      <c r="M2305" s="15">
        <v>8451</v>
      </c>
      <c r="O2305" s="13"/>
      <c r="P2305" s="13"/>
    </row>
    <row r="2306" spans="1:16" ht="12.9" customHeight="1" x14ac:dyDescent="0.2">
      <c r="A2306" s="11" t="str">
        <f t="shared" si="44"/>
        <v>MACKAY2005</v>
      </c>
      <c r="B2306" s="3" t="s">
        <v>42</v>
      </c>
      <c r="C2306" s="12">
        <v>2005</v>
      </c>
      <c r="E2306" s="13">
        <v>4687</v>
      </c>
      <c r="F2306" s="13">
        <v>4664</v>
      </c>
      <c r="G2306" s="13">
        <v>9351</v>
      </c>
      <c r="H2306" s="13">
        <v>0</v>
      </c>
      <c r="I2306" s="13">
        <v>0</v>
      </c>
      <c r="J2306" s="13">
        <v>0</v>
      </c>
      <c r="K2306" s="15">
        <v>4687</v>
      </c>
      <c r="L2306" s="15">
        <v>4664</v>
      </c>
      <c r="M2306" s="15">
        <v>9351</v>
      </c>
      <c r="O2306" s="13"/>
      <c r="P2306" s="13"/>
    </row>
    <row r="2307" spans="1:16" ht="12.9" customHeight="1" x14ac:dyDescent="0.2">
      <c r="A2307" s="11" t="str">
        <f t="shared" si="44"/>
        <v>MACKAY2006</v>
      </c>
      <c r="B2307" s="93" t="s">
        <v>42</v>
      </c>
      <c r="C2307" s="88">
        <v>2006</v>
      </c>
      <c r="D2307" s="89"/>
      <c r="E2307" s="15">
        <v>4925</v>
      </c>
      <c r="F2307" s="15">
        <v>4885</v>
      </c>
      <c r="G2307" s="15">
        <v>9810</v>
      </c>
      <c r="H2307" s="15">
        <v>0</v>
      </c>
      <c r="I2307" s="15">
        <v>0</v>
      </c>
      <c r="J2307" s="15">
        <v>0</v>
      </c>
      <c r="K2307" s="15">
        <v>4925</v>
      </c>
      <c r="L2307" s="15">
        <v>4885</v>
      </c>
      <c r="M2307" s="15">
        <v>9810</v>
      </c>
      <c r="O2307" s="13"/>
      <c r="P2307" s="13"/>
    </row>
    <row r="2308" spans="1:16" ht="12.9" customHeight="1" x14ac:dyDescent="0.2">
      <c r="A2308" s="11" t="str">
        <f t="shared" si="44"/>
        <v>MACKAY2007</v>
      </c>
      <c r="B2308" s="3" t="s">
        <v>42</v>
      </c>
      <c r="C2308" s="12">
        <v>2007</v>
      </c>
      <c r="D2308" s="89"/>
      <c r="E2308" s="13">
        <v>5216</v>
      </c>
      <c r="F2308" s="13">
        <v>5108</v>
      </c>
      <c r="G2308" s="13">
        <v>10324</v>
      </c>
      <c r="H2308" s="13">
        <v>0</v>
      </c>
      <c r="I2308" s="13">
        <v>0</v>
      </c>
      <c r="J2308" s="13">
        <v>0</v>
      </c>
      <c r="K2308" s="15">
        <v>5216</v>
      </c>
      <c r="L2308" s="15">
        <v>5108</v>
      </c>
      <c r="M2308" s="15">
        <v>10324</v>
      </c>
      <c r="O2308" s="13"/>
      <c r="P2308" s="13"/>
    </row>
    <row r="2309" spans="1:16" ht="12.9" customHeight="1" x14ac:dyDescent="0.2">
      <c r="A2309" s="11" t="str">
        <f t="shared" si="44"/>
        <v>MACKAY2008</v>
      </c>
      <c r="B2309" s="3" t="s">
        <v>42</v>
      </c>
      <c r="C2309" s="12">
        <v>2008</v>
      </c>
      <c r="E2309" s="13">
        <v>5929</v>
      </c>
      <c r="F2309" s="13">
        <v>5722</v>
      </c>
      <c r="G2309" s="13">
        <v>11651</v>
      </c>
      <c r="H2309" s="13">
        <v>0</v>
      </c>
      <c r="I2309" s="13">
        <v>0</v>
      </c>
      <c r="J2309" s="13">
        <v>0</v>
      </c>
      <c r="K2309" s="15">
        <v>5929</v>
      </c>
      <c r="L2309" s="15">
        <v>5722</v>
      </c>
      <c r="M2309" s="15">
        <v>11651</v>
      </c>
      <c r="O2309" s="13"/>
      <c r="P2309" s="13"/>
    </row>
    <row r="2310" spans="1:16" ht="12.9" customHeight="1" x14ac:dyDescent="0.2">
      <c r="A2310" s="11" t="str">
        <f t="shared" si="44"/>
        <v>MACKAY2009</v>
      </c>
      <c r="B2310" s="95" t="s">
        <v>42</v>
      </c>
      <c r="C2310" s="88">
        <v>2009</v>
      </c>
      <c r="D2310" s="89"/>
      <c r="E2310" s="15">
        <v>6210</v>
      </c>
      <c r="F2310" s="15">
        <v>6162</v>
      </c>
      <c r="G2310" s="15">
        <v>12372</v>
      </c>
      <c r="H2310" s="90">
        <v>0</v>
      </c>
      <c r="I2310" s="90">
        <v>0</v>
      </c>
      <c r="J2310" s="15">
        <v>0</v>
      </c>
      <c r="K2310" s="15">
        <v>6210</v>
      </c>
      <c r="L2310" s="15">
        <v>6162</v>
      </c>
      <c r="M2310" s="15">
        <v>12372</v>
      </c>
      <c r="O2310" s="13"/>
      <c r="P2310" s="13"/>
    </row>
    <row r="2311" spans="1:16" ht="12.9" customHeight="1" x14ac:dyDescent="0.2">
      <c r="A2311" s="11" t="str">
        <f t="shared" si="44"/>
        <v>MACKAY2010</v>
      </c>
      <c r="B2311" s="3" t="s">
        <v>42</v>
      </c>
      <c r="C2311" s="12">
        <v>2010</v>
      </c>
      <c r="E2311" s="13">
        <v>7371</v>
      </c>
      <c r="F2311" s="13">
        <v>7361</v>
      </c>
      <c r="G2311" s="13">
        <v>14732</v>
      </c>
      <c r="H2311" s="13">
        <v>0</v>
      </c>
      <c r="I2311" s="13">
        <v>0</v>
      </c>
      <c r="J2311" s="13">
        <v>0</v>
      </c>
      <c r="K2311" s="15">
        <v>7371</v>
      </c>
      <c r="L2311" s="15">
        <v>7361</v>
      </c>
      <c r="M2311" s="15">
        <v>14732</v>
      </c>
      <c r="O2311" s="13"/>
      <c r="P2311" s="13"/>
    </row>
    <row r="2312" spans="1:16" ht="12.9" customHeight="1" x14ac:dyDescent="0.2">
      <c r="A2312" s="11" t="str">
        <f t="shared" si="44"/>
        <v>MACKAY2011</v>
      </c>
      <c r="B2312" s="95" t="s">
        <v>42</v>
      </c>
      <c r="C2312" s="88">
        <v>2011</v>
      </c>
      <c r="D2312" s="89"/>
      <c r="E2312" s="15">
        <v>7383</v>
      </c>
      <c r="F2312" s="15">
        <v>7362</v>
      </c>
      <c r="G2312" s="15">
        <v>14745</v>
      </c>
      <c r="H2312" s="90">
        <v>0</v>
      </c>
      <c r="I2312" s="90">
        <v>0</v>
      </c>
      <c r="J2312" s="15">
        <v>0</v>
      </c>
      <c r="K2312" s="15">
        <v>7383</v>
      </c>
      <c r="L2312" s="15">
        <v>7362</v>
      </c>
      <c r="M2312" s="15">
        <v>14745</v>
      </c>
      <c r="O2312" s="13"/>
      <c r="P2312" s="13"/>
    </row>
    <row r="2313" spans="1:16" ht="12.9" customHeight="1" x14ac:dyDescent="0.2">
      <c r="A2313" s="11" t="str">
        <f t="shared" ref="A2313:A2376" si="45">CONCATENATE(B2313,C2313)</f>
        <v>MACKAY2012</v>
      </c>
      <c r="B2313" s="93" t="s">
        <v>42</v>
      </c>
      <c r="C2313" s="88">
        <v>2012</v>
      </c>
      <c r="D2313" s="89"/>
      <c r="E2313" s="15">
        <v>7265</v>
      </c>
      <c r="F2313" s="15">
        <v>7256</v>
      </c>
      <c r="G2313" s="15">
        <v>14521</v>
      </c>
      <c r="H2313" s="15">
        <v>0</v>
      </c>
      <c r="I2313" s="15">
        <v>0</v>
      </c>
      <c r="J2313" s="15">
        <v>0</v>
      </c>
      <c r="K2313" s="15">
        <v>7265</v>
      </c>
      <c r="L2313" s="15">
        <v>7256</v>
      </c>
      <c r="M2313" s="15">
        <v>14521</v>
      </c>
      <c r="O2313" s="13"/>
      <c r="P2313" s="13"/>
    </row>
    <row r="2314" spans="1:16" ht="12.9" customHeight="1" x14ac:dyDescent="0.2">
      <c r="A2314" s="11" t="str">
        <f t="shared" si="45"/>
        <v>MACKAY2013</v>
      </c>
      <c r="B2314" s="3" t="s">
        <v>42</v>
      </c>
      <c r="C2314" s="12">
        <v>2013</v>
      </c>
      <c r="E2314" s="13">
        <v>7566</v>
      </c>
      <c r="F2314" s="13">
        <v>7564</v>
      </c>
      <c r="G2314" s="13">
        <v>15130</v>
      </c>
      <c r="H2314" s="13">
        <v>0</v>
      </c>
      <c r="I2314" s="13">
        <v>0</v>
      </c>
      <c r="J2314" s="13">
        <v>0</v>
      </c>
      <c r="K2314" s="15">
        <v>7566</v>
      </c>
      <c r="L2314" s="15">
        <v>7564</v>
      </c>
      <c r="M2314" s="15">
        <v>15130</v>
      </c>
      <c r="O2314" s="13"/>
      <c r="P2314" s="13"/>
    </row>
    <row r="2315" spans="1:16" ht="12.9" customHeight="1" x14ac:dyDescent="0.2">
      <c r="A2315" s="11" t="str">
        <f t="shared" si="45"/>
        <v>MACKAY2014</v>
      </c>
      <c r="B2315" s="95" t="s">
        <v>42</v>
      </c>
      <c r="C2315" s="88">
        <v>2014</v>
      </c>
      <c r="D2315" s="89"/>
      <c r="E2315" s="15">
        <v>6845</v>
      </c>
      <c r="F2315" s="15">
        <v>6828</v>
      </c>
      <c r="G2315" s="15">
        <v>13673</v>
      </c>
      <c r="H2315" s="90">
        <v>0</v>
      </c>
      <c r="I2315" s="90">
        <v>0</v>
      </c>
      <c r="J2315" s="15">
        <v>0</v>
      </c>
      <c r="K2315" s="15">
        <v>6845</v>
      </c>
      <c r="L2315" s="15">
        <v>6828</v>
      </c>
      <c r="M2315" s="15">
        <v>13673</v>
      </c>
      <c r="O2315" s="13"/>
      <c r="P2315" s="13"/>
    </row>
    <row r="2316" spans="1:16" ht="12.9" customHeight="1" x14ac:dyDescent="0.2">
      <c r="A2316" s="11" t="str">
        <f t="shared" si="45"/>
        <v>MACKAY2015</v>
      </c>
      <c r="B2316" s="93" t="s">
        <v>42</v>
      </c>
      <c r="C2316" s="88">
        <v>2015</v>
      </c>
      <c r="D2316" s="89"/>
      <c r="E2316" s="15">
        <v>6297</v>
      </c>
      <c r="F2316" s="15">
        <v>6277</v>
      </c>
      <c r="G2316" s="15">
        <v>12574</v>
      </c>
      <c r="H2316" s="15">
        <v>0</v>
      </c>
      <c r="I2316" s="15">
        <v>0</v>
      </c>
      <c r="J2316" s="15">
        <v>0</v>
      </c>
      <c r="K2316" s="15">
        <v>6297</v>
      </c>
      <c r="L2316" s="15">
        <v>6277</v>
      </c>
      <c r="M2316" s="15">
        <v>12574</v>
      </c>
      <c r="O2316" s="13"/>
      <c r="P2316" s="13"/>
    </row>
    <row r="2317" spans="1:16" ht="12.9" customHeight="1" x14ac:dyDescent="0.2">
      <c r="A2317" s="11" t="str">
        <f t="shared" si="45"/>
        <v>MACKAY2016</v>
      </c>
      <c r="B2317" s="3" t="s">
        <v>42</v>
      </c>
      <c r="C2317" s="12">
        <v>2016</v>
      </c>
      <c r="E2317" s="13">
        <v>5724</v>
      </c>
      <c r="F2317" s="13">
        <v>5713</v>
      </c>
      <c r="G2317" s="13">
        <v>11437</v>
      </c>
      <c r="H2317" s="13">
        <v>0</v>
      </c>
      <c r="I2317" s="13">
        <v>0</v>
      </c>
      <c r="J2317" s="13">
        <v>0</v>
      </c>
      <c r="K2317" s="15">
        <v>5724</v>
      </c>
      <c r="L2317" s="15">
        <v>5713</v>
      </c>
      <c r="M2317" s="15">
        <v>11437</v>
      </c>
      <c r="O2317" s="13"/>
      <c r="P2317" s="13"/>
    </row>
    <row r="2318" spans="1:16" ht="12.9" customHeight="1" x14ac:dyDescent="0.2">
      <c r="A2318" s="11" t="str">
        <f t="shared" si="45"/>
        <v>MACKAY2017</v>
      </c>
      <c r="B2318" s="3" t="s">
        <v>42</v>
      </c>
      <c r="C2318" s="12">
        <v>2017</v>
      </c>
      <c r="E2318" s="13">
        <v>5072</v>
      </c>
      <c r="F2318" s="13">
        <v>5062</v>
      </c>
      <c r="G2318" s="13">
        <v>10134</v>
      </c>
      <c r="H2318" s="13">
        <v>0</v>
      </c>
      <c r="I2318" s="13">
        <v>0</v>
      </c>
      <c r="J2318" s="13">
        <v>0</v>
      </c>
      <c r="K2318" s="15">
        <v>5072</v>
      </c>
      <c r="L2318" s="15">
        <v>5062</v>
      </c>
      <c r="M2318" s="15">
        <v>10134</v>
      </c>
      <c r="O2318" s="13"/>
      <c r="P2318" s="13"/>
    </row>
    <row r="2319" spans="1:16" ht="12.9" customHeight="1" x14ac:dyDescent="0.2">
      <c r="A2319" s="11" t="str">
        <f t="shared" si="45"/>
        <v>MACKAY2018</v>
      </c>
      <c r="B2319" s="3" t="s">
        <v>42</v>
      </c>
      <c r="C2319" s="12">
        <v>2018</v>
      </c>
      <c r="E2319" s="13">
        <v>5175</v>
      </c>
      <c r="F2319" s="13">
        <v>5157</v>
      </c>
      <c r="G2319" s="13">
        <v>10332</v>
      </c>
      <c r="H2319" s="13">
        <v>0</v>
      </c>
      <c r="I2319" s="13">
        <v>0</v>
      </c>
      <c r="J2319" s="13">
        <v>0</v>
      </c>
      <c r="K2319" s="15">
        <v>5175</v>
      </c>
      <c r="L2319" s="15">
        <v>5157</v>
      </c>
      <c r="M2319" s="15">
        <v>10332</v>
      </c>
      <c r="O2319" s="13"/>
      <c r="P2319" s="13"/>
    </row>
    <row r="2320" spans="1:16" ht="12.9" customHeight="1" x14ac:dyDescent="0.2">
      <c r="A2320" s="11" t="str">
        <f t="shared" si="45"/>
        <v>MACKAY2019</v>
      </c>
      <c r="B2320" s="3" t="s">
        <v>42</v>
      </c>
      <c r="C2320" s="12">
        <v>2019</v>
      </c>
      <c r="E2320" s="13">
        <v>5567</v>
      </c>
      <c r="F2320" s="13">
        <v>5561</v>
      </c>
      <c r="G2320" s="13">
        <v>11128</v>
      </c>
      <c r="H2320" s="13">
        <v>0</v>
      </c>
      <c r="I2320" s="13">
        <v>0</v>
      </c>
      <c r="J2320" s="13">
        <v>0</v>
      </c>
      <c r="K2320" s="15">
        <v>5567</v>
      </c>
      <c r="L2320" s="15">
        <v>5561</v>
      </c>
      <c r="M2320" s="15">
        <v>11128</v>
      </c>
      <c r="O2320" s="13"/>
      <c r="P2320" s="13"/>
    </row>
    <row r="2321" spans="1:16" ht="12.9" customHeight="1" x14ac:dyDescent="0.2">
      <c r="A2321" s="11" t="str">
        <f t="shared" si="45"/>
        <v>MACKAY2020</v>
      </c>
      <c r="B2321" s="95" t="s">
        <v>42</v>
      </c>
      <c r="C2321" s="88">
        <v>2020</v>
      </c>
      <c r="D2321" s="89"/>
      <c r="E2321" s="15">
        <v>3513</v>
      </c>
      <c r="F2321" s="15">
        <v>3487</v>
      </c>
      <c r="G2321" s="15">
        <v>7000</v>
      </c>
      <c r="H2321" s="90">
        <v>0</v>
      </c>
      <c r="I2321" s="90">
        <v>0</v>
      </c>
      <c r="J2321" s="15">
        <v>0</v>
      </c>
      <c r="K2321" s="15">
        <v>3513</v>
      </c>
      <c r="L2321" s="15">
        <v>3487</v>
      </c>
      <c r="M2321" s="15">
        <v>7000</v>
      </c>
      <c r="O2321" s="13"/>
      <c r="P2321" s="13"/>
    </row>
    <row r="2322" spans="1:16" ht="12.9" customHeight="1" x14ac:dyDescent="0.2">
      <c r="A2322" s="11" t="str">
        <f t="shared" si="45"/>
        <v>MACKAY2021</v>
      </c>
      <c r="B2322" s="95" t="s">
        <v>42</v>
      </c>
      <c r="C2322" s="88">
        <v>2021</v>
      </c>
      <c r="D2322" s="89"/>
      <c r="E2322" s="15">
        <v>4574</v>
      </c>
      <c r="F2322" s="15">
        <v>4532</v>
      </c>
      <c r="G2322" s="15">
        <v>9106</v>
      </c>
      <c r="H2322" s="90">
        <v>0</v>
      </c>
      <c r="I2322" s="90">
        <v>0</v>
      </c>
      <c r="J2322" s="15">
        <v>0</v>
      </c>
      <c r="K2322" s="15">
        <v>4574</v>
      </c>
      <c r="L2322" s="15">
        <v>4532</v>
      </c>
      <c r="M2322" s="15">
        <v>9106</v>
      </c>
      <c r="O2322" s="13"/>
      <c r="P2322" s="13"/>
    </row>
    <row r="2323" spans="1:16" ht="12.9" customHeight="1" x14ac:dyDescent="0.2">
      <c r="A2323" s="11" t="str">
        <f t="shared" si="45"/>
        <v>MACKAY2022</v>
      </c>
      <c r="B2323" s="3" t="s">
        <v>42</v>
      </c>
      <c r="C2323" s="12">
        <v>2022</v>
      </c>
      <c r="E2323" s="13">
        <v>4986</v>
      </c>
      <c r="F2323" s="13">
        <v>4997</v>
      </c>
      <c r="G2323" s="13">
        <v>9983</v>
      </c>
      <c r="H2323" s="13">
        <v>0</v>
      </c>
      <c r="I2323" s="13">
        <v>0</v>
      </c>
      <c r="J2323" s="13">
        <v>0</v>
      </c>
      <c r="K2323" s="15">
        <v>4986</v>
      </c>
      <c r="L2323" s="15">
        <v>4997</v>
      </c>
      <c r="M2323" s="15">
        <v>9983</v>
      </c>
      <c r="O2323" s="13"/>
      <c r="P2323" s="13"/>
    </row>
    <row r="2324" spans="1:16" ht="12.9" customHeight="1" x14ac:dyDescent="0.2">
      <c r="A2324" s="11" t="str">
        <f t="shared" si="45"/>
        <v>MACKAY2023</v>
      </c>
      <c r="B2324" s="95" t="s">
        <v>42</v>
      </c>
      <c r="C2324" s="88">
        <v>2023</v>
      </c>
      <c r="D2324" s="89"/>
      <c r="E2324" s="90">
        <v>5501</v>
      </c>
      <c r="F2324" s="90">
        <v>5444</v>
      </c>
      <c r="G2324" s="15">
        <v>10945</v>
      </c>
      <c r="H2324" s="90">
        <v>0</v>
      </c>
      <c r="I2324" s="90">
        <v>0</v>
      </c>
      <c r="J2324" s="15">
        <v>0</v>
      </c>
      <c r="K2324" s="15">
        <v>5501</v>
      </c>
      <c r="L2324" s="15">
        <v>5444</v>
      </c>
      <c r="M2324" s="15">
        <v>10945</v>
      </c>
      <c r="O2324" s="13"/>
      <c r="P2324" s="13"/>
    </row>
    <row r="2325" spans="1:16" ht="12.9" customHeight="1" x14ac:dyDescent="0.2">
      <c r="A2325" s="11" t="str">
        <f t="shared" si="45"/>
        <v>MACKAY2024</v>
      </c>
      <c r="B2325" s="3" t="s">
        <v>42</v>
      </c>
      <c r="C2325" s="12">
        <v>2024</v>
      </c>
      <c r="E2325" s="13">
        <v>5352</v>
      </c>
      <c r="F2325" s="13">
        <v>5296</v>
      </c>
      <c r="G2325" s="13">
        <v>10648</v>
      </c>
      <c r="H2325" s="13">
        <v>0</v>
      </c>
      <c r="I2325" s="13">
        <v>0</v>
      </c>
      <c r="J2325" s="13">
        <v>0</v>
      </c>
      <c r="K2325" s="15">
        <v>5352</v>
      </c>
      <c r="L2325" s="15">
        <v>5296</v>
      </c>
      <c r="M2325" s="15">
        <v>10648</v>
      </c>
      <c r="O2325" s="13"/>
      <c r="P2325" s="13"/>
    </row>
    <row r="2326" spans="1:16" ht="12.9" customHeight="1" x14ac:dyDescent="0.2">
      <c r="A2326" s="11" t="str">
        <f t="shared" si="45"/>
        <v>MANINGRIDA1985</v>
      </c>
      <c r="B2326" s="95" t="s">
        <v>41</v>
      </c>
      <c r="C2326" s="88">
        <v>1985</v>
      </c>
      <c r="D2326" s="89"/>
      <c r="E2326" s="15">
        <v>231</v>
      </c>
      <c r="F2326" s="15">
        <v>231</v>
      </c>
      <c r="G2326" s="15">
        <v>462</v>
      </c>
      <c r="H2326" s="90">
        <v>0</v>
      </c>
      <c r="I2326" s="90">
        <v>0</v>
      </c>
      <c r="J2326" s="15">
        <v>0</v>
      </c>
      <c r="K2326" s="15">
        <v>231</v>
      </c>
      <c r="L2326" s="15">
        <v>231</v>
      </c>
      <c r="M2326" s="15">
        <v>462</v>
      </c>
      <c r="O2326" s="13"/>
      <c r="P2326" s="13"/>
    </row>
    <row r="2327" spans="1:16" ht="12.9" customHeight="1" x14ac:dyDescent="0.2">
      <c r="A2327" s="11" t="str">
        <f t="shared" si="45"/>
        <v>MANINGRIDA1988</v>
      </c>
      <c r="B2327" s="95" t="s">
        <v>41</v>
      </c>
      <c r="C2327" s="88">
        <v>1988</v>
      </c>
      <c r="D2327" s="89"/>
      <c r="E2327" s="15">
        <v>1</v>
      </c>
      <c r="F2327" s="15">
        <v>1</v>
      </c>
      <c r="G2327" s="15">
        <v>2</v>
      </c>
      <c r="H2327" s="15">
        <v>0</v>
      </c>
      <c r="I2327" s="15">
        <v>0</v>
      </c>
      <c r="J2327" s="15">
        <v>0</v>
      </c>
      <c r="K2327" s="15">
        <v>1</v>
      </c>
      <c r="L2327" s="15">
        <v>1</v>
      </c>
      <c r="M2327" s="15">
        <v>2</v>
      </c>
      <c r="O2327" s="13"/>
      <c r="P2327" s="13"/>
    </row>
    <row r="2328" spans="1:16" ht="12.9" customHeight="1" x14ac:dyDescent="0.2">
      <c r="A2328" s="11" t="str">
        <f t="shared" si="45"/>
        <v>MANINGRIDA1991</v>
      </c>
      <c r="B2328" s="3" t="s">
        <v>41</v>
      </c>
      <c r="C2328" s="12">
        <v>1991</v>
      </c>
      <c r="E2328" s="13">
        <v>39</v>
      </c>
      <c r="F2328" s="13">
        <v>39</v>
      </c>
      <c r="G2328" s="13">
        <v>78</v>
      </c>
      <c r="H2328" s="13">
        <v>0</v>
      </c>
      <c r="I2328" s="13">
        <v>0</v>
      </c>
      <c r="J2328" s="13">
        <v>0</v>
      </c>
      <c r="K2328" s="15">
        <v>39</v>
      </c>
      <c r="L2328" s="15">
        <v>39</v>
      </c>
      <c r="M2328" s="15">
        <v>78</v>
      </c>
      <c r="O2328" s="13"/>
      <c r="P2328" s="13"/>
    </row>
    <row r="2329" spans="1:16" ht="12.9" customHeight="1" x14ac:dyDescent="0.2">
      <c r="A2329" s="11" t="str">
        <f t="shared" si="45"/>
        <v>MANINGRIDA1992</v>
      </c>
      <c r="B2329" s="95" t="s">
        <v>41</v>
      </c>
      <c r="C2329" s="88">
        <v>1992</v>
      </c>
      <c r="D2329" s="89"/>
      <c r="E2329" s="15">
        <v>1975</v>
      </c>
      <c r="F2329" s="15">
        <v>1960</v>
      </c>
      <c r="G2329" s="15">
        <v>3935</v>
      </c>
      <c r="H2329" s="90">
        <v>0</v>
      </c>
      <c r="I2329" s="90">
        <v>0</v>
      </c>
      <c r="J2329" s="15">
        <v>0</v>
      </c>
      <c r="K2329" s="15">
        <v>1975</v>
      </c>
      <c r="L2329" s="15">
        <v>1960</v>
      </c>
      <c r="M2329" s="15">
        <v>3935</v>
      </c>
      <c r="O2329" s="13"/>
      <c r="P2329" s="13"/>
    </row>
    <row r="2330" spans="1:16" ht="12.9" customHeight="1" x14ac:dyDescent="0.2">
      <c r="A2330" s="11" t="str">
        <f t="shared" si="45"/>
        <v>MANINGRIDA1993</v>
      </c>
      <c r="B2330" s="95" t="s">
        <v>41</v>
      </c>
      <c r="C2330" s="88">
        <v>1993</v>
      </c>
      <c r="D2330" s="89"/>
      <c r="E2330" s="15">
        <v>2376</v>
      </c>
      <c r="F2330" s="15">
        <v>2376</v>
      </c>
      <c r="G2330" s="15">
        <v>4752</v>
      </c>
      <c r="H2330" s="90">
        <v>0</v>
      </c>
      <c r="I2330" s="90">
        <v>0</v>
      </c>
      <c r="J2330" s="15">
        <v>0</v>
      </c>
      <c r="K2330" s="15">
        <v>2376</v>
      </c>
      <c r="L2330" s="15">
        <v>2376</v>
      </c>
      <c r="M2330" s="15">
        <v>4752</v>
      </c>
      <c r="O2330" s="13"/>
      <c r="P2330" s="13"/>
    </row>
    <row r="2331" spans="1:16" ht="12.9" customHeight="1" x14ac:dyDescent="0.2">
      <c r="A2331" s="11" t="str">
        <f t="shared" si="45"/>
        <v>MANINGRIDA1994</v>
      </c>
      <c r="B2331" s="91" t="s">
        <v>41</v>
      </c>
      <c r="C2331" s="16">
        <v>1994</v>
      </c>
      <c r="D2331" s="89"/>
      <c r="E2331" s="92">
        <v>2287</v>
      </c>
      <c r="F2331" s="92">
        <v>2287</v>
      </c>
      <c r="G2331" s="92">
        <v>4574</v>
      </c>
      <c r="H2331" s="92">
        <v>0</v>
      </c>
      <c r="I2331" s="92">
        <v>0</v>
      </c>
      <c r="J2331" s="92">
        <v>0</v>
      </c>
      <c r="K2331" s="15">
        <v>2287</v>
      </c>
      <c r="L2331" s="15">
        <v>2287</v>
      </c>
      <c r="M2331" s="15">
        <v>4574</v>
      </c>
      <c r="O2331" s="13"/>
      <c r="P2331" s="13"/>
    </row>
    <row r="2332" spans="1:16" ht="12.9" customHeight="1" x14ac:dyDescent="0.2">
      <c r="A2332" s="11" t="str">
        <f t="shared" si="45"/>
        <v>MANINGRIDA1995</v>
      </c>
      <c r="B2332" s="3" t="s">
        <v>41</v>
      </c>
      <c r="C2332" s="12">
        <v>1995</v>
      </c>
      <c r="E2332" s="13">
        <v>2573</v>
      </c>
      <c r="F2332" s="13">
        <v>2573</v>
      </c>
      <c r="G2332" s="13">
        <v>5146</v>
      </c>
      <c r="H2332" s="13">
        <v>0</v>
      </c>
      <c r="I2332" s="13">
        <v>0</v>
      </c>
      <c r="J2332" s="13">
        <v>0</v>
      </c>
      <c r="K2332" s="15">
        <v>2573</v>
      </c>
      <c r="L2332" s="15">
        <v>2573</v>
      </c>
      <c r="M2332" s="15">
        <v>5146</v>
      </c>
      <c r="O2332" s="13"/>
      <c r="P2332" s="13"/>
    </row>
    <row r="2333" spans="1:16" ht="12.9" customHeight="1" x14ac:dyDescent="0.2">
      <c r="A2333" s="11" t="str">
        <f t="shared" si="45"/>
        <v>MANINGRIDA1996</v>
      </c>
      <c r="B2333" s="3" t="s">
        <v>41</v>
      </c>
      <c r="C2333" s="12">
        <v>1996</v>
      </c>
      <c r="E2333" s="13">
        <v>2794</v>
      </c>
      <c r="F2333" s="13">
        <v>2794</v>
      </c>
      <c r="G2333" s="13">
        <v>5588</v>
      </c>
      <c r="H2333" s="13">
        <v>0</v>
      </c>
      <c r="I2333" s="13">
        <v>0</v>
      </c>
      <c r="J2333" s="13">
        <v>0</v>
      </c>
      <c r="K2333" s="15">
        <v>2794</v>
      </c>
      <c r="L2333" s="15">
        <v>2794</v>
      </c>
      <c r="M2333" s="15">
        <v>5588</v>
      </c>
      <c r="O2333" s="13"/>
      <c r="P2333" s="13"/>
    </row>
    <row r="2334" spans="1:16" ht="12.9" customHeight="1" x14ac:dyDescent="0.2">
      <c r="A2334" s="11" t="str">
        <f t="shared" si="45"/>
        <v>MANINGRIDA1997</v>
      </c>
      <c r="B2334" s="3" t="s">
        <v>41</v>
      </c>
      <c r="C2334" s="12">
        <v>1997</v>
      </c>
      <c r="E2334" s="13">
        <v>3122</v>
      </c>
      <c r="F2334" s="13">
        <v>3122</v>
      </c>
      <c r="G2334" s="13">
        <v>6244</v>
      </c>
      <c r="H2334" s="13">
        <v>0</v>
      </c>
      <c r="I2334" s="13">
        <v>0</v>
      </c>
      <c r="J2334" s="13">
        <v>0</v>
      </c>
      <c r="K2334" s="15">
        <v>3122</v>
      </c>
      <c r="L2334" s="15">
        <v>3122</v>
      </c>
      <c r="M2334" s="15">
        <v>6244</v>
      </c>
      <c r="O2334" s="13"/>
      <c r="P2334" s="13"/>
    </row>
    <row r="2335" spans="1:16" ht="12.9" customHeight="1" x14ac:dyDescent="0.2">
      <c r="A2335" s="11" t="str">
        <f t="shared" si="45"/>
        <v>MANINGRIDA1998</v>
      </c>
      <c r="B2335" s="3" t="s">
        <v>41</v>
      </c>
      <c r="C2335" s="12">
        <v>1998</v>
      </c>
      <c r="E2335" s="13">
        <v>3365</v>
      </c>
      <c r="F2335" s="13">
        <v>3365</v>
      </c>
      <c r="G2335" s="13">
        <v>6730</v>
      </c>
      <c r="H2335" s="13">
        <v>0</v>
      </c>
      <c r="I2335" s="13">
        <v>0</v>
      </c>
      <c r="J2335" s="13">
        <v>0</v>
      </c>
      <c r="K2335" s="15">
        <v>3365</v>
      </c>
      <c r="L2335" s="15">
        <v>3365</v>
      </c>
      <c r="M2335" s="15">
        <v>6730</v>
      </c>
      <c r="O2335" s="13"/>
      <c r="P2335" s="13"/>
    </row>
    <row r="2336" spans="1:16" ht="12.9" customHeight="1" x14ac:dyDescent="0.2">
      <c r="A2336" s="11" t="str">
        <f t="shared" si="45"/>
        <v>MANINGRIDA1999</v>
      </c>
      <c r="B2336" s="3" t="s">
        <v>41</v>
      </c>
      <c r="C2336" s="12">
        <v>1999</v>
      </c>
      <c r="E2336" s="13">
        <v>2966</v>
      </c>
      <c r="F2336" s="13">
        <v>2966</v>
      </c>
      <c r="G2336" s="13">
        <v>5932</v>
      </c>
      <c r="H2336" s="13">
        <v>0</v>
      </c>
      <c r="I2336" s="13">
        <v>0</v>
      </c>
      <c r="J2336" s="13">
        <v>0</v>
      </c>
      <c r="K2336" s="15">
        <v>2966</v>
      </c>
      <c r="L2336" s="15">
        <v>2966</v>
      </c>
      <c r="M2336" s="15">
        <v>5932</v>
      </c>
      <c r="O2336" s="13"/>
      <c r="P2336" s="13"/>
    </row>
    <row r="2337" spans="1:16" ht="12.9" customHeight="1" x14ac:dyDescent="0.2">
      <c r="A2337" s="11" t="str">
        <f t="shared" si="45"/>
        <v>MANINGRIDA2000</v>
      </c>
      <c r="B2337" s="3" t="s">
        <v>41</v>
      </c>
      <c r="C2337" s="12">
        <v>2000</v>
      </c>
      <c r="E2337" s="13">
        <v>2167</v>
      </c>
      <c r="F2337" s="13">
        <v>2214</v>
      </c>
      <c r="G2337" s="13">
        <v>4381</v>
      </c>
      <c r="H2337" s="13">
        <v>0</v>
      </c>
      <c r="I2337" s="13">
        <v>0</v>
      </c>
      <c r="J2337" s="13">
        <v>0</v>
      </c>
      <c r="K2337" s="15">
        <v>2167</v>
      </c>
      <c r="L2337" s="15">
        <v>2214</v>
      </c>
      <c r="M2337" s="15">
        <v>4381</v>
      </c>
      <c r="O2337" s="13"/>
      <c r="P2337" s="13"/>
    </row>
    <row r="2338" spans="1:16" ht="12.9" customHeight="1" x14ac:dyDescent="0.2">
      <c r="A2338" s="11" t="str">
        <f t="shared" si="45"/>
        <v>MANINGRIDA2001</v>
      </c>
      <c r="B2338" s="3" t="s">
        <v>41</v>
      </c>
      <c r="C2338" s="12">
        <v>2001</v>
      </c>
      <c r="E2338" s="13">
        <v>2110</v>
      </c>
      <c r="F2338" s="13">
        <v>2174</v>
      </c>
      <c r="G2338" s="13">
        <v>4284</v>
      </c>
      <c r="H2338" s="13">
        <v>0</v>
      </c>
      <c r="I2338" s="13">
        <v>0</v>
      </c>
      <c r="J2338" s="13">
        <v>0</v>
      </c>
      <c r="K2338" s="15">
        <v>2110</v>
      </c>
      <c r="L2338" s="15">
        <v>2174</v>
      </c>
      <c r="M2338" s="15">
        <v>4284</v>
      </c>
      <c r="O2338" s="13"/>
      <c r="P2338" s="13"/>
    </row>
    <row r="2339" spans="1:16" ht="12.9" customHeight="1" x14ac:dyDescent="0.2">
      <c r="A2339" s="11" t="str">
        <f t="shared" si="45"/>
        <v>MANINGRIDA2002</v>
      </c>
      <c r="B2339" s="3" t="s">
        <v>41</v>
      </c>
      <c r="C2339" s="12">
        <v>2002</v>
      </c>
      <c r="E2339" s="13">
        <v>1752</v>
      </c>
      <c r="F2339" s="13">
        <v>1785</v>
      </c>
      <c r="G2339" s="13">
        <v>3537</v>
      </c>
      <c r="H2339" s="13">
        <v>0</v>
      </c>
      <c r="I2339" s="13">
        <v>0</v>
      </c>
      <c r="J2339" s="13">
        <v>0</v>
      </c>
      <c r="K2339" s="15">
        <v>1752</v>
      </c>
      <c r="L2339" s="15">
        <v>1785</v>
      </c>
      <c r="M2339" s="15">
        <v>3537</v>
      </c>
      <c r="O2339" s="13"/>
      <c r="P2339" s="13"/>
    </row>
    <row r="2340" spans="1:16" ht="12.9" customHeight="1" x14ac:dyDescent="0.2">
      <c r="A2340" s="11" t="str">
        <f t="shared" si="45"/>
        <v>MANINGRIDA2003</v>
      </c>
      <c r="B2340" s="95" t="s">
        <v>41</v>
      </c>
      <c r="C2340" s="88">
        <v>2003</v>
      </c>
      <c r="D2340" s="89"/>
      <c r="E2340" s="15">
        <v>1405</v>
      </c>
      <c r="F2340" s="15">
        <v>1411</v>
      </c>
      <c r="G2340" s="15">
        <v>2816</v>
      </c>
      <c r="H2340" s="90">
        <v>0</v>
      </c>
      <c r="I2340" s="90">
        <v>0</v>
      </c>
      <c r="J2340" s="15">
        <v>0</v>
      </c>
      <c r="K2340" s="15">
        <v>1405</v>
      </c>
      <c r="L2340" s="15">
        <v>1411</v>
      </c>
      <c r="M2340" s="15">
        <v>2816</v>
      </c>
      <c r="O2340" s="13"/>
      <c r="P2340" s="13"/>
    </row>
    <row r="2341" spans="1:16" ht="12.9" customHeight="1" x14ac:dyDescent="0.2">
      <c r="A2341" s="11" t="str">
        <f t="shared" si="45"/>
        <v>MANINGRIDA2004</v>
      </c>
      <c r="B2341" s="93" t="s">
        <v>41</v>
      </c>
      <c r="C2341" s="12">
        <v>2004</v>
      </c>
      <c r="D2341" s="89"/>
      <c r="E2341" s="94">
        <v>1271</v>
      </c>
      <c r="F2341" s="94">
        <v>1270</v>
      </c>
      <c r="G2341" s="94">
        <v>2541</v>
      </c>
      <c r="H2341" s="94">
        <v>0</v>
      </c>
      <c r="I2341" s="94">
        <v>0</v>
      </c>
      <c r="J2341" s="94">
        <v>0</v>
      </c>
      <c r="K2341" s="15">
        <v>1271</v>
      </c>
      <c r="L2341" s="15">
        <v>1270</v>
      </c>
      <c r="M2341" s="15">
        <v>2541</v>
      </c>
      <c r="O2341" s="13"/>
      <c r="P2341" s="13"/>
    </row>
    <row r="2342" spans="1:16" ht="12.9" customHeight="1" x14ac:dyDescent="0.2">
      <c r="A2342" s="11" t="str">
        <f t="shared" si="45"/>
        <v>MANINGRIDA2005</v>
      </c>
      <c r="B2342" s="3" t="s">
        <v>41</v>
      </c>
      <c r="C2342" s="12">
        <v>2005</v>
      </c>
      <c r="E2342" s="13">
        <v>1265</v>
      </c>
      <c r="F2342" s="13">
        <v>1259</v>
      </c>
      <c r="G2342" s="13">
        <v>2524</v>
      </c>
      <c r="H2342" s="13">
        <v>0</v>
      </c>
      <c r="I2342" s="13">
        <v>0</v>
      </c>
      <c r="J2342" s="13">
        <v>0</v>
      </c>
      <c r="K2342" s="15">
        <v>1265</v>
      </c>
      <c r="L2342" s="15">
        <v>1259</v>
      </c>
      <c r="M2342" s="15">
        <v>2524</v>
      </c>
      <c r="O2342" s="13"/>
      <c r="P2342" s="13"/>
    </row>
    <row r="2343" spans="1:16" ht="12.9" customHeight="1" x14ac:dyDescent="0.2">
      <c r="A2343" s="11" t="str">
        <f t="shared" si="45"/>
        <v>MANINGRIDA2006</v>
      </c>
      <c r="B2343" s="95" t="s">
        <v>41</v>
      </c>
      <c r="C2343" s="88">
        <v>2006</v>
      </c>
      <c r="D2343" s="89"/>
      <c r="E2343" s="15">
        <v>1091</v>
      </c>
      <c r="F2343" s="15">
        <v>1102</v>
      </c>
      <c r="G2343" s="15">
        <v>2193</v>
      </c>
      <c r="H2343" s="90">
        <v>0</v>
      </c>
      <c r="I2343" s="90">
        <v>0</v>
      </c>
      <c r="J2343" s="15">
        <v>0</v>
      </c>
      <c r="K2343" s="15">
        <v>1091</v>
      </c>
      <c r="L2343" s="15">
        <v>1102</v>
      </c>
      <c r="M2343" s="15">
        <v>2193</v>
      </c>
      <c r="O2343" s="13"/>
      <c r="P2343" s="13"/>
    </row>
    <row r="2344" spans="1:16" ht="12.9" customHeight="1" x14ac:dyDescent="0.2">
      <c r="A2344" s="11" t="str">
        <f t="shared" si="45"/>
        <v>MANINGRIDA2007</v>
      </c>
      <c r="B2344" s="91" t="s">
        <v>41</v>
      </c>
      <c r="C2344" s="16">
        <v>2007</v>
      </c>
      <c r="D2344" s="89"/>
      <c r="E2344" s="92">
        <v>1223</v>
      </c>
      <c r="F2344" s="92">
        <v>1237</v>
      </c>
      <c r="G2344" s="92">
        <v>2460</v>
      </c>
      <c r="H2344" s="92">
        <v>0</v>
      </c>
      <c r="I2344" s="92">
        <v>0</v>
      </c>
      <c r="J2344" s="92">
        <v>0</v>
      </c>
      <c r="K2344" s="15">
        <v>1223</v>
      </c>
      <c r="L2344" s="15">
        <v>1237</v>
      </c>
      <c r="M2344" s="15">
        <v>2460</v>
      </c>
      <c r="O2344" s="13"/>
      <c r="P2344" s="13"/>
    </row>
    <row r="2345" spans="1:16" ht="12.9" customHeight="1" x14ac:dyDescent="0.2">
      <c r="A2345" s="11" t="str">
        <f t="shared" si="45"/>
        <v>MANINGRIDA2008</v>
      </c>
      <c r="B2345" s="95" t="s">
        <v>41</v>
      </c>
      <c r="C2345" s="88">
        <v>2008</v>
      </c>
      <c r="D2345" s="89"/>
      <c r="E2345" s="15">
        <v>1218</v>
      </c>
      <c r="F2345" s="15">
        <v>1228</v>
      </c>
      <c r="G2345" s="15">
        <v>2446</v>
      </c>
      <c r="H2345" s="90">
        <v>0</v>
      </c>
      <c r="I2345" s="90">
        <v>0</v>
      </c>
      <c r="J2345" s="15">
        <v>0</v>
      </c>
      <c r="K2345" s="15">
        <v>1218</v>
      </c>
      <c r="L2345" s="15">
        <v>1228</v>
      </c>
      <c r="M2345" s="15">
        <v>2446</v>
      </c>
      <c r="O2345" s="13"/>
      <c r="P2345" s="13"/>
    </row>
    <row r="2346" spans="1:16" ht="12.9" customHeight="1" x14ac:dyDescent="0.2">
      <c r="A2346" s="11" t="str">
        <f t="shared" si="45"/>
        <v>MANINGRIDA2009</v>
      </c>
      <c r="B2346" s="95" t="s">
        <v>41</v>
      </c>
      <c r="C2346" s="88">
        <v>2009</v>
      </c>
      <c r="D2346" s="89"/>
      <c r="E2346" s="15">
        <v>1238</v>
      </c>
      <c r="F2346" s="15">
        <v>1243</v>
      </c>
      <c r="G2346" s="15">
        <v>2481</v>
      </c>
      <c r="H2346" s="90">
        <v>0</v>
      </c>
      <c r="I2346" s="90">
        <v>0</v>
      </c>
      <c r="J2346" s="15">
        <v>0</v>
      </c>
      <c r="K2346" s="15">
        <v>1238</v>
      </c>
      <c r="L2346" s="15">
        <v>1243</v>
      </c>
      <c r="M2346" s="15">
        <v>2481</v>
      </c>
      <c r="O2346" s="13"/>
      <c r="P2346" s="13"/>
    </row>
    <row r="2347" spans="1:16" ht="12.9" customHeight="1" x14ac:dyDescent="0.2">
      <c r="A2347" s="11" t="str">
        <f t="shared" si="45"/>
        <v>MANINGRIDA2010</v>
      </c>
      <c r="B2347" s="3" t="s">
        <v>41</v>
      </c>
      <c r="C2347" s="12">
        <v>2010</v>
      </c>
      <c r="E2347" s="13">
        <v>1212</v>
      </c>
      <c r="F2347" s="13">
        <v>1214</v>
      </c>
      <c r="G2347" s="13">
        <v>2426</v>
      </c>
      <c r="H2347" s="13">
        <v>0</v>
      </c>
      <c r="I2347" s="13">
        <v>0</v>
      </c>
      <c r="J2347" s="13">
        <v>0</v>
      </c>
      <c r="K2347" s="15">
        <v>1212</v>
      </c>
      <c r="L2347" s="15">
        <v>1214</v>
      </c>
      <c r="M2347" s="15">
        <v>2426</v>
      </c>
      <c r="O2347" s="13"/>
      <c r="P2347" s="13"/>
    </row>
    <row r="2348" spans="1:16" ht="12.9" customHeight="1" x14ac:dyDescent="0.2">
      <c r="A2348" s="11" t="str">
        <f t="shared" si="45"/>
        <v>MANINGRIDA2011</v>
      </c>
      <c r="B2348" s="3" t="s">
        <v>41</v>
      </c>
      <c r="C2348" s="12">
        <v>2011</v>
      </c>
      <c r="E2348" s="13">
        <v>1229</v>
      </c>
      <c r="F2348" s="13">
        <v>1230</v>
      </c>
      <c r="G2348" s="13">
        <v>2459</v>
      </c>
      <c r="H2348" s="13">
        <v>0</v>
      </c>
      <c r="I2348" s="13">
        <v>0</v>
      </c>
      <c r="J2348" s="13">
        <v>0</v>
      </c>
      <c r="K2348" s="15">
        <v>1229</v>
      </c>
      <c r="L2348" s="15">
        <v>1230</v>
      </c>
      <c r="M2348" s="15">
        <v>2459</v>
      </c>
      <c r="O2348" s="13"/>
      <c r="P2348" s="13"/>
    </row>
    <row r="2349" spans="1:16" ht="12.9" customHeight="1" x14ac:dyDescent="0.2">
      <c r="A2349" s="11" t="str">
        <f t="shared" si="45"/>
        <v>MANINGRIDA2012</v>
      </c>
      <c r="B2349" s="3" t="s">
        <v>41</v>
      </c>
      <c r="C2349" s="12">
        <v>2012</v>
      </c>
      <c r="E2349" s="13">
        <v>1242</v>
      </c>
      <c r="F2349" s="13">
        <v>1238</v>
      </c>
      <c r="G2349" s="13">
        <v>2480</v>
      </c>
      <c r="H2349" s="13">
        <v>0</v>
      </c>
      <c r="I2349" s="13">
        <v>0</v>
      </c>
      <c r="J2349" s="13">
        <v>0</v>
      </c>
      <c r="K2349" s="15">
        <v>1242</v>
      </c>
      <c r="L2349" s="15">
        <v>1238</v>
      </c>
      <c r="M2349" s="15">
        <v>2480</v>
      </c>
      <c r="O2349" s="13"/>
      <c r="P2349" s="13"/>
    </row>
    <row r="2350" spans="1:16" ht="12.9" customHeight="1" x14ac:dyDescent="0.2">
      <c r="A2350" s="11" t="str">
        <f t="shared" si="45"/>
        <v>MANINGRIDA2013</v>
      </c>
      <c r="B2350" s="95" t="s">
        <v>41</v>
      </c>
      <c r="C2350" s="88">
        <v>2013</v>
      </c>
      <c r="D2350" s="89"/>
      <c r="E2350" s="15">
        <v>1240</v>
      </c>
      <c r="F2350" s="15">
        <v>1233</v>
      </c>
      <c r="G2350" s="15">
        <v>2473</v>
      </c>
      <c r="H2350" s="90">
        <v>0</v>
      </c>
      <c r="I2350" s="90">
        <v>0</v>
      </c>
      <c r="J2350" s="15">
        <v>0</v>
      </c>
      <c r="K2350" s="15">
        <v>1240</v>
      </c>
      <c r="L2350" s="15">
        <v>1233</v>
      </c>
      <c r="M2350" s="15">
        <v>2473</v>
      </c>
      <c r="O2350" s="13"/>
      <c r="P2350" s="13"/>
    </row>
    <row r="2351" spans="1:16" ht="12.9" customHeight="1" x14ac:dyDescent="0.2">
      <c r="A2351" s="11" t="str">
        <f t="shared" si="45"/>
        <v>MANINGRIDA2014</v>
      </c>
      <c r="B2351" s="3" t="s">
        <v>41</v>
      </c>
      <c r="C2351" s="12">
        <v>2014</v>
      </c>
      <c r="E2351" s="13">
        <v>1225</v>
      </c>
      <c r="F2351" s="13">
        <v>1223</v>
      </c>
      <c r="G2351" s="13">
        <v>2448</v>
      </c>
      <c r="H2351" s="13">
        <v>0</v>
      </c>
      <c r="I2351" s="13">
        <v>0</v>
      </c>
      <c r="J2351" s="13">
        <v>0</v>
      </c>
      <c r="K2351" s="15">
        <v>1225</v>
      </c>
      <c r="L2351" s="15">
        <v>1223</v>
      </c>
      <c r="M2351" s="15">
        <v>2448</v>
      </c>
      <c r="O2351" s="13"/>
      <c r="P2351" s="13"/>
    </row>
    <row r="2352" spans="1:16" ht="12.9" customHeight="1" x14ac:dyDescent="0.2">
      <c r="A2352" s="11" t="str">
        <f t="shared" si="45"/>
        <v>MANINGRIDA2015</v>
      </c>
      <c r="B2352" s="3" t="s">
        <v>41</v>
      </c>
      <c r="C2352" s="12">
        <v>2015</v>
      </c>
      <c r="E2352" s="13">
        <v>1199</v>
      </c>
      <c r="F2352" s="13">
        <v>1199</v>
      </c>
      <c r="G2352" s="13">
        <v>2398</v>
      </c>
      <c r="H2352" s="13">
        <v>0</v>
      </c>
      <c r="I2352" s="13">
        <v>0</v>
      </c>
      <c r="J2352" s="13">
        <v>0</v>
      </c>
      <c r="K2352" s="15">
        <v>1199</v>
      </c>
      <c r="L2352" s="15">
        <v>1199</v>
      </c>
      <c r="M2352" s="15">
        <v>2398</v>
      </c>
      <c r="O2352" s="13"/>
      <c r="P2352" s="13"/>
    </row>
    <row r="2353" spans="1:16" ht="12.9" customHeight="1" x14ac:dyDescent="0.2">
      <c r="A2353" s="11" t="str">
        <f t="shared" si="45"/>
        <v>MANINGRIDA2016</v>
      </c>
      <c r="B2353" s="95" t="s">
        <v>41</v>
      </c>
      <c r="C2353" s="88">
        <v>2016</v>
      </c>
      <c r="D2353" s="89"/>
      <c r="E2353" s="15">
        <v>1201</v>
      </c>
      <c r="F2353" s="15">
        <v>1203</v>
      </c>
      <c r="G2353" s="15">
        <v>2404</v>
      </c>
      <c r="H2353" s="90">
        <v>0</v>
      </c>
      <c r="I2353" s="90">
        <v>0</v>
      </c>
      <c r="J2353" s="15">
        <v>0</v>
      </c>
      <c r="K2353" s="15">
        <v>1201</v>
      </c>
      <c r="L2353" s="15">
        <v>1203</v>
      </c>
      <c r="M2353" s="15">
        <v>2404</v>
      </c>
      <c r="O2353" s="13"/>
      <c r="P2353" s="13"/>
    </row>
    <row r="2354" spans="1:16" ht="12.9" customHeight="1" x14ac:dyDescent="0.2">
      <c r="A2354" s="11" t="str">
        <f t="shared" si="45"/>
        <v>MANINGRIDA2017</v>
      </c>
      <c r="B2354" s="93" t="s">
        <v>41</v>
      </c>
      <c r="C2354" s="12">
        <v>2017</v>
      </c>
      <c r="D2354" s="89"/>
      <c r="E2354" s="94">
        <v>937</v>
      </c>
      <c r="F2354" s="94">
        <v>936</v>
      </c>
      <c r="G2354" s="94">
        <v>1873</v>
      </c>
      <c r="H2354" s="94">
        <v>0</v>
      </c>
      <c r="I2354" s="94">
        <v>0</v>
      </c>
      <c r="J2354" s="94">
        <v>0</v>
      </c>
      <c r="K2354" s="15">
        <v>937</v>
      </c>
      <c r="L2354" s="15">
        <v>936</v>
      </c>
      <c r="M2354" s="15">
        <v>1873</v>
      </c>
      <c r="O2354" s="13"/>
      <c r="P2354" s="13"/>
    </row>
    <row r="2355" spans="1:16" ht="12.9" customHeight="1" x14ac:dyDescent="0.2">
      <c r="A2355" s="11" t="str">
        <f t="shared" si="45"/>
        <v>MANINGRIDA2018</v>
      </c>
      <c r="B2355" s="95" t="s">
        <v>41</v>
      </c>
      <c r="C2355" s="88">
        <v>2018</v>
      </c>
      <c r="D2355" s="89"/>
      <c r="E2355" s="15">
        <v>823</v>
      </c>
      <c r="F2355" s="15">
        <v>824</v>
      </c>
      <c r="G2355" s="15">
        <v>1647</v>
      </c>
      <c r="H2355" s="90">
        <v>0</v>
      </c>
      <c r="I2355" s="90">
        <v>0</v>
      </c>
      <c r="J2355" s="15">
        <v>0</v>
      </c>
      <c r="K2355" s="15">
        <v>823</v>
      </c>
      <c r="L2355" s="15">
        <v>824</v>
      </c>
      <c r="M2355" s="15">
        <v>1647</v>
      </c>
      <c r="O2355" s="13"/>
      <c r="P2355" s="13"/>
    </row>
    <row r="2356" spans="1:16" ht="12.9" customHeight="1" x14ac:dyDescent="0.2">
      <c r="A2356" s="11" t="str">
        <f t="shared" si="45"/>
        <v>MANINGRIDA2019</v>
      </c>
      <c r="B2356" s="3" t="s">
        <v>41</v>
      </c>
      <c r="C2356" s="12">
        <v>2019</v>
      </c>
      <c r="E2356" s="13">
        <v>808</v>
      </c>
      <c r="F2356" s="13">
        <v>808</v>
      </c>
      <c r="G2356" s="13">
        <v>1616</v>
      </c>
      <c r="H2356" s="13">
        <v>0</v>
      </c>
      <c r="I2356" s="13">
        <v>0</v>
      </c>
      <c r="J2356" s="13">
        <v>0</v>
      </c>
      <c r="K2356" s="15">
        <v>808</v>
      </c>
      <c r="L2356" s="15">
        <v>808</v>
      </c>
      <c r="M2356" s="15">
        <v>1616</v>
      </c>
      <c r="O2356" s="13"/>
      <c r="P2356" s="13"/>
    </row>
    <row r="2357" spans="1:16" ht="12.9" customHeight="1" x14ac:dyDescent="0.2">
      <c r="A2357" s="11" t="str">
        <f t="shared" si="45"/>
        <v>MANINGRIDA2020</v>
      </c>
      <c r="B2357" s="95" t="s">
        <v>41</v>
      </c>
      <c r="C2357" s="88">
        <v>2020</v>
      </c>
      <c r="D2357" s="89"/>
      <c r="E2357" s="15">
        <v>621</v>
      </c>
      <c r="F2357" s="15">
        <v>621</v>
      </c>
      <c r="G2357" s="15">
        <v>1242</v>
      </c>
      <c r="H2357" s="90">
        <v>0</v>
      </c>
      <c r="I2357" s="90">
        <v>0</v>
      </c>
      <c r="J2357" s="15">
        <v>0</v>
      </c>
      <c r="K2357" s="15">
        <v>621</v>
      </c>
      <c r="L2357" s="15">
        <v>621</v>
      </c>
      <c r="M2357" s="15">
        <v>1242</v>
      </c>
      <c r="O2357" s="13"/>
      <c r="P2357" s="13"/>
    </row>
    <row r="2358" spans="1:16" ht="12.9" customHeight="1" x14ac:dyDescent="0.2">
      <c r="A2358" s="11" t="str">
        <f t="shared" si="45"/>
        <v>MANINGRIDA2021</v>
      </c>
      <c r="B2358" s="3" t="s">
        <v>41</v>
      </c>
      <c r="C2358" s="12">
        <v>2021</v>
      </c>
      <c r="E2358" s="13">
        <v>829</v>
      </c>
      <c r="F2358" s="13">
        <v>830</v>
      </c>
      <c r="G2358" s="13">
        <v>1659</v>
      </c>
      <c r="H2358" s="13">
        <v>0</v>
      </c>
      <c r="I2358" s="13">
        <v>0</v>
      </c>
      <c r="J2358" s="13">
        <v>0</v>
      </c>
      <c r="K2358" s="15">
        <v>829</v>
      </c>
      <c r="L2358" s="15">
        <v>830</v>
      </c>
      <c r="M2358" s="15">
        <v>1659</v>
      </c>
      <c r="O2358" s="13"/>
      <c r="P2358" s="13"/>
    </row>
    <row r="2359" spans="1:16" ht="12.9" customHeight="1" x14ac:dyDescent="0.2">
      <c r="A2359" s="11" t="str">
        <f t="shared" si="45"/>
        <v>MANINGRIDA2022</v>
      </c>
      <c r="B2359" s="3" t="s">
        <v>41</v>
      </c>
      <c r="C2359" s="12">
        <v>2022</v>
      </c>
      <c r="E2359" s="13">
        <v>706</v>
      </c>
      <c r="F2359" s="13">
        <v>704</v>
      </c>
      <c r="G2359" s="13">
        <v>1410</v>
      </c>
      <c r="H2359" s="13">
        <v>0</v>
      </c>
      <c r="I2359" s="13">
        <v>0</v>
      </c>
      <c r="J2359" s="13">
        <v>0</v>
      </c>
      <c r="K2359" s="15">
        <v>706</v>
      </c>
      <c r="L2359" s="15">
        <v>704</v>
      </c>
      <c r="M2359" s="15">
        <v>1410</v>
      </c>
      <c r="O2359" s="13"/>
      <c r="P2359" s="13"/>
    </row>
    <row r="2360" spans="1:16" ht="12.9" customHeight="1" x14ac:dyDescent="0.2">
      <c r="A2360" s="11" t="str">
        <f t="shared" si="45"/>
        <v>MANINGRIDA2023</v>
      </c>
      <c r="B2360" s="93" t="s">
        <v>41</v>
      </c>
      <c r="C2360" s="88">
        <v>2023</v>
      </c>
      <c r="D2360" s="89"/>
      <c r="E2360" s="15">
        <v>841</v>
      </c>
      <c r="F2360" s="15">
        <v>841</v>
      </c>
      <c r="G2360" s="15">
        <v>1682</v>
      </c>
      <c r="H2360" s="15">
        <v>0</v>
      </c>
      <c r="I2360" s="15">
        <v>0</v>
      </c>
      <c r="J2360" s="15">
        <v>0</v>
      </c>
      <c r="K2360" s="15">
        <v>841</v>
      </c>
      <c r="L2360" s="15">
        <v>841</v>
      </c>
      <c r="M2360" s="15">
        <v>1682</v>
      </c>
      <c r="O2360" s="13"/>
      <c r="P2360" s="13"/>
    </row>
    <row r="2361" spans="1:16" ht="12.9" customHeight="1" x14ac:dyDescent="0.2">
      <c r="A2361" s="11" t="str">
        <f t="shared" si="45"/>
        <v>MANINGRIDA2024</v>
      </c>
      <c r="B2361" s="91" t="s">
        <v>41</v>
      </c>
      <c r="C2361" s="12">
        <v>2024</v>
      </c>
      <c r="E2361" s="13">
        <v>846</v>
      </c>
      <c r="F2361" s="13">
        <v>845</v>
      </c>
      <c r="G2361" s="13">
        <v>1691</v>
      </c>
      <c r="H2361" s="13">
        <v>0</v>
      </c>
      <c r="I2361" s="13">
        <v>0</v>
      </c>
      <c r="J2361" s="13">
        <v>0</v>
      </c>
      <c r="K2361" s="15">
        <v>846</v>
      </c>
      <c r="L2361" s="15">
        <v>845</v>
      </c>
      <c r="M2361" s="15">
        <v>1691</v>
      </c>
      <c r="O2361" s="13"/>
      <c r="P2361" s="13"/>
    </row>
    <row r="2362" spans="1:16" ht="12.9" customHeight="1" x14ac:dyDescent="0.2">
      <c r="A2362" s="11" t="str">
        <f t="shared" si="45"/>
        <v>MCARTHUR RIVER1993</v>
      </c>
      <c r="B2362" s="95" t="s">
        <v>162</v>
      </c>
      <c r="C2362" s="88">
        <v>1993</v>
      </c>
      <c r="D2362" s="89"/>
      <c r="E2362" s="15">
        <v>192</v>
      </c>
      <c r="F2362" s="15">
        <v>192</v>
      </c>
      <c r="G2362" s="15">
        <v>384</v>
      </c>
      <c r="H2362" s="90">
        <v>0</v>
      </c>
      <c r="I2362" s="90">
        <v>0</v>
      </c>
      <c r="J2362" s="15">
        <v>0</v>
      </c>
      <c r="K2362" s="15">
        <v>192</v>
      </c>
      <c r="L2362" s="15">
        <v>192</v>
      </c>
      <c r="M2362" s="15">
        <v>384</v>
      </c>
      <c r="O2362" s="13"/>
      <c r="P2362" s="13"/>
    </row>
    <row r="2363" spans="1:16" ht="12.9" customHeight="1" x14ac:dyDescent="0.2">
      <c r="A2363" s="11" t="str">
        <f t="shared" si="45"/>
        <v>MCARTHUR RIVER1994</v>
      </c>
      <c r="B2363" s="95" t="s">
        <v>162</v>
      </c>
      <c r="C2363" s="88">
        <v>1994</v>
      </c>
      <c r="D2363" s="89"/>
      <c r="E2363" s="15">
        <v>520</v>
      </c>
      <c r="F2363" s="15">
        <v>520</v>
      </c>
      <c r="G2363" s="15">
        <v>1040</v>
      </c>
      <c r="H2363" s="90">
        <v>0</v>
      </c>
      <c r="I2363" s="90">
        <v>0</v>
      </c>
      <c r="J2363" s="15">
        <v>0</v>
      </c>
      <c r="K2363" s="15">
        <v>520</v>
      </c>
      <c r="L2363" s="15">
        <v>520</v>
      </c>
      <c r="M2363" s="15">
        <v>1040</v>
      </c>
      <c r="O2363" s="13"/>
      <c r="P2363" s="13"/>
    </row>
    <row r="2364" spans="1:16" ht="12.9" customHeight="1" x14ac:dyDescent="0.2">
      <c r="A2364" s="11" t="str">
        <f t="shared" si="45"/>
        <v>MCARTHUR RIVER1995</v>
      </c>
      <c r="B2364" s="93" t="s">
        <v>162</v>
      </c>
      <c r="C2364" s="88">
        <v>1995</v>
      </c>
      <c r="D2364" s="89"/>
      <c r="E2364" s="90">
        <v>686</v>
      </c>
      <c r="F2364" s="90">
        <v>686</v>
      </c>
      <c r="G2364" s="15">
        <v>1372</v>
      </c>
      <c r="H2364" s="90">
        <v>0</v>
      </c>
      <c r="I2364" s="90">
        <v>0</v>
      </c>
      <c r="J2364" s="15">
        <v>0</v>
      </c>
      <c r="K2364" s="15">
        <v>686</v>
      </c>
      <c r="L2364" s="15">
        <v>686</v>
      </c>
      <c r="M2364" s="15">
        <v>1372</v>
      </c>
      <c r="O2364" s="13"/>
      <c r="P2364" s="13"/>
    </row>
    <row r="2365" spans="1:16" ht="12.9" customHeight="1" x14ac:dyDescent="0.2">
      <c r="A2365" s="11" t="str">
        <f t="shared" si="45"/>
        <v>MCARTHUR RIVER1996</v>
      </c>
      <c r="B2365" s="95" t="s">
        <v>162</v>
      </c>
      <c r="C2365" s="88">
        <v>1996</v>
      </c>
      <c r="D2365" s="89"/>
      <c r="E2365" s="15">
        <v>530</v>
      </c>
      <c r="F2365" s="15">
        <v>530</v>
      </c>
      <c r="G2365" s="15">
        <v>1060</v>
      </c>
      <c r="H2365" s="90">
        <v>0</v>
      </c>
      <c r="I2365" s="90">
        <v>0</v>
      </c>
      <c r="J2365" s="15">
        <v>0</v>
      </c>
      <c r="K2365" s="15">
        <v>530</v>
      </c>
      <c r="L2365" s="15">
        <v>530</v>
      </c>
      <c r="M2365" s="15">
        <v>1060</v>
      </c>
      <c r="O2365" s="13"/>
      <c r="P2365" s="13"/>
    </row>
    <row r="2366" spans="1:16" ht="12.9" customHeight="1" x14ac:dyDescent="0.2">
      <c r="A2366" s="11" t="str">
        <f t="shared" si="45"/>
        <v>MCARTHUR RIVER1997</v>
      </c>
      <c r="B2366" s="3" t="s">
        <v>162</v>
      </c>
      <c r="C2366" s="12">
        <v>1997</v>
      </c>
      <c r="E2366" s="13">
        <v>477</v>
      </c>
      <c r="F2366" s="13">
        <v>481</v>
      </c>
      <c r="G2366" s="13">
        <v>958</v>
      </c>
      <c r="H2366" s="13">
        <v>0</v>
      </c>
      <c r="I2366" s="13">
        <v>0</v>
      </c>
      <c r="J2366" s="13">
        <v>0</v>
      </c>
      <c r="K2366" s="15">
        <v>477</v>
      </c>
      <c r="L2366" s="15">
        <v>481</v>
      </c>
      <c r="M2366" s="15">
        <v>958</v>
      </c>
      <c r="O2366" s="13"/>
      <c r="P2366" s="13"/>
    </row>
    <row r="2367" spans="1:16" ht="12.9" customHeight="1" x14ac:dyDescent="0.2">
      <c r="A2367" s="11" t="str">
        <f t="shared" si="45"/>
        <v>MCARTHUR RIVER1998</v>
      </c>
      <c r="B2367" s="91" t="s">
        <v>162</v>
      </c>
      <c r="C2367" s="88">
        <v>1998</v>
      </c>
      <c r="D2367" s="89"/>
      <c r="E2367" s="15">
        <v>398</v>
      </c>
      <c r="F2367" s="15">
        <v>401</v>
      </c>
      <c r="G2367" s="15">
        <v>799</v>
      </c>
      <c r="H2367" s="90">
        <v>0</v>
      </c>
      <c r="I2367" s="90">
        <v>0</v>
      </c>
      <c r="J2367" s="15">
        <v>0</v>
      </c>
      <c r="K2367" s="15">
        <v>398</v>
      </c>
      <c r="L2367" s="15">
        <v>401</v>
      </c>
      <c r="M2367" s="15">
        <v>799</v>
      </c>
      <c r="O2367" s="13"/>
      <c r="P2367" s="13"/>
    </row>
    <row r="2368" spans="1:16" ht="12.9" customHeight="1" x14ac:dyDescent="0.2">
      <c r="A2368" s="11" t="str">
        <f t="shared" si="45"/>
        <v>MCARTHUR RIVER1999</v>
      </c>
      <c r="B2368" s="95" t="s">
        <v>162</v>
      </c>
      <c r="C2368" s="88">
        <v>1999</v>
      </c>
      <c r="D2368" s="89"/>
      <c r="E2368" s="15">
        <v>466</v>
      </c>
      <c r="F2368" s="15">
        <v>470</v>
      </c>
      <c r="G2368" s="15">
        <v>936</v>
      </c>
      <c r="H2368" s="90">
        <v>0</v>
      </c>
      <c r="I2368" s="90">
        <v>0</v>
      </c>
      <c r="J2368" s="15">
        <v>0</v>
      </c>
      <c r="K2368" s="15">
        <v>466</v>
      </c>
      <c r="L2368" s="15">
        <v>470</v>
      </c>
      <c r="M2368" s="15">
        <v>936</v>
      </c>
      <c r="O2368" s="13"/>
      <c r="P2368" s="13"/>
    </row>
    <row r="2369" spans="1:16" ht="12.9" customHeight="1" x14ac:dyDescent="0.2">
      <c r="A2369" s="11" t="str">
        <f t="shared" si="45"/>
        <v>MCARTHUR RIVER2000</v>
      </c>
      <c r="B2369" s="3" t="s">
        <v>162</v>
      </c>
      <c r="C2369" s="12">
        <v>2000</v>
      </c>
      <c r="D2369" s="89"/>
      <c r="E2369" s="13">
        <v>468</v>
      </c>
      <c r="F2369" s="13">
        <v>467</v>
      </c>
      <c r="G2369" s="13">
        <v>935</v>
      </c>
      <c r="H2369" s="13">
        <v>0</v>
      </c>
      <c r="I2369" s="13">
        <v>0</v>
      </c>
      <c r="J2369" s="13">
        <v>0</v>
      </c>
      <c r="K2369" s="15">
        <v>468</v>
      </c>
      <c r="L2369" s="15">
        <v>467</v>
      </c>
      <c r="M2369" s="15">
        <v>935</v>
      </c>
      <c r="O2369" s="13"/>
      <c r="P2369" s="13"/>
    </row>
    <row r="2370" spans="1:16" ht="12.9" customHeight="1" x14ac:dyDescent="0.2">
      <c r="A2370" s="11" t="str">
        <f t="shared" si="45"/>
        <v>MCARTHUR RIVER2001</v>
      </c>
      <c r="B2370" s="3" t="s">
        <v>162</v>
      </c>
      <c r="C2370" s="12">
        <v>2001</v>
      </c>
      <c r="E2370" s="13">
        <v>468</v>
      </c>
      <c r="F2370" s="13">
        <v>469</v>
      </c>
      <c r="G2370" s="13">
        <v>937</v>
      </c>
      <c r="H2370" s="13">
        <v>0</v>
      </c>
      <c r="I2370" s="13">
        <v>0</v>
      </c>
      <c r="J2370" s="13">
        <v>0</v>
      </c>
      <c r="K2370" s="15">
        <v>468</v>
      </c>
      <c r="L2370" s="15">
        <v>469</v>
      </c>
      <c r="M2370" s="15">
        <v>937</v>
      </c>
      <c r="O2370" s="13"/>
      <c r="P2370" s="13"/>
    </row>
    <row r="2371" spans="1:16" ht="12.9" customHeight="1" x14ac:dyDescent="0.2">
      <c r="A2371" s="11" t="str">
        <f t="shared" si="45"/>
        <v>MCARTHUR RIVER2002</v>
      </c>
      <c r="B2371" s="95" t="s">
        <v>162</v>
      </c>
      <c r="C2371" s="88">
        <v>2002</v>
      </c>
      <c r="D2371" s="89"/>
      <c r="E2371" s="15">
        <v>469</v>
      </c>
      <c r="F2371" s="15">
        <v>466</v>
      </c>
      <c r="G2371" s="15">
        <v>935</v>
      </c>
      <c r="H2371" s="90">
        <v>0</v>
      </c>
      <c r="I2371" s="90">
        <v>0</v>
      </c>
      <c r="J2371" s="15">
        <v>0</v>
      </c>
      <c r="K2371" s="15">
        <v>469</v>
      </c>
      <c r="L2371" s="15">
        <v>466</v>
      </c>
      <c r="M2371" s="15">
        <v>935</v>
      </c>
      <c r="O2371" s="13"/>
      <c r="P2371" s="13"/>
    </row>
    <row r="2372" spans="1:16" ht="12.9" customHeight="1" x14ac:dyDescent="0.2">
      <c r="A2372" s="11" t="str">
        <f t="shared" si="45"/>
        <v>MCARTHUR RIVER2003</v>
      </c>
      <c r="B2372" s="3" t="s">
        <v>162</v>
      </c>
      <c r="C2372" s="12">
        <v>2003</v>
      </c>
      <c r="E2372" s="13">
        <v>470</v>
      </c>
      <c r="F2372" s="13">
        <v>466</v>
      </c>
      <c r="G2372" s="13">
        <v>936</v>
      </c>
      <c r="H2372" s="13">
        <v>0</v>
      </c>
      <c r="I2372" s="13">
        <v>0</v>
      </c>
      <c r="J2372" s="13">
        <v>0</v>
      </c>
      <c r="K2372" s="15">
        <v>470</v>
      </c>
      <c r="L2372" s="15">
        <v>466</v>
      </c>
      <c r="M2372" s="15">
        <v>936</v>
      </c>
      <c r="O2372" s="13"/>
      <c r="P2372" s="13"/>
    </row>
    <row r="2373" spans="1:16" ht="12.9" customHeight="1" x14ac:dyDescent="0.2">
      <c r="A2373" s="11" t="str">
        <f t="shared" si="45"/>
        <v>MCARTHUR RIVER2004</v>
      </c>
      <c r="B2373" s="3" t="s">
        <v>162</v>
      </c>
      <c r="C2373" s="12">
        <v>2004</v>
      </c>
      <c r="E2373" s="13">
        <v>468</v>
      </c>
      <c r="F2373" s="13">
        <v>468</v>
      </c>
      <c r="G2373" s="13">
        <v>936</v>
      </c>
      <c r="H2373" s="13">
        <v>0</v>
      </c>
      <c r="I2373" s="13">
        <v>0</v>
      </c>
      <c r="J2373" s="13">
        <v>0</v>
      </c>
      <c r="K2373" s="15">
        <v>468</v>
      </c>
      <c r="L2373" s="15">
        <v>468</v>
      </c>
      <c r="M2373" s="15">
        <v>936</v>
      </c>
      <c r="O2373" s="13"/>
      <c r="P2373" s="13"/>
    </row>
    <row r="2374" spans="1:16" ht="12.9" customHeight="1" x14ac:dyDescent="0.2">
      <c r="A2374" s="11" t="str">
        <f t="shared" si="45"/>
        <v>MCARTHUR RIVER2005</v>
      </c>
      <c r="B2374" s="3" t="s">
        <v>162</v>
      </c>
      <c r="C2374" s="12">
        <v>2005</v>
      </c>
      <c r="E2374" s="13">
        <v>211</v>
      </c>
      <c r="F2374" s="13">
        <v>211</v>
      </c>
      <c r="G2374" s="13">
        <v>422</v>
      </c>
      <c r="H2374" s="13">
        <v>0</v>
      </c>
      <c r="I2374" s="13">
        <v>0</v>
      </c>
      <c r="J2374" s="13">
        <v>0</v>
      </c>
      <c r="K2374" s="15">
        <v>211</v>
      </c>
      <c r="L2374" s="15">
        <v>211</v>
      </c>
      <c r="M2374" s="15">
        <v>422</v>
      </c>
      <c r="O2374" s="13"/>
      <c r="P2374" s="13"/>
    </row>
    <row r="2375" spans="1:16" ht="12.9" customHeight="1" x14ac:dyDescent="0.2">
      <c r="A2375" s="11" t="str">
        <f t="shared" si="45"/>
        <v>MCARTHUR RIVER2006</v>
      </c>
      <c r="B2375" s="3" t="s">
        <v>162</v>
      </c>
      <c r="C2375" s="12">
        <v>2006</v>
      </c>
      <c r="E2375" s="13">
        <v>112</v>
      </c>
      <c r="F2375" s="13">
        <v>117</v>
      </c>
      <c r="G2375" s="13">
        <v>229</v>
      </c>
      <c r="H2375" s="13">
        <v>0</v>
      </c>
      <c r="I2375" s="13">
        <v>0</v>
      </c>
      <c r="J2375" s="13">
        <v>0</v>
      </c>
      <c r="K2375" s="15">
        <v>112</v>
      </c>
      <c r="L2375" s="15">
        <v>117</v>
      </c>
      <c r="M2375" s="15">
        <v>229</v>
      </c>
      <c r="O2375" s="13"/>
      <c r="P2375" s="13"/>
    </row>
    <row r="2376" spans="1:16" ht="12.9" customHeight="1" x14ac:dyDescent="0.2">
      <c r="A2376" s="11" t="str">
        <f t="shared" si="45"/>
        <v>MCARTHUR RIVER2009</v>
      </c>
      <c r="B2376" s="3" t="s">
        <v>162</v>
      </c>
      <c r="C2376" s="12">
        <v>2009</v>
      </c>
      <c r="E2376" s="13">
        <v>44</v>
      </c>
      <c r="F2376" s="13">
        <v>44</v>
      </c>
      <c r="G2376" s="13">
        <v>88</v>
      </c>
      <c r="H2376" s="13">
        <v>0</v>
      </c>
      <c r="I2376" s="13">
        <v>0</v>
      </c>
      <c r="J2376" s="13">
        <v>0</v>
      </c>
      <c r="K2376" s="15">
        <v>44</v>
      </c>
      <c r="L2376" s="15">
        <v>44</v>
      </c>
      <c r="M2376" s="15">
        <v>88</v>
      </c>
      <c r="O2376" s="13"/>
      <c r="P2376" s="13"/>
    </row>
    <row r="2377" spans="1:16" ht="12.9" customHeight="1" x14ac:dyDescent="0.2">
      <c r="A2377" s="11" t="str">
        <f t="shared" ref="A2377:A2440" si="46">CONCATENATE(B2377,C2377)</f>
        <v>MCARTHUR RIVER2010</v>
      </c>
      <c r="B2377" s="3" t="s">
        <v>162</v>
      </c>
      <c r="C2377" s="12">
        <v>2010</v>
      </c>
      <c r="E2377" s="13">
        <v>257</v>
      </c>
      <c r="F2377" s="13">
        <v>255</v>
      </c>
      <c r="G2377" s="13">
        <v>512</v>
      </c>
      <c r="H2377" s="13">
        <v>0</v>
      </c>
      <c r="I2377" s="13">
        <v>0</v>
      </c>
      <c r="J2377" s="13">
        <v>0</v>
      </c>
      <c r="K2377" s="15">
        <v>257</v>
      </c>
      <c r="L2377" s="15">
        <v>255</v>
      </c>
      <c r="M2377" s="15">
        <v>512</v>
      </c>
      <c r="O2377" s="13"/>
      <c r="P2377" s="13"/>
    </row>
    <row r="2378" spans="1:16" ht="12.9" customHeight="1" x14ac:dyDescent="0.2">
      <c r="A2378" s="11" t="str">
        <f t="shared" si="46"/>
        <v>MCARTHUR RIVER2011</v>
      </c>
      <c r="B2378" s="95" t="s">
        <v>162</v>
      </c>
      <c r="C2378" s="88">
        <v>2011</v>
      </c>
      <c r="D2378" s="89"/>
      <c r="E2378" s="15">
        <v>285</v>
      </c>
      <c r="F2378" s="15">
        <v>288</v>
      </c>
      <c r="G2378" s="15">
        <v>573</v>
      </c>
      <c r="H2378" s="90">
        <v>0</v>
      </c>
      <c r="I2378" s="90">
        <v>0</v>
      </c>
      <c r="J2378" s="15">
        <v>0</v>
      </c>
      <c r="K2378" s="15">
        <v>285</v>
      </c>
      <c r="L2378" s="15">
        <v>288</v>
      </c>
      <c r="M2378" s="15">
        <v>573</v>
      </c>
      <c r="O2378" s="13"/>
      <c r="P2378" s="13"/>
    </row>
    <row r="2379" spans="1:16" ht="12.9" customHeight="1" x14ac:dyDescent="0.2">
      <c r="A2379" s="11" t="str">
        <f t="shared" si="46"/>
        <v>MCARTHUR RIVER2012</v>
      </c>
      <c r="B2379" s="93" t="s">
        <v>162</v>
      </c>
      <c r="C2379" s="88">
        <v>2012</v>
      </c>
      <c r="D2379" s="89"/>
      <c r="E2379" s="15">
        <v>350</v>
      </c>
      <c r="F2379" s="15">
        <v>350</v>
      </c>
      <c r="G2379" s="15">
        <v>700</v>
      </c>
      <c r="H2379" s="15">
        <v>0</v>
      </c>
      <c r="I2379" s="15">
        <v>0</v>
      </c>
      <c r="J2379" s="15">
        <v>0</v>
      </c>
      <c r="K2379" s="15">
        <v>350</v>
      </c>
      <c r="L2379" s="15">
        <v>350</v>
      </c>
      <c r="M2379" s="15">
        <v>700</v>
      </c>
      <c r="O2379" s="13"/>
      <c r="P2379" s="13"/>
    </row>
    <row r="2380" spans="1:16" ht="12.9" customHeight="1" x14ac:dyDescent="0.2">
      <c r="A2380" s="11" t="str">
        <f t="shared" si="46"/>
        <v>MCARTHUR RIVER2013</v>
      </c>
      <c r="B2380" s="3" t="s">
        <v>162</v>
      </c>
      <c r="C2380" s="12">
        <v>2013</v>
      </c>
      <c r="E2380" s="13">
        <v>472</v>
      </c>
      <c r="F2380" s="13">
        <v>469</v>
      </c>
      <c r="G2380" s="13">
        <v>941</v>
      </c>
      <c r="H2380" s="13">
        <v>0</v>
      </c>
      <c r="I2380" s="13">
        <v>0</v>
      </c>
      <c r="J2380" s="13">
        <v>0</v>
      </c>
      <c r="K2380" s="15">
        <v>472</v>
      </c>
      <c r="L2380" s="15">
        <v>469</v>
      </c>
      <c r="M2380" s="15">
        <v>941</v>
      </c>
      <c r="O2380" s="13"/>
      <c r="P2380" s="13"/>
    </row>
    <row r="2381" spans="1:16" ht="12.9" customHeight="1" x14ac:dyDescent="0.2">
      <c r="A2381" s="11" t="str">
        <f t="shared" si="46"/>
        <v>MCARTHUR RIVER2014</v>
      </c>
      <c r="B2381" s="3" t="s">
        <v>162</v>
      </c>
      <c r="C2381" s="12">
        <v>2014</v>
      </c>
      <c r="E2381" s="13">
        <v>423</v>
      </c>
      <c r="F2381" s="13">
        <v>423</v>
      </c>
      <c r="G2381" s="13">
        <v>846</v>
      </c>
      <c r="H2381" s="13">
        <v>0</v>
      </c>
      <c r="I2381" s="13">
        <v>0</v>
      </c>
      <c r="J2381" s="13">
        <v>0</v>
      </c>
      <c r="K2381" s="15">
        <v>423</v>
      </c>
      <c r="L2381" s="15">
        <v>423</v>
      </c>
      <c r="M2381" s="15">
        <v>846</v>
      </c>
      <c r="O2381" s="13"/>
      <c r="P2381" s="13"/>
    </row>
    <row r="2382" spans="1:16" ht="12.9" customHeight="1" x14ac:dyDescent="0.2">
      <c r="A2382" s="11" t="str">
        <f t="shared" si="46"/>
        <v>MCARTHUR RIVER2015</v>
      </c>
      <c r="B2382" s="95" t="s">
        <v>162</v>
      </c>
      <c r="C2382" s="88">
        <v>2015</v>
      </c>
      <c r="D2382" s="89"/>
      <c r="E2382" s="15">
        <v>456</v>
      </c>
      <c r="F2382" s="15">
        <v>458</v>
      </c>
      <c r="G2382" s="15">
        <v>914</v>
      </c>
      <c r="H2382" s="90">
        <v>0</v>
      </c>
      <c r="I2382" s="90">
        <v>0</v>
      </c>
      <c r="J2382" s="15">
        <v>0</v>
      </c>
      <c r="K2382" s="15">
        <v>456</v>
      </c>
      <c r="L2382" s="15">
        <v>458</v>
      </c>
      <c r="M2382" s="15">
        <v>914</v>
      </c>
      <c r="O2382" s="13"/>
      <c r="P2382" s="13"/>
    </row>
    <row r="2383" spans="1:16" ht="12.9" customHeight="1" x14ac:dyDescent="0.2">
      <c r="A2383" s="11" t="str">
        <f t="shared" si="46"/>
        <v>MCARTHUR RIVER2016</v>
      </c>
      <c r="B2383" s="93" t="s">
        <v>162</v>
      </c>
      <c r="C2383" s="88">
        <v>2016</v>
      </c>
      <c r="D2383" s="89"/>
      <c r="E2383" s="15">
        <v>389</v>
      </c>
      <c r="F2383" s="15">
        <v>391</v>
      </c>
      <c r="G2383" s="15">
        <v>780</v>
      </c>
      <c r="H2383" s="15">
        <v>0</v>
      </c>
      <c r="I2383" s="15">
        <v>0</v>
      </c>
      <c r="J2383" s="15">
        <v>0</v>
      </c>
      <c r="K2383" s="15">
        <v>389</v>
      </c>
      <c r="L2383" s="15">
        <v>391</v>
      </c>
      <c r="M2383" s="15">
        <v>780</v>
      </c>
      <c r="O2383" s="13"/>
      <c r="P2383" s="13"/>
    </row>
    <row r="2384" spans="1:16" ht="12.9" customHeight="1" x14ac:dyDescent="0.2">
      <c r="A2384" s="11" t="str">
        <f t="shared" si="46"/>
        <v>MCARTHUR RIVER2017</v>
      </c>
      <c r="B2384" s="3" t="s">
        <v>162</v>
      </c>
      <c r="C2384" s="12">
        <v>2017</v>
      </c>
      <c r="E2384" s="13">
        <v>310</v>
      </c>
      <c r="F2384" s="13">
        <v>309</v>
      </c>
      <c r="G2384" s="13">
        <v>619</v>
      </c>
      <c r="H2384" s="13">
        <v>0</v>
      </c>
      <c r="I2384" s="13">
        <v>0</v>
      </c>
      <c r="J2384" s="13">
        <v>0</v>
      </c>
      <c r="K2384" s="15">
        <v>310</v>
      </c>
      <c r="L2384" s="15">
        <v>309</v>
      </c>
      <c r="M2384" s="15">
        <v>619</v>
      </c>
      <c r="O2384" s="13"/>
      <c r="P2384" s="13"/>
    </row>
    <row r="2385" spans="1:16" ht="12.9" customHeight="1" x14ac:dyDescent="0.2">
      <c r="A2385" s="11" t="str">
        <f t="shared" si="46"/>
        <v>MCARTHUR RIVER2018</v>
      </c>
      <c r="B2385" s="93" t="s">
        <v>162</v>
      </c>
      <c r="C2385" s="88">
        <v>2018</v>
      </c>
      <c r="D2385" s="89"/>
      <c r="E2385" s="15">
        <v>313</v>
      </c>
      <c r="F2385" s="15">
        <v>312</v>
      </c>
      <c r="G2385" s="15">
        <v>625</v>
      </c>
      <c r="H2385" s="15">
        <v>0</v>
      </c>
      <c r="I2385" s="15">
        <v>0</v>
      </c>
      <c r="J2385" s="15">
        <v>0</v>
      </c>
      <c r="K2385" s="15">
        <v>313</v>
      </c>
      <c r="L2385" s="15">
        <v>312</v>
      </c>
      <c r="M2385" s="15">
        <v>625</v>
      </c>
      <c r="O2385" s="13"/>
      <c r="P2385" s="13"/>
    </row>
    <row r="2386" spans="1:16" ht="12.9" customHeight="1" x14ac:dyDescent="0.2">
      <c r="A2386" s="11" t="str">
        <f t="shared" si="46"/>
        <v>MCARTHUR RIVER2019</v>
      </c>
      <c r="B2386" s="95" t="s">
        <v>162</v>
      </c>
      <c r="C2386" s="88">
        <v>2019</v>
      </c>
      <c r="D2386" s="89"/>
      <c r="E2386" s="15">
        <v>314</v>
      </c>
      <c r="F2386" s="15">
        <v>314</v>
      </c>
      <c r="G2386" s="15">
        <v>628</v>
      </c>
      <c r="H2386" s="90">
        <v>0</v>
      </c>
      <c r="I2386" s="90">
        <v>0</v>
      </c>
      <c r="J2386" s="15">
        <v>0</v>
      </c>
      <c r="K2386" s="15">
        <v>314</v>
      </c>
      <c r="L2386" s="15">
        <v>314</v>
      </c>
      <c r="M2386" s="15">
        <v>628</v>
      </c>
      <c r="O2386" s="13"/>
      <c r="P2386" s="13"/>
    </row>
    <row r="2387" spans="1:16" ht="12.9" customHeight="1" x14ac:dyDescent="0.2">
      <c r="A2387" s="11" t="str">
        <f t="shared" si="46"/>
        <v>MCARTHUR RIVER2020</v>
      </c>
      <c r="B2387" s="93" t="s">
        <v>162</v>
      </c>
      <c r="C2387" s="12">
        <v>2020</v>
      </c>
      <c r="D2387" s="89"/>
      <c r="E2387" s="94">
        <v>106</v>
      </c>
      <c r="F2387" s="94">
        <v>107</v>
      </c>
      <c r="G2387" s="94">
        <v>213</v>
      </c>
      <c r="H2387" s="94">
        <v>0</v>
      </c>
      <c r="I2387" s="94">
        <v>0</v>
      </c>
      <c r="J2387" s="94">
        <v>0</v>
      </c>
      <c r="K2387" s="15">
        <v>106</v>
      </c>
      <c r="L2387" s="15">
        <v>107</v>
      </c>
      <c r="M2387" s="15">
        <v>213</v>
      </c>
      <c r="O2387" s="13"/>
      <c r="P2387" s="13"/>
    </row>
    <row r="2388" spans="1:16" ht="12.9" customHeight="1" x14ac:dyDescent="0.2">
      <c r="A2388" s="11" t="str">
        <f t="shared" si="46"/>
        <v>MCARTHUR RIVER2021</v>
      </c>
      <c r="B2388" s="93" t="s">
        <v>162</v>
      </c>
      <c r="C2388" s="88">
        <v>2021</v>
      </c>
      <c r="D2388" s="89"/>
      <c r="E2388" s="15">
        <v>2</v>
      </c>
      <c r="F2388" s="15">
        <v>1</v>
      </c>
      <c r="G2388" s="15">
        <v>3</v>
      </c>
      <c r="H2388" s="15">
        <v>0</v>
      </c>
      <c r="I2388" s="15">
        <v>0</v>
      </c>
      <c r="J2388" s="15">
        <v>0</v>
      </c>
      <c r="K2388" s="15">
        <v>2</v>
      </c>
      <c r="L2388" s="15">
        <v>1</v>
      </c>
      <c r="M2388" s="15">
        <v>3</v>
      </c>
      <c r="O2388" s="13"/>
      <c r="P2388" s="13"/>
    </row>
    <row r="2389" spans="1:16" ht="12.9" customHeight="1" x14ac:dyDescent="0.2">
      <c r="A2389" s="11" t="str">
        <f t="shared" si="46"/>
        <v>MCARTHUR RIVER2022</v>
      </c>
      <c r="B2389" s="93" t="s">
        <v>162</v>
      </c>
      <c r="C2389" s="88">
        <v>2022</v>
      </c>
      <c r="D2389" s="89"/>
      <c r="E2389" s="15">
        <v>1</v>
      </c>
      <c r="F2389" s="15">
        <v>4</v>
      </c>
      <c r="G2389" s="15">
        <v>5</v>
      </c>
      <c r="H2389" s="15">
        <v>0</v>
      </c>
      <c r="I2389" s="15">
        <v>0</v>
      </c>
      <c r="J2389" s="15">
        <v>0</v>
      </c>
      <c r="K2389" s="15">
        <v>1</v>
      </c>
      <c r="L2389" s="15">
        <v>4</v>
      </c>
      <c r="M2389" s="15">
        <v>5</v>
      </c>
      <c r="O2389" s="13"/>
      <c r="P2389" s="13"/>
    </row>
    <row r="2390" spans="1:16" ht="12.9" customHeight="1" x14ac:dyDescent="0.2">
      <c r="A2390" s="11" t="str">
        <f t="shared" si="46"/>
        <v>MCARTHUR RIVER2023</v>
      </c>
      <c r="B2390" s="3" t="s">
        <v>162</v>
      </c>
      <c r="C2390" s="12">
        <v>2023</v>
      </c>
      <c r="E2390" s="13">
        <v>211</v>
      </c>
      <c r="F2390" s="13">
        <v>214</v>
      </c>
      <c r="G2390" s="13">
        <v>425</v>
      </c>
      <c r="H2390" s="13">
        <v>0</v>
      </c>
      <c r="I2390" s="13">
        <v>0</v>
      </c>
      <c r="J2390" s="13">
        <v>0</v>
      </c>
      <c r="K2390" s="15">
        <v>211</v>
      </c>
      <c r="L2390" s="15">
        <v>214</v>
      </c>
      <c r="M2390" s="15">
        <v>425</v>
      </c>
      <c r="O2390" s="13"/>
      <c r="P2390" s="13"/>
    </row>
    <row r="2391" spans="1:16" ht="12.9" customHeight="1" x14ac:dyDescent="0.2">
      <c r="A2391" s="11" t="str">
        <f t="shared" si="46"/>
        <v>MCARTHUR RIVER2024</v>
      </c>
      <c r="B2391" s="3" t="s">
        <v>162</v>
      </c>
      <c r="C2391" s="12">
        <v>2024</v>
      </c>
      <c r="E2391" s="13">
        <v>316</v>
      </c>
      <c r="F2391" s="13">
        <v>319</v>
      </c>
      <c r="G2391" s="13">
        <v>635</v>
      </c>
      <c r="H2391" s="13">
        <v>0</v>
      </c>
      <c r="I2391" s="13">
        <v>0</v>
      </c>
      <c r="J2391" s="13">
        <v>0</v>
      </c>
      <c r="K2391" s="15">
        <v>316</v>
      </c>
      <c r="L2391" s="15">
        <v>319</v>
      </c>
      <c r="M2391" s="15">
        <v>635</v>
      </c>
      <c r="O2391" s="13"/>
      <c r="P2391" s="13"/>
    </row>
    <row r="2392" spans="1:16" ht="12.9" customHeight="1" x14ac:dyDescent="0.2">
      <c r="A2392" s="11" t="str">
        <f t="shared" si="46"/>
        <v>MELBOURNE1985</v>
      </c>
      <c r="B2392" s="3" t="s">
        <v>40</v>
      </c>
      <c r="C2392" s="12">
        <v>1985</v>
      </c>
      <c r="E2392" s="13">
        <v>36537</v>
      </c>
      <c r="F2392" s="13">
        <v>36532</v>
      </c>
      <c r="G2392" s="13">
        <v>73069</v>
      </c>
      <c r="H2392" s="13">
        <v>5738</v>
      </c>
      <c r="I2392" s="13">
        <v>5622</v>
      </c>
      <c r="J2392" s="13">
        <v>11360</v>
      </c>
      <c r="K2392" s="15">
        <v>42275</v>
      </c>
      <c r="L2392" s="15">
        <v>42154</v>
      </c>
      <c r="M2392" s="15">
        <v>84429</v>
      </c>
      <c r="O2392" s="13"/>
      <c r="P2392" s="13"/>
    </row>
    <row r="2393" spans="1:16" ht="12.9" customHeight="1" x14ac:dyDescent="0.2">
      <c r="A2393" s="11" t="str">
        <f t="shared" si="46"/>
        <v>MELBOURNE1986</v>
      </c>
      <c r="B2393" s="3" t="s">
        <v>40</v>
      </c>
      <c r="C2393" s="12">
        <v>1986</v>
      </c>
      <c r="D2393" s="89"/>
      <c r="E2393" s="13">
        <v>37071</v>
      </c>
      <c r="F2393" s="13">
        <v>37070</v>
      </c>
      <c r="G2393" s="13">
        <v>74141</v>
      </c>
      <c r="H2393" s="13">
        <v>6359</v>
      </c>
      <c r="I2393" s="13">
        <v>6329</v>
      </c>
      <c r="J2393" s="13">
        <v>12688</v>
      </c>
      <c r="K2393" s="15">
        <v>43430</v>
      </c>
      <c r="L2393" s="15">
        <v>43399</v>
      </c>
      <c r="M2393" s="15">
        <v>86829</v>
      </c>
      <c r="O2393" s="13"/>
      <c r="P2393" s="13"/>
    </row>
    <row r="2394" spans="1:16" ht="12.9" customHeight="1" x14ac:dyDescent="0.2">
      <c r="A2394" s="11" t="str">
        <f t="shared" si="46"/>
        <v>MELBOURNE1987</v>
      </c>
      <c r="B2394" s="3" t="s">
        <v>40</v>
      </c>
      <c r="C2394" s="12">
        <v>1987</v>
      </c>
      <c r="E2394" s="13">
        <v>38554</v>
      </c>
      <c r="F2394" s="13">
        <v>38628</v>
      </c>
      <c r="G2394" s="13">
        <v>77182</v>
      </c>
      <c r="H2394" s="13">
        <v>6847</v>
      </c>
      <c r="I2394" s="13">
        <v>6772</v>
      </c>
      <c r="J2394" s="13">
        <v>13619</v>
      </c>
      <c r="K2394" s="15">
        <v>45401</v>
      </c>
      <c r="L2394" s="15">
        <v>45400</v>
      </c>
      <c r="M2394" s="15">
        <v>90801</v>
      </c>
      <c r="O2394" s="13"/>
      <c r="P2394" s="13"/>
    </row>
    <row r="2395" spans="1:16" ht="12.9" customHeight="1" x14ac:dyDescent="0.2">
      <c r="A2395" s="11" t="str">
        <f t="shared" si="46"/>
        <v>MELBOURNE1988</v>
      </c>
      <c r="B2395" s="95" t="s">
        <v>40</v>
      </c>
      <c r="C2395" s="88">
        <v>1988</v>
      </c>
      <c r="D2395" s="89"/>
      <c r="E2395" s="15">
        <v>40043</v>
      </c>
      <c r="F2395" s="15">
        <v>39833</v>
      </c>
      <c r="G2395" s="15">
        <v>79876</v>
      </c>
      <c r="H2395" s="90">
        <v>7005</v>
      </c>
      <c r="I2395" s="90">
        <v>6902</v>
      </c>
      <c r="J2395" s="15">
        <v>13907</v>
      </c>
      <c r="K2395" s="15">
        <v>47048</v>
      </c>
      <c r="L2395" s="15">
        <v>46735</v>
      </c>
      <c r="M2395" s="15">
        <v>93783</v>
      </c>
      <c r="O2395" s="13"/>
      <c r="P2395" s="13"/>
    </row>
    <row r="2396" spans="1:16" ht="12.9" customHeight="1" x14ac:dyDescent="0.2">
      <c r="A2396" s="11" t="str">
        <f t="shared" si="46"/>
        <v>MELBOURNE1989</v>
      </c>
      <c r="B2396" s="3" t="s">
        <v>40</v>
      </c>
      <c r="C2396" s="12">
        <v>1989</v>
      </c>
      <c r="E2396" s="13">
        <v>33921</v>
      </c>
      <c r="F2396" s="13">
        <v>33811</v>
      </c>
      <c r="G2396" s="13">
        <v>67732</v>
      </c>
      <c r="H2396" s="13">
        <v>7410</v>
      </c>
      <c r="I2396" s="13">
        <v>7287</v>
      </c>
      <c r="J2396" s="13">
        <v>14697</v>
      </c>
      <c r="K2396" s="15">
        <v>41331</v>
      </c>
      <c r="L2396" s="15">
        <v>41098</v>
      </c>
      <c r="M2396" s="15">
        <v>82429</v>
      </c>
      <c r="O2396" s="13"/>
      <c r="P2396" s="13"/>
    </row>
    <row r="2397" spans="1:16" ht="12.9" customHeight="1" x14ac:dyDescent="0.2">
      <c r="A2397" s="11" t="str">
        <f t="shared" si="46"/>
        <v>MELBOURNE1990</v>
      </c>
      <c r="B2397" s="3" t="s">
        <v>40</v>
      </c>
      <c r="C2397" s="12">
        <v>1990</v>
      </c>
      <c r="E2397" s="13">
        <v>39911</v>
      </c>
      <c r="F2397" s="13">
        <v>39706</v>
      </c>
      <c r="G2397" s="13">
        <v>79617</v>
      </c>
      <c r="H2397" s="13">
        <v>8067</v>
      </c>
      <c r="I2397" s="13">
        <v>7975</v>
      </c>
      <c r="J2397" s="13">
        <v>16042</v>
      </c>
      <c r="K2397" s="15">
        <v>47978</v>
      </c>
      <c r="L2397" s="15">
        <v>47681</v>
      </c>
      <c r="M2397" s="15">
        <v>95659</v>
      </c>
      <c r="O2397" s="13"/>
      <c r="P2397" s="13"/>
    </row>
    <row r="2398" spans="1:16" ht="12.9" customHeight="1" x14ac:dyDescent="0.2">
      <c r="A2398" s="11" t="str">
        <f t="shared" si="46"/>
        <v>MELBOURNE1991</v>
      </c>
      <c r="B2398" s="3" t="s">
        <v>40</v>
      </c>
      <c r="C2398" s="12">
        <v>1991</v>
      </c>
      <c r="E2398" s="13">
        <v>46371</v>
      </c>
      <c r="F2398" s="13">
        <v>46182</v>
      </c>
      <c r="G2398" s="13">
        <v>92553</v>
      </c>
      <c r="H2398" s="13">
        <v>7562</v>
      </c>
      <c r="I2398" s="13">
        <v>7579</v>
      </c>
      <c r="J2398" s="13">
        <v>15141</v>
      </c>
      <c r="K2398" s="15">
        <v>53933</v>
      </c>
      <c r="L2398" s="15">
        <v>53761</v>
      </c>
      <c r="M2398" s="15">
        <v>107694</v>
      </c>
      <c r="O2398" s="13"/>
      <c r="P2398" s="13"/>
    </row>
    <row r="2399" spans="1:16" ht="12.9" customHeight="1" x14ac:dyDescent="0.2">
      <c r="A2399" s="11" t="str">
        <f t="shared" si="46"/>
        <v>MELBOURNE1992</v>
      </c>
      <c r="B2399" s="95" t="s">
        <v>40</v>
      </c>
      <c r="C2399" s="88">
        <v>1992</v>
      </c>
      <c r="D2399" s="89"/>
      <c r="E2399" s="15">
        <v>49644</v>
      </c>
      <c r="F2399" s="15">
        <v>49803</v>
      </c>
      <c r="G2399" s="15">
        <v>99447</v>
      </c>
      <c r="H2399" s="90">
        <v>7822</v>
      </c>
      <c r="I2399" s="90">
        <v>7815</v>
      </c>
      <c r="J2399" s="15">
        <v>15637</v>
      </c>
      <c r="K2399" s="15">
        <v>57466</v>
      </c>
      <c r="L2399" s="15">
        <v>57618</v>
      </c>
      <c r="M2399" s="15">
        <v>115084</v>
      </c>
      <c r="O2399" s="13"/>
      <c r="P2399" s="13"/>
    </row>
    <row r="2400" spans="1:16" ht="12.9" customHeight="1" x14ac:dyDescent="0.2">
      <c r="A2400" s="11" t="str">
        <f t="shared" si="46"/>
        <v>MELBOURNE1993</v>
      </c>
      <c r="B2400" s="91" t="s">
        <v>40</v>
      </c>
      <c r="C2400" s="88">
        <v>1993</v>
      </c>
      <c r="D2400" s="89"/>
      <c r="E2400" s="15">
        <v>51234</v>
      </c>
      <c r="F2400" s="15">
        <v>51169</v>
      </c>
      <c r="G2400" s="15">
        <v>102403</v>
      </c>
      <c r="H2400" s="90">
        <v>8140</v>
      </c>
      <c r="I2400" s="90">
        <v>8092</v>
      </c>
      <c r="J2400" s="15">
        <v>16232</v>
      </c>
      <c r="K2400" s="15">
        <v>59374</v>
      </c>
      <c r="L2400" s="15">
        <v>59261</v>
      </c>
      <c r="M2400" s="15">
        <v>118635</v>
      </c>
      <c r="O2400" s="13"/>
      <c r="P2400" s="13"/>
    </row>
    <row r="2401" spans="1:16" ht="12.9" customHeight="1" x14ac:dyDescent="0.2">
      <c r="A2401" s="11" t="str">
        <f t="shared" si="46"/>
        <v>MELBOURNE1994</v>
      </c>
      <c r="B2401" s="3" t="s">
        <v>40</v>
      </c>
      <c r="C2401" s="12">
        <v>1994</v>
      </c>
      <c r="E2401" s="13">
        <v>53771</v>
      </c>
      <c r="F2401" s="13">
        <v>53785</v>
      </c>
      <c r="G2401" s="13">
        <v>107556</v>
      </c>
      <c r="H2401" s="13">
        <v>7437</v>
      </c>
      <c r="I2401" s="13">
        <v>7326</v>
      </c>
      <c r="J2401" s="13">
        <v>14763</v>
      </c>
      <c r="K2401" s="15">
        <v>61208</v>
      </c>
      <c r="L2401" s="15">
        <v>61111</v>
      </c>
      <c r="M2401" s="15">
        <v>122319</v>
      </c>
      <c r="O2401" s="13"/>
      <c r="P2401" s="13"/>
    </row>
    <row r="2402" spans="1:16" ht="12.9" customHeight="1" x14ac:dyDescent="0.2">
      <c r="A2402" s="11" t="str">
        <f t="shared" si="46"/>
        <v>MELBOURNE1995</v>
      </c>
      <c r="B2402" s="95" t="s">
        <v>40</v>
      </c>
      <c r="C2402" s="88">
        <v>1995</v>
      </c>
      <c r="D2402" s="89"/>
      <c r="E2402" s="15">
        <v>57407</v>
      </c>
      <c r="F2402" s="15">
        <v>57322</v>
      </c>
      <c r="G2402" s="15">
        <v>114729</v>
      </c>
      <c r="H2402" s="90">
        <v>7706</v>
      </c>
      <c r="I2402" s="90">
        <v>7520</v>
      </c>
      <c r="J2402" s="15">
        <v>15226</v>
      </c>
      <c r="K2402" s="15">
        <v>65113</v>
      </c>
      <c r="L2402" s="15">
        <v>64842</v>
      </c>
      <c r="M2402" s="15">
        <v>129955</v>
      </c>
      <c r="O2402" s="13"/>
      <c r="P2402" s="13"/>
    </row>
    <row r="2403" spans="1:16" ht="12.9" customHeight="1" x14ac:dyDescent="0.2">
      <c r="A2403" s="11" t="str">
        <f t="shared" si="46"/>
        <v>MELBOURNE1996</v>
      </c>
      <c r="B2403" s="95" t="s">
        <v>40</v>
      </c>
      <c r="C2403" s="88">
        <v>1996</v>
      </c>
      <c r="D2403" s="89"/>
      <c r="E2403" s="15">
        <v>59465</v>
      </c>
      <c r="F2403" s="15">
        <v>59216</v>
      </c>
      <c r="G2403" s="15">
        <v>118681</v>
      </c>
      <c r="H2403" s="90">
        <v>8321</v>
      </c>
      <c r="I2403" s="90">
        <v>8158</v>
      </c>
      <c r="J2403" s="15">
        <v>16479</v>
      </c>
      <c r="K2403" s="15">
        <v>67786</v>
      </c>
      <c r="L2403" s="15">
        <v>67374</v>
      </c>
      <c r="M2403" s="15">
        <v>135160</v>
      </c>
      <c r="O2403" s="13"/>
      <c r="P2403" s="13"/>
    </row>
    <row r="2404" spans="1:16" ht="12.9" customHeight="1" x14ac:dyDescent="0.2">
      <c r="A2404" s="11" t="str">
        <f t="shared" si="46"/>
        <v>MELBOURNE1997</v>
      </c>
      <c r="B2404" s="3" t="s">
        <v>40</v>
      </c>
      <c r="C2404" s="12">
        <v>1997</v>
      </c>
      <c r="E2404" s="13">
        <v>60212</v>
      </c>
      <c r="F2404" s="13">
        <v>59772</v>
      </c>
      <c r="G2404" s="13">
        <v>119984</v>
      </c>
      <c r="H2404" s="13">
        <v>8700</v>
      </c>
      <c r="I2404" s="13">
        <v>8753</v>
      </c>
      <c r="J2404" s="13">
        <v>17453</v>
      </c>
      <c r="K2404" s="15">
        <v>68912</v>
      </c>
      <c r="L2404" s="15">
        <v>68525</v>
      </c>
      <c r="M2404" s="15">
        <v>137437</v>
      </c>
      <c r="O2404" s="13"/>
      <c r="P2404" s="13"/>
    </row>
    <row r="2405" spans="1:16" ht="12.9" customHeight="1" x14ac:dyDescent="0.2">
      <c r="A2405" s="11" t="str">
        <f t="shared" si="46"/>
        <v>MELBOURNE1998</v>
      </c>
      <c r="B2405" s="3" t="s">
        <v>40</v>
      </c>
      <c r="C2405" s="12">
        <v>1998</v>
      </c>
      <c r="E2405" s="13">
        <v>61239</v>
      </c>
      <c r="F2405" s="13">
        <v>60689</v>
      </c>
      <c r="G2405" s="13">
        <v>121928</v>
      </c>
      <c r="H2405" s="13">
        <v>8780</v>
      </c>
      <c r="I2405" s="13">
        <v>8952</v>
      </c>
      <c r="J2405" s="13">
        <v>17732</v>
      </c>
      <c r="K2405" s="15">
        <v>70019</v>
      </c>
      <c r="L2405" s="15">
        <v>69641</v>
      </c>
      <c r="M2405" s="15">
        <v>139660</v>
      </c>
      <c r="O2405" s="13"/>
      <c r="P2405" s="13"/>
    </row>
    <row r="2406" spans="1:16" ht="12.9" customHeight="1" x14ac:dyDescent="0.2">
      <c r="A2406" s="11" t="str">
        <f t="shared" si="46"/>
        <v>MELBOURNE1999</v>
      </c>
      <c r="B2406" s="3" t="s">
        <v>40</v>
      </c>
      <c r="C2406" s="12">
        <v>1999</v>
      </c>
      <c r="E2406" s="13">
        <v>63070</v>
      </c>
      <c r="F2406" s="13">
        <v>62503</v>
      </c>
      <c r="G2406" s="13">
        <v>125573</v>
      </c>
      <c r="H2406" s="13">
        <v>9349</v>
      </c>
      <c r="I2406" s="13">
        <v>9530</v>
      </c>
      <c r="J2406" s="13">
        <v>18879</v>
      </c>
      <c r="K2406" s="15">
        <v>72419</v>
      </c>
      <c r="L2406" s="15">
        <v>72033</v>
      </c>
      <c r="M2406" s="15">
        <v>144452</v>
      </c>
      <c r="O2406" s="13"/>
      <c r="P2406" s="13"/>
    </row>
    <row r="2407" spans="1:16" ht="12.9" customHeight="1" x14ac:dyDescent="0.2">
      <c r="A2407" s="11" t="str">
        <f t="shared" si="46"/>
        <v>MELBOURNE2000</v>
      </c>
      <c r="B2407" s="3" t="s">
        <v>40</v>
      </c>
      <c r="C2407" s="12">
        <v>2000</v>
      </c>
      <c r="E2407" s="13">
        <v>70339</v>
      </c>
      <c r="F2407" s="13">
        <v>69988</v>
      </c>
      <c r="G2407" s="13">
        <v>140327</v>
      </c>
      <c r="H2407" s="13">
        <v>10740</v>
      </c>
      <c r="I2407" s="13">
        <v>10858</v>
      </c>
      <c r="J2407" s="13">
        <v>21598</v>
      </c>
      <c r="K2407" s="15">
        <v>81079</v>
      </c>
      <c r="L2407" s="15">
        <v>80846</v>
      </c>
      <c r="M2407" s="15">
        <v>161925</v>
      </c>
      <c r="O2407" s="13"/>
      <c r="P2407" s="13"/>
    </row>
    <row r="2408" spans="1:16" ht="12.9" customHeight="1" x14ac:dyDescent="0.2">
      <c r="A2408" s="11" t="str">
        <f t="shared" si="46"/>
        <v>MELBOURNE2001</v>
      </c>
      <c r="B2408" s="95" t="s">
        <v>40</v>
      </c>
      <c r="C2408" s="88">
        <v>2001</v>
      </c>
      <c r="D2408" s="89"/>
      <c r="E2408" s="15">
        <v>71661</v>
      </c>
      <c r="F2408" s="15">
        <v>71420</v>
      </c>
      <c r="G2408" s="15">
        <v>143081</v>
      </c>
      <c r="H2408" s="90">
        <v>11656</v>
      </c>
      <c r="I2408" s="90">
        <v>11765</v>
      </c>
      <c r="J2408" s="15">
        <v>23421</v>
      </c>
      <c r="K2408" s="15">
        <v>83317</v>
      </c>
      <c r="L2408" s="15">
        <v>83185</v>
      </c>
      <c r="M2408" s="15">
        <v>166502</v>
      </c>
      <c r="O2408" s="13"/>
      <c r="P2408" s="13"/>
    </row>
    <row r="2409" spans="1:16" ht="12.9" customHeight="1" x14ac:dyDescent="0.2">
      <c r="A2409" s="11" t="str">
        <f t="shared" si="46"/>
        <v>MELBOURNE2002</v>
      </c>
      <c r="B2409" s="3" t="s">
        <v>40</v>
      </c>
      <c r="C2409" s="12">
        <v>2002</v>
      </c>
      <c r="E2409" s="13">
        <v>61624</v>
      </c>
      <c r="F2409" s="13">
        <v>61521</v>
      </c>
      <c r="G2409" s="13">
        <v>123145</v>
      </c>
      <c r="H2409" s="13">
        <v>10716</v>
      </c>
      <c r="I2409" s="13">
        <v>10782</v>
      </c>
      <c r="J2409" s="13">
        <v>21498</v>
      </c>
      <c r="K2409" s="15">
        <v>72340</v>
      </c>
      <c r="L2409" s="15">
        <v>72303</v>
      </c>
      <c r="M2409" s="15">
        <v>144643</v>
      </c>
      <c r="O2409" s="13"/>
      <c r="P2409" s="13"/>
    </row>
    <row r="2410" spans="1:16" ht="12.9" customHeight="1" x14ac:dyDescent="0.2">
      <c r="A2410" s="11" t="str">
        <f t="shared" si="46"/>
        <v>MELBOURNE2003</v>
      </c>
      <c r="B2410" s="95" t="s">
        <v>40</v>
      </c>
      <c r="C2410" s="88">
        <v>2003</v>
      </c>
      <c r="D2410" s="89"/>
      <c r="E2410" s="15">
        <v>63213</v>
      </c>
      <c r="F2410" s="15">
        <v>63214</v>
      </c>
      <c r="G2410" s="15">
        <v>126427</v>
      </c>
      <c r="H2410" s="90">
        <v>10674</v>
      </c>
      <c r="I2410" s="90">
        <v>10655</v>
      </c>
      <c r="J2410" s="15">
        <v>21329</v>
      </c>
      <c r="K2410" s="15">
        <v>73887</v>
      </c>
      <c r="L2410" s="15">
        <v>73869</v>
      </c>
      <c r="M2410" s="15">
        <v>147756</v>
      </c>
      <c r="O2410" s="13"/>
      <c r="P2410" s="13"/>
    </row>
    <row r="2411" spans="1:16" ht="12.9" customHeight="1" x14ac:dyDescent="0.2">
      <c r="A2411" s="11" t="str">
        <f t="shared" si="46"/>
        <v>MELBOURNE2004</v>
      </c>
      <c r="B2411" s="95" t="s">
        <v>40</v>
      </c>
      <c r="C2411" s="88">
        <v>2004</v>
      </c>
      <c r="D2411" s="89"/>
      <c r="E2411" s="15">
        <v>71973</v>
      </c>
      <c r="F2411" s="15">
        <v>72088</v>
      </c>
      <c r="G2411" s="15">
        <v>144061</v>
      </c>
      <c r="H2411" s="90">
        <v>13335</v>
      </c>
      <c r="I2411" s="90">
        <v>13346</v>
      </c>
      <c r="J2411" s="15">
        <v>26681</v>
      </c>
      <c r="K2411" s="15">
        <v>85308</v>
      </c>
      <c r="L2411" s="15">
        <v>85434</v>
      </c>
      <c r="M2411" s="15">
        <v>170742</v>
      </c>
      <c r="O2411" s="13"/>
      <c r="P2411" s="13"/>
    </row>
    <row r="2412" spans="1:16" ht="12.9" customHeight="1" x14ac:dyDescent="0.2">
      <c r="A2412" s="11" t="str">
        <f t="shared" si="46"/>
        <v>MELBOURNE2005</v>
      </c>
      <c r="B2412" s="95" t="s">
        <v>40</v>
      </c>
      <c r="C2412" s="88">
        <v>2005</v>
      </c>
      <c r="D2412" s="89"/>
      <c r="E2412" s="15">
        <v>74602</v>
      </c>
      <c r="F2412" s="15">
        <v>74618</v>
      </c>
      <c r="G2412" s="15">
        <v>149220</v>
      </c>
      <c r="H2412" s="90">
        <v>13370</v>
      </c>
      <c r="I2412" s="90">
        <v>13386</v>
      </c>
      <c r="J2412" s="15">
        <v>26756</v>
      </c>
      <c r="K2412" s="15">
        <v>87972</v>
      </c>
      <c r="L2412" s="15">
        <v>88004</v>
      </c>
      <c r="M2412" s="15">
        <v>175976</v>
      </c>
      <c r="O2412" s="13"/>
      <c r="P2412" s="13"/>
    </row>
    <row r="2413" spans="1:16" ht="12.9" customHeight="1" x14ac:dyDescent="0.2">
      <c r="A2413" s="11" t="str">
        <f t="shared" si="46"/>
        <v>MELBOURNE2006</v>
      </c>
      <c r="B2413" s="3" t="s">
        <v>40</v>
      </c>
      <c r="C2413" s="12">
        <v>2006</v>
      </c>
      <c r="E2413" s="13">
        <v>75662</v>
      </c>
      <c r="F2413" s="13">
        <v>75904</v>
      </c>
      <c r="G2413" s="13">
        <v>151566</v>
      </c>
      <c r="H2413" s="13">
        <v>11985</v>
      </c>
      <c r="I2413" s="13">
        <v>11964</v>
      </c>
      <c r="J2413" s="13">
        <v>23949</v>
      </c>
      <c r="K2413" s="15">
        <v>87647</v>
      </c>
      <c r="L2413" s="15">
        <v>87868</v>
      </c>
      <c r="M2413" s="15">
        <v>175515</v>
      </c>
      <c r="O2413" s="13"/>
      <c r="P2413" s="13"/>
    </row>
    <row r="2414" spans="1:16" ht="12.9" customHeight="1" x14ac:dyDescent="0.2">
      <c r="A2414" s="11" t="str">
        <f t="shared" si="46"/>
        <v>MELBOURNE2007</v>
      </c>
      <c r="B2414" s="3" t="s">
        <v>40</v>
      </c>
      <c r="C2414" s="12">
        <v>2007</v>
      </c>
      <c r="E2414" s="13">
        <v>76782</v>
      </c>
      <c r="F2414" s="13">
        <v>77080</v>
      </c>
      <c r="G2414" s="13">
        <v>153862</v>
      </c>
      <c r="H2414" s="13">
        <v>12129</v>
      </c>
      <c r="I2414" s="13">
        <v>12104</v>
      </c>
      <c r="J2414" s="13">
        <v>24233</v>
      </c>
      <c r="K2414" s="15">
        <v>88911</v>
      </c>
      <c r="L2414" s="15">
        <v>89184</v>
      </c>
      <c r="M2414" s="15">
        <v>178095</v>
      </c>
      <c r="O2414" s="13"/>
      <c r="P2414" s="13"/>
    </row>
    <row r="2415" spans="1:16" ht="12.9" customHeight="1" x14ac:dyDescent="0.2">
      <c r="A2415" s="11" t="str">
        <f t="shared" si="46"/>
        <v>MELBOURNE2008</v>
      </c>
      <c r="B2415" s="3" t="s">
        <v>40</v>
      </c>
      <c r="C2415" s="12">
        <v>2008</v>
      </c>
      <c r="E2415" s="13">
        <v>83136</v>
      </c>
      <c r="F2415" s="13">
        <v>83337</v>
      </c>
      <c r="G2415" s="13">
        <v>166473</v>
      </c>
      <c r="H2415" s="13">
        <v>12942</v>
      </c>
      <c r="I2415" s="13">
        <v>12921</v>
      </c>
      <c r="J2415" s="13">
        <v>25863</v>
      </c>
      <c r="K2415" s="15">
        <v>96078</v>
      </c>
      <c r="L2415" s="15">
        <v>96258</v>
      </c>
      <c r="M2415" s="15">
        <v>192336</v>
      </c>
      <c r="O2415" s="13"/>
      <c r="P2415" s="13"/>
    </row>
    <row r="2416" spans="1:16" ht="12.9" customHeight="1" x14ac:dyDescent="0.2">
      <c r="A2416" s="11" t="str">
        <f t="shared" si="46"/>
        <v>MELBOURNE2009</v>
      </c>
      <c r="B2416" s="93" t="s">
        <v>40</v>
      </c>
      <c r="C2416" s="88">
        <v>2009</v>
      </c>
      <c r="D2416" s="89"/>
      <c r="E2416" s="15">
        <v>78975</v>
      </c>
      <c r="F2416" s="15">
        <v>79072</v>
      </c>
      <c r="G2416" s="15">
        <v>158047</v>
      </c>
      <c r="H2416" s="15">
        <v>14556</v>
      </c>
      <c r="I2416" s="15">
        <v>14505</v>
      </c>
      <c r="J2416" s="15">
        <v>29061</v>
      </c>
      <c r="K2416" s="15">
        <v>93531</v>
      </c>
      <c r="L2416" s="15">
        <v>93577</v>
      </c>
      <c r="M2416" s="15">
        <v>187108</v>
      </c>
      <c r="O2416" s="13"/>
      <c r="P2416" s="13"/>
    </row>
    <row r="2417" spans="1:16" ht="12.9" customHeight="1" x14ac:dyDescent="0.2">
      <c r="A2417" s="11" t="str">
        <f t="shared" si="46"/>
        <v>MELBOURNE2010</v>
      </c>
      <c r="B2417" s="91" t="s">
        <v>40</v>
      </c>
      <c r="C2417" s="16">
        <v>2010</v>
      </c>
      <c r="D2417" s="89"/>
      <c r="E2417" s="92">
        <v>86201</v>
      </c>
      <c r="F2417" s="92">
        <v>86472</v>
      </c>
      <c r="G2417" s="92">
        <v>172673</v>
      </c>
      <c r="H2417" s="92">
        <v>15969</v>
      </c>
      <c r="I2417" s="92">
        <v>15940</v>
      </c>
      <c r="J2417" s="92">
        <v>31909</v>
      </c>
      <c r="K2417" s="15">
        <v>102170</v>
      </c>
      <c r="L2417" s="15">
        <v>102412</v>
      </c>
      <c r="M2417" s="15">
        <v>204582</v>
      </c>
      <c r="O2417" s="13"/>
      <c r="P2417" s="13"/>
    </row>
    <row r="2418" spans="1:16" ht="12.9" customHeight="1" x14ac:dyDescent="0.2">
      <c r="A2418" s="11" t="str">
        <f t="shared" si="46"/>
        <v>MELBOURNE2011</v>
      </c>
      <c r="B2418" s="3" t="s">
        <v>40</v>
      </c>
      <c r="C2418" s="12">
        <v>2011</v>
      </c>
      <c r="E2418" s="13">
        <v>84836</v>
      </c>
      <c r="F2418" s="13">
        <v>85197</v>
      </c>
      <c r="G2418" s="13">
        <v>170033</v>
      </c>
      <c r="H2418" s="13">
        <v>16905</v>
      </c>
      <c r="I2418" s="13">
        <v>16870</v>
      </c>
      <c r="J2418" s="13">
        <v>33775</v>
      </c>
      <c r="K2418" s="15">
        <v>101741</v>
      </c>
      <c r="L2418" s="15">
        <v>102067</v>
      </c>
      <c r="M2418" s="15">
        <v>203808</v>
      </c>
      <c r="O2418" s="13"/>
      <c r="P2418" s="13"/>
    </row>
    <row r="2419" spans="1:16" ht="12.9" customHeight="1" x14ac:dyDescent="0.2">
      <c r="A2419" s="11" t="str">
        <f t="shared" si="46"/>
        <v>MELBOURNE2012</v>
      </c>
      <c r="B2419" s="3" t="s">
        <v>40</v>
      </c>
      <c r="C2419" s="12">
        <v>2012</v>
      </c>
      <c r="E2419" s="13">
        <v>88761</v>
      </c>
      <c r="F2419" s="13">
        <v>89047</v>
      </c>
      <c r="G2419" s="13">
        <v>177808</v>
      </c>
      <c r="H2419" s="13">
        <v>17724</v>
      </c>
      <c r="I2419" s="13">
        <v>17691</v>
      </c>
      <c r="J2419" s="13">
        <v>35415</v>
      </c>
      <c r="K2419" s="15">
        <v>106485</v>
      </c>
      <c r="L2419" s="15">
        <v>106738</v>
      </c>
      <c r="M2419" s="15">
        <v>213223</v>
      </c>
      <c r="O2419" s="13"/>
      <c r="P2419" s="13"/>
    </row>
    <row r="2420" spans="1:16" ht="12.9" customHeight="1" x14ac:dyDescent="0.2">
      <c r="A2420" s="11" t="str">
        <f t="shared" si="46"/>
        <v>MELBOURNE2013</v>
      </c>
      <c r="B2420" s="93" t="s">
        <v>40</v>
      </c>
      <c r="C2420" s="88">
        <v>2013</v>
      </c>
      <c r="D2420" s="89"/>
      <c r="E2420" s="15">
        <v>90480</v>
      </c>
      <c r="F2420" s="15">
        <v>90609</v>
      </c>
      <c r="G2420" s="15">
        <v>181089</v>
      </c>
      <c r="H2420" s="15">
        <v>18773</v>
      </c>
      <c r="I2420" s="15">
        <v>18722</v>
      </c>
      <c r="J2420" s="15">
        <v>37495</v>
      </c>
      <c r="K2420" s="15">
        <v>109253</v>
      </c>
      <c r="L2420" s="15">
        <v>109331</v>
      </c>
      <c r="M2420" s="15">
        <v>218584</v>
      </c>
      <c r="O2420" s="13"/>
      <c r="P2420" s="13"/>
    </row>
    <row r="2421" spans="1:16" ht="12.9" customHeight="1" x14ac:dyDescent="0.2">
      <c r="A2421" s="11" t="str">
        <f t="shared" si="46"/>
        <v>MELBOURNE2014</v>
      </c>
      <c r="B2421" s="3" t="s">
        <v>40</v>
      </c>
      <c r="C2421" s="12">
        <v>2014</v>
      </c>
      <c r="E2421" s="13">
        <v>92359</v>
      </c>
      <c r="F2421" s="13">
        <v>92449</v>
      </c>
      <c r="G2421" s="13">
        <v>184808</v>
      </c>
      <c r="H2421" s="13">
        <v>20240</v>
      </c>
      <c r="I2421" s="13">
        <v>20232</v>
      </c>
      <c r="J2421" s="13">
        <v>40472</v>
      </c>
      <c r="K2421" s="15">
        <v>112599</v>
      </c>
      <c r="L2421" s="15">
        <v>112681</v>
      </c>
      <c r="M2421" s="15">
        <v>225280</v>
      </c>
      <c r="O2421" s="13"/>
      <c r="P2421" s="13"/>
    </row>
    <row r="2422" spans="1:16" ht="12.9" customHeight="1" x14ac:dyDescent="0.2">
      <c r="A2422" s="11" t="str">
        <f t="shared" si="46"/>
        <v>MELBOURNE2015</v>
      </c>
      <c r="B2422" s="93" t="s">
        <v>40</v>
      </c>
      <c r="C2422" s="12">
        <v>2015</v>
      </c>
      <c r="D2422" s="89"/>
      <c r="E2422" s="94">
        <v>95008</v>
      </c>
      <c r="F2422" s="94">
        <v>95115</v>
      </c>
      <c r="G2422" s="94">
        <v>190123</v>
      </c>
      <c r="H2422" s="94">
        <v>21163</v>
      </c>
      <c r="I2422" s="94">
        <v>21150</v>
      </c>
      <c r="J2422" s="94">
        <v>42313</v>
      </c>
      <c r="K2422" s="15">
        <v>116171</v>
      </c>
      <c r="L2422" s="15">
        <v>116265</v>
      </c>
      <c r="M2422" s="15">
        <v>232436</v>
      </c>
      <c r="O2422" s="13"/>
      <c r="P2422" s="13"/>
    </row>
    <row r="2423" spans="1:16" ht="12.9" customHeight="1" x14ac:dyDescent="0.2">
      <c r="A2423" s="11" t="str">
        <f t="shared" si="46"/>
        <v>MELBOURNE2016</v>
      </c>
      <c r="B2423" s="91" t="s">
        <v>40</v>
      </c>
      <c r="C2423" s="16">
        <v>2016</v>
      </c>
      <c r="D2423" s="89"/>
      <c r="E2423" s="92">
        <v>95658</v>
      </c>
      <c r="F2423" s="92">
        <v>95916</v>
      </c>
      <c r="G2423" s="92">
        <v>191574</v>
      </c>
      <c r="H2423" s="92">
        <v>22348</v>
      </c>
      <c r="I2423" s="92">
        <v>22324</v>
      </c>
      <c r="J2423" s="92">
        <v>44672</v>
      </c>
      <c r="K2423" s="15">
        <v>118006</v>
      </c>
      <c r="L2423" s="15">
        <v>118240</v>
      </c>
      <c r="M2423" s="15">
        <v>236246</v>
      </c>
      <c r="O2423" s="13"/>
      <c r="P2423" s="13"/>
    </row>
    <row r="2424" spans="1:16" ht="12.9" customHeight="1" x14ac:dyDescent="0.2">
      <c r="A2424" s="11" t="str">
        <f t="shared" si="46"/>
        <v>MELBOURNE2017</v>
      </c>
      <c r="B2424" s="95" t="s">
        <v>40</v>
      </c>
      <c r="C2424" s="88">
        <v>2017</v>
      </c>
      <c r="D2424" s="89"/>
      <c r="E2424" s="15">
        <v>95775</v>
      </c>
      <c r="F2424" s="15">
        <v>95962</v>
      </c>
      <c r="G2424" s="15">
        <v>191737</v>
      </c>
      <c r="H2424" s="90">
        <v>23443</v>
      </c>
      <c r="I2424" s="90">
        <v>23439</v>
      </c>
      <c r="J2424" s="15">
        <v>46882</v>
      </c>
      <c r="K2424" s="15">
        <v>119218</v>
      </c>
      <c r="L2424" s="15">
        <v>119401</v>
      </c>
      <c r="M2424" s="15">
        <v>238619</v>
      </c>
      <c r="O2424" s="13"/>
      <c r="P2424" s="13"/>
    </row>
    <row r="2425" spans="1:16" ht="12.9" customHeight="1" x14ac:dyDescent="0.2">
      <c r="A2425" s="11" t="str">
        <f t="shared" si="46"/>
        <v>MELBOURNE2018</v>
      </c>
      <c r="B2425" s="95" t="s">
        <v>40</v>
      </c>
      <c r="C2425" s="88">
        <v>2018</v>
      </c>
      <c r="D2425" s="89"/>
      <c r="E2425" s="15">
        <v>95329</v>
      </c>
      <c r="F2425" s="15">
        <v>95618</v>
      </c>
      <c r="G2425" s="15">
        <v>190947</v>
      </c>
      <c r="H2425" s="90">
        <v>25929</v>
      </c>
      <c r="I2425" s="90">
        <v>25937</v>
      </c>
      <c r="J2425" s="15">
        <v>51866</v>
      </c>
      <c r="K2425" s="15">
        <v>121258</v>
      </c>
      <c r="L2425" s="15">
        <v>121555</v>
      </c>
      <c r="M2425" s="15">
        <v>242813</v>
      </c>
      <c r="O2425" s="13"/>
      <c r="P2425" s="13"/>
    </row>
    <row r="2426" spans="1:16" ht="12.9" customHeight="1" x14ac:dyDescent="0.2">
      <c r="A2426" s="11" t="str">
        <f t="shared" si="46"/>
        <v>MELBOURNE2019</v>
      </c>
      <c r="B2426" s="95" t="s">
        <v>40</v>
      </c>
      <c r="C2426" s="88">
        <v>2019</v>
      </c>
      <c r="E2426" s="15">
        <v>95355</v>
      </c>
      <c r="F2426" s="15">
        <v>95688</v>
      </c>
      <c r="G2426" s="15">
        <v>191043</v>
      </c>
      <c r="H2426" s="90">
        <v>26037</v>
      </c>
      <c r="I2426" s="90">
        <v>25990</v>
      </c>
      <c r="J2426" s="15">
        <v>52027</v>
      </c>
      <c r="K2426" s="15">
        <v>121392</v>
      </c>
      <c r="L2426" s="15">
        <v>121678</v>
      </c>
      <c r="M2426" s="15">
        <v>243070</v>
      </c>
      <c r="O2426" s="13"/>
      <c r="P2426" s="13"/>
    </row>
    <row r="2427" spans="1:16" ht="12.9" customHeight="1" x14ac:dyDescent="0.2">
      <c r="A2427" s="11" t="str">
        <f t="shared" si="46"/>
        <v>MELBOURNE2020</v>
      </c>
      <c r="B2427" s="93" t="s">
        <v>40</v>
      </c>
      <c r="C2427" s="12">
        <v>2020</v>
      </c>
      <c r="E2427" s="94">
        <v>30983</v>
      </c>
      <c r="F2427" s="94">
        <v>31171</v>
      </c>
      <c r="G2427" s="94">
        <v>62154</v>
      </c>
      <c r="H2427" s="94">
        <v>9249</v>
      </c>
      <c r="I2427" s="94">
        <v>9228</v>
      </c>
      <c r="J2427" s="94">
        <v>18477</v>
      </c>
      <c r="K2427" s="15">
        <v>40232</v>
      </c>
      <c r="L2427" s="15">
        <v>40399</v>
      </c>
      <c r="M2427" s="15">
        <v>80631</v>
      </c>
      <c r="O2427" s="13"/>
      <c r="P2427" s="13"/>
    </row>
    <row r="2428" spans="1:16" ht="12.9" customHeight="1" x14ac:dyDescent="0.2">
      <c r="A2428" s="11" t="str">
        <f t="shared" si="46"/>
        <v>MELBOURNE2021</v>
      </c>
      <c r="B2428" s="3" t="s">
        <v>40</v>
      </c>
      <c r="C2428" s="12">
        <v>2021</v>
      </c>
      <c r="E2428" s="13">
        <v>39184</v>
      </c>
      <c r="F2428" s="13">
        <v>39421</v>
      </c>
      <c r="G2428" s="13">
        <v>78605</v>
      </c>
      <c r="H2428" s="13">
        <v>6378</v>
      </c>
      <c r="I2428" s="13">
        <v>6296</v>
      </c>
      <c r="J2428" s="13">
        <v>12674</v>
      </c>
      <c r="K2428" s="15">
        <v>45562</v>
      </c>
      <c r="L2428" s="15">
        <v>45717</v>
      </c>
      <c r="M2428" s="15">
        <v>91279</v>
      </c>
      <c r="O2428" s="13"/>
      <c r="P2428" s="13"/>
    </row>
    <row r="2429" spans="1:16" ht="12.9" customHeight="1" x14ac:dyDescent="0.2">
      <c r="A2429" s="11" t="str">
        <f t="shared" si="46"/>
        <v>MELBOURNE2022</v>
      </c>
      <c r="B2429" s="3" t="s">
        <v>40</v>
      </c>
      <c r="C2429" s="12">
        <v>2022</v>
      </c>
      <c r="E2429" s="13">
        <v>81803</v>
      </c>
      <c r="F2429" s="13">
        <v>82175</v>
      </c>
      <c r="G2429" s="13">
        <v>163978</v>
      </c>
      <c r="H2429" s="13">
        <v>14695</v>
      </c>
      <c r="I2429" s="13">
        <v>14599</v>
      </c>
      <c r="J2429" s="13">
        <v>29294</v>
      </c>
      <c r="K2429" s="15">
        <v>96498</v>
      </c>
      <c r="L2429" s="15">
        <v>96774</v>
      </c>
      <c r="M2429" s="15">
        <v>193272</v>
      </c>
      <c r="O2429" s="13"/>
      <c r="P2429" s="13"/>
    </row>
    <row r="2430" spans="1:16" ht="12.9" customHeight="1" x14ac:dyDescent="0.2">
      <c r="A2430" s="11" t="str">
        <f t="shared" si="46"/>
        <v>MELBOURNE2023</v>
      </c>
      <c r="B2430" s="3" t="s">
        <v>40</v>
      </c>
      <c r="C2430" s="12">
        <v>2023</v>
      </c>
      <c r="E2430" s="13">
        <v>91041</v>
      </c>
      <c r="F2430" s="13">
        <v>91439</v>
      </c>
      <c r="G2430" s="13">
        <v>182480</v>
      </c>
      <c r="H2430" s="13">
        <v>25229</v>
      </c>
      <c r="I2430" s="13">
        <v>25169</v>
      </c>
      <c r="J2430" s="13">
        <v>50398</v>
      </c>
      <c r="K2430" s="15">
        <v>116270</v>
      </c>
      <c r="L2430" s="15">
        <v>116608</v>
      </c>
      <c r="M2430" s="15">
        <v>232878</v>
      </c>
      <c r="O2430" s="13"/>
      <c r="P2430" s="13"/>
    </row>
    <row r="2431" spans="1:16" ht="12.9" customHeight="1" x14ac:dyDescent="0.2">
      <c r="A2431" s="11" t="str">
        <f t="shared" si="46"/>
        <v>MELBOURNE2024</v>
      </c>
      <c r="B2431" s="93" t="s">
        <v>40</v>
      </c>
      <c r="C2431" s="88">
        <v>2024</v>
      </c>
      <c r="D2431" s="89"/>
      <c r="E2431" s="15">
        <v>91380</v>
      </c>
      <c r="F2431" s="15">
        <v>91510</v>
      </c>
      <c r="G2431" s="15">
        <v>182890</v>
      </c>
      <c r="H2431" s="15">
        <v>27985</v>
      </c>
      <c r="I2431" s="15">
        <v>27953</v>
      </c>
      <c r="J2431" s="15">
        <v>55938</v>
      </c>
      <c r="K2431" s="15">
        <v>119365</v>
      </c>
      <c r="L2431" s="15">
        <v>119463</v>
      </c>
      <c r="M2431" s="15">
        <v>238828</v>
      </c>
      <c r="O2431" s="13"/>
      <c r="P2431" s="13"/>
    </row>
    <row r="2432" spans="1:16" ht="12.9" customHeight="1" x14ac:dyDescent="0.2">
      <c r="A2432" s="11" t="str">
        <f t="shared" si="46"/>
        <v>MERIMBULA1985</v>
      </c>
      <c r="B2432" s="3" t="s">
        <v>55</v>
      </c>
      <c r="C2432" s="12">
        <v>1985</v>
      </c>
      <c r="E2432" s="13">
        <v>894</v>
      </c>
      <c r="F2432" s="13">
        <v>882</v>
      </c>
      <c r="G2432" s="13">
        <v>1776</v>
      </c>
      <c r="H2432" s="13">
        <v>0</v>
      </c>
      <c r="I2432" s="13">
        <v>0</v>
      </c>
      <c r="J2432" s="13">
        <v>0</v>
      </c>
      <c r="K2432" s="15">
        <v>894</v>
      </c>
      <c r="L2432" s="15">
        <v>882</v>
      </c>
      <c r="M2432" s="15">
        <v>1776</v>
      </c>
      <c r="O2432" s="13"/>
      <c r="P2432" s="13"/>
    </row>
    <row r="2433" spans="1:16" ht="12.9" customHeight="1" x14ac:dyDescent="0.2">
      <c r="A2433" s="11" t="str">
        <f t="shared" si="46"/>
        <v>MERIMBULA1986</v>
      </c>
      <c r="B2433" s="3" t="s">
        <v>55</v>
      </c>
      <c r="C2433" s="12">
        <v>1986</v>
      </c>
      <c r="E2433" s="13">
        <v>843</v>
      </c>
      <c r="F2433" s="13">
        <v>843</v>
      </c>
      <c r="G2433" s="13">
        <v>1686</v>
      </c>
      <c r="H2433" s="13">
        <v>0</v>
      </c>
      <c r="I2433" s="13">
        <v>0</v>
      </c>
      <c r="J2433" s="13">
        <v>0</v>
      </c>
      <c r="K2433" s="15">
        <v>843</v>
      </c>
      <c r="L2433" s="15">
        <v>843</v>
      </c>
      <c r="M2433" s="15">
        <v>1686</v>
      </c>
      <c r="O2433" s="13"/>
      <c r="P2433" s="13"/>
    </row>
    <row r="2434" spans="1:16" ht="12.9" customHeight="1" x14ac:dyDescent="0.2">
      <c r="A2434" s="11" t="str">
        <f t="shared" si="46"/>
        <v>MERIMBULA1987</v>
      </c>
      <c r="B2434" s="3" t="s">
        <v>55</v>
      </c>
      <c r="C2434" s="12">
        <v>1987</v>
      </c>
      <c r="E2434" s="13">
        <v>850</v>
      </c>
      <c r="F2434" s="13">
        <v>850</v>
      </c>
      <c r="G2434" s="13">
        <v>1700</v>
      </c>
      <c r="H2434" s="13">
        <v>0</v>
      </c>
      <c r="I2434" s="13">
        <v>0</v>
      </c>
      <c r="J2434" s="13">
        <v>0</v>
      </c>
      <c r="K2434" s="15">
        <v>850</v>
      </c>
      <c r="L2434" s="15">
        <v>850</v>
      </c>
      <c r="M2434" s="15">
        <v>1700</v>
      </c>
      <c r="O2434" s="13"/>
      <c r="P2434" s="13"/>
    </row>
    <row r="2435" spans="1:16" ht="12.9" customHeight="1" x14ac:dyDescent="0.2">
      <c r="A2435" s="11" t="str">
        <f t="shared" si="46"/>
        <v>MERIMBULA1988</v>
      </c>
      <c r="B2435" s="3" t="s">
        <v>55</v>
      </c>
      <c r="C2435" s="12">
        <v>1988</v>
      </c>
      <c r="E2435" s="13">
        <v>827</v>
      </c>
      <c r="F2435" s="13">
        <v>828</v>
      </c>
      <c r="G2435" s="13">
        <v>1655</v>
      </c>
      <c r="H2435" s="13">
        <v>0</v>
      </c>
      <c r="I2435" s="13">
        <v>0</v>
      </c>
      <c r="J2435" s="13">
        <v>0</v>
      </c>
      <c r="K2435" s="15">
        <v>827</v>
      </c>
      <c r="L2435" s="15">
        <v>828</v>
      </c>
      <c r="M2435" s="15">
        <v>1655</v>
      </c>
      <c r="O2435" s="13"/>
      <c r="P2435" s="13"/>
    </row>
    <row r="2436" spans="1:16" ht="12.9" customHeight="1" x14ac:dyDescent="0.2">
      <c r="A2436" s="11" t="str">
        <f t="shared" si="46"/>
        <v>MERIMBULA1989</v>
      </c>
      <c r="B2436" s="3" t="s">
        <v>55</v>
      </c>
      <c r="C2436" s="12">
        <v>1989</v>
      </c>
      <c r="E2436" s="13">
        <v>932</v>
      </c>
      <c r="F2436" s="13">
        <v>945</v>
      </c>
      <c r="G2436" s="13">
        <v>1877</v>
      </c>
      <c r="H2436" s="13">
        <v>0</v>
      </c>
      <c r="I2436" s="13">
        <v>0</v>
      </c>
      <c r="J2436" s="13">
        <v>0</v>
      </c>
      <c r="K2436" s="15">
        <v>932</v>
      </c>
      <c r="L2436" s="15">
        <v>945</v>
      </c>
      <c r="M2436" s="15">
        <v>1877</v>
      </c>
      <c r="O2436" s="13"/>
      <c r="P2436" s="13"/>
    </row>
    <row r="2437" spans="1:16" ht="12.9" customHeight="1" x14ac:dyDescent="0.2">
      <c r="A2437" s="11" t="str">
        <f t="shared" si="46"/>
        <v>MERIMBULA1990</v>
      </c>
      <c r="B2437" s="3" t="s">
        <v>55</v>
      </c>
      <c r="C2437" s="12">
        <v>1990</v>
      </c>
      <c r="E2437" s="13">
        <v>1309</v>
      </c>
      <c r="F2437" s="13">
        <v>1352</v>
      </c>
      <c r="G2437" s="13">
        <v>2661</v>
      </c>
      <c r="H2437" s="13">
        <v>0</v>
      </c>
      <c r="I2437" s="13">
        <v>0</v>
      </c>
      <c r="J2437" s="13">
        <v>0</v>
      </c>
      <c r="K2437" s="15">
        <v>1309</v>
      </c>
      <c r="L2437" s="15">
        <v>1352</v>
      </c>
      <c r="M2437" s="15">
        <v>2661</v>
      </c>
      <c r="O2437" s="13"/>
      <c r="P2437" s="13"/>
    </row>
    <row r="2438" spans="1:16" ht="12.9" customHeight="1" x14ac:dyDescent="0.2">
      <c r="A2438" s="11" t="str">
        <f t="shared" si="46"/>
        <v>MERIMBULA1991</v>
      </c>
      <c r="B2438" s="3" t="s">
        <v>55</v>
      </c>
      <c r="C2438" s="12">
        <v>1991</v>
      </c>
      <c r="E2438" s="13">
        <v>1035</v>
      </c>
      <c r="F2438" s="13">
        <v>1012</v>
      </c>
      <c r="G2438" s="13">
        <v>2047</v>
      </c>
      <c r="H2438" s="13">
        <v>0</v>
      </c>
      <c r="I2438" s="13">
        <v>0</v>
      </c>
      <c r="J2438" s="13">
        <v>0</v>
      </c>
      <c r="K2438" s="15">
        <v>1035</v>
      </c>
      <c r="L2438" s="15">
        <v>1012</v>
      </c>
      <c r="M2438" s="15">
        <v>2047</v>
      </c>
      <c r="O2438" s="13"/>
      <c r="P2438" s="13"/>
    </row>
    <row r="2439" spans="1:16" ht="12.9" customHeight="1" x14ac:dyDescent="0.2">
      <c r="A2439" s="11" t="str">
        <f t="shared" si="46"/>
        <v>MERIMBULA1992</v>
      </c>
      <c r="B2439" s="3" t="s">
        <v>55</v>
      </c>
      <c r="C2439" s="12">
        <v>1992</v>
      </c>
      <c r="E2439" s="13">
        <v>1054</v>
      </c>
      <c r="F2439" s="13">
        <v>1051</v>
      </c>
      <c r="G2439" s="13">
        <v>2105</v>
      </c>
      <c r="H2439" s="13">
        <v>0</v>
      </c>
      <c r="I2439" s="13">
        <v>0</v>
      </c>
      <c r="J2439" s="13">
        <v>0</v>
      </c>
      <c r="K2439" s="15">
        <v>1054</v>
      </c>
      <c r="L2439" s="15">
        <v>1051</v>
      </c>
      <c r="M2439" s="15">
        <v>2105</v>
      </c>
      <c r="O2439" s="13"/>
      <c r="P2439" s="13"/>
    </row>
    <row r="2440" spans="1:16" ht="12.9" customHeight="1" x14ac:dyDescent="0.2">
      <c r="A2440" s="11" t="str">
        <f t="shared" si="46"/>
        <v>MERIMBULA1993</v>
      </c>
      <c r="B2440" s="93" t="s">
        <v>55</v>
      </c>
      <c r="C2440" s="88">
        <v>1993</v>
      </c>
      <c r="D2440" s="89"/>
      <c r="E2440" s="15">
        <v>1104</v>
      </c>
      <c r="F2440" s="15">
        <v>1103</v>
      </c>
      <c r="G2440" s="15">
        <v>2207</v>
      </c>
      <c r="H2440" s="15">
        <v>0</v>
      </c>
      <c r="I2440" s="15">
        <v>0</v>
      </c>
      <c r="J2440" s="15">
        <v>0</v>
      </c>
      <c r="K2440" s="15">
        <v>1104</v>
      </c>
      <c r="L2440" s="15">
        <v>1103</v>
      </c>
      <c r="M2440" s="15">
        <v>2207</v>
      </c>
      <c r="O2440" s="13"/>
      <c r="P2440" s="13"/>
    </row>
    <row r="2441" spans="1:16" ht="12.9" customHeight="1" x14ac:dyDescent="0.2">
      <c r="A2441" s="11" t="str">
        <f t="shared" ref="A2441:A2453" si="47">CONCATENATE(B2441,C2441)</f>
        <v>MERIMBULA1994</v>
      </c>
      <c r="B2441" s="3" t="s">
        <v>55</v>
      </c>
      <c r="C2441" s="12">
        <v>1994</v>
      </c>
      <c r="E2441" s="13">
        <v>1067</v>
      </c>
      <c r="F2441" s="13">
        <v>1064</v>
      </c>
      <c r="G2441" s="13">
        <v>2131</v>
      </c>
      <c r="H2441" s="13">
        <v>0</v>
      </c>
      <c r="I2441" s="13">
        <v>0</v>
      </c>
      <c r="J2441" s="13">
        <v>0</v>
      </c>
      <c r="K2441" s="15">
        <v>1067</v>
      </c>
      <c r="L2441" s="15">
        <v>1064</v>
      </c>
      <c r="M2441" s="15">
        <v>2131</v>
      </c>
      <c r="O2441" s="13"/>
      <c r="P2441" s="13"/>
    </row>
    <row r="2442" spans="1:16" ht="12.9" customHeight="1" x14ac:dyDescent="0.2">
      <c r="A2442" s="11" t="str">
        <f t="shared" si="47"/>
        <v>MERIMBULA1995</v>
      </c>
      <c r="B2442" s="91" t="s">
        <v>55</v>
      </c>
      <c r="C2442" s="16">
        <v>1995</v>
      </c>
      <c r="D2442" s="89"/>
      <c r="E2442" s="92">
        <v>1568</v>
      </c>
      <c r="F2442" s="92">
        <v>1565</v>
      </c>
      <c r="G2442" s="92">
        <v>3133</v>
      </c>
      <c r="H2442" s="92">
        <v>0</v>
      </c>
      <c r="I2442" s="92">
        <v>0</v>
      </c>
      <c r="J2442" s="92">
        <v>0</v>
      </c>
      <c r="K2442" s="15">
        <v>1568</v>
      </c>
      <c r="L2442" s="15">
        <v>1565</v>
      </c>
      <c r="M2442" s="15">
        <v>3133</v>
      </c>
      <c r="O2442" s="13"/>
      <c r="P2442" s="13"/>
    </row>
    <row r="2443" spans="1:16" ht="12.9" customHeight="1" x14ac:dyDescent="0.2">
      <c r="A2443" s="11" t="str">
        <f t="shared" si="47"/>
        <v>MERIMBULA1996</v>
      </c>
      <c r="B2443" s="95" t="s">
        <v>55</v>
      </c>
      <c r="C2443" s="88">
        <v>1996</v>
      </c>
      <c r="D2443" s="89"/>
      <c r="E2443" s="15">
        <v>1593</v>
      </c>
      <c r="F2443" s="15">
        <v>1600</v>
      </c>
      <c r="G2443" s="15">
        <v>3193</v>
      </c>
      <c r="H2443" s="90">
        <v>0</v>
      </c>
      <c r="I2443" s="90">
        <v>0</v>
      </c>
      <c r="J2443" s="15">
        <v>0</v>
      </c>
      <c r="K2443" s="15">
        <v>1593</v>
      </c>
      <c r="L2443" s="15">
        <v>1600</v>
      </c>
      <c r="M2443" s="15">
        <v>3193</v>
      </c>
      <c r="O2443" s="13"/>
      <c r="P2443" s="13"/>
    </row>
    <row r="2444" spans="1:16" ht="12.9" customHeight="1" x14ac:dyDescent="0.2">
      <c r="A2444" s="11" t="str">
        <f t="shared" si="47"/>
        <v>MERIMBULA1997</v>
      </c>
      <c r="B2444" s="3" t="s">
        <v>55</v>
      </c>
      <c r="C2444" s="12">
        <v>1997</v>
      </c>
      <c r="E2444" s="13">
        <v>1412</v>
      </c>
      <c r="F2444" s="13">
        <v>1407</v>
      </c>
      <c r="G2444" s="13">
        <v>2819</v>
      </c>
      <c r="H2444" s="13">
        <v>0</v>
      </c>
      <c r="I2444" s="13">
        <v>0</v>
      </c>
      <c r="J2444" s="13">
        <v>0</v>
      </c>
      <c r="K2444" s="15">
        <v>1412</v>
      </c>
      <c r="L2444" s="15">
        <v>1407</v>
      </c>
      <c r="M2444" s="15">
        <v>2819</v>
      </c>
      <c r="O2444" s="13"/>
      <c r="P2444" s="13"/>
    </row>
    <row r="2445" spans="1:16" ht="12.9" customHeight="1" x14ac:dyDescent="0.2">
      <c r="A2445" s="11" t="str">
        <f t="shared" si="47"/>
        <v>MERIMBULA1998</v>
      </c>
      <c r="B2445" s="3" t="s">
        <v>55</v>
      </c>
      <c r="C2445" s="12">
        <v>1998</v>
      </c>
      <c r="E2445" s="13">
        <v>1411</v>
      </c>
      <c r="F2445" s="13">
        <v>1419</v>
      </c>
      <c r="G2445" s="13">
        <v>2830</v>
      </c>
      <c r="H2445" s="13">
        <v>0</v>
      </c>
      <c r="I2445" s="13">
        <v>0</v>
      </c>
      <c r="J2445" s="13">
        <v>0</v>
      </c>
      <c r="K2445" s="15">
        <v>1411</v>
      </c>
      <c r="L2445" s="15">
        <v>1419</v>
      </c>
      <c r="M2445" s="15">
        <v>2830</v>
      </c>
      <c r="O2445" s="13"/>
      <c r="P2445" s="13"/>
    </row>
    <row r="2446" spans="1:16" ht="12.9" customHeight="1" x14ac:dyDescent="0.2">
      <c r="A2446" s="11" t="str">
        <f t="shared" si="47"/>
        <v>MERIMBULA1999</v>
      </c>
      <c r="B2446" s="95" t="s">
        <v>55</v>
      </c>
      <c r="C2446" s="88">
        <v>1999</v>
      </c>
      <c r="D2446" s="89"/>
      <c r="E2446" s="15">
        <v>1360</v>
      </c>
      <c r="F2446" s="15">
        <v>1358</v>
      </c>
      <c r="G2446" s="15">
        <v>2718</v>
      </c>
      <c r="H2446" s="90">
        <v>0</v>
      </c>
      <c r="I2446" s="90">
        <v>0</v>
      </c>
      <c r="J2446" s="15">
        <v>0</v>
      </c>
      <c r="K2446" s="15">
        <v>1360</v>
      </c>
      <c r="L2446" s="15">
        <v>1358</v>
      </c>
      <c r="M2446" s="15">
        <v>2718</v>
      </c>
      <c r="O2446" s="13"/>
      <c r="P2446" s="13"/>
    </row>
    <row r="2447" spans="1:16" ht="12.9" customHeight="1" x14ac:dyDescent="0.2">
      <c r="A2447" s="11" t="str">
        <f t="shared" si="47"/>
        <v>MERIMBULA2000</v>
      </c>
      <c r="B2447" s="95" t="s">
        <v>55</v>
      </c>
      <c r="C2447" s="88">
        <v>2000</v>
      </c>
      <c r="D2447" s="89"/>
      <c r="E2447" s="15">
        <v>1313</v>
      </c>
      <c r="F2447" s="15">
        <v>1305</v>
      </c>
      <c r="G2447" s="15">
        <v>2618</v>
      </c>
      <c r="H2447" s="90">
        <v>0</v>
      </c>
      <c r="I2447" s="90">
        <v>0</v>
      </c>
      <c r="J2447" s="15">
        <v>0</v>
      </c>
      <c r="K2447" s="15">
        <v>1313</v>
      </c>
      <c r="L2447" s="15">
        <v>1305</v>
      </c>
      <c r="M2447" s="15">
        <v>2618</v>
      </c>
      <c r="O2447" s="13"/>
      <c r="P2447" s="13"/>
    </row>
    <row r="2448" spans="1:16" ht="12.9" customHeight="1" x14ac:dyDescent="0.2">
      <c r="A2448" s="11" t="str">
        <f t="shared" si="47"/>
        <v>MERIMBULA2001</v>
      </c>
      <c r="B2448" s="93" t="s">
        <v>55</v>
      </c>
      <c r="C2448" s="88">
        <v>2001</v>
      </c>
      <c r="D2448" s="89"/>
      <c r="E2448" s="15">
        <v>1160</v>
      </c>
      <c r="F2448" s="15">
        <v>1160</v>
      </c>
      <c r="G2448" s="15">
        <v>2320</v>
      </c>
      <c r="H2448" s="15">
        <v>0</v>
      </c>
      <c r="I2448" s="15">
        <v>0</v>
      </c>
      <c r="J2448" s="15">
        <v>0</v>
      </c>
      <c r="K2448" s="15">
        <v>1160</v>
      </c>
      <c r="L2448" s="15">
        <v>1160</v>
      </c>
      <c r="M2448" s="15">
        <v>2320</v>
      </c>
      <c r="O2448" s="13"/>
      <c r="P2448" s="13"/>
    </row>
    <row r="2449" spans="1:16" ht="12.9" customHeight="1" x14ac:dyDescent="0.2">
      <c r="A2449" s="11" t="str">
        <f t="shared" si="47"/>
        <v>MERIMBULA2002</v>
      </c>
      <c r="B2449" s="3" t="s">
        <v>55</v>
      </c>
      <c r="C2449" s="12">
        <v>2002</v>
      </c>
      <c r="E2449" s="13">
        <v>1247</v>
      </c>
      <c r="F2449" s="13">
        <v>1244</v>
      </c>
      <c r="G2449" s="13">
        <v>2491</v>
      </c>
      <c r="H2449" s="13">
        <v>0</v>
      </c>
      <c r="I2449" s="13">
        <v>0</v>
      </c>
      <c r="J2449" s="13">
        <v>0</v>
      </c>
      <c r="K2449" s="15">
        <v>1247</v>
      </c>
      <c r="L2449" s="15">
        <v>1244</v>
      </c>
      <c r="M2449" s="15">
        <v>2491</v>
      </c>
      <c r="O2449" s="13"/>
      <c r="P2449" s="13"/>
    </row>
    <row r="2450" spans="1:16" ht="12.9" customHeight="1" x14ac:dyDescent="0.2">
      <c r="A2450" s="11" t="str">
        <f t="shared" si="47"/>
        <v>MERIMBULA2003</v>
      </c>
      <c r="B2450" s="3" t="s">
        <v>55</v>
      </c>
      <c r="C2450" s="12">
        <v>2003</v>
      </c>
      <c r="E2450" s="13">
        <v>1377</v>
      </c>
      <c r="F2450" s="13">
        <v>1374</v>
      </c>
      <c r="G2450" s="13">
        <v>2751</v>
      </c>
      <c r="H2450" s="13">
        <v>0</v>
      </c>
      <c r="I2450" s="13">
        <v>0</v>
      </c>
      <c r="J2450" s="13">
        <v>0</v>
      </c>
      <c r="K2450" s="15">
        <v>1377</v>
      </c>
      <c r="L2450" s="15">
        <v>1374</v>
      </c>
      <c r="M2450" s="15">
        <v>2751</v>
      </c>
      <c r="O2450" s="13"/>
      <c r="P2450" s="13"/>
    </row>
    <row r="2451" spans="1:16" ht="12.9" customHeight="1" x14ac:dyDescent="0.2">
      <c r="A2451" s="11" t="str">
        <f t="shared" si="47"/>
        <v>MERIMBULA2004</v>
      </c>
      <c r="B2451" s="3" t="s">
        <v>55</v>
      </c>
      <c r="C2451" s="12">
        <v>2004</v>
      </c>
      <c r="E2451" s="13">
        <v>1345</v>
      </c>
      <c r="F2451" s="13">
        <v>1342</v>
      </c>
      <c r="G2451" s="13">
        <v>2687</v>
      </c>
      <c r="H2451" s="13">
        <v>0</v>
      </c>
      <c r="I2451" s="13">
        <v>0</v>
      </c>
      <c r="J2451" s="13">
        <v>0</v>
      </c>
      <c r="K2451" s="15">
        <v>1345</v>
      </c>
      <c r="L2451" s="15">
        <v>1342</v>
      </c>
      <c r="M2451" s="15">
        <v>2687</v>
      </c>
      <c r="O2451" s="13"/>
      <c r="P2451" s="13"/>
    </row>
    <row r="2452" spans="1:16" ht="12.9" customHeight="1" x14ac:dyDescent="0.2">
      <c r="A2452" s="11" t="str">
        <f t="shared" si="47"/>
        <v>MERIMBULA2005</v>
      </c>
      <c r="B2452" s="3" t="s">
        <v>55</v>
      </c>
      <c r="C2452" s="12">
        <v>2005</v>
      </c>
      <c r="E2452" s="13">
        <v>1445</v>
      </c>
      <c r="F2452" s="13">
        <v>1443</v>
      </c>
      <c r="G2452" s="13">
        <v>2888</v>
      </c>
      <c r="H2452" s="13">
        <v>0</v>
      </c>
      <c r="I2452" s="13">
        <v>0</v>
      </c>
      <c r="J2452" s="13">
        <v>0</v>
      </c>
      <c r="K2452" s="15">
        <v>1445</v>
      </c>
      <c r="L2452" s="15">
        <v>1443</v>
      </c>
      <c r="M2452" s="15">
        <v>2888</v>
      </c>
      <c r="O2452" s="13"/>
      <c r="P2452" s="13"/>
    </row>
    <row r="2453" spans="1:16" ht="12.9" customHeight="1" x14ac:dyDescent="0.2">
      <c r="A2453" s="11" t="str">
        <f t="shared" si="47"/>
        <v>MERIMBULA2006</v>
      </c>
      <c r="B2453" s="3" t="s">
        <v>55</v>
      </c>
      <c r="C2453" s="12">
        <v>2006</v>
      </c>
      <c r="E2453" s="13">
        <v>1490</v>
      </c>
      <c r="F2453" s="13">
        <v>1491</v>
      </c>
      <c r="G2453" s="13">
        <v>2981</v>
      </c>
      <c r="H2453" s="13">
        <v>0</v>
      </c>
      <c r="I2453" s="13">
        <v>0</v>
      </c>
      <c r="J2453" s="13">
        <v>0</v>
      </c>
      <c r="K2453" s="15">
        <v>1490</v>
      </c>
      <c r="L2453" s="15">
        <v>1491</v>
      </c>
      <c r="M2453" s="15">
        <v>2981</v>
      </c>
      <c r="O2453" s="13"/>
      <c r="P2453" s="13"/>
    </row>
    <row r="2454" spans="1:16" ht="12.9" customHeight="1" x14ac:dyDescent="0.2">
      <c r="A2454" s="11" t="str">
        <f t="shared" ref="A2454:A2516" si="48">CONCATENATE(B2454,C2454)</f>
        <v>MERIMBULA2007</v>
      </c>
      <c r="B2454" s="3" t="s">
        <v>55</v>
      </c>
      <c r="C2454" s="12">
        <v>2007</v>
      </c>
      <c r="E2454" s="13">
        <v>1455</v>
      </c>
      <c r="F2454" s="13">
        <v>1456</v>
      </c>
      <c r="G2454" s="13">
        <v>2911</v>
      </c>
      <c r="H2454" s="13">
        <v>0</v>
      </c>
      <c r="I2454" s="13">
        <v>0</v>
      </c>
      <c r="J2454" s="13">
        <v>0</v>
      </c>
      <c r="K2454" s="15">
        <v>1455</v>
      </c>
      <c r="L2454" s="15">
        <v>1456</v>
      </c>
      <c r="M2454" s="15">
        <v>2911</v>
      </c>
      <c r="O2454" s="13"/>
      <c r="P2454" s="13"/>
    </row>
    <row r="2455" spans="1:16" ht="12.9" customHeight="1" x14ac:dyDescent="0.2">
      <c r="A2455" s="11" t="str">
        <f t="shared" si="48"/>
        <v>MERIMBULA2008</v>
      </c>
      <c r="B2455" s="3" t="s">
        <v>55</v>
      </c>
      <c r="C2455" s="12">
        <v>2008</v>
      </c>
      <c r="E2455" s="13">
        <v>1450</v>
      </c>
      <c r="F2455" s="13">
        <v>1444</v>
      </c>
      <c r="G2455" s="13">
        <v>2894</v>
      </c>
      <c r="H2455" s="13">
        <v>0</v>
      </c>
      <c r="I2455" s="13">
        <v>0</v>
      </c>
      <c r="J2455" s="13">
        <v>0</v>
      </c>
      <c r="K2455" s="15">
        <v>1450</v>
      </c>
      <c r="L2455" s="15">
        <v>1444</v>
      </c>
      <c r="M2455" s="15">
        <v>2894</v>
      </c>
      <c r="O2455" s="13"/>
      <c r="P2455" s="13"/>
    </row>
    <row r="2456" spans="1:16" ht="12.9" customHeight="1" x14ac:dyDescent="0.2">
      <c r="A2456" s="11" t="str">
        <f t="shared" si="48"/>
        <v>MERIMBULA2009</v>
      </c>
      <c r="B2456" s="3" t="s">
        <v>55</v>
      </c>
      <c r="C2456" s="12">
        <v>2009</v>
      </c>
      <c r="E2456" s="13">
        <v>1407</v>
      </c>
      <c r="F2456" s="13">
        <v>1403</v>
      </c>
      <c r="G2456" s="13">
        <v>2810</v>
      </c>
      <c r="H2456" s="13">
        <v>0</v>
      </c>
      <c r="I2456" s="13">
        <v>0</v>
      </c>
      <c r="J2456" s="13">
        <v>0</v>
      </c>
      <c r="K2456" s="15">
        <v>1407</v>
      </c>
      <c r="L2456" s="15">
        <v>1403</v>
      </c>
      <c r="M2456" s="15">
        <v>2810</v>
      </c>
      <c r="O2456" s="13"/>
      <c r="P2456" s="13"/>
    </row>
    <row r="2457" spans="1:16" ht="12.9" customHeight="1" x14ac:dyDescent="0.2">
      <c r="A2457" s="11" t="str">
        <f t="shared" si="48"/>
        <v>MERIMBULA2010</v>
      </c>
      <c r="B2457" s="3" t="s">
        <v>55</v>
      </c>
      <c r="C2457" s="12">
        <v>2010</v>
      </c>
      <c r="E2457" s="13">
        <v>1402</v>
      </c>
      <c r="F2457" s="13">
        <v>1398</v>
      </c>
      <c r="G2457" s="13">
        <v>2800</v>
      </c>
      <c r="H2457" s="13">
        <v>0</v>
      </c>
      <c r="I2457" s="13">
        <v>0</v>
      </c>
      <c r="J2457" s="13">
        <v>0</v>
      </c>
      <c r="K2457" s="15">
        <v>1402</v>
      </c>
      <c r="L2457" s="15">
        <v>1398</v>
      </c>
      <c r="M2457" s="15">
        <v>2800</v>
      </c>
      <c r="O2457" s="13"/>
      <c r="P2457" s="13"/>
    </row>
    <row r="2458" spans="1:16" ht="12.9" customHeight="1" x14ac:dyDescent="0.2">
      <c r="A2458" s="11" t="str">
        <f t="shared" si="48"/>
        <v>MERIMBULA2011</v>
      </c>
      <c r="B2458" s="95" t="s">
        <v>55</v>
      </c>
      <c r="C2458" s="88">
        <v>2011</v>
      </c>
      <c r="D2458" s="89"/>
      <c r="E2458" s="15">
        <v>1502</v>
      </c>
      <c r="F2458" s="15">
        <v>1495</v>
      </c>
      <c r="G2458" s="15">
        <v>2997</v>
      </c>
      <c r="H2458" s="90">
        <v>0</v>
      </c>
      <c r="I2458" s="90">
        <v>0</v>
      </c>
      <c r="J2458" s="15">
        <v>0</v>
      </c>
      <c r="K2458" s="15">
        <v>1502</v>
      </c>
      <c r="L2458" s="15">
        <v>1495</v>
      </c>
      <c r="M2458" s="15">
        <v>2997</v>
      </c>
      <c r="O2458" s="13"/>
      <c r="P2458" s="13"/>
    </row>
    <row r="2459" spans="1:16" ht="12.9" customHeight="1" x14ac:dyDescent="0.2">
      <c r="A2459" s="11" t="str">
        <f t="shared" si="48"/>
        <v>MERIMBULA2012</v>
      </c>
      <c r="B2459" s="95" t="s">
        <v>55</v>
      </c>
      <c r="C2459" s="88">
        <v>2012</v>
      </c>
      <c r="D2459" s="89"/>
      <c r="E2459" s="15">
        <v>1513</v>
      </c>
      <c r="F2459" s="15">
        <v>1500</v>
      </c>
      <c r="G2459" s="15">
        <v>3013</v>
      </c>
      <c r="H2459" s="90">
        <v>0</v>
      </c>
      <c r="I2459" s="90">
        <v>0</v>
      </c>
      <c r="J2459" s="15">
        <v>0</v>
      </c>
      <c r="K2459" s="15">
        <v>1513</v>
      </c>
      <c r="L2459" s="15">
        <v>1500</v>
      </c>
      <c r="M2459" s="15">
        <v>3013</v>
      </c>
      <c r="O2459" s="13"/>
      <c r="P2459" s="13"/>
    </row>
    <row r="2460" spans="1:16" ht="12.9" customHeight="1" x14ac:dyDescent="0.2">
      <c r="A2460" s="11" t="str">
        <f t="shared" si="48"/>
        <v>MERIMBULA2013</v>
      </c>
      <c r="B2460" s="95" t="s">
        <v>55</v>
      </c>
      <c r="C2460" s="88">
        <v>2013</v>
      </c>
      <c r="D2460" s="89"/>
      <c r="E2460" s="15">
        <v>1470</v>
      </c>
      <c r="F2460" s="15">
        <v>1444</v>
      </c>
      <c r="G2460" s="15">
        <v>2914</v>
      </c>
      <c r="H2460" s="90">
        <v>0</v>
      </c>
      <c r="I2460" s="90">
        <v>0</v>
      </c>
      <c r="J2460" s="15">
        <v>0</v>
      </c>
      <c r="K2460" s="15">
        <v>1470</v>
      </c>
      <c r="L2460" s="15">
        <v>1444</v>
      </c>
      <c r="M2460" s="15">
        <v>2914</v>
      </c>
      <c r="O2460" s="13"/>
      <c r="P2460" s="13"/>
    </row>
    <row r="2461" spans="1:16" ht="12.9" customHeight="1" x14ac:dyDescent="0.2">
      <c r="A2461" s="11" t="str">
        <f t="shared" si="48"/>
        <v>MERIMBULA2014</v>
      </c>
      <c r="B2461" s="3" t="s">
        <v>55</v>
      </c>
      <c r="C2461" s="12">
        <v>2014</v>
      </c>
      <c r="E2461" s="13">
        <v>1726</v>
      </c>
      <c r="F2461" s="13">
        <v>1630</v>
      </c>
      <c r="G2461" s="13">
        <v>3356</v>
      </c>
      <c r="H2461" s="13">
        <v>0</v>
      </c>
      <c r="I2461" s="13">
        <v>0</v>
      </c>
      <c r="J2461" s="13">
        <v>0</v>
      </c>
      <c r="K2461" s="15">
        <v>1726</v>
      </c>
      <c r="L2461" s="15">
        <v>1630</v>
      </c>
      <c r="M2461" s="15">
        <v>3356</v>
      </c>
      <c r="O2461" s="13"/>
      <c r="P2461" s="13"/>
    </row>
    <row r="2462" spans="1:16" ht="12.9" customHeight="1" x14ac:dyDescent="0.2">
      <c r="A2462" s="11" t="str">
        <f t="shared" si="48"/>
        <v>MERIMBULA2015</v>
      </c>
      <c r="B2462" s="3" t="s">
        <v>55</v>
      </c>
      <c r="C2462" s="12">
        <v>2015</v>
      </c>
      <c r="E2462" s="13">
        <v>1546</v>
      </c>
      <c r="F2462" s="13">
        <v>1509</v>
      </c>
      <c r="G2462" s="13">
        <v>3055</v>
      </c>
      <c r="H2462" s="13">
        <v>0</v>
      </c>
      <c r="I2462" s="13">
        <v>0</v>
      </c>
      <c r="J2462" s="13">
        <v>0</v>
      </c>
      <c r="K2462" s="15">
        <v>1546</v>
      </c>
      <c r="L2462" s="15">
        <v>1509</v>
      </c>
      <c r="M2462" s="15">
        <v>3055</v>
      </c>
      <c r="O2462" s="13"/>
      <c r="P2462" s="13"/>
    </row>
    <row r="2463" spans="1:16" ht="12.9" customHeight="1" x14ac:dyDescent="0.2">
      <c r="A2463" s="11" t="str">
        <f t="shared" si="48"/>
        <v>MERIMBULA2016</v>
      </c>
      <c r="B2463" s="3" t="s">
        <v>55</v>
      </c>
      <c r="C2463" s="12">
        <v>2016</v>
      </c>
      <c r="E2463" s="13">
        <v>1563</v>
      </c>
      <c r="F2463" s="13">
        <v>1526</v>
      </c>
      <c r="G2463" s="13">
        <v>3089</v>
      </c>
      <c r="H2463" s="13">
        <v>0</v>
      </c>
      <c r="I2463" s="13">
        <v>0</v>
      </c>
      <c r="J2463" s="13">
        <v>0</v>
      </c>
      <c r="K2463" s="15">
        <v>1563</v>
      </c>
      <c r="L2463" s="15">
        <v>1526</v>
      </c>
      <c r="M2463" s="15">
        <v>3089</v>
      </c>
      <c r="O2463" s="13"/>
      <c r="P2463" s="13"/>
    </row>
    <row r="2464" spans="1:16" ht="12.9" customHeight="1" x14ac:dyDescent="0.2">
      <c r="A2464" s="11" t="str">
        <f t="shared" si="48"/>
        <v>MERIMBULA2017</v>
      </c>
      <c r="B2464" s="3" t="s">
        <v>55</v>
      </c>
      <c r="C2464" s="12">
        <v>2017</v>
      </c>
      <c r="E2464" s="13">
        <v>1526</v>
      </c>
      <c r="F2464" s="13">
        <v>1496</v>
      </c>
      <c r="G2464" s="13">
        <v>3022</v>
      </c>
      <c r="H2464" s="13">
        <v>0</v>
      </c>
      <c r="I2464" s="13">
        <v>0</v>
      </c>
      <c r="J2464" s="13">
        <v>0</v>
      </c>
      <c r="K2464" s="15">
        <v>1526</v>
      </c>
      <c r="L2464" s="15">
        <v>1496</v>
      </c>
      <c r="M2464" s="15">
        <v>3022</v>
      </c>
      <c r="O2464" s="13"/>
      <c r="P2464" s="13"/>
    </row>
    <row r="2465" spans="1:16" ht="12.9" customHeight="1" x14ac:dyDescent="0.2">
      <c r="A2465" s="11" t="str">
        <f t="shared" si="48"/>
        <v>MERIMBULA2018</v>
      </c>
      <c r="B2465" s="95" t="s">
        <v>55</v>
      </c>
      <c r="C2465" s="88">
        <v>2018</v>
      </c>
      <c r="D2465" s="89"/>
      <c r="E2465" s="15">
        <v>1460</v>
      </c>
      <c r="F2465" s="15">
        <v>1457</v>
      </c>
      <c r="G2465" s="15">
        <v>2917</v>
      </c>
      <c r="H2465" s="90">
        <v>0</v>
      </c>
      <c r="I2465" s="90">
        <v>0</v>
      </c>
      <c r="J2465" s="15">
        <v>0</v>
      </c>
      <c r="K2465" s="15">
        <v>1460</v>
      </c>
      <c r="L2465" s="15">
        <v>1457</v>
      </c>
      <c r="M2465" s="15">
        <v>2917</v>
      </c>
      <c r="O2465" s="13"/>
      <c r="P2465" s="13"/>
    </row>
    <row r="2466" spans="1:16" ht="12.9" customHeight="1" x14ac:dyDescent="0.2">
      <c r="A2466" s="11" t="str">
        <f t="shared" si="48"/>
        <v>MERIMBULA2019</v>
      </c>
      <c r="B2466" s="3" t="s">
        <v>55</v>
      </c>
      <c r="C2466" s="12">
        <v>2019</v>
      </c>
      <c r="E2466" s="13">
        <v>1540</v>
      </c>
      <c r="F2466" s="13">
        <v>1548</v>
      </c>
      <c r="G2466" s="13">
        <v>3088</v>
      </c>
      <c r="H2466" s="13">
        <v>0</v>
      </c>
      <c r="I2466" s="13">
        <v>0</v>
      </c>
      <c r="J2466" s="13">
        <v>0</v>
      </c>
      <c r="K2466" s="15">
        <v>1540</v>
      </c>
      <c r="L2466" s="15">
        <v>1548</v>
      </c>
      <c r="M2466" s="15">
        <v>3088</v>
      </c>
      <c r="O2466" s="13"/>
      <c r="P2466" s="13"/>
    </row>
    <row r="2467" spans="1:16" ht="12.9" customHeight="1" x14ac:dyDescent="0.2">
      <c r="A2467" s="11" t="str">
        <f t="shared" si="48"/>
        <v>MERIMBULA2020</v>
      </c>
      <c r="B2467" s="3" t="s">
        <v>55</v>
      </c>
      <c r="C2467" s="12">
        <v>2020</v>
      </c>
      <c r="E2467" s="13">
        <v>816</v>
      </c>
      <c r="F2467" s="13">
        <v>815</v>
      </c>
      <c r="G2467" s="13">
        <v>1631</v>
      </c>
      <c r="H2467" s="13">
        <v>0</v>
      </c>
      <c r="I2467" s="13">
        <v>0</v>
      </c>
      <c r="J2467" s="13">
        <v>0</v>
      </c>
      <c r="K2467" s="15">
        <v>816</v>
      </c>
      <c r="L2467" s="15">
        <v>815</v>
      </c>
      <c r="M2467" s="15">
        <v>1631</v>
      </c>
      <c r="O2467" s="13"/>
      <c r="P2467" s="13"/>
    </row>
    <row r="2468" spans="1:16" ht="12.9" customHeight="1" x14ac:dyDescent="0.2">
      <c r="A2468" s="11" t="str">
        <f t="shared" si="48"/>
        <v>MERIMBULA2021</v>
      </c>
      <c r="B2468" s="95" t="s">
        <v>55</v>
      </c>
      <c r="C2468" s="88">
        <v>2021</v>
      </c>
      <c r="D2468" s="89"/>
      <c r="E2468" s="15">
        <v>1203</v>
      </c>
      <c r="F2468" s="15">
        <v>1200</v>
      </c>
      <c r="G2468" s="15">
        <v>2403</v>
      </c>
      <c r="H2468" s="90">
        <v>0</v>
      </c>
      <c r="I2468" s="90">
        <v>0</v>
      </c>
      <c r="J2468" s="15">
        <v>0</v>
      </c>
      <c r="K2468" s="15">
        <v>1203</v>
      </c>
      <c r="L2468" s="15">
        <v>1200</v>
      </c>
      <c r="M2468" s="15">
        <v>2403</v>
      </c>
      <c r="O2468" s="13"/>
      <c r="P2468" s="13"/>
    </row>
    <row r="2469" spans="1:16" ht="12.9" customHeight="1" x14ac:dyDescent="0.2">
      <c r="A2469" s="11" t="str">
        <f t="shared" si="48"/>
        <v>MERIMBULA2022</v>
      </c>
      <c r="B2469" s="3" t="s">
        <v>55</v>
      </c>
      <c r="C2469" s="12">
        <v>2022</v>
      </c>
      <c r="E2469" s="13">
        <v>1653</v>
      </c>
      <c r="F2469" s="13">
        <v>1691</v>
      </c>
      <c r="G2469" s="13">
        <v>3344</v>
      </c>
      <c r="H2469" s="13">
        <v>0</v>
      </c>
      <c r="I2469" s="13">
        <v>0</v>
      </c>
      <c r="J2469" s="13">
        <v>0</v>
      </c>
      <c r="K2469" s="15">
        <v>1653</v>
      </c>
      <c r="L2469" s="15">
        <v>1691</v>
      </c>
      <c r="M2469" s="15">
        <v>3344</v>
      </c>
      <c r="O2469" s="13"/>
      <c r="P2469" s="13"/>
    </row>
    <row r="2470" spans="1:16" ht="12.9" customHeight="1" x14ac:dyDescent="0.2">
      <c r="A2470" s="11" t="str">
        <f t="shared" si="48"/>
        <v>MERIMBULA2023</v>
      </c>
      <c r="B2470" s="3" t="s">
        <v>55</v>
      </c>
      <c r="C2470" s="12">
        <v>2023</v>
      </c>
      <c r="E2470" s="13">
        <v>1832</v>
      </c>
      <c r="F2470" s="13">
        <v>1833</v>
      </c>
      <c r="G2470" s="13">
        <v>3665</v>
      </c>
      <c r="H2470" s="13">
        <v>0</v>
      </c>
      <c r="I2470" s="13">
        <v>0</v>
      </c>
      <c r="J2470" s="13">
        <v>0</v>
      </c>
      <c r="K2470" s="15">
        <v>1832</v>
      </c>
      <c r="L2470" s="15">
        <v>1833</v>
      </c>
      <c r="M2470" s="15">
        <v>3665</v>
      </c>
      <c r="O2470" s="13"/>
      <c r="P2470" s="13"/>
    </row>
    <row r="2471" spans="1:16" ht="12.9" customHeight="1" x14ac:dyDescent="0.2">
      <c r="A2471" s="11" t="str">
        <f t="shared" si="48"/>
        <v>MERIMBULA2024</v>
      </c>
      <c r="B2471" s="3" t="s">
        <v>55</v>
      </c>
      <c r="C2471" s="12">
        <v>2024</v>
      </c>
      <c r="E2471" s="13">
        <v>1810</v>
      </c>
      <c r="F2471" s="13">
        <v>1809</v>
      </c>
      <c r="G2471" s="13">
        <v>3619</v>
      </c>
      <c r="H2471" s="13">
        <v>0</v>
      </c>
      <c r="I2471" s="13">
        <v>0</v>
      </c>
      <c r="J2471" s="13">
        <v>0</v>
      </c>
      <c r="K2471" s="15">
        <v>1810</v>
      </c>
      <c r="L2471" s="15">
        <v>1809</v>
      </c>
      <c r="M2471" s="15">
        <v>3619</v>
      </c>
      <c r="O2471" s="13"/>
      <c r="P2471" s="13"/>
    </row>
    <row r="2472" spans="1:16" ht="12.9" customHeight="1" x14ac:dyDescent="0.2">
      <c r="A2472" s="11" t="str">
        <f t="shared" si="48"/>
        <v>MILDURA1985</v>
      </c>
      <c r="B2472" s="3" t="s">
        <v>39</v>
      </c>
      <c r="C2472" s="12">
        <v>1985</v>
      </c>
      <c r="E2472" s="13">
        <v>2616</v>
      </c>
      <c r="F2472" s="13">
        <v>2641</v>
      </c>
      <c r="G2472" s="13">
        <v>5257</v>
      </c>
      <c r="H2472" s="13">
        <v>0</v>
      </c>
      <c r="I2472" s="13">
        <v>0</v>
      </c>
      <c r="J2472" s="13">
        <v>0</v>
      </c>
      <c r="K2472" s="15">
        <v>2616</v>
      </c>
      <c r="L2472" s="15">
        <v>2641</v>
      </c>
      <c r="M2472" s="15">
        <v>5257</v>
      </c>
      <c r="O2472" s="13"/>
      <c r="P2472" s="13"/>
    </row>
    <row r="2473" spans="1:16" ht="12.9" customHeight="1" x14ac:dyDescent="0.2">
      <c r="A2473" s="11" t="str">
        <f t="shared" si="48"/>
        <v>MILDURA1986</v>
      </c>
      <c r="B2473" s="95" t="s">
        <v>39</v>
      </c>
      <c r="C2473" s="88">
        <v>1986</v>
      </c>
      <c r="D2473" s="89"/>
      <c r="E2473" s="15">
        <v>2892</v>
      </c>
      <c r="F2473" s="15">
        <v>2884</v>
      </c>
      <c r="G2473" s="15">
        <v>5776</v>
      </c>
      <c r="H2473" s="90">
        <v>0</v>
      </c>
      <c r="I2473" s="90">
        <v>0</v>
      </c>
      <c r="J2473" s="15">
        <v>0</v>
      </c>
      <c r="K2473" s="15">
        <v>2892</v>
      </c>
      <c r="L2473" s="15">
        <v>2884</v>
      </c>
      <c r="M2473" s="15">
        <v>5776</v>
      </c>
      <c r="O2473" s="13"/>
      <c r="P2473" s="13"/>
    </row>
    <row r="2474" spans="1:16" ht="12.9" customHeight="1" x14ac:dyDescent="0.2">
      <c r="A2474" s="11" t="str">
        <f t="shared" si="48"/>
        <v>MILDURA1987</v>
      </c>
      <c r="B2474" s="3" t="s">
        <v>39</v>
      </c>
      <c r="C2474" s="12">
        <v>1987</v>
      </c>
      <c r="E2474" s="13">
        <v>2943</v>
      </c>
      <c r="F2474" s="13">
        <v>2916</v>
      </c>
      <c r="G2474" s="13">
        <v>5859</v>
      </c>
      <c r="H2474" s="13">
        <v>0</v>
      </c>
      <c r="I2474" s="13">
        <v>0</v>
      </c>
      <c r="J2474" s="13">
        <v>0</v>
      </c>
      <c r="K2474" s="15">
        <v>2943</v>
      </c>
      <c r="L2474" s="15">
        <v>2916</v>
      </c>
      <c r="M2474" s="15">
        <v>5859</v>
      </c>
      <c r="O2474" s="13"/>
      <c r="P2474" s="13"/>
    </row>
    <row r="2475" spans="1:16" ht="12.9" customHeight="1" x14ac:dyDescent="0.2">
      <c r="A2475" s="11" t="str">
        <f t="shared" si="48"/>
        <v>MILDURA1988</v>
      </c>
      <c r="B2475" s="95" t="s">
        <v>39</v>
      </c>
      <c r="C2475" s="88">
        <v>1988</v>
      </c>
      <c r="D2475" s="89"/>
      <c r="E2475" s="15">
        <v>2858</v>
      </c>
      <c r="F2475" s="15">
        <v>3131</v>
      </c>
      <c r="G2475" s="15">
        <v>5989</v>
      </c>
      <c r="H2475" s="90">
        <v>0</v>
      </c>
      <c r="I2475" s="90">
        <v>0</v>
      </c>
      <c r="J2475" s="15">
        <v>0</v>
      </c>
      <c r="K2475" s="15">
        <v>2858</v>
      </c>
      <c r="L2475" s="15">
        <v>3131</v>
      </c>
      <c r="M2475" s="15">
        <v>5989</v>
      </c>
      <c r="O2475" s="13"/>
      <c r="P2475" s="13"/>
    </row>
    <row r="2476" spans="1:16" ht="12.9" customHeight="1" x14ac:dyDescent="0.2">
      <c r="A2476" s="11" t="str">
        <f t="shared" si="48"/>
        <v>MILDURA1989</v>
      </c>
      <c r="B2476" s="3" t="s">
        <v>39</v>
      </c>
      <c r="C2476" s="12">
        <v>1989</v>
      </c>
      <c r="E2476" s="13">
        <v>2778</v>
      </c>
      <c r="F2476" s="13">
        <v>2897</v>
      </c>
      <c r="G2476" s="13">
        <v>5675</v>
      </c>
      <c r="H2476" s="13">
        <v>0</v>
      </c>
      <c r="I2476" s="13">
        <v>0</v>
      </c>
      <c r="J2476" s="13">
        <v>0</v>
      </c>
      <c r="K2476" s="15">
        <v>2778</v>
      </c>
      <c r="L2476" s="15">
        <v>2897</v>
      </c>
      <c r="M2476" s="15">
        <v>5675</v>
      </c>
      <c r="O2476" s="13"/>
      <c r="P2476" s="13"/>
    </row>
    <row r="2477" spans="1:16" ht="12.9" customHeight="1" x14ac:dyDescent="0.2">
      <c r="A2477" s="11" t="str">
        <f t="shared" si="48"/>
        <v>MILDURA1990</v>
      </c>
      <c r="B2477" s="3" t="s">
        <v>39</v>
      </c>
      <c r="C2477" s="12">
        <v>1990</v>
      </c>
      <c r="D2477" s="89"/>
      <c r="E2477" s="13">
        <v>2567</v>
      </c>
      <c r="F2477" s="13">
        <v>3016</v>
      </c>
      <c r="G2477" s="13">
        <v>5583</v>
      </c>
      <c r="H2477" s="13">
        <v>0</v>
      </c>
      <c r="I2477" s="13">
        <v>0</v>
      </c>
      <c r="J2477" s="13">
        <v>0</v>
      </c>
      <c r="K2477" s="15">
        <v>2567</v>
      </c>
      <c r="L2477" s="15">
        <v>3016</v>
      </c>
      <c r="M2477" s="15">
        <v>5583</v>
      </c>
      <c r="O2477" s="13"/>
      <c r="P2477" s="13"/>
    </row>
    <row r="2478" spans="1:16" ht="12.9" customHeight="1" x14ac:dyDescent="0.2">
      <c r="A2478" s="11" t="str">
        <f t="shared" si="48"/>
        <v>MILDURA1991</v>
      </c>
      <c r="B2478" s="3" t="s">
        <v>39</v>
      </c>
      <c r="C2478" s="12">
        <v>1991</v>
      </c>
      <c r="E2478" s="13">
        <v>2563</v>
      </c>
      <c r="F2478" s="13">
        <v>3087</v>
      </c>
      <c r="G2478" s="13">
        <v>5650</v>
      </c>
      <c r="H2478" s="13">
        <v>0</v>
      </c>
      <c r="I2478" s="13">
        <v>0</v>
      </c>
      <c r="J2478" s="13">
        <v>0</v>
      </c>
      <c r="K2478" s="15">
        <v>2563</v>
      </c>
      <c r="L2478" s="15">
        <v>3087</v>
      </c>
      <c r="M2478" s="15">
        <v>5650</v>
      </c>
      <c r="O2478" s="13"/>
      <c r="P2478" s="13"/>
    </row>
    <row r="2479" spans="1:16" ht="12.9" customHeight="1" x14ac:dyDescent="0.2">
      <c r="A2479" s="11" t="str">
        <f t="shared" si="48"/>
        <v>MILDURA1992</v>
      </c>
      <c r="B2479" s="3" t="s">
        <v>39</v>
      </c>
      <c r="C2479" s="12">
        <v>1992</v>
      </c>
      <c r="E2479" s="13">
        <v>2776</v>
      </c>
      <c r="F2479" s="13">
        <v>2833</v>
      </c>
      <c r="G2479" s="13">
        <v>5609</v>
      </c>
      <c r="H2479" s="13">
        <v>0</v>
      </c>
      <c r="I2479" s="13">
        <v>0</v>
      </c>
      <c r="J2479" s="13">
        <v>0</v>
      </c>
      <c r="K2479" s="15">
        <v>2776</v>
      </c>
      <c r="L2479" s="15">
        <v>2833</v>
      </c>
      <c r="M2479" s="15">
        <v>5609</v>
      </c>
      <c r="O2479" s="13"/>
      <c r="P2479" s="13"/>
    </row>
    <row r="2480" spans="1:16" ht="12.9" customHeight="1" x14ac:dyDescent="0.2">
      <c r="A2480" s="11" t="str">
        <f t="shared" si="48"/>
        <v>MILDURA1993</v>
      </c>
      <c r="B2480" s="3" t="s">
        <v>39</v>
      </c>
      <c r="C2480" s="12">
        <v>1993</v>
      </c>
      <c r="E2480" s="13">
        <v>2855</v>
      </c>
      <c r="F2480" s="13">
        <v>2832</v>
      </c>
      <c r="G2480" s="13">
        <v>5687</v>
      </c>
      <c r="H2480" s="13">
        <v>0</v>
      </c>
      <c r="I2480" s="13">
        <v>0</v>
      </c>
      <c r="J2480" s="13">
        <v>0</v>
      </c>
      <c r="K2480" s="15">
        <v>2855</v>
      </c>
      <c r="L2480" s="15">
        <v>2832</v>
      </c>
      <c r="M2480" s="15">
        <v>5687</v>
      </c>
      <c r="O2480" s="13"/>
      <c r="P2480" s="13"/>
    </row>
    <row r="2481" spans="1:16" ht="12.9" customHeight="1" x14ac:dyDescent="0.2">
      <c r="A2481" s="11" t="str">
        <f t="shared" si="48"/>
        <v>MILDURA1994</v>
      </c>
      <c r="B2481" s="3" t="s">
        <v>39</v>
      </c>
      <c r="C2481" s="12">
        <v>1994</v>
      </c>
      <c r="E2481" s="13">
        <v>2850</v>
      </c>
      <c r="F2481" s="13">
        <v>2772</v>
      </c>
      <c r="G2481" s="13">
        <v>5622</v>
      </c>
      <c r="H2481" s="13">
        <v>0</v>
      </c>
      <c r="I2481" s="13">
        <v>0</v>
      </c>
      <c r="J2481" s="13">
        <v>0</v>
      </c>
      <c r="K2481" s="15">
        <v>2850</v>
      </c>
      <c r="L2481" s="15">
        <v>2772</v>
      </c>
      <c r="M2481" s="15">
        <v>5622</v>
      </c>
      <c r="O2481" s="13"/>
      <c r="P2481" s="13"/>
    </row>
    <row r="2482" spans="1:16" ht="12.9" customHeight="1" x14ac:dyDescent="0.2">
      <c r="A2482" s="11" t="str">
        <f t="shared" si="48"/>
        <v>MILDURA1995</v>
      </c>
      <c r="B2482" s="3" t="s">
        <v>39</v>
      </c>
      <c r="C2482" s="12">
        <v>1995</v>
      </c>
      <c r="D2482" s="89"/>
      <c r="E2482" s="13">
        <v>2889</v>
      </c>
      <c r="F2482" s="13">
        <v>2906</v>
      </c>
      <c r="G2482" s="13">
        <v>5795</v>
      </c>
      <c r="H2482" s="13">
        <v>0</v>
      </c>
      <c r="I2482" s="13">
        <v>0</v>
      </c>
      <c r="J2482" s="13">
        <v>0</v>
      </c>
      <c r="K2482" s="15">
        <v>2889</v>
      </c>
      <c r="L2482" s="15">
        <v>2906</v>
      </c>
      <c r="M2482" s="15">
        <v>5795</v>
      </c>
      <c r="O2482" s="13"/>
      <c r="P2482" s="13"/>
    </row>
    <row r="2483" spans="1:16" ht="12.9" customHeight="1" x14ac:dyDescent="0.2">
      <c r="A2483" s="11" t="str">
        <f t="shared" si="48"/>
        <v>MILDURA1996</v>
      </c>
      <c r="B2483" s="3" t="s">
        <v>39</v>
      </c>
      <c r="C2483" s="12">
        <v>1996</v>
      </c>
      <c r="E2483" s="13">
        <v>2876</v>
      </c>
      <c r="F2483" s="13">
        <v>2876</v>
      </c>
      <c r="G2483" s="13">
        <v>5752</v>
      </c>
      <c r="H2483" s="13">
        <v>0</v>
      </c>
      <c r="I2483" s="13">
        <v>0</v>
      </c>
      <c r="J2483" s="13">
        <v>0</v>
      </c>
      <c r="K2483" s="15">
        <v>2876</v>
      </c>
      <c r="L2483" s="15">
        <v>2876</v>
      </c>
      <c r="M2483" s="15">
        <v>5752</v>
      </c>
      <c r="O2483" s="13"/>
      <c r="P2483" s="13"/>
    </row>
    <row r="2484" spans="1:16" ht="12.9" customHeight="1" x14ac:dyDescent="0.2">
      <c r="A2484" s="11" t="str">
        <f t="shared" si="48"/>
        <v>MILDURA1997</v>
      </c>
      <c r="B2484" s="3" t="s">
        <v>39</v>
      </c>
      <c r="C2484" s="12">
        <v>1997</v>
      </c>
      <c r="E2484" s="13">
        <v>3046</v>
      </c>
      <c r="F2484" s="13">
        <v>3049</v>
      </c>
      <c r="G2484" s="13">
        <v>6095</v>
      </c>
      <c r="H2484" s="13">
        <v>0</v>
      </c>
      <c r="I2484" s="13">
        <v>0</v>
      </c>
      <c r="J2484" s="13">
        <v>0</v>
      </c>
      <c r="K2484" s="15">
        <v>3046</v>
      </c>
      <c r="L2484" s="15">
        <v>3049</v>
      </c>
      <c r="M2484" s="15">
        <v>6095</v>
      </c>
      <c r="O2484" s="13"/>
      <c r="P2484" s="13"/>
    </row>
    <row r="2485" spans="1:16" ht="12.9" customHeight="1" x14ac:dyDescent="0.2">
      <c r="A2485" s="11" t="str">
        <f t="shared" si="48"/>
        <v>MILDURA1998</v>
      </c>
      <c r="B2485" s="3" t="s">
        <v>39</v>
      </c>
      <c r="C2485" s="12">
        <v>1998</v>
      </c>
      <c r="E2485" s="13">
        <v>3442</v>
      </c>
      <c r="F2485" s="13">
        <v>3442</v>
      </c>
      <c r="G2485" s="13">
        <v>6884</v>
      </c>
      <c r="H2485" s="13">
        <v>0</v>
      </c>
      <c r="I2485" s="13">
        <v>0</v>
      </c>
      <c r="J2485" s="13">
        <v>0</v>
      </c>
      <c r="K2485" s="15">
        <v>3442</v>
      </c>
      <c r="L2485" s="15">
        <v>3442</v>
      </c>
      <c r="M2485" s="15">
        <v>6884</v>
      </c>
      <c r="O2485" s="13"/>
      <c r="P2485" s="13"/>
    </row>
    <row r="2486" spans="1:16" ht="12.9" customHeight="1" x14ac:dyDescent="0.2">
      <c r="A2486" s="11" t="str">
        <f t="shared" si="48"/>
        <v>MILDURA1999</v>
      </c>
      <c r="B2486" s="95" t="s">
        <v>39</v>
      </c>
      <c r="C2486" s="88">
        <v>1999</v>
      </c>
      <c r="D2486" s="89"/>
      <c r="E2486" s="15">
        <v>3652</v>
      </c>
      <c r="F2486" s="15">
        <v>3656</v>
      </c>
      <c r="G2486" s="15">
        <v>7308</v>
      </c>
      <c r="H2486" s="90">
        <v>0</v>
      </c>
      <c r="I2486" s="90">
        <v>0</v>
      </c>
      <c r="J2486" s="15">
        <v>0</v>
      </c>
      <c r="K2486" s="15">
        <v>3652</v>
      </c>
      <c r="L2486" s="15">
        <v>3656</v>
      </c>
      <c r="M2486" s="15">
        <v>7308</v>
      </c>
      <c r="O2486" s="13"/>
      <c r="P2486" s="13"/>
    </row>
    <row r="2487" spans="1:16" ht="12.9" customHeight="1" x14ac:dyDescent="0.2">
      <c r="A2487" s="11" t="str">
        <f t="shared" si="48"/>
        <v>MILDURA2000</v>
      </c>
      <c r="B2487" s="3" t="s">
        <v>39</v>
      </c>
      <c r="C2487" s="12">
        <v>2000</v>
      </c>
      <c r="E2487" s="13">
        <v>3532</v>
      </c>
      <c r="F2487" s="13">
        <v>3522</v>
      </c>
      <c r="G2487" s="13">
        <v>7054</v>
      </c>
      <c r="H2487" s="13">
        <v>0</v>
      </c>
      <c r="I2487" s="13">
        <v>0</v>
      </c>
      <c r="J2487" s="13">
        <v>0</v>
      </c>
      <c r="K2487" s="15">
        <v>3532</v>
      </c>
      <c r="L2487" s="15">
        <v>3522</v>
      </c>
      <c r="M2487" s="15">
        <v>7054</v>
      </c>
      <c r="O2487" s="13"/>
      <c r="P2487" s="13"/>
    </row>
    <row r="2488" spans="1:16" ht="12.9" customHeight="1" x14ac:dyDescent="0.2">
      <c r="A2488" s="11" t="str">
        <f t="shared" si="48"/>
        <v>MILDURA2001</v>
      </c>
      <c r="B2488" s="93" t="s">
        <v>39</v>
      </c>
      <c r="C2488" s="88">
        <v>2001</v>
      </c>
      <c r="D2488" s="89"/>
      <c r="E2488" s="15">
        <v>2864</v>
      </c>
      <c r="F2488" s="15">
        <v>2849</v>
      </c>
      <c r="G2488" s="15">
        <v>5713</v>
      </c>
      <c r="H2488" s="15">
        <v>0</v>
      </c>
      <c r="I2488" s="15">
        <v>0</v>
      </c>
      <c r="J2488" s="15">
        <v>0</v>
      </c>
      <c r="K2488" s="15">
        <v>2864</v>
      </c>
      <c r="L2488" s="15">
        <v>2849</v>
      </c>
      <c r="M2488" s="15">
        <v>5713</v>
      </c>
      <c r="O2488" s="13"/>
      <c r="P2488" s="13"/>
    </row>
    <row r="2489" spans="1:16" ht="12.9" customHeight="1" x14ac:dyDescent="0.2">
      <c r="A2489" s="11" t="str">
        <f t="shared" si="48"/>
        <v>MILDURA2002</v>
      </c>
      <c r="B2489" s="3" t="s">
        <v>39</v>
      </c>
      <c r="C2489" s="12">
        <v>2002</v>
      </c>
      <c r="E2489" s="13">
        <v>2988</v>
      </c>
      <c r="F2489" s="13">
        <v>2991</v>
      </c>
      <c r="G2489" s="13">
        <v>5979</v>
      </c>
      <c r="H2489" s="13">
        <v>0</v>
      </c>
      <c r="I2489" s="13">
        <v>0</v>
      </c>
      <c r="J2489" s="13">
        <v>0</v>
      </c>
      <c r="K2489" s="15">
        <v>2988</v>
      </c>
      <c r="L2489" s="15">
        <v>2991</v>
      </c>
      <c r="M2489" s="15">
        <v>5979</v>
      </c>
      <c r="O2489" s="13"/>
      <c r="P2489" s="13"/>
    </row>
    <row r="2490" spans="1:16" ht="12.9" customHeight="1" x14ac:dyDescent="0.2">
      <c r="A2490" s="11" t="str">
        <f t="shared" si="48"/>
        <v>MILDURA2003</v>
      </c>
      <c r="B2490" s="3" t="s">
        <v>39</v>
      </c>
      <c r="C2490" s="12">
        <v>2003</v>
      </c>
      <c r="E2490" s="13">
        <v>3244</v>
      </c>
      <c r="F2490" s="13">
        <v>3242</v>
      </c>
      <c r="G2490" s="13">
        <v>6486</v>
      </c>
      <c r="H2490" s="13">
        <v>0</v>
      </c>
      <c r="I2490" s="13">
        <v>0</v>
      </c>
      <c r="J2490" s="13">
        <v>0</v>
      </c>
      <c r="K2490" s="15">
        <v>3244</v>
      </c>
      <c r="L2490" s="15">
        <v>3242</v>
      </c>
      <c r="M2490" s="15">
        <v>6486</v>
      </c>
      <c r="O2490" s="13"/>
      <c r="P2490" s="13"/>
    </row>
    <row r="2491" spans="1:16" ht="12.9" customHeight="1" x14ac:dyDescent="0.2">
      <c r="A2491" s="11" t="str">
        <f t="shared" si="48"/>
        <v>MILDURA2004</v>
      </c>
      <c r="B2491" s="3" t="s">
        <v>39</v>
      </c>
      <c r="C2491" s="12">
        <v>2004</v>
      </c>
      <c r="E2491" s="13">
        <v>3284</v>
      </c>
      <c r="F2491" s="13">
        <v>3281</v>
      </c>
      <c r="G2491" s="13">
        <v>6565</v>
      </c>
      <c r="H2491" s="13">
        <v>0</v>
      </c>
      <c r="I2491" s="13">
        <v>0</v>
      </c>
      <c r="J2491" s="13">
        <v>0</v>
      </c>
      <c r="K2491" s="15">
        <v>3284</v>
      </c>
      <c r="L2491" s="15">
        <v>3281</v>
      </c>
      <c r="M2491" s="15">
        <v>6565</v>
      </c>
      <c r="O2491" s="13"/>
      <c r="P2491" s="13"/>
    </row>
    <row r="2492" spans="1:16" ht="12.9" customHeight="1" x14ac:dyDescent="0.2">
      <c r="A2492" s="11" t="str">
        <f t="shared" si="48"/>
        <v>MILDURA2005</v>
      </c>
      <c r="B2492" s="3" t="s">
        <v>39</v>
      </c>
      <c r="C2492" s="12">
        <v>2005</v>
      </c>
      <c r="E2492" s="13">
        <v>3487</v>
      </c>
      <c r="F2492" s="13">
        <v>3479</v>
      </c>
      <c r="G2492" s="13">
        <v>6966</v>
      </c>
      <c r="H2492" s="13">
        <v>0</v>
      </c>
      <c r="I2492" s="13">
        <v>0</v>
      </c>
      <c r="J2492" s="13">
        <v>0</v>
      </c>
      <c r="K2492" s="15">
        <v>3487</v>
      </c>
      <c r="L2492" s="15">
        <v>3479</v>
      </c>
      <c r="M2492" s="15">
        <v>6966</v>
      </c>
      <c r="O2492" s="13"/>
      <c r="P2492" s="13"/>
    </row>
    <row r="2493" spans="1:16" ht="12.9" customHeight="1" x14ac:dyDescent="0.2">
      <c r="A2493" s="11" t="str">
        <f t="shared" si="48"/>
        <v>MILDURA2006</v>
      </c>
      <c r="B2493" s="3" t="s">
        <v>39</v>
      </c>
      <c r="C2493" s="12">
        <v>2006</v>
      </c>
      <c r="E2493" s="13">
        <v>3776</v>
      </c>
      <c r="F2493" s="13">
        <v>3773</v>
      </c>
      <c r="G2493" s="13">
        <v>7549</v>
      </c>
      <c r="H2493" s="13">
        <v>0</v>
      </c>
      <c r="I2493" s="13">
        <v>0</v>
      </c>
      <c r="J2493" s="13">
        <v>0</v>
      </c>
      <c r="K2493" s="15">
        <v>3776</v>
      </c>
      <c r="L2493" s="15">
        <v>3773</v>
      </c>
      <c r="M2493" s="15">
        <v>7549</v>
      </c>
      <c r="O2493" s="13"/>
      <c r="P2493" s="13"/>
    </row>
    <row r="2494" spans="1:16" ht="12.9" customHeight="1" x14ac:dyDescent="0.2">
      <c r="A2494" s="11" t="str">
        <f t="shared" si="48"/>
        <v>MILDURA2007</v>
      </c>
      <c r="B2494" s="95" t="s">
        <v>39</v>
      </c>
      <c r="C2494" s="88">
        <v>2007</v>
      </c>
      <c r="D2494" s="89"/>
      <c r="E2494" s="15">
        <v>3712</v>
      </c>
      <c r="F2494" s="15">
        <v>3702</v>
      </c>
      <c r="G2494" s="15">
        <v>7414</v>
      </c>
      <c r="H2494" s="90">
        <v>0</v>
      </c>
      <c r="I2494" s="90">
        <v>0</v>
      </c>
      <c r="J2494" s="15">
        <v>0</v>
      </c>
      <c r="K2494" s="15">
        <v>3712</v>
      </c>
      <c r="L2494" s="15">
        <v>3702</v>
      </c>
      <c r="M2494" s="15">
        <v>7414</v>
      </c>
      <c r="O2494" s="13"/>
      <c r="P2494" s="13"/>
    </row>
    <row r="2495" spans="1:16" ht="12.9" customHeight="1" x14ac:dyDescent="0.2">
      <c r="A2495" s="11" t="str">
        <f t="shared" si="48"/>
        <v>MILDURA2008</v>
      </c>
      <c r="B2495" s="95" t="s">
        <v>39</v>
      </c>
      <c r="C2495" s="88">
        <v>2008</v>
      </c>
      <c r="D2495" s="89"/>
      <c r="E2495" s="15">
        <v>3273</v>
      </c>
      <c r="F2495" s="15">
        <v>3270</v>
      </c>
      <c r="G2495" s="15">
        <v>6543</v>
      </c>
      <c r="H2495" s="90">
        <v>0</v>
      </c>
      <c r="I2495" s="90">
        <v>0</v>
      </c>
      <c r="J2495" s="15">
        <v>0</v>
      </c>
      <c r="K2495" s="15">
        <v>3273</v>
      </c>
      <c r="L2495" s="15">
        <v>3270</v>
      </c>
      <c r="M2495" s="15">
        <v>6543</v>
      </c>
      <c r="O2495" s="13"/>
      <c r="P2495" s="13"/>
    </row>
    <row r="2496" spans="1:16" ht="12.9" customHeight="1" x14ac:dyDescent="0.2">
      <c r="A2496" s="11" t="str">
        <f t="shared" si="48"/>
        <v>MILDURA2009</v>
      </c>
      <c r="B2496" s="95" t="s">
        <v>39</v>
      </c>
      <c r="C2496" s="88">
        <v>2009</v>
      </c>
      <c r="D2496" s="89"/>
      <c r="E2496" s="15">
        <v>3051</v>
      </c>
      <c r="F2496" s="15">
        <v>3049</v>
      </c>
      <c r="G2496" s="15">
        <v>6100</v>
      </c>
      <c r="H2496" s="90">
        <v>0</v>
      </c>
      <c r="I2496" s="90">
        <v>0</v>
      </c>
      <c r="J2496" s="15">
        <v>0</v>
      </c>
      <c r="K2496" s="15">
        <v>3051</v>
      </c>
      <c r="L2496" s="15">
        <v>3049</v>
      </c>
      <c r="M2496" s="15">
        <v>6100</v>
      </c>
      <c r="O2496" s="13"/>
      <c r="P2496" s="13"/>
    </row>
    <row r="2497" spans="1:16" ht="12.9" customHeight="1" x14ac:dyDescent="0.2">
      <c r="A2497" s="11" t="str">
        <f t="shared" si="48"/>
        <v>MILDURA2010</v>
      </c>
      <c r="B2497" s="3" t="s">
        <v>39</v>
      </c>
      <c r="C2497" s="12">
        <v>2010</v>
      </c>
      <c r="E2497" s="13">
        <v>2894</v>
      </c>
      <c r="F2497" s="13">
        <v>2891</v>
      </c>
      <c r="G2497" s="13">
        <v>5785</v>
      </c>
      <c r="H2497" s="13">
        <v>0</v>
      </c>
      <c r="I2497" s="13">
        <v>0</v>
      </c>
      <c r="J2497" s="13">
        <v>0</v>
      </c>
      <c r="K2497" s="15">
        <v>2894</v>
      </c>
      <c r="L2497" s="15">
        <v>2891</v>
      </c>
      <c r="M2497" s="15">
        <v>5785</v>
      </c>
      <c r="O2497" s="13"/>
      <c r="P2497" s="13"/>
    </row>
    <row r="2498" spans="1:16" ht="12.9" customHeight="1" x14ac:dyDescent="0.2">
      <c r="A2498" s="11" t="str">
        <f t="shared" si="48"/>
        <v>MILDURA2011</v>
      </c>
      <c r="B2498" s="3" t="s">
        <v>39</v>
      </c>
      <c r="C2498" s="12">
        <v>2011</v>
      </c>
      <c r="E2498" s="13">
        <v>2718</v>
      </c>
      <c r="F2498" s="13">
        <v>2715</v>
      </c>
      <c r="G2498" s="13">
        <v>5433</v>
      </c>
      <c r="H2498" s="13">
        <v>0</v>
      </c>
      <c r="I2498" s="13">
        <v>0</v>
      </c>
      <c r="J2498" s="13">
        <v>0</v>
      </c>
      <c r="K2498" s="15">
        <v>2718</v>
      </c>
      <c r="L2498" s="15">
        <v>2715</v>
      </c>
      <c r="M2498" s="15">
        <v>5433</v>
      </c>
      <c r="O2498" s="13"/>
      <c r="P2498" s="13"/>
    </row>
    <row r="2499" spans="1:16" ht="12.9" customHeight="1" x14ac:dyDescent="0.2">
      <c r="A2499" s="11" t="str">
        <f t="shared" si="48"/>
        <v>MILDURA2012</v>
      </c>
      <c r="B2499" s="3" t="s">
        <v>39</v>
      </c>
      <c r="C2499" s="12">
        <v>2012</v>
      </c>
      <c r="E2499" s="13">
        <v>2982</v>
      </c>
      <c r="F2499" s="13">
        <v>2988</v>
      </c>
      <c r="G2499" s="13">
        <v>5970</v>
      </c>
      <c r="H2499" s="13">
        <v>0</v>
      </c>
      <c r="I2499" s="13">
        <v>0</v>
      </c>
      <c r="J2499" s="13">
        <v>0</v>
      </c>
      <c r="K2499" s="15">
        <v>2982</v>
      </c>
      <c r="L2499" s="15">
        <v>2988</v>
      </c>
      <c r="M2499" s="15">
        <v>5970</v>
      </c>
      <c r="O2499" s="13"/>
      <c r="P2499" s="13"/>
    </row>
    <row r="2500" spans="1:16" ht="12.9" customHeight="1" x14ac:dyDescent="0.2">
      <c r="A2500" s="11" t="str">
        <f t="shared" si="48"/>
        <v>MILDURA2013</v>
      </c>
      <c r="B2500" s="95" t="s">
        <v>39</v>
      </c>
      <c r="C2500" s="88">
        <v>2013</v>
      </c>
      <c r="D2500" s="89"/>
      <c r="E2500" s="15">
        <v>3569</v>
      </c>
      <c r="F2500" s="15">
        <v>3579</v>
      </c>
      <c r="G2500" s="15">
        <v>7148</v>
      </c>
      <c r="H2500" s="90">
        <v>0</v>
      </c>
      <c r="I2500" s="90">
        <v>0</v>
      </c>
      <c r="J2500" s="15">
        <v>0</v>
      </c>
      <c r="K2500" s="15">
        <v>3569</v>
      </c>
      <c r="L2500" s="15">
        <v>3579</v>
      </c>
      <c r="M2500" s="15">
        <v>7148</v>
      </c>
      <c r="O2500" s="13"/>
      <c r="P2500" s="13"/>
    </row>
    <row r="2501" spans="1:16" ht="12.9" customHeight="1" x14ac:dyDescent="0.2">
      <c r="A2501" s="11" t="str">
        <f t="shared" si="48"/>
        <v>MILDURA2014</v>
      </c>
      <c r="B2501" s="3" t="s">
        <v>39</v>
      </c>
      <c r="C2501" s="12">
        <v>2014</v>
      </c>
      <c r="E2501" s="13">
        <v>3571</v>
      </c>
      <c r="F2501" s="13">
        <v>3581</v>
      </c>
      <c r="G2501" s="13">
        <v>7152</v>
      </c>
      <c r="H2501" s="13">
        <v>0</v>
      </c>
      <c r="I2501" s="13">
        <v>0</v>
      </c>
      <c r="J2501" s="13">
        <v>0</v>
      </c>
      <c r="K2501" s="15">
        <v>3571</v>
      </c>
      <c r="L2501" s="15">
        <v>3581</v>
      </c>
      <c r="M2501" s="15">
        <v>7152</v>
      </c>
      <c r="O2501" s="13"/>
      <c r="P2501" s="13"/>
    </row>
    <row r="2502" spans="1:16" ht="12.9" customHeight="1" x14ac:dyDescent="0.2">
      <c r="A2502" s="11" t="str">
        <f t="shared" si="48"/>
        <v>MILDURA2015</v>
      </c>
      <c r="B2502" s="95" t="s">
        <v>39</v>
      </c>
      <c r="C2502" s="88">
        <v>2015</v>
      </c>
      <c r="D2502" s="89"/>
      <c r="E2502" s="15">
        <v>3605</v>
      </c>
      <c r="F2502" s="15">
        <v>3598</v>
      </c>
      <c r="G2502" s="15">
        <v>7203</v>
      </c>
      <c r="H2502" s="90">
        <v>0</v>
      </c>
      <c r="I2502" s="90">
        <v>0</v>
      </c>
      <c r="J2502" s="15">
        <v>0</v>
      </c>
      <c r="K2502" s="15">
        <v>3605</v>
      </c>
      <c r="L2502" s="15">
        <v>3598</v>
      </c>
      <c r="M2502" s="15">
        <v>7203</v>
      </c>
      <c r="O2502" s="13"/>
      <c r="P2502" s="13"/>
    </row>
    <row r="2503" spans="1:16" ht="12.9" customHeight="1" x14ac:dyDescent="0.2">
      <c r="A2503" s="11" t="str">
        <f t="shared" si="48"/>
        <v>MILDURA2016</v>
      </c>
      <c r="B2503" s="95" t="s">
        <v>39</v>
      </c>
      <c r="C2503" s="88">
        <v>2016</v>
      </c>
      <c r="D2503" s="89"/>
      <c r="E2503" s="15">
        <v>3668</v>
      </c>
      <c r="F2503" s="15">
        <v>3667</v>
      </c>
      <c r="G2503" s="15">
        <v>7335</v>
      </c>
      <c r="H2503" s="90">
        <v>0</v>
      </c>
      <c r="I2503" s="90">
        <v>0</v>
      </c>
      <c r="J2503" s="15">
        <v>0</v>
      </c>
      <c r="K2503" s="15">
        <v>3668</v>
      </c>
      <c r="L2503" s="15">
        <v>3667</v>
      </c>
      <c r="M2503" s="15">
        <v>7335</v>
      </c>
      <c r="O2503" s="13"/>
      <c r="P2503" s="13"/>
    </row>
    <row r="2504" spans="1:16" ht="12.9" customHeight="1" x14ac:dyDescent="0.2">
      <c r="A2504" s="11" t="str">
        <f t="shared" si="48"/>
        <v>MILDURA2017</v>
      </c>
      <c r="B2504" s="91" t="s">
        <v>39</v>
      </c>
      <c r="C2504" s="16">
        <v>2017</v>
      </c>
      <c r="D2504" s="89"/>
      <c r="E2504" s="92">
        <v>3639</v>
      </c>
      <c r="F2504" s="92">
        <v>3646</v>
      </c>
      <c r="G2504" s="92">
        <v>7285</v>
      </c>
      <c r="H2504" s="92">
        <v>0</v>
      </c>
      <c r="I2504" s="92">
        <v>0</v>
      </c>
      <c r="J2504" s="92">
        <v>0</v>
      </c>
      <c r="K2504" s="15">
        <v>3639</v>
      </c>
      <c r="L2504" s="15">
        <v>3646</v>
      </c>
      <c r="M2504" s="15">
        <v>7285</v>
      </c>
      <c r="O2504" s="13"/>
      <c r="P2504" s="13"/>
    </row>
    <row r="2505" spans="1:16" ht="12.9" customHeight="1" x14ac:dyDescent="0.2">
      <c r="A2505" s="11" t="str">
        <f t="shared" si="48"/>
        <v>MILDURA2018</v>
      </c>
      <c r="B2505" s="3" t="s">
        <v>39</v>
      </c>
      <c r="C2505" s="12">
        <v>2018</v>
      </c>
      <c r="E2505" s="13">
        <v>3435</v>
      </c>
      <c r="F2505" s="13">
        <v>3451</v>
      </c>
      <c r="G2505" s="13">
        <v>6886</v>
      </c>
      <c r="H2505" s="13">
        <v>0</v>
      </c>
      <c r="I2505" s="13">
        <v>0</v>
      </c>
      <c r="J2505" s="13">
        <v>0</v>
      </c>
      <c r="K2505" s="15">
        <v>3435</v>
      </c>
      <c r="L2505" s="15">
        <v>3451</v>
      </c>
      <c r="M2505" s="15">
        <v>6886</v>
      </c>
      <c r="O2505" s="13"/>
      <c r="P2505" s="13"/>
    </row>
    <row r="2506" spans="1:16" ht="12.9" customHeight="1" x14ac:dyDescent="0.2">
      <c r="A2506" s="11" t="str">
        <f t="shared" si="48"/>
        <v>MILDURA2019</v>
      </c>
      <c r="B2506" s="91" t="s">
        <v>39</v>
      </c>
      <c r="C2506" s="88">
        <v>2019</v>
      </c>
      <c r="D2506" s="89"/>
      <c r="E2506" s="15">
        <v>3155</v>
      </c>
      <c r="F2506" s="15">
        <v>3150</v>
      </c>
      <c r="G2506" s="15">
        <v>6305</v>
      </c>
      <c r="H2506" s="90">
        <v>0</v>
      </c>
      <c r="I2506" s="90">
        <v>0</v>
      </c>
      <c r="J2506" s="15">
        <v>0</v>
      </c>
      <c r="K2506" s="15">
        <v>3155</v>
      </c>
      <c r="L2506" s="15">
        <v>3150</v>
      </c>
      <c r="M2506" s="15">
        <v>6305</v>
      </c>
      <c r="O2506" s="13"/>
      <c r="P2506" s="13"/>
    </row>
    <row r="2507" spans="1:16" ht="12.9" customHeight="1" x14ac:dyDescent="0.2">
      <c r="A2507" s="11" t="str">
        <f t="shared" si="48"/>
        <v>MILDURA2020</v>
      </c>
      <c r="B2507" s="3" t="s">
        <v>39</v>
      </c>
      <c r="C2507" s="12">
        <v>2020</v>
      </c>
      <c r="E2507" s="13">
        <v>1187</v>
      </c>
      <c r="F2507" s="13">
        <v>1187</v>
      </c>
      <c r="G2507" s="13">
        <v>2374</v>
      </c>
      <c r="H2507" s="13">
        <v>0</v>
      </c>
      <c r="I2507" s="13">
        <v>0</v>
      </c>
      <c r="J2507" s="13">
        <v>0</v>
      </c>
      <c r="K2507" s="15">
        <v>1187</v>
      </c>
      <c r="L2507" s="15">
        <v>1187</v>
      </c>
      <c r="M2507" s="15">
        <v>2374</v>
      </c>
      <c r="O2507" s="13"/>
      <c r="P2507" s="13"/>
    </row>
    <row r="2508" spans="1:16" ht="12.9" customHeight="1" x14ac:dyDescent="0.2">
      <c r="A2508" s="11" t="str">
        <f t="shared" si="48"/>
        <v>MILDURA2021</v>
      </c>
      <c r="B2508" s="95" t="s">
        <v>39</v>
      </c>
      <c r="C2508" s="88">
        <v>2021</v>
      </c>
      <c r="D2508" s="89"/>
      <c r="E2508" s="15">
        <v>1891</v>
      </c>
      <c r="F2508" s="15">
        <v>1883</v>
      </c>
      <c r="G2508" s="15">
        <v>3774</v>
      </c>
      <c r="H2508" s="90">
        <v>0</v>
      </c>
      <c r="I2508" s="90">
        <v>0</v>
      </c>
      <c r="J2508" s="15">
        <v>0</v>
      </c>
      <c r="K2508" s="15">
        <v>1891</v>
      </c>
      <c r="L2508" s="15">
        <v>1883</v>
      </c>
      <c r="M2508" s="15">
        <v>3774</v>
      </c>
      <c r="O2508" s="13"/>
      <c r="P2508" s="13"/>
    </row>
    <row r="2509" spans="1:16" ht="12.9" customHeight="1" x14ac:dyDescent="0.2">
      <c r="A2509" s="11" t="str">
        <f t="shared" si="48"/>
        <v>MILDURA2022</v>
      </c>
      <c r="B2509" s="3" t="s">
        <v>39</v>
      </c>
      <c r="C2509" s="12">
        <v>2022</v>
      </c>
      <c r="E2509" s="13">
        <v>3284</v>
      </c>
      <c r="F2509" s="13">
        <v>3281</v>
      </c>
      <c r="G2509" s="13">
        <v>6565</v>
      </c>
      <c r="H2509" s="13">
        <v>0</v>
      </c>
      <c r="I2509" s="13">
        <v>0</v>
      </c>
      <c r="J2509" s="13">
        <v>0</v>
      </c>
      <c r="K2509" s="15">
        <v>3284</v>
      </c>
      <c r="L2509" s="15">
        <v>3281</v>
      </c>
      <c r="M2509" s="15">
        <v>6565</v>
      </c>
      <c r="O2509" s="13"/>
      <c r="P2509" s="13"/>
    </row>
    <row r="2510" spans="1:16" ht="12.9" customHeight="1" x14ac:dyDescent="0.2">
      <c r="A2510" s="11" t="str">
        <f t="shared" si="48"/>
        <v>MILDURA2023</v>
      </c>
      <c r="B2510" s="93" t="s">
        <v>39</v>
      </c>
      <c r="C2510" s="12">
        <v>2023</v>
      </c>
      <c r="D2510" s="89"/>
      <c r="E2510" s="94">
        <v>3509</v>
      </c>
      <c r="F2510" s="94">
        <v>3494</v>
      </c>
      <c r="G2510" s="94">
        <v>7003</v>
      </c>
      <c r="H2510" s="94">
        <v>0</v>
      </c>
      <c r="I2510" s="94">
        <v>0</v>
      </c>
      <c r="J2510" s="94">
        <v>0</v>
      </c>
      <c r="K2510" s="15">
        <v>3509</v>
      </c>
      <c r="L2510" s="15">
        <v>3494</v>
      </c>
      <c r="M2510" s="15">
        <v>7003</v>
      </c>
      <c r="O2510" s="13"/>
      <c r="P2510" s="13"/>
    </row>
    <row r="2511" spans="1:16" ht="12.9" customHeight="1" x14ac:dyDescent="0.2">
      <c r="A2511" s="11" t="str">
        <f t="shared" si="48"/>
        <v>MILDURA2024</v>
      </c>
      <c r="B2511" s="3" t="s">
        <v>39</v>
      </c>
      <c r="C2511" s="12">
        <v>2024</v>
      </c>
      <c r="E2511" s="13">
        <v>3149</v>
      </c>
      <c r="F2511" s="13">
        <v>3145</v>
      </c>
      <c r="G2511" s="13">
        <v>6294</v>
      </c>
      <c r="H2511" s="13">
        <v>0</v>
      </c>
      <c r="I2511" s="13">
        <v>0</v>
      </c>
      <c r="J2511" s="13">
        <v>0</v>
      </c>
      <c r="K2511" s="15">
        <v>3149</v>
      </c>
      <c r="L2511" s="15">
        <v>3145</v>
      </c>
      <c r="M2511" s="15">
        <v>6294</v>
      </c>
      <c r="O2511" s="13"/>
      <c r="P2511" s="13"/>
    </row>
    <row r="2512" spans="1:16" ht="12.9" customHeight="1" x14ac:dyDescent="0.2">
      <c r="A2512" s="11" t="str">
        <f t="shared" si="48"/>
        <v>MILES2016</v>
      </c>
      <c r="B2512" s="93" t="s">
        <v>163</v>
      </c>
      <c r="C2512" s="88">
        <v>2016</v>
      </c>
      <c r="D2512" s="89"/>
      <c r="E2512" s="15">
        <v>1</v>
      </c>
      <c r="F2512" s="15">
        <v>2</v>
      </c>
      <c r="G2512" s="15">
        <v>3</v>
      </c>
      <c r="H2512" s="15">
        <v>0</v>
      </c>
      <c r="I2512" s="15">
        <v>0</v>
      </c>
      <c r="J2512" s="15">
        <v>0</v>
      </c>
      <c r="K2512" s="15">
        <v>1</v>
      </c>
      <c r="L2512" s="15">
        <v>2</v>
      </c>
      <c r="M2512" s="15">
        <v>3</v>
      </c>
      <c r="O2512" s="13"/>
      <c r="P2512" s="13"/>
    </row>
    <row r="2513" spans="1:16" ht="12.9" customHeight="1" x14ac:dyDescent="0.2">
      <c r="A2513" s="11" t="str">
        <f t="shared" si="48"/>
        <v>MILES2020</v>
      </c>
      <c r="B2513" s="93" t="s">
        <v>163</v>
      </c>
      <c r="C2513" s="88">
        <v>2020</v>
      </c>
      <c r="D2513" s="89"/>
      <c r="E2513" s="15">
        <v>1</v>
      </c>
      <c r="F2513" s="15">
        <v>1</v>
      </c>
      <c r="G2513" s="15">
        <v>2</v>
      </c>
      <c r="H2513" s="15">
        <v>0</v>
      </c>
      <c r="I2513" s="15">
        <v>0</v>
      </c>
      <c r="J2513" s="15">
        <v>0</v>
      </c>
      <c r="K2513" s="15">
        <v>1</v>
      </c>
      <c r="L2513" s="15">
        <v>1</v>
      </c>
      <c r="M2513" s="15">
        <v>2</v>
      </c>
      <c r="O2513" s="13"/>
      <c r="P2513" s="13"/>
    </row>
    <row r="2514" spans="1:16" ht="12.9" customHeight="1" x14ac:dyDescent="0.2">
      <c r="A2514" s="11" t="str">
        <f t="shared" si="48"/>
        <v>MILES2021</v>
      </c>
      <c r="B2514" s="93" t="s">
        <v>163</v>
      </c>
      <c r="C2514" s="88">
        <v>2021</v>
      </c>
      <c r="D2514" s="89"/>
      <c r="E2514" s="15">
        <v>0</v>
      </c>
      <c r="F2514" s="15">
        <v>1</v>
      </c>
      <c r="G2514" s="15">
        <v>1</v>
      </c>
      <c r="H2514" s="15">
        <v>0</v>
      </c>
      <c r="I2514" s="15">
        <v>0</v>
      </c>
      <c r="J2514" s="15">
        <v>0</v>
      </c>
      <c r="K2514" s="15">
        <v>0</v>
      </c>
      <c r="L2514" s="15">
        <v>1</v>
      </c>
      <c r="M2514" s="15">
        <v>1</v>
      </c>
      <c r="O2514" s="13"/>
      <c r="P2514" s="13"/>
    </row>
    <row r="2515" spans="1:16" ht="12.9" customHeight="1" x14ac:dyDescent="0.2">
      <c r="A2515" s="11" t="str">
        <f t="shared" si="48"/>
        <v>MILES2022</v>
      </c>
      <c r="B2515" s="95" t="s">
        <v>163</v>
      </c>
      <c r="C2515" s="88">
        <v>2022</v>
      </c>
      <c r="D2515" s="89"/>
      <c r="E2515" s="15">
        <v>113</v>
      </c>
      <c r="F2515" s="15">
        <v>113</v>
      </c>
      <c r="G2515" s="15">
        <v>226</v>
      </c>
      <c r="H2515" s="90">
        <v>0</v>
      </c>
      <c r="I2515" s="90">
        <v>0</v>
      </c>
      <c r="J2515" s="15">
        <v>0</v>
      </c>
      <c r="K2515" s="15">
        <v>113</v>
      </c>
      <c r="L2515" s="15">
        <v>113</v>
      </c>
      <c r="M2515" s="15">
        <v>226</v>
      </c>
      <c r="O2515" s="13"/>
      <c r="P2515" s="13"/>
    </row>
    <row r="2516" spans="1:16" ht="12.9" customHeight="1" x14ac:dyDescent="0.2">
      <c r="A2516" s="11" t="str">
        <f t="shared" si="48"/>
        <v>MILES2023</v>
      </c>
      <c r="B2516" s="3" t="s">
        <v>163</v>
      </c>
      <c r="C2516" s="12">
        <v>2023</v>
      </c>
      <c r="E2516" s="13">
        <v>205</v>
      </c>
      <c r="F2516" s="13">
        <v>205</v>
      </c>
      <c r="G2516" s="13">
        <v>410</v>
      </c>
      <c r="H2516" s="13">
        <v>0</v>
      </c>
      <c r="I2516" s="13">
        <v>0</v>
      </c>
      <c r="J2516" s="13">
        <v>0</v>
      </c>
      <c r="K2516" s="15">
        <v>205</v>
      </c>
      <c r="L2516" s="15">
        <v>205</v>
      </c>
      <c r="M2516" s="15">
        <v>410</v>
      </c>
      <c r="O2516" s="13"/>
      <c r="P2516" s="13"/>
    </row>
    <row r="2517" spans="1:16" ht="12.9" customHeight="1" x14ac:dyDescent="0.2">
      <c r="A2517" s="11" t="str">
        <f t="shared" ref="A2517:A2580" si="49">CONCATENATE(B2517,C2517)</f>
        <v>MILES2024</v>
      </c>
      <c r="B2517" s="3" t="s">
        <v>163</v>
      </c>
      <c r="C2517" s="12">
        <v>2024</v>
      </c>
      <c r="E2517" s="13">
        <v>216</v>
      </c>
      <c r="F2517" s="13">
        <v>216</v>
      </c>
      <c r="G2517" s="13">
        <v>432</v>
      </c>
      <c r="H2517" s="13">
        <v>0</v>
      </c>
      <c r="I2517" s="13">
        <v>0</v>
      </c>
      <c r="J2517" s="13">
        <v>0</v>
      </c>
      <c r="K2517" s="15">
        <v>216</v>
      </c>
      <c r="L2517" s="15">
        <v>216</v>
      </c>
      <c r="M2517" s="15">
        <v>432</v>
      </c>
      <c r="O2517" s="13"/>
      <c r="P2517" s="13"/>
    </row>
    <row r="2518" spans="1:16" ht="12.9" customHeight="1" x14ac:dyDescent="0.2">
      <c r="A2518" s="11" t="str">
        <f t="shared" si="49"/>
        <v>MOORABBIN1987</v>
      </c>
      <c r="B2518" s="3" t="s">
        <v>157</v>
      </c>
      <c r="C2518" s="12">
        <v>1987</v>
      </c>
      <c r="E2518" s="13">
        <v>694</v>
      </c>
      <c r="F2518" s="13">
        <v>702</v>
      </c>
      <c r="G2518" s="13">
        <v>1396</v>
      </c>
      <c r="H2518" s="13">
        <v>0</v>
      </c>
      <c r="I2518" s="13">
        <v>0</v>
      </c>
      <c r="J2518" s="13">
        <v>0</v>
      </c>
      <c r="K2518" s="15">
        <v>694</v>
      </c>
      <c r="L2518" s="15">
        <v>702</v>
      </c>
      <c r="M2518" s="15">
        <v>1396</v>
      </c>
      <c r="O2518" s="13"/>
      <c r="P2518" s="13"/>
    </row>
    <row r="2519" spans="1:16" ht="12.9" customHeight="1" x14ac:dyDescent="0.2">
      <c r="A2519" s="11" t="str">
        <f t="shared" si="49"/>
        <v>MOORABBIN1988</v>
      </c>
      <c r="B2519" s="95" t="s">
        <v>157</v>
      </c>
      <c r="C2519" s="88">
        <v>1988</v>
      </c>
      <c r="D2519" s="89"/>
      <c r="E2519" s="15">
        <v>2022</v>
      </c>
      <c r="F2519" s="15">
        <v>2117</v>
      </c>
      <c r="G2519" s="15">
        <v>4139</v>
      </c>
      <c r="H2519" s="90">
        <v>0</v>
      </c>
      <c r="I2519" s="90">
        <v>0</v>
      </c>
      <c r="J2519" s="15">
        <v>0</v>
      </c>
      <c r="K2519" s="15">
        <v>2022</v>
      </c>
      <c r="L2519" s="15">
        <v>2117</v>
      </c>
      <c r="M2519" s="15">
        <v>4139</v>
      </c>
      <c r="O2519" s="13"/>
      <c r="P2519" s="13"/>
    </row>
    <row r="2520" spans="1:16" ht="12.9" customHeight="1" x14ac:dyDescent="0.2">
      <c r="A2520" s="11" t="str">
        <f t="shared" si="49"/>
        <v>MOORABBIN1989</v>
      </c>
      <c r="B2520" s="93" t="s">
        <v>157</v>
      </c>
      <c r="C2520" s="88">
        <v>1989</v>
      </c>
      <c r="D2520" s="89"/>
      <c r="E2520" s="15">
        <v>3597</v>
      </c>
      <c r="F2520" s="15">
        <v>3639</v>
      </c>
      <c r="G2520" s="15">
        <v>7236</v>
      </c>
      <c r="H2520" s="15">
        <v>0</v>
      </c>
      <c r="I2520" s="15">
        <v>0</v>
      </c>
      <c r="J2520" s="15">
        <v>0</v>
      </c>
      <c r="K2520" s="15">
        <v>3597</v>
      </c>
      <c r="L2520" s="15">
        <v>3639</v>
      </c>
      <c r="M2520" s="15">
        <v>7236</v>
      </c>
      <c r="O2520" s="13"/>
      <c r="P2520" s="13"/>
    </row>
    <row r="2521" spans="1:16" ht="12.9" customHeight="1" x14ac:dyDescent="0.2">
      <c r="A2521" s="11" t="str">
        <f t="shared" si="49"/>
        <v>MOORABBIN1990</v>
      </c>
      <c r="B2521" s="3" t="s">
        <v>157</v>
      </c>
      <c r="C2521" s="12">
        <v>1990</v>
      </c>
      <c r="E2521" s="13">
        <v>4614</v>
      </c>
      <c r="F2521" s="13">
        <v>4628</v>
      </c>
      <c r="G2521" s="13">
        <v>9242</v>
      </c>
      <c r="H2521" s="13">
        <v>0</v>
      </c>
      <c r="I2521" s="13">
        <v>0</v>
      </c>
      <c r="J2521" s="13">
        <v>0</v>
      </c>
      <c r="K2521" s="15">
        <v>4614</v>
      </c>
      <c r="L2521" s="15">
        <v>4628</v>
      </c>
      <c r="M2521" s="15">
        <v>9242</v>
      </c>
      <c r="O2521" s="13"/>
      <c r="P2521" s="13"/>
    </row>
    <row r="2522" spans="1:16" ht="12.9" customHeight="1" x14ac:dyDescent="0.2">
      <c r="A2522" s="11" t="str">
        <f t="shared" si="49"/>
        <v>MOORABBIN1991</v>
      </c>
      <c r="B2522" s="3" t="s">
        <v>157</v>
      </c>
      <c r="C2522" s="12">
        <v>1991</v>
      </c>
      <c r="E2522" s="13">
        <v>3896</v>
      </c>
      <c r="F2522" s="13">
        <v>4097</v>
      </c>
      <c r="G2522" s="13">
        <v>7993</v>
      </c>
      <c r="H2522" s="13">
        <v>0</v>
      </c>
      <c r="I2522" s="13">
        <v>0</v>
      </c>
      <c r="J2522" s="13">
        <v>0</v>
      </c>
      <c r="K2522" s="15">
        <v>3896</v>
      </c>
      <c r="L2522" s="15">
        <v>4097</v>
      </c>
      <c r="M2522" s="15">
        <v>7993</v>
      </c>
      <c r="O2522" s="13"/>
      <c r="P2522" s="13"/>
    </row>
    <row r="2523" spans="1:16" ht="12.9" customHeight="1" x14ac:dyDescent="0.2">
      <c r="A2523" s="11" t="str">
        <f t="shared" si="49"/>
        <v>MOORABBIN1992</v>
      </c>
      <c r="B2523" s="95" t="s">
        <v>157</v>
      </c>
      <c r="C2523" s="88">
        <v>1992</v>
      </c>
      <c r="D2523" s="89"/>
      <c r="E2523" s="15">
        <v>3478</v>
      </c>
      <c r="F2523" s="15">
        <v>3478</v>
      </c>
      <c r="G2523" s="15">
        <v>6956</v>
      </c>
      <c r="H2523" s="90">
        <v>0</v>
      </c>
      <c r="I2523" s="90">
        <v>0</v>
      </c>
      <c r="J2523" s="15">
        <v>0</v>
      </c>
      <c r="K2523" s="15">
        <v>3478</v>
      </c>
      <c r="L2523" s="15">
        <v>3478</v>
      </c>
      <c r="M2523" s="15">
        <v>6956</v>
      </c>
      <c r="O2523" s="13"/>
      <c r="P2523" s="13"/>
    </row>
    <row r="2524" spans="1:16" ht="12.9" customHeight="1" x14ac:dyDescent="0.2">
      <c r="A2524" s="11" t="str">
        <f t="shared" si="49"/>
        <v>MOORABBIN1993</v>
      </c>
      <c r="B2524" s="93" t="s">
        <v>157</v>
      </c>
      <c r="C2524" s="88">
        <v>1993</v>
      </c>
      <c r="D2524" s="89"/>
      <c r="E2524" s="15">
        <v>3687</v>
      </c>
      <c r="F2524" s="15">
        <v>3705</v>
      </c>
      <c r="G2524" s="15">
        <v>7392</v>
      </c>
      <c r="H2524" s="15">
        <v>0</v>
      </c>
      <c r="I2524" s="15">
        <v>0</v>
      </c>
      <c r="J2524" s="15">
        <v>0</v>
      </c>
      <c r="K2524" s="15">
        <v>3687</v>
      </c>
      <c r="L2524" s="15">
        <v>3705</v>
      </c>
      <c r="M2524" s="15">
        <v>7392</v>
      </c>
      <c r="O2524" s="13"/>
      <c r="P2524" s="13"/>
    </row>
    <row r="2525" spans="1:16" ht="12.9" customHeight="1" x14ac:dyDescent="0.2">
      <c r="A2525" s="11" t="str">
        <f t="shared" si="49"/>
        <v>MOORABBIN1994</v>
      </c>
      <c r="B2525" s="3" t="s">
        <v>157</v>
      </c>
      <c r="C2525" s="12">
        <v>1994</v>
      </c>
      <c r="E2525" s="13">
        <v>3847</v>
      </c>
      <c r="F2525" s="13">
        <v>3847</v>
      </c>
      <c r="G2525" s="13">
        <v>7694</v>
      </c>
      <c r="H2525" s="13">
        <v>0</v>
      </c>
      <c r="I2525" s="13">
        <v>0</v>
      </c>
      <c r="J2525" s="13">
        <v>0</v>
      </c>
      <c r="K2525" s="15">
        <v>3847</v>
      </c>
      <c r="L2525" s="15">
        <v>3847</v>
      </c>
      <c r="M2525" s="15">
        <v>7694</v>
      </c>
      <c r="O2525" s="13"/>
      <c r="P2525" s="13"/>
    </row>
    <row r="2526" spans="1:16" ht="12.9" customHeight="1" x14ac:dyDescent="0.2">
      <c r="A2526" s="11" t="str">
        <f t="shared" si="49"/>
        <v>MOORABBIN1995</v>
      </c>
      <c r="B2526" s="3" t="s">
        <v>157</v>
      </c>
      <c r="C2526" s="12">
        <v>1995</v>
      </c>
      <c r="E2526" s="13">
        <v>3799</v>
      </c>
      <c r="F2526" s="13">
        <v>3799</v>
      </c>
      <c r="G2526" s="13">
        <v>7598</v>
      </c>
      <c r="H2526" s="13">
        <v>0</v>
      </c>
      <c r="I2526" s="13">
        <v>0</v>
      </c>
      <c r="J2526" s="13">
        <v>0</v>
      </c>
      <c r="K2526" s="15">
        <v>3799</v>
      </c>
      <c r="L2526" s="15">
        <v>3799</v>
      </c>
      <c r="M2526" s="15">
        <v>7598</v>
      </c>
      <c r="O2526" s="13"/>
      <c r="P2526" s="13"/>
    </row>
    <row r="2527" spans="1:16" ht="12.9" customHeight="1" x14ac:dyDescent="0.2">
      <c r="A2527" s="11" t="str">
        <f t="shared" si="49"/>
        <v>MOORABBIN1996</v>
      </c>
      <c r="B2527" s="3" t="s">
        <v>157</v>
      </c>
      <c r="C2527" s="12">
        <v>1996</v>
      </c>
      <c r="E2527" s="13">
        <v>3436</v>
      </c>
      <c r="F2527" s="13">
        <v>3437</v>
      </c>
      <c r="G2527" s="13">
        <v>6873</v>
      </c>
      <c r="H2527" s="13">
        <v>0</v>
      </c>
      <c r="I2527" s="13">
        <v>0</v>
      </c>
      <c r="J2527" s="13">
        <v>0</v>
      </c>
      <c r="K2527" s="15">
        <v>3436</v>
      </c>
      <c r="L2527" s="15">
        <v>3437</v>
      </c>
      <c r="M2527" s="15">
        <v>6873</v>
      </c>
      <c r="O2527" s="13"/>
      <c r="P2527" s="13"/>
    </row>
    <row r="2528" spans="1:16" ht="12.9" customHeight="1" x14ac:dyDescent="0.2">
      <c r="A2528" s="11" t="str">
        <f t="shared" si="49"/>
        <v>MOORABBIN1997</v>
      </c>
      <c r="B2528" s="3" t="s">
        <v>157</v>
      </c>
      <c r="C2528" s="12">
        <v>1997</v>
      </c>
      <c r="E2528" s="13">
        <v>3086</v>
      </c>
      <c r="F2528" s="13">
        <v>3086</v>
      </c>
      <c r="G2528" s="13">
        <v>6172</v>
      </c>
      <c r="H2528" s="13">
        <v>0</v>
      </c>
      <c r="I2528" s="13">
        <v>0</v>
      </c>
      <c r="J2528" s="13">
        <v>0</v>
      </c>
      <c r="K2528" s="15">
        <v>3086</v>
      </c>
      <c r="L2528" s="15">
        <v>3086</v>
      </c>
      <c r="M2528" s="15">
        <v>6172</v>
      </c>
      <c r="O2528" s="13"/>
      <c r="P2528" s="13"/>
    </row>
    <row r="2529" spans="1:16" ht="12.9" customHeight="1" x14ac:dyDescent="0.2">
      <c r="A2529" s="11" t="str">
        <f t="shared" si="49"/>
        <v>MOORABBIN1998</v>
      </c>
      <c r="B2529" s="3" t="s">
        <v>157</v>
      </c>
      <c r="C2529" s="12">
        <v>1998</v>
      </c>
      <c r="E2529" s="13">
        <v>2852</v>
      </c>
      <c r="F2529" s="13">
        <v>2852</v>
      </c>
      <c r="G2529" s="13">
        <v>5704</v>
      </c>
      <c r="H2529" s="13">
        <v>0</v>
      </c>
      <c r="I2529" s="13">
        <v>0</v>
      </c>
      <c r="J2529" s="13">
        <v>0</v>
      </c>
      <c r="K2529" s="15">
        <v>2852</v>
      </c>
      <c r="L2529" s="15">
        <v>2852</v>
      </c>
      <c r="M2529" s="15">
        <v>5704</v>
      </c>
      <c r="O2529" s="13"/>
      <c r="P2529" s="13"/>
    </row>
    <row r="2530" spans="1:16" ht="12.9" customHeight="1" x14ac:dyDescent="0.2">
      <c r="A2530" s="11" t="str">
        <f t="shared" si="49"/>
        <v>MOORABBIN1999</v>
      </c>
      <c r="B2530" s="95" t="s">
        <v>157</v>
      </c>
      <c r="C2530" s="88">
        <v>1999</v>
      </c>
      <c r="D2530" s="89"/>
      <c r="E2530" s="15">
        <v>1608</v>
      </c>
      <c r="F2530" s="15">
        <v>1608</v>
      </c>
      <c r="G2530" s="15">
        <v>3216</v>
      </c>
      <c r="H2530" s="90">
        <v>0</v>
      </c>
      <c r="I2530" s="90">
        <v>0</v>
      </c>
      <c r="J2530" s="15">
        <v>0</v>
      </c>
      <c r="K2530" s="15">
        <v>1608</v>
      </c>
      <c r="L2530" s="15">
        <v>1608</v>
      </c>
      <c r="M2530" s="15">
        <v>3216</v>
      </c>
      <c r="O2530" s="13"/>
      <c r="P2530" s="13"/>
    </row>
    <row r="2531" spans="1:16" ht="12.9" customHeight="1" x14ac:dyDescent="0.2">
      <c r="A2531" s="11" t="str">
        <f t="shared" si="49"/>
        <v>MOORABBIN2000</v>
      </c>
      <c r="B2531" s="95" t="s">
        <v>157</v>
      </c>
      <c r="C2531" s="88">
        <v>2000</v>
      </c>
      <c r="D2531" s="89"/>
      <c r="E2531" s="15">
        <v>649</v>
      </c>
      <c r="F2531" s="15">
        <v>649</v>
      </c>
      <c r="G2531" s="15">
        <v>1298</v>
      </c>
      <c r="H2531" s="90">
        <v>0</v>
      </c>
      <c r="I2531" s="90">
        <v>0</v>
      </c>
      <c r="J2531" s="15">
        <v>0</v>
      </c>
      <c r="K2531" s="15">
        <v>649</v>
      </c>
      <c r="L2531" s="15">
        <v>649</v>
      </c>
      <c r="M2531" s="15">
        <v>1298</v>
      </c>
      <c r="O2531" s="13"/>
      <c r="P2531" s="13"/>
    </row>
    <row r="2532" spans="1:16" ht="12.9" customHeight="1" x14ac:dyDescent="0.2">
      <c r="A2532" s="11" t="str">
        <f t="shared" si="49"/>
        <v>MOORABBIN2001</v>
      </c>
      <c r="B2532" s="93" t="s">
        <v>157</v>
      </c>
      <c r="C2532" s="88">
        <v>2001</v>
      </c>
      <c r="E2532" s="15">
        <v>628</v>
      </c>
      <c r="F2532" s="15">
        <v>628</v>
      </c>
      <c r="G2532" s="15">
        <v>1256</v>
      </c>
      <c r="H2532" s="15">
        <v>0</v>
      </c>
      <c r="I2532" s="15">
        <v>0</v>
      </c>
      <c r="J2532" s="15">
        <v>0</v>
      </c>
      <c r="K2532" s="15">
        <v>628</v>
      </c>
      <c r="L2532" s="15">
        <v>628</v>
      </c>
      <c r="M2532" s="15">
        <v>1256</v>
      </c>
      <c r="O2532" s="13"/>
      <c r="P2532" s="13"/>
    </row>
    <row r="2533" spans="1:16" ht="12.9" customHeight="1" x14ac:dyDescent="0.2">
      <c r="A2533" s="11" t="str">
        <f t="shared" si="49"/>
        <v>MOORABBIN2002</v>
      </c>
      <c r="B2533" s="3" t="s">
        <v>157</v>
      </c>
      <c r="C2533" s="12">
        <v>2002</v>
      </c>
      <c r="E2533" s="13">
        <v>625</v>
      </c>
      <c r="F2533" s="13">
        <v>625</v>
      </c>
      <c r="G2533" s="13">
        <v>1250</v>
      </c>
      <c r="H2533" s="13">
        <v>0</v>
      </c>
      <c r="I2533" s="13">
        <v>0</v>
      </c>
      <c r="J2533" s="13">
        <v>0</v>
      </c>
      <c r="K2533" s="15">
        <v>625</v>
      </c>
      <c r="L2533" s="15">
        <v>625</v>
      </c>
      <c r="M2533" s="15">
        <v>1250</v>
      </c>
      <c r="O2533" s="13"/>
      <c r="P2533" s="13"/>
    </row>
    <row r="2534" spans="1:16" ht="12.9" customHeight="1" x14ac:dyDescent="0.2">
      <c r="A2534" s="11" t="str">
        <f t="shared" si="49"/>
        <v>MOORABBIN2003</v>
      </c>
      <c r="B2534" s="95" t="s">
        <v>157</v>
      </c>
      <c r="C2534" s="88">
        <v>2003</v>
      </c>
      <c r="D2534" s="89"/>
      <c r="E2534" s="15">
        <v>673</v>
      </c>
      <c r="F2534" s="15">
        <v>673</v>
      </c>
      <c r="G2534" s="15">
        <v>1346</v>
      </c>
      <c r="H2534" s="90">
        <v>0</v>
      </c>
      <c r="I2534" s="90">
        <v>0</v>
      </c>
      <c r="J2534" s="15">
        <v>0</v>
      </c>
      <c r="K2534" s="15">
        <v>673</v>
      </c>
      <c r="L2534" s="15">
        <v>673</v>
      </c>
      <c r="M2534" s="15">
        <v>1346</v>
      </c>
      <c r="O2534" s="13"/>
      <c r="P2534" s="13"/>
    </row>
    <row r="2535" spans="1:16" ht="12.9" customHeight="1" x14ac:dyDescent="0.2">
      <c r="A2535" s="11" t="str">
        <f t="shared" si="49"/>
        <v>MOORABBIN2004</v>
      </c>
      <c r="B2535" s="3" t="s">
        <v>157</v>
      </c>
      <c r="C2535" s="12">
        <v>2004</v>
      </c>
      <c r="E2535" s="13">
        <v>782</v>
      </c>
      <c r="F2535" s="13">
        <v>782</v>
      </c>
      <c r="G2535" s="13">
        <v>1564</v>
      </c>
      <c r="H2535" s="13">
        <v>0</v>
      </c>
      <c r="I2535" s="13">
        <v>0</v>
      </c>
      <c r="J2535" s="13">
        <v>0</v>
      </c>
      <c r="K2535" s="15">
        <v>782</v>
      </c>
      <c r="L2535" s="15">
        <v>782</v>
      </c>
      <c r="M2535" s="15">
        <v>1564</v>
      </c>
      <c r="O2535" s="13"/>
      <c r="P2535" s="13"/>
    </row>
    <row r="2536" spans="1:16" ht="12.9" customHeight="1" x14ac:dyDescent="0.2">
      <c r="A2536" s="11" t="str">
        <f t="shared" si="49"/>
        <v>MOORABBIN2005</v>
      </c>
      <c r="B2536" s="3" t="s">
        <v>157</v>
      </c>
      <c r="C2536" s="12">
        <v>2005</v>
      </c>
      <c r="E2536" s="13">
        <v>822</v>
      </c>
      <c r="F2536" s="13">
        <v>819</v>
      </c>
      <c r="G2536" s="13">
        <v>1641</v>
      </c>
      <c r="H2536" s="13">
        <v>0</v>
      </c>
      <c r="I2536" s="13">
        <v>0</v>
      </c>
      <c r="J2536" s="13">
        <v>0</v>
      </c>
      <c r="K2536" s="15">
        <v>822</v>
      </c>
      <c r="L2536" s="15">
        <v>819</v>
      </c>
      <c r="M2536" s="15">
        <v>1641</v>
      </c>
      <c r="O2536" s="13"/>
      <c r="P2536" s="13"/>
    </row>
    <row r="2537" spans="1:16" ht="12.9" customHeight="1" x14ac:dyDescent="0.2">
      <c r="A2537" s="11" t="str">
        <f t="shared" si="49"/>
        <v>MOORABBIN2006</v>
      </c>
      <c r="B2537" s="95" t="s">
        <v>157</v>
      </c>
      <c r="C2537" s="88">
        <v>2006</v>
      </c>
      <c r="D2537" s="89"/>
      <c r="E2537" s="15">
        <v>897</v>
      </c>
      <c r="F2537" s="15">
        <v>902</v>
      </c>
      <c r="G2537" s="15">
        <v>1799</v>
      </c>
      <c r="H2537" s="90">
        <v>0</v>
      </c>
      <c r="I2537" s="90">
        <v>0</v>
      </c>
      <c r="J2537" s="15">
        <v>0</v>
      </c>
      <c r="K2537" s="15">
        <v>897</v>
      </c>
      <c r="L2537" s="15">
        <v>902</v>
      </c>
      <c r="M2537" s="15">
        <v>1799</v>
      </c>
      <c r="O2537" s="13"/>
      <c r="P2537" s="13"/>
    </row>
    <row r="2538" spans="1:16" ht="12.9" customHeight="1" x14ac:dyDescent="0.2">
      <c r="A2538" s="11" t="str">
        <f t="shared" si="49"/>
        <v>MOORABBIN2007</v>
      </c>
      <c r="B2538" s="3" t="s">
        <v>157</v>
      </c>
      <c r="C2538" s="12">
        <v>2007</v>
      </c>
      <c r="E2538" s="13">
        <v>1077</v>
      </c>
      <c r="F2538" s="13">
        <v>1079</v>
      </c>
      <c r="G2538" s="13">
        <v>2156</v>
      </c>
      <c r="H2538" s="13">
        <v>0</v>
      </c>
      <c r="I2538" s="13">
        <v>0</v>
      </c>
      <c r="J2538" s="13">
        <v>0</v>
      </c>
      <c r="K2538" s="15">
        <v>1077</v>
      </c>
      <c r="L2538" s="15">
        <v>1079</v>
      </c>
      <c r="M2538" s="15">
        <v>2156</v>
      </c>
      <c r="O2538" s="13"/>
      <c r="P2538" s="13"/>
    </row>
    <row r="2539" spans="1:16" ht="12.9" customHeight="1" x14ac:dyDescent="0.2">
      <c r="A2539" s="11" t="str">
        <f t="shared" si="49"/>
        <v>MOORABBIN2008</v>
      </c>
      <c r="B2539" s="95" t="s">
        <v>157</v>
      </c>
      <c r="C2539" s="88">
        <v>2008</v>
      </c>
      <c r="D2539" s="89"/>
      <c r="E2539" s="15">
        <v>1468</v>
      </c>
      <c r="F2539" s="15">
        <v>1342</v>
      </c>
      <c r="G2539" s="15">
        <v>2810</v>
      </c>
      <c r="H2539" s="90">
        <v>0</v>
      </c>
      <c r="I2539" s="90">
        <v>0</v>
      </c>
      <c r="J2539" s="15">
        <v>0</v>
      </c>
      <c r="K2539" s="15">
        <v>1468</v>
      </c>
      <c r="L2539" s="15">
        <v>1342</v>
      </c>
      <c r="M2539" s="15">
        <v>2810</v>
      </c>
      <c r="O2539" s="13"/>
      <c r="P2539" s="13"/>
    </row>
    <row r="2540" spans="1:16" ht="12.9" customHeight="1" x14ac:dyDescent="0.2">
      <c r="A2540" s="11" t="str">
        <f t="shared" si="49"/>
        <v>MOORABBIN2009</v>
      </c>
      <c r="B2540" s="95" t="s">
        <v>157</v>
      </c>
      <c r="C2540" s="88">
        <v>2009</v>
      </c>
      <c r="D2540" s="89"/>
      <c r="E2540" s="15">
        <v>834</v>
      </c>
      <c r="F2540" s="15">
        <v>830</v>
      </c>
      <c r="G2540" s="15">
        <v>1664</v>
      </c>
      <c r="H2540" s="90">
        <v>0</v>
      </c>
      <c r="I2540" s="90">
        <v>0</v>
      </c>
      <c r="J2540" s="15">
        <v>0</v>
      </c>
      <c r="K2540" s="15">
        <v>834</v>
      </c>
      <c r="L2540" s="15">
        <v>830</v>
      </c>
      <c r="M2540" s="15">
        <v>1664</v>
      </c>
      <c r="O2540" s="13"/>
      <c r="P2540" s="13"/>
    </row>
    <row r="2541" spans="1:16" ht="12.9" customHeight="1" x14ac:dyDescent="0.2">
      <c r="A2541" s="11" t="str">
        <f t="shared" si="49"/>
        <v>MOORABBIN2010</v>
      </c>
      <c r="B2541" s="3" t="s">
        <v>157</v>
      </c>
      <c r="C2541" s="12">
        <v>2010</v>
      </c>
      <c r="E2541" s="13">
        <v>626</v>
      </c>
      <c r="F2541" s="13">
        <v>626</v>
      </c>
      <c r="G2541" s="13">
        <v>1252</v>
      </c>
      <c r="H2541" s="13">
        <v>0</v>
      </c>
      <c r="I2541" s="13">
        <v>0</v>
      </c>
      <c r="J2541" s="13">
        <v>0</v>
      </c>
      <c r="K2541" s="15">
        <v>626</v>
      </c>
      <c r="L2541" s="15">
        <v>626</v>
      </c>
      <c r="M2541" s="15">
        <v>1252</v>
      </c>
      <c r="O2541" s="13"/>
      <c r="P2541" s="13"/>
    </row>
    <row r="2542" spans="1:16" ht="12.9" customHeight="1" x14ac:dyDescent="0.2">
      <c r="A2542" s="11" t="str">
        <f t="shared" si="49"/>
        <v>MOORABBIN2011</v>
      </c>
      <c r="B2542" s="3" t="s">
        <v>157</v>
      </c>
      <c r="C2542" s="12">
        <v>2011</v>
      </c>
      <c r="E2542" s="13">
        <v>622</v>
      </c>
      <c r="F2542" s="13">
        <v>622</v>
      </c>
      <c r="G2542" s="13">
        <v>1244</v>
      </c>
      <c r="H2542" s="13">
        <v>0</v>
      </c>
      <c r="I2542" s="13">
        <v>0</v>
      </c>
      <c r="J2542" s="13">
        <v>0</v>
      </c>
      <c r="K2542" s="15">
        <v>622</v>
      </c>
      <c r="L2542" s="15">
        <v>622</v>
      </c>
      <c r="M2542" s="15">
        <v>1244</v>
      </c>
      <c r="O2542" s="13"/>
      <c r="P2542" s="13"/>
    </row>
    <row r="2543" spans="1:16" ht="12.9" customHeight="1" x14ac:dyDescent="0.2">
      <c r="A2543" s="11" t="str">
        <f t="shared" si="49"/>
        <v>MOORABBIN2012</v>
      </c>
      <c r="B2543" s="3" t="s">
        <v>157</v>
      </c>
      <c r="C2543" s="12">
        <v>2012</v>
      </c>
      <c r="E2543" s="13">
        <v>624</v>
      </c>
      <c r="F2543" s="13">
        <v>624</v>
      </c>
      <c r="G2543" s="13">
        <v>1248</v>
      </c>
      <c r="H2543" s="13">
        <v>0</v>
      </c>
      <c r="I2543" s="13">
        <v>0</v>
      </c>
      <c r="J2543" s="13">
        <v>0</v>
      </c>
      <c r="K2543" s="15">
        <v>624</v>
      </c>
      <c r="L2543" s="15">
        <v>624</v>
      </c>
      <c r="M2543" s="15">
        <v>1248</v>
      </c>
      <c r="O2543" s="13"/>
      <c r="P2543" s="13"/>
    </row>
    <row r="2544" spans="1:16" ht="12.9" customHeight="1" x14ac:dyDescent="0.2">
      <c r="A2544" s="11" t="str">
        <f t="shared" si="49"/>
        <v>MOORABBIN2013</v>
      </c>
      <c r="B2544" s="93" t="s">
        <v>157</v>
      </c>
      <c r="C2544" s="88">
        <v>2013</v>
      </c>
      <c r="D2544" s="89"/>
      <c r="E2544" s="15">
        <v>625</v>
      </c>
      <c r="F2544" s="15">
        <v>625</v>
      </c>
      <c r="G2544" s="15">
        <v>1250</v>
      </c>
      <c r="H2544" s="15">
        <v>0</v>
      </c>
      <c r="I2544" s="15">
        <v>0</v>
      </c>
      <c r="J2544" s="15">
        <v>0</v>
      </c>
      <c r="K2544" s="15">
        <v>625</v>
      </c>
      <c r="L2544" s="15">
        <v>625</v>
      </c>
      <c r="M2544" s="15">
        <v>1250</v>
      </c>
      <c r="O2544" s="13"/>
      <c r="P2544" s="13"/>
    </row>
    <row r="2545" spans="1:16" ht="12.9" customHeight="1" x14ac:dyDescent="0.2">
      <c r="A2545" s="11" t="str">
        <f t="shared" si="49"/>
        <v>MOORABBIN2014</v>
      </c>
      <c r="B2545" s="91" t="s">
        <v>157</v>
      </c>
      <c r="C2545" s="88">
        <v>2014</v>
      </c>
      <c r="D2545" s="89"/>
      <c r="E2545" s="15">
        <v>620</v>
      </c>
      <c r="F2545" s="15">
        <v>620</v>
      </c>
      <c r="G2545" s="15">
        <v>1240</v>
      </c>
      <c r="H2545" s="90">
        <v>0</v>
      </c>
      <c r="I2545" s="90">
        <v>0</v>
      </c>
      <c r="J2545" s="15">
        <v>0</v>
      </c>
      <c r="K2545" s="15">
        <v>620</v>
      </c>
      <c r="L2545" s="15">
        <v>620</v>
      </c>
      <c r="M2545" s="15">
        <v>1240</v>
      </c>
      <c r="O2545" s="13"/>
      <c r="P2545" s="13"/>
    </row>
    <row r="2546" spans="1:16" ht="12.9" customHeight="1" x14ac:dyDescent="0.2">
      <c r="A2546" s="11" t="str">
        <f t="shared" si="49"/>
        <v>MOORABBIN2015</v>
      </c>
      <c r="B2546" s="95" t="s">
        <v>157</v>
      </c>
      <c r="C2546" s="88">
        <v>2015</v>
      </c>
      <c r="D2546" s="89"/>
      <c r="E2546" s="15">
        <v>630</v>
      </c>
      <c r="F2546" s="15">
        <v>630</v>
      </c>
      <c r="G2546" s="15">
        <v>1260</v>
      </c>
      <c r="H2546" s="90">
        <v>0</v>
      </c>
      <c r="I2546" s="90">
        <v>0</v>
      </c>
      <c r="J2546" s="15">
        <v>0</v>
      </c>
      <c r="K2546" s="15">
        <v>630</v>
      </c>
      <c r="L2546" s="15">
        <v>630</v>
      </c>
      <c r="M2546" s="15">
        <v>1260</v>
      </c>
      <c r="O2546" s="13"/>
      <c r="P2546" s="13"/>
    </row>
    <row r="2547" spans="1:16" ht="12.9" customHeight="1" x14ac:dyDescent="0.2">
      <c r="A2547" s="11" t="str">
        <f t="shared" si="49"/>
        <v>MOORABBIN2016</v>
      </c>
      <c r="B2547" s="95" t="s">
        <v>157</v>
      </c>
      <c r="C2547" s="88">
        <v>2016</v>
      </c>
      <c r="D2547" s="89"/>
      <c r="E2547" s="15">
        <v>627</v>
      </c>
      <c r="F2547" s="15">
        <v>627</v>
      </c>
      <c r="G2547" s="15">
        <v>1254</v>
      </c>
      <c r="H2547" s="90">
        <v>0</v>
      </c>
      <c r="I2547" s="90">
        <v>0</v>
      </c>
      <c r="J2547" s="15">
        <v>0</v>
      </c>
      <c r="K2547" s="15">
        <v>627</v>
      </c>
      <c r="L2547" s="15">
        <v>627</v>
      </c>
      <c r="M2547" s="15">
        <v>1254</v>
      </c>
      <c r="O2547" s="13"/>
      <c r="P2547" s="13"/>
    </row>
    <row r="2548" spans="1:16" ht="12.9" customHeight="1" x14ac:dyDescent="0.2">
      <c r="A2548" s="11" t="str">
        <f t="shared" si="49"/>
        <v>MOORABBIN2017</v>
      </c>
      <c r="B2548" s="95" t="s">
        <v>157</v>
      </c>
      <c r="C2548" s="88">
        <v>2017</v>
      </c>
      <c r="D2548" s="89"/>
      <c r="E2548" s="15">
        <v>625</v>
      </c>
      <c r="F2548" s="15">
        <v>625</v>
      </c>
      <c r="G2548" s="15">
        <v>1250</v>
      </c>
      <c r="H2548" s="90">
        <v>0</v>
      </c>
      <c r="I2548" s="90">
        <v>0</v>
      </c>
      <c r="J2548" s="15">
        <v>0</v>
      </c>
      <c r="K2548" s="15">
        <v>625</v>
      </c>
      <c r="L2548" s="15">
        <v>625</v>
      </c>
      <c r="M2548" s="15">
        <v>1250</v>
      </c>
      <c r="O2548" s="13"/>
      <c r="P2548" s="13"/>
    </row>
    <row r="2549" spans="1:16" ht="12.9" customHeight="1" x14ac:dyDescent="0.2">
      <c r="A2549" s="11" t="str">
        <f t="shared" si="49"/>
        <v>MOORABBIN2018</v>
      </c>
      <c r="B2549" s="3" t="s">
        <v>157</v>
      </c>
      <c r="C2549" s="12">
        <v>2018</v>
      </c>
      <c r="E2549" s="13">
        <v>624</v>
      </c>
      <c r="F2549" s="13">
        <v>624</v>
      </c>
      <c r="G2549" s="13">
        <v>1248</v>
      </c>
      <c r="H2549" s="13">
        <v>0</v>
      </c>
      <c r="I2549" s="13">
        <v>0</v>
      </c>
      <c r="J2549" s="13">
        <v>0</v>
      </c>
      <c r="K2549" s="15">
        <v>624</v>
      </c>
      <c r="L2549" s="15">
        <v>624</v>
      </c>
      <c r="M2549" s="15">
        <v>1248</v>
      </c>
      <c r="O2549" s="13"/>
      <c r="P2549" s="13"/>
    </row>
    <row r="2550" spans="1:16" ht="12.9" customHeight="1" x14ac:dyDescent="0.2">
      <c r="A2550" s="11" t="str">
        <f t="shared" si="49"/>
        <v>MOORABBIN2019</v>
      </c>
      <c r="B2550" s="3" t="s">
        <v>157</v>
      </c>
      <c r="C2550" s="12">
        <v>2019</v>
      </c>
      <c r="E2550" s="13">
        <v>626</v>
      </c>
      <c r="F2550" s="13">
        <v>626</v>
      </c>
      <c r="G2550" s="13">
        <v>1252</v>
      </c>
      <c r="H2550" s="13">
        <v>0</v>
      </c>
      <c r="I2550" s="13">
        <v>0</v>
      </c>
      <c r="J2550" s="13">
        <v>0</v>
      </c>
      <c r="K2550" s="15">
        <v>626</v>
      </c>
      <c r="L2550" s="15">
        <v>626</v>
      </c>
      <c r="M2550" s="15">
        <v>1252</v>
      </c>
      <c r="O2550" s="13"/>
      <c r="P2550" s="13"/>
    </row>
    <row r="2551" spans="1:16" ht="12.9" customHeight="1" x14ac:dyDescent="0.2">
      <c r="A2551" s="11" t="str">
        <f t="shared" si="49"/>
        <v>MOORABBIN2020</v>
      </c>
      <c r="B2551" s="95" t="s">
        <v>157</v>
      </c>
      <c r="C2551" s="88">
        <v>2020</v>
      </c>
      <c r="D2551" s="89"/>
      <c r="E2551" s="15">
        <v>605</v>
      </c>
      <c r="F2551" s="15">
        <v>605</v>
      </c>
      <c r="G2551" s="15">
        <v>1210</v>
      </c>
      <c r="H2551" s="90">
        <v>0</v>
      </c>
      <c r="I2551" s="90">
        <v>0</v>
      </c>
      <c r="J2551" s="15">
        <v>0</v>
      </c>
      <c r="K2551" s="15">
        <v>605</v>
      </c>
      <c r="L2551" s="15">
        <v>605</v>
      </c>
      <c r="M2551" s="15">
        <v>1210</v>
      </c>
      <c r="O2551" s="13"/>
      <c r="P2551" s="13"/>
    </row>
    <row r="2552" spans="1:16" ht="12.9" customHeight="1" x14ac:dyDescent="0.2">
      <c r="A2552" s="11" t="str">
        <f t="shared" si="49"/>
        <v>MOORABBIN2021</v>
      </c>
      <c r="B2552" s="3" t="s">
        <v>157</v>
      </c>
      <c r="C2552" s="12">
        <v>2021</v>
      </c>
      <c r="E2552" s="13">
        <v>627</v>
      </c>
      <c r="F2552" s="13">
        <v>627</v>
      </c>
      <c r="G2552" s="13">
        <v>1254</v>
      </c>
      <c r="H2552" s="13">
        <v>0</v>
      </c>
      <c r="I2552" s="13">
        <v>0</v>
      </c>
      <c r="J2552" s="13">
        <v>0</v>
      </c>
      <c r="K2552" s="15">
        <v>627</v>
      </c>
      <c r="L2552" s="15">
        <v>627</v>
      </c>
      <c r="M2552" s="15">
        <v>1254</v>
      </c>
      <c r="O2552" s="13"/>
      <c r="P2552" s="13"/>
    </row>
    <row r="2553" spans="1:16" ht="12.9" customHeight="1" x14ac:dyDescent="0.2">
      <c r="A2553" s="11" t="str">
        <f t="shared" si="49"/>
        <v>MOORABBIN2022</v>
      </c>
      <c r="B2553" s="3" t="s">
        <v>157</v>
      </c>
      <c r="C2553" s="12">
        <v>2022</v>
      </c>
      <c r="E2553" s="13">
        <v>624</v>
      </c>
      <c r="F2553" s="13">
        <v>624</v>
      </c>
      <c r="G2553" s="13">
        <v>1248</v>
      </c>
      <c r="H2553" s="13">
        <v>0</v>
      </c>
      <c r="I2553" s="13">
        <v>0</v>
      </c>
      <c r="J2553" s="13">
        <v>0</v>
      </c>
      <c r="K2553" s="15">
        <v>624</v>
      </c>
      <c r="L2553" s="15">
        <v>624</v>
      </c>
      <c r="M2553" s="15">
        <v>1248</v>
      </c>
      <c r="O2553" s="13"/>
      <c r="P2553" s="13"/>
    </row>
    <row r="2554" spans="1:16" ht="12.9" customHeight="1" x14ac:dyDescent="0.2">
      <c r="A2554" s="11" t="str">
        <f t="shared" si="49"/>
        <v>MOORABBIN2023</v>
      </c>
      <c r="B2554" s="3" t="s">
        <v>157</v>
      </c>
      <c r="C2554" s="12">
        <v>2023</v>
      </c>
      <c r="E2554" s="13">
        <v>625</v>
      </c>
      <c r="F2554" s="13">
        <v>625</v>
      </c>
      <c r="G2554" s="13">
        <v>1250</v>
      </c>
      <c r="H2554" s="13">
        <v>0</v>
      </c>
      <c r="I2554" s="13">
        <v>0</v>
      </c>
      <c r="J2554" s="13">
        <v>0</v>
      </c>
      <c r="K2554" s="15">
        <v>625</v>
      </c>
      <c r="L2554" s="15">
        <v>625</v>
      </c>
      <c r="M2554" s="15">
        <v>1250</v>
      </c>
      <c r="O2554" s="13"/>
      <c r="P2554" s="13"/>
    </row>
    <row r="2555" spans="1:16" ht="12.9" customHeight="1" x14ac:dyDescent="0.2">
      <c r="A2555" s="11" t="str">
        <f t="shared" si="49"/>
        <v>MOORABBIN2024</v>
      </c>
      <c r="B2555" s="3" t="s">
        <v>157</v>
      </c>
      <c r="C2555" s="12">
        <v>2024</v>
      </c>
      <c r="E2555" s="13">
        <v>627</v>
      </c>
      <c r="F2555" s="13">
        <v>627</v>
      </c>
      <c r="G2555" s="13">
        <v>1254</v>
      </c>
      <c r="H2555" s="13">
        <v>0</v>
      </c>
      <c r="I2555" s="13">
        <v>0</v>
      </c>
      <c r="J2555" s="13">
        <v>0</v>
      </c>
      <c r="K2555" s="15">
        <v>627</v>
      </c>
      <c r="L2555" s="15">
        <v>627</v>
      </c>
      <c r="M2555" s="15">
        <v>1254</v>
      </c>
      <c r="O2555" s="13"/>
      <c r="P2555" s="13"/>
    </row>
    <row r="2556" spans="1:16" ht="12.9" customHeight="1" x14ac:dyDescent="0.2">
      <c r="A2556" s="11" t="str">
        <f t="shared" si="49"/>
        <v>MORANBAH1985</v>
      </c>
      <c r="B2556" s="93" t="s">
        <v>73</v>
      </c>
      <c r="C2556" s="88">
        <v>1985</v>
      </c>
      <c r="D2556" s="89"/>
      <c r="E2556" s="15">
        <v>200</v>
      </c>
      <c r="F2556" s="15">
        <v>196</v>
      </c>
      <c r="G2556" s="15">
        <v>396</v>
      </c>
      <c r="H2556" s="15">
        <v>0</v>
      </c>
      <c r="I2556" s="15">
        <v>0</v>
      </c>
      <c r="J2556" s="15">
        <v>0</v>
      </c>
      <c r="K2556" s="15">
        <v>200</v>
      </c>
      <c r="L2556" s="15">
        <v>196</v>
      </c>
      <c r="M2556" s="15">
        <v>396</v>
      </c>
      <c r="O2556" s="13"/>
      <c r="P2556" s="13"/>
    </row>
    <row r="2557" spans="1:16" ht="12.9" customHeight="1" x14ac:dyDescent="0.2">
      <c r="A2557" s="11" t="str">
        <f t="shared" si="49"/>
        <v>MORANBAH1986</v>
      </c>
      <c r="B2557" s="95" t="s">
        <v>73</v>
      </c>
      <c r="C2557" s="88">
        <v>1986</v>
      </c>
      <c r="D2557" s="89"/>
      <c r="E2557" s="15">
        <v>313</v>
      </c>
      <c r="F2557" s="15">
        <v>300</v>
      </c>
      <c r="G2557" s="15">
        <v>613</v>
      </c>
      <c r="H2557" s="90">
        <v>0</v>
      </c>
      <c r="I2557" s="90">
        <v>0</v>
      </c>
      <c r="J2557" s="15">
        <v>0</v>
      </c>
      <c r="K2557" s="15">
        <v>313</v>
      </c>
      <c r="L2557" s="15">
        <v>300</v>
      </c>
      <c r="M2557" s="15">
        <v>613</v>
      </c>
      <c r="O2557" s="13"/>
      <c r="P2557" s="13"/>
    </row>
    <row r="2558" spans="1:16" ht="12.9" customHeight="1" x14ac:dyDescent="0.2">
      <c r="A2558" s="11" t="str">
        <f t="shared" si="49"/>
        <v>MORANBAH1987</v>
      </c>
      <c r="B2558" s="3" t="s">
        <v>73</v>
      </c>
      <c r="C2558" s="12">
        <v>1987</v>
      </c>
      <c r="E2558" s="13">
        <v>215</v>
      </c>
      <c r="F2558" s="13">
        <v>217</v>
      </c>
      <c r="G2558" s="13">
        <v>432</v>
      </c>
      <c r="H2558" s="13">
        <v>0</v>
      </c>
      <c r="I2558" s="13">
        <v>0</v>
      </c>
      <c r="J2558" s="13">
        <v>0</v>
      </c>
      <c r="K2558" s="15">
        <v>215</v>
      </c>
      <c r="L2558" s="15">
        <v>217</v>
      </c>
      <c r="M2558" s="15">
        <v>432</v>
      </c>
      <c r="O2558" s="13"/>
      <c r="P2558" s="13"/>
    </row>
    <row r="2559" spans="1:16" ht="12.9" customHeight="1" x14ac:dyDescent="0.2">
      <c r="A2559" s="11" t="str">
        <f t="shared" si="49"/>
        <v>MORANBAH1988</v>
      </c>
      <c r="B2559" s="95" t="s">
        <v>73</v>
      </c>
      <c r="C2559" s="88">
        <v>1988</v>
      </c>
      <c r="D2559" s="89"/>
      <c r="E2559" s="15">
        <v>232</v>
      </c>
      <c r="F2559" s="15">
        <v>223</v>
      </c>
      <c r="G2559" s="15">
        <v>455</v>
      </c>
      <c r="H2559" s="90">
        <v>0</v>
      </c>
      <c r="I2559" s="90">
        <v>0</v>
      </c>
      <c r="J2559" s="15">
        <v>0</v>
      </c>
      <c r="K2559" s="15">
        <v>232</v>
      </c>
      <c r="L2559" s="15">
        <v>223</v>
      </c>
      <c r="M2559" s="15">
        <v>455</v>
      </c>
      <c r="O2559" s="13"/>
      <c r="P2559" s="13"/>
    </row>
    <row r="2560" spans="1:16" ht="12.9" customHeight="1" x14ac:dyDescent="0.2">
      <c r="A2560" s="11" t="str">
        <f t="shared" si="49"/>
        <v>MORANBAH1989</v>
      </c>
      <c r="B2560" s="3" t="s">
        <v>73</v>
      </c>
      <c r="C2560" s="12">
        <v>1989</v>
      </c>
      <c r="E2560" s="13">
        <v>168</v>
      </c>
      <c r="F2560" s="13">
        <v>167</v>
      </c>
      <c r="G2560" s="13">
        <v>335</v>
      </c>
      <c r="H2560" s="13">
        <v>0</v>
      </c>
      <c r="I2560" s="13">
        <v>0</v>
      </c>
      <c r="J2560" s="13">
        <v>0</v>
      </c>
      <c r="K2560" s="15">
        <v>168</v>
      </c>
      <c r="L2560" s="15">
        <v>167</v>
      </c>
      <c r="M2560" s="15">
        <v>335</v>
      </c>
      <c r="O2560" s="13"/>
      <c r="P2560" s="13"/>
    </row>
    <row r="2561" spans="1:16" ht="12.9" customHeight="1" x14ac:dyDescent="0.2">
      <c r="A2561" s="11" t="str">
        <f t="shared" si="49"/>
        <v>MORANBAH1990</v>
      </c>
      <c r="B2561" s="95" t="s">
        <v>73</v>
      </c>
      <c r="C2561" s="88">
        <v>1990</v>
      </c>
      <c r="D2561" s="89"/>
      <c r="E2561" s="15">
        <v>43</v>
      </c>
      <c r="F2561" s="15">
        <v>36</v>
      </c>
      <c r="G2561" s="15">
        <v>79</v>
      </c>
      <c r="H2561" s="90">
        <v>0</v>
      </c>
      <c r="I2561" s="90">
        <v>0</v>
      </c>
      <c r="J2561" s="15">
        <v>0</v>
      </c>
      <c r="K2561" s="15">
        <v>43</v>
      </c>
      <c r="L2561" s="15">
        <v>36</v>
      </c>
      <c r="M2561" s="15">
        <v>79</v>
      </c>
      <c r="O2561" s="13"/>
      <c r="P2561" s="13"/>
    </row>
    <row r="2562" spans="1:16" ht="12.9" customHeight="1" x14ac:dyDescent="0.2">
      <c r="A2562" s="11" t="str">
        <f t="shared" si="49"/>
        <v>MORANBAH2004</v>
      </c>
      <c r="B2562" s="3" t="s">
        <v>73</v>
      </c>
      <c r="C2562" s="12">
        <v>2004</v>
      </c>
      <c r="E2562" s="13">
        <v>272</v>
      </c>
      <c r="F2562" s="13">
        <v>272</v>
      </c>
      <c r="G2562" s="13">
        <v>544</v>
      </c>
      <c r="H2562" s="13">
        <v>0</v>
      </c>
      <c r="I2562" s="13">
        <v>0</v>
      </c>
      <c r="J2562" s="13">
        <v>0</v>
      </c>
      <c r="K2562" s="15">
        <v>272</v>
      </c>
      <c r="L2562" s="15">
        <v>272</v>
      </c>
      <c r="M2562" s="15">
        <v>544</v>
      </c>
      <c r="O2562" s="13"/>
      <c r="P2562" s="13"/>
    </row>
    <row r="2563" spans="1:16" ht="12.9" customHeight="1" x14ac:dyDescent="0.2">
      <c r="A2563" s="11" t="str">
        <f t="shared" si="49"/>
        <v>MORANBAH2005</v>
      </c>
      <c r="B2563" s="3" t="s">
        <v>73</v>
      </c>
      <c r="C2563" s="12">
        <v>2005</v>
      </c>
      <c r="E2563" s="13">
        <v>375</v>
      </c>
      <c r="F2563" s="13">
        <v>375</v>
      </c>
      <c r="G2563" s="13">
        <v>750</v>
      </c>
      <c r="H2563" s="13">
        <v>0</v>
      </c>
      <c r="I2563" s="13">
        <v>0</v>
      </c>
      <c r="J2563" s="13">
        <v>0</v>
      </c>
      <c r="K2563" s="15">
        <v>375</v>
      </c>
      <c r="L2563" s="15">
        <v>375</v>
      </c>
      <c r="M2563" s="15">
        <v>750</v>
      </c>
      <c r="O2563" s="13"/>
      <c r="P2563" s="13"/>
    </row>
    <row r="2564" spans="1:16" ht="12.9" customHeight="1" x14ac:dyDescent="0.2">
      <c r="A2564" s="11" t="str">
        <f t="shared" si="49"/>
        <v>MORANBAH2006</v>
      </c>
      <c r="B2564" s="3" t="s">
        <v>73</v>
      </c>
      <c r="C2564" s="12">
        <v>2006</v>
      </c>
      <c r="E2564" s="13">
        <v>359</v>
      </c>
      <c r="F2564" s="13">
        <v>365</v>
      </c>
      <c r="G2564" s="13">
        <v>724</v>
      </c>
      <c r="H2564" s="13">
        <v>0</v>
      </c>
      <c r="I2564" s="13">
        <v>0</v>
      </c>
      <c r="J2564" s="13">
        <v>0</v>
      </c>
      <c r="K2564" s="15">
        <v>359</v>
      </c>
      <c r="L2564" s="15">
        <v>365</v>
      </c>
      <c r="M2564" s="15">
        <v>724</v>
      </c>
      <c r="O2564" s="13"/>
      <c r="P2564" s="13"/>
    </row>
    <row r="2565" spans="1:16" ht="12.9" customHeight="1" x14ac:dyDescent="0.2">
      <c r="A2565" s="11" t="str">
        <f t="shared" si="49"/>
        <v>MORANBAH2007</v>
      </c>
      <c r="B2565" s="3" t="s">
        <v>73</v>
      </c>
      <c r="C2565" s="12">
        <v>2007</v>
      </c>
      <c r="E2565" s="13">
        <v>343</v>
      </c>
      <c r="F2565" s="13">
        <v>343</v>
      </c>
      <c r="G2565" s="13">
        <v>686</v>
      </c>
      <c r="H2565" s="13">
        <v>0</v>
      </c>
      <c r="I2565" s="13">
        <v>0</v>
      </c>
      <c r="J2565" s="13">
        <v>0</v>
      </c>
      <c r="K2565" s="15">
        <v>343</v>
      </c>
      <c r="L2565" s="15">
        <v>343</v>
      </c>
      <c r="M2565" s="15">
        <v>686</v>
      </c>
      <c r="O2565" s="13"/>
      <c r="P2565" s="13"/>
    </row>
    <row r="2566" spans="1:16" ht="12.9" customHeight="1" x14ac:dyDescent="0.2">
      <c r="A2566" s="11" t="str">
        <f t="shared" si="49"/>
        <v>MORANBAH2008</v>
      </c>
      <c r="B2566" s="3" t="s">
        <v>73</v>
      </c>
      <c r="C2566" s="12">
        <v>2008</v>
      </c>
      <c r="E2566" s="13">
        <v>314</v>
      </c>
      <c r="F2566" s="13">
        <v>309</v>
      </c>
      <c r="G2566" s="13">
        <v>623</v>
      </c>
      <c r="H2566" s="13">
        <v>0</v>
      </c>
      <c r="I2566" s="13">
        <v>0</v>
      </c>
      <c r="J2566" s="13">
        <v>0</v>
      </c>
      <c r="K2566" s="15">
        <v>314</v>
      </c>
      <c r="L2566" s="15">
        <v>309</v>
      </c>
      <c r="M2566" s="15">
        <v>623</v>
      </c>
      <c r="O2566" s="13"/>
      <c r="P2566" s="13"/>
    </row>
    <row r="2567" spans="1:16" ht="12.9" customHeight="1" x14ac:dyDescent="0.2">
      <c r="A2567" s="11" t="str">
        <f t="shared" si="49"/>
        <v>MORANBAH2009</v>
      </c>
      <c r="B2567" s="3" t="s">
        <v>73</v>
      </c>
      <c r="C2567" s="12">
        <v>2009</v>
      </c>
      <c r="E2567" s="13">
        <v>102</v>
      </c>
      <c r="F2567" s="13">
        <v>102</v>
      </c>
      <c r="G2567" s="13">
        <v>204</v>
      </c>
      <c r="H2567" s="13">
        <v>0</v>
      </c>
      <c r="I2567" s="13">
        <v>0</v>
      </c>
      <c r="J2567" s="13">
        <v>0</v>
      </c>
      <c r="K2567" s="15">
        <v>102</v>
      </c>
      <c r="L2567" s="15">
        <v>102</v>
      </c>
      <c r="M2567" s="15">
        <v>204</v>
      </c>
      <c r="O2567" s="13"/>
      <c r="P2567" s="13"/>
    </row>
    <row r="2568" spans="1:16" ht="12.9" customHeight="1" x14ac:dyDescent="0.2">
      <c r="A2568" s="11" t="str">
        <f t="shared" si="49"/>
        <v>MORANBAH2010</v>
      </c>
      <c r="B2568" s="3" t="s">
        <v>73</v>
      </c>
      <c r="C2568" s="12">
        <v>2010</v>
      </c>
      <c r="E2568" s="13">
        <v>439</v>
      </c>
      <c r="F2568" s="13">
        <v>434</v>
      </c>
      <c r="G2568" s="13">
        <v>873</v>
      </c>
      <c r="H2568" s="13">
        <v>0</v>
      </c>
      <c r="I2568" s="13">
        <v>0</v>
      </c>
      <c r="J2568" s="13">
        <v>0</v>
      </c>
      <c r="K2568" s="15">
        <v>439</v>
      </c>
      <c r="L2568" s="15">
        <v>434</v>
      </c>
      <c r="M2568" s="15">
        <v>873</v>
      </c>
      <c r="O2568" s="13"/>
      <c r="P2568" s="13"/>
    </row>
    <row r="2569" spans="1:16" ht="12.9" customHeight="1" x14ac:dyDescent="0.2">
      <c r="A2569" s="11" t="str">
        <f t="shared" si="49"/>
        <v>MORANBAH2011</v>
      </c>
      <c r="B2569" s="3" t="s">
        <v>73</v>
      </c>
      <c r="C2569" s="12">
        <v>2011</v>
      </c>
      <c r="E2569" s="13">
        <v>1059</v>
      </c>
      <c r="F2569" s="13">
        <v>1057</v>
      </c>
      <c r="G2569" s="13">
        <v>2116</v>
      </c>
      <c r="H2569" s="13">
        <v>0</v>
      </c>
      <c r="I2569" s="13">
        <v>0</v>
      </c>
      <c r="J2569" s="13">
        <v>0</v>
      </c>
      <c r="K2569" s="15">
        <v>1059</v>
      </c>
      <c r="L2569" s="15">
        <v>1057</v>
      </c>
      <c r="M2569" s="15">
        <v>2116</v>
      </c>
      <c r="O2569" s="13"/>
      <c r="P2569" s="13"/>
    </row>
    <row r="2570" spans="1:16" ht="12.9" customHeight="1" x14ac:dyDescent="0.2">
      <c r="A2570" s="11" t="str">
        <f t="shared" si="49"/>
        <v>MORANBAH2012</v>
      </c>
      <c r="B2570" s="3" t="s">
        <v>73</v>
      </c>
      <c r="C2570" s="12">
        <v>2012</v>
      </c>
      <c r="E2570" s="13">
        <v>1737</v>
      </c>
      <c r="F2570" s="13">
        <v>1697</v>
      </c>
      <c r="G2570" s="13">
        <v>3434</v>
      </c>
      <c r="H2570" s="13">
        <v>0</v>
      </c>
      <c r="I2570" s="13">
        <v>0</v>
      </c>
      <c r="J2570" s="13">
        <v>0</v>
      </c>
      <c r="K2570" s="15">
        <v>1737</v>
      </c>
      <c r="L2570" s="15">
        <v>1697</v>
      </c>
      <c r="M2570" s="15">
        <v>3434</v>
      </c>
      <c r="O2570" s="13"/>
      <c r="P2570" s="13"/>
    </row>
    <row r="2571" spans="1:16" ht="12.9" customHeight="1" x14ac:dyDescent="0.2">
      <c r="A2571" s="11" t="str">
        <f t="shared" si="49"/>
        <v>MORANBAH2013</v>
      </c>
      <c r="B2571" s="95" t="s">
        <v>73</v>
      </c>
      <c r="C2571" s="88">
        <v>2013</v>
      </c>
      <c r="D2571" s="89"/>
      <c r="E2571" s="15">
        <v>2572</v>
      </c>
      <c r="F2571" s="15">
        <v>2545</v>
      </c>
      <c r="G2571" s="15">
        <v>5117</v>
      </c>
      <c r="H2571" s="90">
        <v>0</v>
      </c>
      <c r="I2571" s="90">
        <v>0</v>
      </c>
      <c r="J2571" s="15">
        <v>0</v>
      </c>
      <c r="K2571" s="15">
        <v>2572</v>
      </c>
      <c r="L2571" s="15">
        <v>2545</v>
      </c>
      <c r="M2571" s="15">
        <v>5117</v>
      </c>
      <c r="O2571" s="13"/>
      <c r="P2571" s="13"/>
    </row>
    <row r="2572" spans="1:16" ht="12.9" customHeight="1" x14ac:dyDescent="0.2">
      <c r="A2572" s="11" t="str">
        <f t="shared" si="49"/>
        <v>MORANBAH2014</v>
      </c>
      <c r="B2572" s="3" t="s">
        <v>73</v>
      </c>
      <c r="C2572" s="12">
        <v>2014</v>
      </c>
      <c r="E2572" s="13">
        <v>2651</v>
      </c>
      <c r="F2572" s="13">
        <v>2601</v>
      </c>
      <c r="G2572" s="13">
        <v>5252</v>
      </c>
      <c r="H2572" s="13">
        <v>0</v>
      </c>
      <c r="I2572" s="13">
        <v>0</v>
      </c>
      <c r="J2572" s="13">
        <v>0</v>
      </c>
      <c r="K2572" s="15">
        <v>2651</v>
      </c>
      <c r="L2572" s="15">
        <v>2601</v>
      </c>
      <c r="M2572" s="15">
        <v>5252</v>
      </c>
      <c r="O2572" s="13"/>
      <c r="P2572" s="13"/>
    </row>
    <row r="2573" spans="1:16" ht="12.9" customHeight="1" x14ac:dyDescent="0.2">
      <c r="A2573" s="11" t="str">
        <f t="shared" si="49"/>
        <v>MORANBAH2015</v>
      </c>
      <c r="B2573" s="3" t="s">
        <v>73</v>
      </c>
      <c r="C2573" s="12">
        <v>2015</v>
      </c>
      <c r="E2573" s="13">
        <v>2176</v>
      </c>
      <c r="F2573" s="13">
        <v>2122</v>
      </c>
      <c r="G2573" s="13">
        <v>4298</v>
      </c>
      <c r="H2573" s="13">
        <v>0</v>
      </c>
      <c r="I2573" s="13">
        <v>0</v>
      </c>
      <c r="J2573" s="13">
        <v>0</v>
      </c>
      <c r="K2573" s="15">
        <v>2176</v>
      </c>
      <c r="L2573" s="15">
        <v>2122</v>
      </c>
      <c r="M2573" s="15">
        <v>4298</v>
      </c>
      <c r="O2573" s="13"/>
      <c r="P2573" s="13"/>
    </row>
    <row r="2574" spans="1:16" ht="12.9" customHeight="1" x14ac:dyDescent="0.2">
      <c r="A2574" s="11" t="str">
        <f t="shared" si="49"/>
        <v>MORANBAH2016</v>
      </c>
      <c r="B2574" s="95" t="s">
        <v>73</v>
      </c>
      <c r="C2574" s="88">
        <v>2016</v>
      </c>
      <c r="D2574" s="89"/>
      <c r="E2574" s="15">
        <v>1913</v>
      </c>
      <c r="F2574" s="15">
        <v>1868</v>
      </c>
      <c r="G2574" s="15">
        <v>3781</v>
      </c>
      <c r="H2574" s="90">
        <v>0</v>
      </c>
      <c r="I2574" s="90">
        <v>0</v>
      </c>
      <c r="J2574" s="15">
        <v>0</v>
      </c>
      <c r="K2574" s="15">
        <v>1913</v>
      </c>
      <c r="L2574" s="15">
        <v>1868</v>
      </c>
      <c r="M2574" s="15">
        <v>3781</v>
      </c>
      <c r="O2574" s="13"/>
      <c r="P2574" s="13"/>
    </row>
    <row r="2575" spans="1:16" ht="12.9" customHeight="1" x14ac:dyDescent="0.2">
      <c r="A2575" s="11" t="str">
        <f t="shared" si="49"/>
        <v>MORANBAH2017</v>
      </c>
      <c r="B2575" s="3" t="s">
        <v>73</v>
      </c>
      <c r="C2575" s="12">
        <v>2017</v>
      </c>
      <c r="E2575" s="13">
        <v>1439</v>
      </c>
      <c r="F2575" s="13">
        <v>1385</v>
      </c>
      <c r="G2575" s="13">
        <v>2824</v>
      </c>
      <c r="H2575" s="13">
        <v>0</v>
      </c>
      <c r="I2575" s="13">
        <v>0</v>
      </c>
      <c r="J2575" s="13">
        <v>0</v>
      </c>
      <c r="K2575" s="15">
        <v>1439</v>
      </c>
      <c r="L2575" s="15">
        <v>1385</v>
      </c>
      <c r="M2575" s="15">
        <v>2824</v>
      </c>
      <c r="O2575" s="13"/>
      <c r="P2575" s="13"/>
    </row>
    <row r="2576" spans="1:16" ht="12.9" customHeight="1" x14ac:dyDescent="0.2">
      <c r="A2576" s="11" t="str">
        <f t="shared" si="49"/>
        <v>MORANBAH2018</v>
      </c>
      <c r="B2576" s="3" t="s">
        <v>73</v>
      </c>
      <c r="C2576" s="12">
        <v>2018</v>
      </c>
      <c r="E2576" s="13">
        <v>1148</v>
      </c>
      <c r="F2576" s="13">
        <v>1094</v>
      </c>
      <c r="G2576" s="13">
        <v>2242</v>
      </c>
      <c r="H2576" s="13">
        <v>0</v>
      </c>
      <c r="I2576" s="13">
        <v>0</v>
      </c>
      <c r="J2576" s="13">
        <v>0</v>
      </c>
      <c r="K2576" s="15">
        <v>1148</v>
      </c>
      <c r="L2576" s="15">
        <v>1094</v>
      </c>
      <c r="M2576" s="15">
        <v>2242</v>
      </c>
      <c r="O2576" s="13"/>
      <c r="P2576" s="13"/>
    </row>
    <row r="2577" spans="1:16" ht="12.9" customHeight="1" x14ac:dyDescent="0.2">
      <c r="A2577" s="11" t="str">
        <f t="shared" si="49"/>
        <v>MORANBAH2019</v>
      </c>
      <c r="B2577" s="3" t="s">
        <v>73</v>
      </c>
      <c r="C2577" s="12">
        <v>2019</v>
      </c>
      <c r="E2577" s="13">
        <v>1223</v>
      </c>
      <c r="F2577" s="13">
        <v>1173</v>
      </c>
      <c r="G2577" s="13">
        <v>2396</v>
      </c>
      <c r="H2577" s="13">
        <v>0</v>
      </c>
      <c r="I2577" s="13">
        <v>0</v>
      </c>
      <c r="J2577" s="13">
        <v>0</v>
      </c>
      <c r="K2577" s="15">
        <v>1223</v>
      </c>
      <c r="L2577" s="15">
        <v>1173</v>
      </c>
      <c r="M2577" s="15">
        <v>2396</v>
      </c>
      <c r="O2577" s="13"/>
      <c r="P2577" s="13"/>
    </row>
    <row r="2578" spans="1:16" ht="12.9" customHeight="1" x14ac:dyDescent="0.2">
      <c r="A2578" s="11" t="str">
        <f t="shared" si="49"/>
        <v>MORANBAH2020</v>
      </c>
      <c r="B2578" s="95" t="s">
        <v>73</v>
      </c>
      <c r="C2578" s="88">
        <v>2020</v>
      </c>
      <c r="D2578" s="89"/>
      <c r="E2578" s="15">
        <v>745</v>
      </c>
      <c r="F2578" s="15">
        <v>701</v>
      </c>
      <c r="G2578" s="15">
        <v>1446</v>
      </c>
      <c r="H2578" s="90">
        <v>0</v>
      </c>
      <c r="I2578" s="90">
        <v>0</v>
      </c>
      <c r="J2578" s="15">
        <v>0</v>
      </c>
      <c r="K2578" s="15">
        <v>745</v>
      </c>
      <c r="L2578" s="15">
        <v>701</v>
      </c>
      <c r="M2578" s="15">
        <v>1446</v>
      </c>
      <c r="O2578" s="13"/>
      <c r="P2578" s="13"/>
    </row>
    <row r="2579" spans="1:16" ht="12.9" customHeight="1" x14ac:dyDescent="0.2">
      <c r="A2579" s="11" t="str">
        <f t="shared" si="49"/>
        <v>MORANBAH2021</v>
      </c>
      <c r="B2579" s="3" t="s">
        <v>73</v>
      </c>
      <c r="C2579" s="12">
        <v>2021</v>
      </c>
      <c r="E2579" s="13">
        <v>1340</v>
      </c>
      <c r="F2579" s="13">
        <v>1250</v>
      </c>
      <c r="G2579" s="13">
        <v>2590</v>
      </c>
      <c r="H2579" s="13">
        <v>0</v>
      </c>
      <c r="I2579" s="13">
        <v>0</v>
      </c>
      <c r="J2579" s="13">
        <v>0</v>
      </c>
      <c r="K2579" s="15">
        <v>1340</v>
      </c>
      <c r="L2579" s="15">
        <v>1250</v>
      </c>
      <c r="M2579" s="15">
        <v>2590</v>
      </c>
      <c r="O2579" s="13"/>
      <c r="P2579" s="13"/>
    </row>
    <row r="2580" spans="1:16" ht="12.9" customHeight="1" x14ac:dyDescent="0.2">
      <c r="A2580" s="11" t="str">
        <f t="shared" si="49"/>
        <v>MORANBAH2022</v>
      </c>
      <c r="B2580" s="3" t="s">
        <v>73</v>
      </c>
      <c r="C2580" s="12">
        <v>2022</v>
      </c>
      <c r="E2580" s="13">
        <v>1401</v>
      </c>
      <c r="F2580" s="13">
        <v>1295</v>
      </c>
      <c r="G2580" s="13">
        <v>2696</v>
      </c>
      <c r="H2580" s="13">
        <v>0</v>
      </c>
      <c r="I2580" s="13">
        <v>0</v>
      </c>
      <c r="J2580" s="13">
        <v>0</v>
      </c>
      <c r="K2580" s="15">
        <v>1401</v>
      </c>
      <c r="L2580" s="15">
        <v>1295</v>
      </c>
      <c r="M2580" s="15">
        <v>2696</v>
      </c>
      <c r="O2580" s="13"/>
      <c r="P2580" s="13"/>
    </row>
    <row r="2581" spans="1:16" ht="12.9" customHeight="1" x14ac:dyDescent="0.2">
      <c r="A2581" s="11" t="str">
        <f t="shared" ref="A2581:A2630" si="50">CONCATENATE(B2581,C2581)</f>
        <v>MORANBAH2023</v>
      </c>
      <c r="B2581" s="3" t="s">
        <v>73</v>
      </c>
      <c r="C2581" s="12">
        <v>2023</v>
      </c>
      <c r="E2581" s="13">
        <v>1322</v>
      </c>
      <c r="F2581" s="13">
        <v>1259</v>
      </c>
      <c r="G2581" s="13">
        <v>2581</v>
      </c>
      <c r="H2581" s="13">
        <v>0</v>
      </c>
      <c r="I2581" s="13">
        <v>0</v>
      </c>
      <c r="J2581" s="13">
        <v>0</v>
      </c>
      <c r="K2581" s="15">
        <v>1322</v>
      </c>
      <c r="L2581" s="15">
        <v>1259</v>
      </c>
      <c r="M2581" s="15">
        <v>2581</v>
      </c>
      <c r="O2581" s="13"/>
      <c r="P2581" s="13"/>
    </row>
    <row r="2582" spans="1:16" ht="12.9" customHeight="1" x14ac:dyDescent="0.2">
      <c r="A2582" s="11" t="str">
        <f t="shared" si="50"/>
        <v>MORANBAH2024</v>
      </c>
      <c r="B2582" s="3" t="s">
        <v>73</v>
      </c>
      <c r="C2582" s="12">
        <v>2024</v>
      </c>
      <c r="E2582" s="13">
        <v>1355</v>
      </c>
      <c r="F2582" s="13">
        <v>1305</v>
      </c>
      <c r="G2582" s="13">
        <v>2660</v>
      </c>
      <c r="H2582" s="13">
        <v>0</v>
      </c>
      <c r="I2582" s="13">
        <v>0</v>
      </c>
      <c r="J2582" s="13">
        <v>0</v>
      </c>
      <c r="K2582" s="15">
        <v>1355</v>
      </c>
      <c r="L2582" s="15">
        <v>1305</v>
      </c>
      <c r="M2582" s="15">
        <v>2660</v>
      </c>
      <c r="O2582" s="13"/>
      <c r="P2582" s="13"/>
    </row>
    <row r="2583" spans="1:16" ht="12.9" customHeight="1" x14ac:dyDescent="0.2">
      <c r="A2583" s="11" t="str">
        <f t="shared" si="50"/>
        <v>MOREE1985</v>
      </c>
      <c r="B2583" s="3" t="s">
        <v>38</v>
      </c>
      <c r="C2583" s="12">
        <v>1985</v>
      </c>
      <c r="E2583" s="13">
        <v>445</v>
      </c>
      <c r="F2583" s="13">
        <v>444</v>
      </c>
      <c r="G2583" s="13">
        <v>889</v>
      </c>
      <c r="H2583" s="13">
        <v>0</v>
      </c>
      <c r="I2583" s="13">
        <v>0</v>
      </c>
      <c r="J2583" s="13">
        <v>0</v>
      </c>
      <c r="K2583" s="15">
        <v>445</v>
      </c>
      <c r="L2583" s="15">
        <v>444</v>
      </c>
      <c r="M2583" s="15">
        <v>889</v>
      </c>
      <c r="O2583" s="13"/>
      <c r="P2583" s="13"/>
    </row>
    <row r="2584" spans="1:16" ht="12.9" customHeight="1" x14ac:dyDescent="0.2">
      <c r="A2584" s="11" t="str">
        <f t="shared" si="50"/>
        <v>MOREE1986</v>
      </c>
      <c r="B2584" s="3" t="s">
        <v>38</v>
      </c>
      <c r="C2584" s="12">
        <v>1986</v>
      </c>
      <c r="E2584" s="13">
        <v>481</v>
      </c>
      <c r="F2584" s="13">
        <v>479</v>
      </c>
      <c r="G2584" s="13">
        <v>960</v>
      </c>
      <c r="H2584" s="13">
        <v>0</v>
      </c>
      <c r="I2584" s="13">
        <v>0</v>
      </c>
      <c r="J2584" s="13">
        <v>0</v>
      </c>
      <c r="K2584" s="15">
        <v>481</v>
      </c>
      <c r="L2584" s="15">
        <v>479</v>
      </c>
      <c r="M2584" s="15">
        <v>960</v>
      </c>
      <c r="O2584" s="13"/>
      <c r="P2584" s="13"/>
    </row>
    <row r="2585" spans="1:16" ht="12.9" customHeight="1" x14ac:dyDescent="0.2">
      <c r="A2585" s="11" t="str">
        <f t="shared" si="50"/>
        <v>MOREE1987</v>
      </c>
      <c r="B2585" s="3" t="s">
        <v>38</v>
      </c>
      <c r="C2585" s="12">
        <v>1987</v>
      </c>
      <c r="E2585" s="13">
        <v>416</v>
      </c>
      <c r="F2585" s="13">
        <v>412</v>
      </c>
      <c r="G2585" s="13">
        <v>828</v>
      </c>
      <c r="H2585" s="13">
        <v>0</v>
      </c>
      <c r="I2585" s="13">
        <v>0</v>
      </c>
      <c r="J2585" s="13">
        <v>0</v>
      </c>
      <c r="K2585" s="15">
        <v>416</v>
      </c>
      <c r="L2585" s="15">
        <v>412</v>
      </c>
      <c r="M2585" s="15">
        <v>828</v>
      </c>
      <c r="O2585" s="13"/>
      <c r="P2585" s="13"/>
    </row>
    <row r="2586" spans="1:16" ht="12.9" customHeight="1" x14ac:dyDescent="0.2">
      <c r="A2586" s="11" t="str">
        <f t="shared" si="50"/>
        <v>MOREE1988</v>
      </c>
      <c r="B2586" s="95" t="s">
        <v>38</v>
      </c>
      <c r="C2586" s="88">
        <v>1988</v>
      </c>
      <c r="D2586" s="89"/>
      <c r="E2586" s="15">
        <v>455</v>
      </c>
      <c r="F2586" s="15">
        <v>454</v>
      </c>
      <c r="G2586" s="15">
        <v>909</v>
      </c>
      <c r="H2586" s="90">
        <v>0</v>
      </c>
      <c r="I2586" s="90">
        <v>0</v>
      </c>
      <c r="J2586" s="15">
        <v>0</v>
      </c>
      <c r="K2586" s="15">
        <v>455</v>
      </c>
      <c r="L2586" s="15">
        <v>454</v>
      </c>
      <c r="M2586" s="15">
        <v>909</v>
      </c>
      <c r="O2586" s="13"/>
      <c r="P2586" s="13"/>
    </row>
    <row r="2587" spans="1:16" ht="12.9" customHeight="1" x14ac:dyDescent="0.2">
      <c r="A2587" s="11" t="str">
        <f t="shared" si="50"/>
        <v>MOREE1989</v>
      </c>
      <c r="B2587" s="93" t="s">
        <v>38</v>
      </c>
      <c r="C2587" s="88">
        <v>1989</v>
      </c>
      <c r="D2587" s="89"/>
      <c r="E2587" s="15">
        <v>356</v>
      </c>
      <c r="F2587" s="15">
        <v>346</v>
      </c>
      <c r="G2587" s="15">
        <v>702</v>
      </c>
      <c r="H2587" s="15">
        <v>0</v>
      </c>
      <c r="I2587" s="15">
        <v>0</v>
      </c>
      <c r="J2587" s="15">
        <v>0</v>
      </c>
      <c r="K2587" s="15">
        <v>356</v>
      </c>
      <c r="L2587" s="15">
        <v>346</v>
      </c>
      <c r="M2587" s="15">
        <v>702</v>
      </c>
      <c r="O2587" s="13"/>
      <c r="P2587" s="13"/>
    </row>
    <row r="2588" spans="1:16" ht="12.9" customHeight="1" x14ac:dyDescent="0.2">
      <c r="A2588" s="11" t="str">
        <f t="shared" si="50"/>
        <v>MOREE1990</v>
      </c>
      <c r="B2588" s="3" t="s">
        <v>38</v>
      </c>
      <c r="C2588" s="12">
        <v>1990</v>
      </c>
      <c r="E2588" s="13">
        <v>937</v>
      </c>
      <c r="F2588" s="13">
        <v>499</v>
      </c>
      <c r="G2588" s="13">
        <v>1436</v>
      </c>
      <c r="H2588" s="13">
        <v>0</v>
      </c>
      <c r="I2588" s="13">
        <v>0</v>
      </c>
      <c r="J2588" s="13">
        <v>0</v>
      </c>
      <c r="K2588" s="15">
        <v>937</v>
      </c>
      <c r="L2588" s="15">
        <v>499</v>
      </c>
      <c r="M2588" s="15">
        <v>1436</v>
      </c>
      <c r="O2588" s="13"/>
      <c r="P2588" s="13"/>
    </row>
    <row r="2589" spans="1:16" ht="12.9" customHeight="1" x14ac:dyDescent="0.2">
      <c r="A2589" s="11" t="str">
        <f t="shared" si="50"/>
        <v>MOREE1991</v>
      </c>
      <c r="B2589" s="3" t="s">
        <v>38</v>
      </c>
      <c r="C2589" s="12">
        <v>1991</v>
      </c>
      <c r="E2589" s="13">
        <v>527</v>
      </c>
      <c r="F2589" s="13">
        <v>528</v>
      </c>
      <c r="G2589" s="13">
        <v>1055</v>
      </c>
      <c r="H2589" s="13">
        <v>0</v>
      </c>
      <c r="I2589" s="13">
        <v>0</v>
      </c>
      <c r="J2589" s="13">
        <v>0</v>
      </c>
      <c r="K2589" s="15">
        <v>527</v>
      </c>
      <c r="L2589" s="15">
        <v>528</v>
      </c>
      <c r="M2589" s="15">
        <v>1055</v>
      </c>
      <c r="O2589" s="13"/>
      <c r="P2589" s="13"/>
    </row>
    <row r="2590" spans="1:16" ht="12.9" customHeight="1" x14ac:dyDescent="0.2">
      <c r="A2590" s="11" t="str">
        <f t="shared" si="50"/>
        <v>MOREE1992</v>
      </c>
      <c r="B2590" s="95" t="s">
        <v>38</v>
      </c>
      <c r="C2590" s="88">
        <v>1992</v>
      </c>
      <c r="D2590" s="89"/>
      <c r="E2590" s="15">
        <v>777</v>
      </c>
      <c r="F2590" s="15">
        <v>779</v>
      </c>
      <c r="G2590" s="15">
        <v>1556</v>
      </c>
      <c r="H2590" s="90">
        <v>0</v>
      </c>
      <c r="I2590" s="90">
        <v>0</v>
      </c>
      <c r="J2590" s="15">
        <v>0</v>
      </c>
      <c r="K2590" s="15">
        <v>777</v>
      </c>
      <c r="L2590" s="15">
        <v>779</v>
      </c>
      <c r="M2590" s="15">
        <v>1556</v>
      </c>
      <c r="O2590" s="13"/>
      <c r="P2590" s="13"/>
    </row>
    <row r="2591" spans="1:16" ht="12.9" customHeight="1" x14ac:dyDescent="0.2">
      <c r="A2591" s="11" t="str">
        <f t="shared" si="50"/>
        <v>MOREE1993</v>
      </c>
      <c r="B2591" s="95" t="s">
        <v>38</v>
      </c>
      <c r="C2591" s="88">
        <v>1993</v>
      </c>
      <c r="D2591" s="89"/>
      <c r="E2591" s="15">
        <v>772</v>
      </c>
      <c r="F2591" s="15">
        <v>772</v>
      </c>
      <c r="G2591" s="15">
        <v>1544</v>
      </c>
      <c r="H2591" s="90">
        <v>0</v>
      </c>
      <c r="I2591" s="90">
        <v>0</v>
      </c>
      <c r="J2591" s="15">
        <v>0</v>
      </c>
      <c r="K2591" s="15">
        <v>772</v>
      </c>
      <c r="L2591" s="15">
        <v>772</v>
      </c>
      <c r="M2591" s="15">
        <v>1544</v>
      </c>
      <c r="O2591" s="13"/>
      <c r="P2591" s="13"/>
    </row>
    <row r="2592" spans="1:16" ht="12.9" customHeight="1" x14ac:dyDescent="0.2">
      <c r="A2592" s="11" t="str">
        <f t="shared" si="50"/>
        <v>MOREE1994</v>
      </c>
      <c r="B2592" s="3" t="s">
        <v>38</v>
      </c>
      <c r="C2592" s="12">
        <v>1994</v>
      </c>
      <c r="E2592" s="13">
        <v>715</v>
      </c>
      <c r="F2592" s="13">
        <v>719</v>
      </c>
      <c r="G2592" s="13">
        <v>1434</v>
      </c>
      <c r="H2592" s="13">
        <v>0</v>
      </c>
      <c r="I2592" s="13">
        <v>0</v>
      </c>
      <c r="J2592" s="13">
        <v>0</v>
      </c>
      <c r="K2592" s="15">
        <v>715</v>
      </c>
      <c r="L2592" s="15">
        <v>719</v>
      </c>
      <c r="M2592" s="15">
        <v>1434</v>
      </c>
      <c r="O2592" s="13"/>
      <c r="P2592" s="13"/>
    </row>
    <row r="2593" spans="1:16" ht="12.9" customHeight="1" x14ac:dyDescent="0.2">
      <c r="A2593" s="11" t="str">
        <f t="shared" si="50"/>
        <v>MOREE1995</v>
      </c>
      <c r="B2593" s="3" t="s">
        <v>38</v>
      </c>
      <c r="C2593" s="12">
        <v>1995</v>
      </c>
      <c r="E2593" s="13">
        <v>774</v>
      </c>
      <c r="F2593" s="13">
        <v>776</v>
      </c>
      <c r="G2593" s="13">
        <v>1550</v>
      </c>
      <c r="H2593" s="13">
        <v>0</v>
      </c>
      <c r="I2593" s="13">
        <v>0</v>
      </c>
      <c r="J2593" s="13">
        <v>0</v>
      </c>
      <c r="K2593" s="15">
        <v>774</v>
      </c>
      <c r="L2593" s="15">
        <v>776</v>
      </c>
      <c r="M2593" s="15">
        <v>1550</v>
      </c>
      <c r="O2593" s="13"/>
      <c r="P2593" s="13"/>
    </row>
    <row r="2594" spans="1:16" ht="12.9" customHeight="1" x14ac:dyDescent="0.2">
      <c r="A2594" s="11" t="str">
        <f t="shared" si="50"/>
        <v>MOREE1996</v>
      </c>
      <c r="B2594" s="3" t="s">
        <v>38</v>
      </c>
      <c r="C2594" s="12">
        <v>1996</v>
      </c>
      <c r="E2594" s="13">
        <v>1059</v>
      </c>
      <c r="F2594" s="13">
        <v>1013</v>
      </c>
      <c r="G2594" s="13">
        <v>2072</v>
      </c>
      <c r="H2594" s="13">
        <v>0</v>
      </c>
      <c r="I2594" s="13">
        <v>0</v>
      </c>
      <c r="J2594" s="13">
        <v>0</v>
      </c>
      <c r="K2594" s="15">
        <v>1059</v>
      </c>
      <c r="L2594" s="15">
        <v>1013</v>
      </c>
      <c r="M2594" s="15">
        <v>2072</v>
      </c>
      <c r="O2594" s="13"/>
      <c r="P2594" s="13"/>
    </row>
    <row r="2595" spans="1:16" ht="12.9" customHeight="1" x14ac:dyDescent="0.2">
      <c r="A2595" s="11" t="str">
        <f t="shared" si="50"/>
        <v>MOREE1997</v>
      </c>
      <c r="B2595" s="3" t="s">
        <v>38</v>
      </c>
      <c r="C2595" s="12">
        <v>1997</v>
      </c>
      <c r="E2595" s="13">
        <v>825</v>
      </c>
      <c r="F2595" s="13">
        <v>814</v>
      </c>
      <c r="G2595" s="13">
        <v>1639</v>
      </c>
      <c r="H2595" s="13">
        <v>0</v>
      </c>
      <c r="I2595" s="13">
        <v>0</v>
      </c>
      <c r="J2595" s="13">
        <v>0</v>
      </c>
      <c r="K2595" s="15">
        <v>825</v>
      </c>
      <c r="L2595" s="15">
        <v>814</v>
      </c>
      <c r="M2595" s="15">
        <v>1639</v>
      </c>
      <c r="O2595" s="13"/>
      <c r="P2595" s="13"/>
    </row>
    <row r="2596" spans="1:16" ht="12.9" customHeight="1" x14ac:dyDescent="0.2">
      <c r="A2596" s="11" t="str">
        <f t="shared" si="50"/>
        <v>MOREE1998</v>
      </c>
      <c r="B2596" s="3" t="s">
        <v>38</v>
      </c>
      <c r="C2596" s="12">
        <v>1998</v>
      </c>
      <c r="E2596" s="13">
        <v>823</v>
      </c>
      <c r="F2596" s="13">
        <v>816</v>
      </c>
      <c r="G2596" s="13">
        <v>1639</v>
      </c>
      <c r="H2596" s="13">
        <v>0</v>
      </c>
      <c r="I2596" s="13">
        <v>0</v>
      </c>
      <c r="J2596" s="13">
        <v>0</v>
      </c>
      <c r="K2596" s="15">
        <v>823</v>
      </c>
      <c r="L2596" s="15">
        <v>816</v>
      </c>
      <c r="M2596" s="15">
        <v>1639</v>
      </c>
      <c r="O2596" s="13"/>
      <c r="P2596" s="13"/>
    </row>
    <row r="2597" spans="1:16" ht="12.9" customHeight="1" x14ac:dyDescent="0.2">
      <c r="A2597" s="11" t="str">
        <f t="shared" si="50"/>
        <v>MOREE1999</v>
      </c>
      <c r="B2597" s="3" t="s">
        <v>38</v>
      </c>
      <c r="C2597" s="12">
        <v>1999</v>
      </c>
      <c r="E2597" s="13">
        <v>855</v>
      </c>
      <c r="F2597" s="13">
        <v>852</v>
      </c>
      <c r="G2597" s="13">
        <v>1707</v>
      </c>
      <c r="H2597" s="13">
        <v>0</v>
      </c>
      <c r="I2597" s="13">
        <v>0</v>
      </c>
      <c r="J2597" s="13">
        <v>0</v>
      </c>
      <c r="K2597" s="15">
        <v>855</v>
      </c>
      <c r="L2597" s="15">
        <v>852</v>
      </c>
      <c r="M2597" s="15">
        <v>1707</v>
      </c>
      <c r="O2597" s="13"/>
      <c r="P2597" s="13"/>
    </row>
    <row r="2598" spans="1:16" ht="12.9" customHeight="1" x14ac:dyDescent="0.2">
      <c r="A2598" s="11" t="str">
        <f t="shared" si="50"/>
        <v>MOREE2000</v>
      </c>
      <c r="B2598" s="3" t="s">
        <v>38</v>
      </c>
      <c r="C2598" s="12">
        <v>2000</v>
      </c>
      <c r="E2598" s="13">
        <v>1117</v>
      </c>
      <c r="F2598" s="13">
        <v>1115</v>
      </c>
      <c r="G2598" s="13">
        <v>2232</v>
      </c>
      <c r="H2598" s="13">
        <v>0</v>
      </c>
      <c r="I2598" s="13">
        <v>0</v>
      </c>
      <c r="J2598" s="13">
        <v>0</v>
      </c>
      <c r="K2598" s="15">
        <v>1117</v>
      </c>
      <c r="L2598" s="15">
        <v>1115</v>
      </c>
      <c r="M2598" s="15">
        <v>2232</v>
      </c>
      <c r="O2598" s="13"/>
      <c r="P2598" s="13"/>
    </row>
    <row r="2599" spans="1:16" ht="12.9" customHeight="1" x14ac:dyDescent="0.2">
      <c r="A2599" s="11" t="str">
        <f t="shared" si="50"/>
        <v>MOREE2001</v>
      </c>
      <c r="B2599" s="3" t="s">
        <v>38</v>
      </c>
      <c r="C2599" s="12">
        <v>2001</v>
      </c>
      <c r="E2599" s="13">
        <v>960</v>
      </c>
      <c r="F2599" s="13">
        <v>961</v>
      </c>
      <c r="G2599" s="13">
        <v>1921</v>
      </c>
      <c r="H2599" s="13">
        <v>0</v>
      </c>
      <c r="I2599" s="13">
        <v>0</v>
      </c>
      <c r="J2599" s="13">
        <v>0</v>
      </c>
      <c r="K2599" s="15">
        <v>960</v>
      </c>
      <c r="L2599" s="15">
        <v>961</v>
      </c>
      <c r="M2599" s="15">
        <v>1921</v>
      </c>
      <c r="O2599" s="13"/>
      <c r="P2599" s="13"/>
    </row>
    <row r="2600" spans="1:16" ht="12.9" customHeight="1" x14ac:dyDescent="0.2">
      <c r="A2600" s="11" t="str">
        <f t="shared" si="50"/>
        <v>MOREE2002</v>
      </c>
      <c r="B2600" s="91" t="s">
        <v>38</v>
      </c>
      <c r="C2600" s="88">
        <v>2002</v>
      </c>
      <c r="D2600" s="89"/>
      <c r="E2600" s="15">
        <v>703</v>
      </c>
      <c r="F2600" s="15">
        <v>700</v>
      </c>
      <c r="G2600" s="15">
        <v>1403</v>
      </c>
      <c r="H2600" s="90">
        <v>0</v>
      </c>
      <c r="I2600" s="90">
        <v>0</v>
      </c>
      <c r="J2600" s="15">
        <v>0</v>
      </c>
      <c r="K2600" s="15">
        <v>703</v>
      </c>
      <c r="L2600" s="15">
        <v>700</v>
      </c>
      <c r="M2600" s="15">
        <v>1403</v>
      </c>
      <c r="O2600" s="13"/>
      <c r="P2600" s="13"/>
    </row>
    <row r="2601" spans="1:16" ht="12.9" customHeight="1" x14ac:dyDescent="0.2">
      <c r="A2601" s="11" t="str">
        <f t="shared" si="50"/>
        <v>MOREE2003</v>
      </c>
      <c r="B2601" s="95" t="s">
        <v>38</v>
      </c>
      <c r="C2601" s="88">
        <v>2003</v>
      </c>
      <c r="D2601" s="89"/>
      <c r="E2601" s="15">
        <v>690</v>
      </c>
      <c r="F2601" s="15">
        <v>688</v>
      </c>
      <c r="G2601" s="15">
        <v>1378</v>
      </c>
      <c r="H2601" s="90">
        <v>0</v>
      </c>
      <c r="I2601" s="90">
        <v>0</v>
      </c>
      <c r="J2601" s="15">
        <v>0</v>
      </c>
      <c r="K2601" s="15">
        <v>690</v>
      </c>
      <c r="L2601" s="15">
        <v>688</v>
      </c>
      <c r="M2601" s="15">
        <v>1378</v>
      </c>
      <c r="O2601" s="13"/>
      <c r="P2601" s="13"/>
    </row>
    <row r="2602" spans="1:16" ht="12.9" customHeight="1" x14ac:dyDescent="0.2">
      <c r="A2602" s="11" t="str">
        <f t="shared" si="50"/>
        <v>MOREE2004</v>
      </c>
      <c r="B2602" s="95" t="s">
        <v>38</v>
      </c>
      <c r="C2602" s="88">
        <v>2004</v>
      </c>
      <c r="D2602" s="89"/>
      <c r="E2602" s="15">
        <v>696</v>
      </c>
      <c r="F2602" s="15">
        <v>694</v>
      </c>
      <c r="G2602" s="15">
        <v>1390</v>
      </c>
      <c r="H2602" s="90">
        <v>0</v>
      </c>
      <c r="I2602" s="90">
        <v>0</v>
      </c>
      <c r="J2602" s="15">
        <v>0</v>
      </c>
      <c r="K2602" s="15">
        <v>696</v>
      </c>
      <c r="L2602" s="15">
        <v>694</v>
      </c>
      <c r="M2602" s="15">
        <v>1390</v>
      </c>
      <c r="O2602" s="13"/>
      <c r="P2602" s="13"/>
    </row>
    <row r="2603" spans="1:16" ht="12.9" customHeight="1" x14ac:dyDescent="0.2">
      <c r="A2603" s="11" t="str">
        <f t="shared" si="50"/>
        <v>MOREE2005</v>
      </c>
      <c r="B2603" s="3" t="s">
        <v>38</v>
      </c>
      <c r="C2603" s="12">
        <v>2005</v>
      </c>
      <c r="E2603" s="13">
        <v>697</v>
      </c>
      <c r="F2603" s="13">
        <v>695</v>
      </c>
      <c r="G2603" s="13">
        <v>1392</v>
      </c>
      <c r="H2603" s="13">
        <v>0</v>
      </c>
      <c r="I2603" s="13">
        <v>0</v>
      </c>
      <c r="J2603" s="13">
        <v>0</v>
      </c>
      <c r="K2603" s="15">
        <v>697</v>
      </c>
      <c r="L2603" s="15">
        <v>695</v>
      </c>
      <c r="M2603" s="15">
        <v>1392</v>
      </c>
      <c r="O2603" s="13"/>
      <c r="P2603" s="13"/>
    </row>
    <row r="2604" spans="1:16" ht="12.9" customHeight="1" x14ac:dyDescent="0.2">
      <c r="A2604" s="11" t="str">
        <f t="shared" si="50"/>
        <v>MOREE2006</v>
      </c>
      <c r="B2604" s="3" t="s">
        <v>38</v>
      </c>
      <c r="C2604" s="12">
        <v>2006</v>
      </c>
      <c r="E2604" s="13">
        <v>653</v>
      </c>
      <c r="F2604" s="13">
        <v>651</v>
      </c>
      <c r="G2604" s="13">
        <v>1304</v>
      </c>
      <c r="H2604" s="13">
        <v>0</v>
      </c>
      <c r="I2604" s="13">
        <v>0</v>
      </c>
      <c r="J2604" s="13">
        <v>0</v>
      </c>
      <c r="K2604" s="15">
        <v>653</v>
      </c>
      <c r="L2604" s="15">
        <v>651</v>
      </c>
      <c r="M2604" s="15">
        <v>1304</v>
      </c>
      <c r="O2604" s="13"/>
      <c r="P2604" s="13"/>
    </row>
    <row r="2605" spans="1:16" ht="12.9" customHeight="1" x14ac:dyDescent="0.2">
      <c r="A2605" s="11" t="str">
        <f t="shared" si="50"/>
        <v>MOREE2007</v>
      </c>
      <c r="B2605" s="3" t="s">
        <v>38</v>
      </c>
      <c r="C2605" s="12">
        <v>2007</v>
      </c>
      <c r="E2605" s="13">
        <v>665</v>
      </c>
      <c r="F2605" s="13">
        <v>664</v>
      </c>
      <c r="G2605" s="13">
        <v>1329</v>
      </c>
      <c r="H2605" s="13">
        <v>0</v>
      </c>
      <c r="I2605" s="13">
        <v>0</v>
      </c>
      <c r="J2605" s="13">
        <v>0</v>
      </c>
      <c r="K2605" s="15">
        <v>665</v>
      </c>
      <c r="L2605" s="15">
        <v>664</v>
      </c>
      <c r="M2605" s="15">
        <v>1329</v>
      </c>
      <c r="O2605" s="13"/>
      <c r="P2605" s="13"/>
    </row>
    <row r="2606" spans="1:16" ht="12.9" customHeight="1" x14ac:dyDescent="0.2">
      <c r="A2606" s="11" t="str">
        <f t="shared" si="50"/>
        <v>MOREE2008</v>
      </c>
      <c r="B2606" s="3" t="s">
        <v>38</v>
      </c>
      <c r="C2606" s="12">
        <v>2008</v>
      </c>
      <c r="E2606" s="13">
        <v>671</v>
      </c>
      <c r="F2606" s="13">
        <v>671</v>
      </c>
      <c r="G2606" s="13">
        <v>1342</v>
      </c>
      <c r="H2606" s="13">
        <v>0</v>
      </c>
      <c r="I2606" s="13">
        <v>0</v>
      </c>
      <c r="J2606" s="13">
        <v>0</v>
      </c>
      <c r="K2606" s="15">
        <v>671</v>
      </c>
      <c r="L2606" s="15">
        <v>671</v>
      </c>
      <c r="M2606" s="15">
        <v>1342</v>
      </c>
      <c r="O2606" s="13"/>
      <c r="P2606" s="13"/>
    </row>
    <row r="2607" spans="1:16" ht="12.9" customHeight="1" x14ac:dyDescent="0.2">
      <c r="A2607" s="11" t="str">
        <f t="shared" si="50"/>
        <v>MOREE2009</v>
      </c>
      <c r="B2607" s="3" t="s">
        <v>38</v>
      </c>
      <c r="C2607" s="12">
        <v>2009</v>
      </c>
      <c r="E2607" s="13">
        <v>565</v>
      </c>
      <c r="F2607" s="13">
        <v>565</v>
      </c>
      <c r="G2607" s="13">
        <v>1130</v>
      </c>
      <c r="H2607" s="13">
        <v>0</v>
      </c>
      <c r="I2607" s="13">
        <v>0</v>
      </c>
      <c r="J2607" s="13">
        <v>0</v>
      </c>
      <c r="K2607" s="15">
        <v>565</v>
      </c>
      <c r="L2607" s="15">
        <v>565</v>
      </c>
      <c r="M2607" s="15">
        <v>1130</v>
      </c>
      <c r="O2607" s="13"/>
      <c r="P2607" s="13"/>
    </row>
    <row r="2608" spans="1:16" ht="12.9" customHeight="1" x14ac:dyDescent="0.2">
      <c r="A2608" s="11" t="str">
        <f t="shared" si="50"/>
        <v>MOREE2010</v>
      </c>
      <c r="B2608" s="93" t="s">
        <v>38</v>
      </c>
      <c r="C2608" s="12">
        <v>2010</v>
      </c>
      <c r="D2608" s="89"/>
      <c r="E2608" s="94">
        <v>641</v>
      </c>
      <c r="F2608" s="94">
        <v>642</v>
      </c>
      <c r="G2608" s="94">
        <v>1283</v>
      </c>
      <c r="H2608" s="94">
        <v>0</v>
      </c>
      <c r="I2608" s="94">
        <v>0</v>
      </c>
      <c r="J2608" s="94">
        <v>0</v>
      </c>
      <c r="K2608" s="15">
        <v>641</v>
      </c>
      <c r="L2608" s="15">
        <v>642</v>
      </c>
      <c r="M2608" s="15">
        <v>1283</v>
      </c>
      <c r="O2608" s="13"/>
      <c r="P2608" s="13"/>
    </row>
    <row r="2609" spans="1:16" ht="12.9" customHeight="1" x14ac:dyDescent="0.2">
      <c r="A2609" s="11" t="str">
        <f t="shared" si="50"/>
        <v>MOREE2011</v>
      </c>
      <c r="B2609" s="91" t="s">
        <v>38</v>
      </c>
      <c r="C2609" s="16">
        <v>2011</v>
      </c>
      <c r="D2609" s="89"/>
      <c r="E2609" s="92">
        <v>731</v>
      </c>
      <c r="F2609" s="92">
        <v>730</v>
      </c>
      <c r="G2609" s="92">
        <v>1461</v>
      </c>
      <c r="H2609" s="92">
        <v>0</v>
      </c>
      <c r="I2609" s="92">
        <v>0</v>
      </c>
      <c r="J2609" s="92">
        <v>0</v>
      </c>
      <c r="K2609" s="15">
        <v>731</v>
      </c>
      <c r="L2609" s="15">
        <v>730</v>
      </c>
      <c r="M2609" s="15">
        <v>1461</v>
      </c>
      <c r="O2609" s="13"/>
      <c r="P2609" s="13"/>
    </row>
    <row r="2610" spans="1:16" ht="12.9" customHeight="1" x14ac:dyDescent="0.2">
      <c r="A2610" s="11" t="str">
        <f t="shared" si="50"/>
        <v>MOREE2012</v>
      </c>
      <c r="B2610" s="93" t="s">
        <v>38</v>
      </c>
      <c r="C2610" s="12">
        <v>2012</v>
      </c>
      <c r="E2610" s="94">
        <v>524</v>
      </c>
      <c r="F2610" s="94">
        <v>524</v>
      </c>
      <c r="G2610" s="94">
        <v>1048</v>
      </c>
      <c r="H2610" s="94">
        <v>0</v>
      </c>
      <c r="I2610" s="94">
        <v>0</v>
      </c>
      <c r="J2610" s="94">
        <v>0</v>
      </c>
      <c r="K2610" s="15">
        <v>524</v>
      </c>
      <c r="L2610" s="15">
        <v>524</v>
      </c>
      <c r="M2610" s="15">
        <v>1048</v>
      </c>
      <c r="O2610" s="13"/>
      <c r="P2610" s="13"/>
    </row>
    <row r="2611" spans="1:16" ht="12.9" customHeight="1" x14ac:dyDescent="0.2">
      <c r="A2611" s="11" t="str">
        <f t="shared" si="50"/>
        <v>MOREE2013</v>
      </c>
      <c r="B2611" s="3" t="s">
        <v>38</v>
      </c>
      <c r="C2611" s="12">
        <v>2013</v>
      </c>
      <c r="E2611" s="13">
        <v>773</v>
      </c>
      <c r="F2611" s="13">
        <v>775</v>
      </c>
      <c r="G2611" s="13">
        <v>1548</v>
      </c>
      <c r="H2611" s="13">
        <v>0</v>
      </c>
      <c r="I2611" s="13">
        <v>0</v>
      </c>
      <c r="J2611" s="13">
        <v>0</v>
      </c>
      <c r="K2611" s="15">
        <v>773</v>
      </c>
      <c r="L2611" s="15">
        <v>775</v>
      </c>
      <c r="M2611" s="15">
        <v>1548</v>
      </c>
      <c r="O2611" s="13"/>
      <c r="P2611" s="13"/>
    </row>
    <row r="2612" spans="1:16" ht="12.9" customHeight="1" x14ac:dyDescent="0.2">
      <c r="A2612" s="11" t="str">
        <f t="shared" si="50"/>
        <v>MOREE2014</v>
      </c>
      <c r="B2612" s="95" t="s">
        <v>38</v>
      </c>
      <c r="C2612" s="88">
        <v>2014</v>
      </c>
      <c r="D2612" s="89"/>
      <c r="E2612" s="15">
        <v>597</v>
      </c>
      <c r="F2612" s="15">
        <v>597</v>
      </c>
      <c r="G2612" s="15">
        <v>1194</v>
      </c>
      <c r="H2612" s="90">
        <v>0</v>
      </c>
      <c r="I2612" s="90">
        <v>0</v>
      </c>
      <c r="J2612" s="15">
        <v>0</v>
      </c>
      <c r="K2612" s="15">
        <v>597</v>
      </c>
      <c r="L2612" s="15">
        <v>597</v>
      </c>
      <c r="M2612" s="15">
        <v>1194</v>
      </c>
      <c r="O2612" s="13"/>
      <c r="P2612" s="13"/>
    </row>
    <row r="2613" spans="1:16" ht="12.9" customHeight="1" x14ac:dyDescent="0.2">
      <c r="A2613" s="11" t="str">
        <f t="shared" si="50"/>
        <v>MOREE2015</v>
      </c>
      <c r="B2613" s="95" t="s">
        <v>38</v>
      </c>
      <c r="C2613" s="88">
        <v>2015</v>
      </c>
      <c r="D2613" s="89"/>
      <c r="E2613" s="15">
        <v>690</v>
      </c>
      <c r="F2613" s="15">
        <v>690</v>
      </c>
      <c r="G2613" s="15">
        <v>1380</v>
      </c>
      <c r="H2613" s="90">
        <v>0</v>
      </c>
      <c r="I2613" s="90">
        <v>0</v>
      </c>
      <c r="J2613" s="15">
        <v>0</v>
      </c>
      <c r="K2613" s="15">
        <v>690</v>
      </c>
      <c r="L2613" s="15">
        <v>690</v>
      </c>
      <c r="M2613" s="15">
        <v>1380</v>
      </c>
      <c r="O2613" s="13"/>
      <c r="P2613" s="13"/>
    </row>
    <row r="2614" spans="1:16" ht="12.9" customHeight="1" x14ac:dyDescent="0.2">
      <c r="A2614" s="11" t="str">
        <f t="shared" si="50"/>
        <v>MOREE2016</v>
      </c>
      <c r="B2614" s="3" t="s">
        <v>38</v>
      </c>
      <c r="C2614" s="12">
        <v>2016</v>
      </c>
      <c r="E2614" s="13">
        <v>701</v>
      </c>
      <c r="F2614" s="13">
        <v>702</v>
      </c>
      <c r="G2614" s="13">
        <v>1403</v>
      </c>
      <c r="H2614" s="13">
        <v>0</v>
      </c>
      <c r="I2614" s="13">
        <v>0</v>
      </c>
      <c r="J2614" s="13">
        <v>0</v>
      </c>
      <c r="K2614" s="15">
        <v>701</v>
      </c>
      <c r="L2614" s="15">
        <v>702</v>
      </c>
      <c r="M2614" s="15">
        <v>1403</v>
      </c>
      <c r="O2614" s="13"/>
      <c r="P2614" s="13"/>
    </row>
    <row r="2615" spans="1:16" ht="12.9" customHeight="1" x14ac:dyDescent="0.2">
      <c r="A2615" s="11" t="str">
        <f t="shared" si="50"/>
        <v>MOREE2017</v>
      </c>
      <c r="B2615" s="3" t="s">
        <v>38</v>
      </c>
      <c r="C2615" s="12">
        <v>2017</v>
      </c>
      <c r="E2615" s="13">
        <v>832</v>
      </c>
      <c r="F2615" s="13">
        <v>851</v>
      </c>
      <c r="G2615" s="13">
        <v>1683</v>
      </c>
      <c r="H2615" s="13">
        <v>0</v>
      </c>
      <c r="I2615" s="13">
        <v>0</v>
      </c>
      <c r="J2615" s="13">
        <v>0</v>
      </c>
      <c r="K2615" s="15">
        <v>832</v>
      </c>
      <c r="L2615" s="15">
        <v>851</v>
      </c>
      <c r="M2615" s="15">
        <v>1683</v>
      </c>
      <c r="O2615" s="13"/>
      <c r="P2615" s="13"/>
    </row>
    <row r="2616" spans="1:16" ht="12.9" customHeight="1" x14ac:dyDescent="0.2">
      <c r="A2616" s="11" t="str">
        <f t="shared" si="50"/>
        <v>MOREE2018</v>
      </c>
      <c r="B2616" s="95" t="s">
        <v>38</v>
      </c>
      <c r="C2616" s="88">
        <v>2018</v>
      </c>
      <c r="D2616" s="89"/>
      <c r="E2616" s="15">
        <v>860</v>
      </c>
      <c r="F2616" s="15">
        <v>858</v>
      </c>
      <c r="G2616" s="15">
        <v>1718</v>
      </c>
      <c r="H2616" s="90">
        <v>0</v>
      </c>
      <c r="I2616" s="90">
        <v>0</v>
      </c>
      <c r="J2616" s="15">
        <v>0</v>
      </c>
      <c r="K2616" s="15">
        <v>860</v>
      </c>
      <c r="L2616" s="15">
        <v>858</v>
      </c>
      <c r="M2616" s="15">
        <v>1718</v>
      </c>
      <c r="O2616" s="13"/>
      <c r="P2616" s="13"/>
    </row>
    <row r="2617" spans="1:16" ht="12.9" customHeight="1" x14ac:dyDescent="0.2">
      <c r="A2617" s="11" t="str">
        <f t="shared" si="50"/>
        <v>MOREE2019</v>
      </c>
      <c r="B2617" s="3" t="s">
        <v>38</v>
      </c>
      <c r="C2617" s="12">
        <v>2019</v>
      </c>
      <c r="E2617" s="13">
        <v>643</v>
      </c>
      <c r="F2617" s="13">
        <v>640</v>
      </c>
      <c r="G2617" s="13">
        <v>1283</v>
      </c>
      <c r="H2617" s="13">
        <v>0</v>
      </c>
      <c r="I2617" s="13">
        <v>0</v>
      </c>
      <c r="J2617" s="13">
        <v>0</v>
      </c>
      <c r="K2617" s="15">
        <v>643</v>
      </c>
      <c r="L2617" s="15">
        <v>640</v>
      </c>
      <c r="M2617" s="15">
        <v>1283</v>
      </c>
      <c r="O2617" s="13"/>
      <c r="P2617" s="13"/>
    </row>
    <row r="2618" spans="1:16" ht="12.9" customHeight="1" x14ac:dyDescent="0.2">
      <c r="A2618" s="11" t="str">
        <f t="shared" si="50"/>
        <v>MOREE2020</v>
      </c>
      <c r="B2618" s="93" t="s">
        <v>38</v>
      </c>
      <c r="C2618" s="12">
        <v>2020</v>
      </c>
      <c r="E2618" s="94">
        <v>251</v>
      </c>
      <c r="F2618" s="94">
        <v>250</v>
      </c>
      <c r="G2618" s="94">
        <v>501</v>
      </c>
      <c r="H2618" s="94">
        <v>0</v>
      </c>
      <c r="I2618" s="94">
        <v>0</v>
      </c>
      <c r="J2618" s="94">
        <v>0</v>
      </c>
      <c r="K2618" s="15">
        <v>251</v>
      </c>
      <c r="L2618" s="15">
        <v>250</v>
      </c>
      <c r="M2618" s="15">
        <v>501</v>
      </c>
      <c r="O2618" s="13"/>
      <c r="P2618" s="13"/>
    </row>
    <row r="2619" spans="1:16" ht="12.9" customHeight="1" x14ac:dyDescent="0.2">
      <c r="A2619" s="11" t="str">
        <f t="shared" si="50"/>
        <v>MOREE2021</v>
      </c>
      <c r="B2619" s="93" t="s">
        <v>38</v>
      </c>
      <c r="C2619" s="88">
        <v>2021</v>
      </c>
      <c r="D2619" s="89"/>
      <c r="E2619" s="15">
        <v>355</v>
      </c>
      <c r="F2619" s="15">
        <v>355</v>
      </c>
      <c r="G2619" s="15">
        <v>710</v>
      </c>
      <c r="H2619" s="15">
        <v>0</v>
      </c>
      <c r="I2619" s="15">
        <v>0</v>
      </c>
      <c r="J2619" s="15">
        <v>0</v>
      </c>
      <c r="K2619" s="15">
        <v>355</v>
      </c>
      <c r="L2619" s="15">
        <v>355</v>
      </c>
      <c r="M2619" s="15">
        <v>710</v>
      </c>
      <c r="O2619" s="13"/>
      <c r="P2619" s="13"/>
    </row>
    <row r="2620" spans="1:16" ht="12.9" customHeight="1" x14ac:dyDescent="0.2">
      <c r="A2620" s="11" t="str">
        <f t="shared" si="50"/>
        <v>MOREE2022</v>
      </c>
      <c r="B2620" s="93" t="s">
        <v>38</v>
      </c>
      <c r="C2620" s="88">
        <v>2022</v>
      </c>
      <c r="D2620" s="89"/>
      <c r="E2620" s="15">
        <v>611</v>
      </c>
      <c r="F2620" s="15">
        <v>608</v>
      </c>
      <c r="G2620" s="15">
        <v>1219</v>
      </c>
      <c r="H2620" s="15">
        <v>0</v>
      </c>
      <c r="I2620" s="15">
        <v>0</v>
      </c>
      <c r="J2620" s="15">
        <v>0</v>
      </c>
      <c r="K2620" s="15">
        <v>611</v>
      </c>
      <c r="L2620" s="15">
        <v>608</v>
      </c>
      <c r="M2620" s="15">
        <v>1219</v>
      </c>
      <c r="O2620" s="13"/>
      <c r="P2620" s="13"/>
    </row>
    <row r="2621" spans="1:16" ht="12.9" customHeight="1" x14ac:dyDescent="0.2">
      <c r="A2621" s="11" t="str">
        <f t="shared" si="50"/>
        <v>MOREE2023</v>
      </c>
      <c r="B2621" s="93" t="s">
        <v>38</v>
      </c>
      <c r="C2621" s="88">
        <v>2023</v>
      </c>
      <c r="D2621" s="89"/>
      <c r="E2621" s="15">
        <v>574</v>
      </c>
      <c r="F2621" s="15">
        <v>569</v>
      </c>
      <c r="G2621" s="15">
        <v>1143</v>
      </c>
      <c r="H2621" s="15">
        <v>0</v>
      </c>
      <c r="I2621" s="15">
        <v>0</v>
      </c>
      <c r="J2621" s="15">
        <v>0</v>
      </c>
      <c r="K2621" s="15">
        <v>574</v>
      </c>
      <c r="L2621" s="15">
        <v>569</v>
      </c>
      <c r="M2621" s="15">
        <v>1143</v>
      </c>
      <c r="O2621" s="13"/>
      <c r="P2621" s="13"/>
    </row>
    <row r="2622" spans="1:16" ht="12.9" customHeight="1" x14ac:dyDescent="0.2">
      <c r="A2622" s="11" t="str">
        <f t="shared" si="50"/>
        <v>MOREE2024</v>
      </c>
      <c r="B2622" s="95" t="s">
        <v>38</v>
      </c>
      <c r="C2622" s="88">
        <v>2024</v>
      </c>
      <c r="D2622" s="89"/>
      <c r="E2622" s="15">
        <v>518</v>
      </c>
      <c r="F2622" s="15">
        <v>517</v>
      </c>
      <c r="G2622" s="15">
        <v>1035</v>
      </c>
      <c r="H2622" s="90">
        <v>0</v>
      </c>
      <c r="I2622" s="90">
        <v>0</v>
      </c>
      <c r="J2622" s="15">
        <v>0</v>
      </c>
      <c r="K2622" s="15">
        <v>518</v>
      </c>
      <c r="L2622" s="15">
        <v>517</v>
      </c>
      <c r="M2622" s="15">
        <v>1035</v>
      </c>
      <c r="O2622" s="13"/>
      <c r="P2622" s="13"/>
    </row>
    <row r="2623" spans="1:16" ht="12.9" customHeight="1" x14ac:dyDescent="0.2">
      <c r="A2623" s="11" t="str">
        <f t="shared" si="50"/>
        <v>MORNINGTON ISLAND1985</v>
      </c>
      <c r="B2623" s="3" t="s">
        <v>168</v>
      </c>
      <c r="C2623" s="12">
        <v>1985</v>
      </c>
      <c r="E2623" s="13">
        <v>186</v>
      </c>
      <c r="F2623" s="13">
        <v>186</v>
      </c>
      <c r="G2623" s="13">
        <v>372</v>
      </c>
      <c r="H2623" s="13">
        <v>0</v>
      </c>
      <c r="I2623" s="13">
        <v>0</v>
      </c>
      <c r="J2623" s="13">
        <v>0</v>
      </c>
      <c r="K2623" s="15">
        <v>186</v>
      </c>
      <c r="L2623" s="15">
        <v>186</v>
      </c>
      <c r="M2623" s="15">
        <v>372</v>
      </c>
      <c r="O2623" s="13"/>
      <c r="P2623" s="13"/>
    </row>
    <row r="2624" spans="1:16" ht="12.9" customHeight="1" x14ac:dyDescent="0.2">
      <c r="A2624" s="11" t="str">
        <f t="shared" si="50"/>
        <v>MORNINGTON ISLAND1986</v>
      </c>
      <c r="B2624" s="93" t="s">
        <v>168</v>
      </c>
      <c r="C2624" s="88">
        <v>1986</v>
      </c>
      <c r="D2624" s="89"/>
      <c r="E2624" s="15">
        <v>211</v>
      </c>
      <c r="F2624" s="15">
        <v>211</v>
      </c>
      <c r="G2624" s="15">
        <v>422</v>
      </c>
      <c r="H2624" s="15">
        <v>0</v>
      </c>
      <c r="I2624" s="15">
        <v>0</v>
      </c>
      <c r="J2624" s="15">
        <v>0</v>
      </c>
      <c r="K2624" s="15">
        <v>211</v>
      </c>
      <c r="L2624" s="15">
        <v>211</v>
      </c>
      <c r="M2624" s="15">
        <v>422</v>
      </c>
      <c r="O2624" s="13"/>
      <c r="P2624" s="13"/>
    </row>
    <row r="2625" spans="1:16" ht="12.9" customHeight="1" x14ac:dyDescent="0.2">
      <c r="A2625" s="11" t="str">
        <f t="shared" si="50"/>
        <v>MORNINGTON ISLAND1987</v>
      </c>
      <c r="B2625" s="3" t="s">
        <v>168</v>
      </c>
      <c r="C2625" s="12">
        <v>1987</v>
      </c>
      <c r="E2625" s="13">
        <v>190</v>
      </c>
      <c r="F2625" s="13">
        <v>190</v>
      </c>
      <c r="G2625" s="13">
        <v>380</v>
      </c>
      <c r="H2625" s="13">
        <v>0</v>
      </c>
      <c r="I2625" s="13">
        <v>0</v>
      </c>
      <c r="J2625" s="13">
        <v>0</v>
      </c>
      <c r="K2625" s="15">
        <v>190</v>
      </c>
      <c r="L2625" s="15">
        <v>190</v>
      </c>
      <c r="M2625" s="15">
        <v>380</v>
      </c>
      <c r="O2625" s="13"/>
      <c r="P2625" s="13"/>
    </row>
    <row r="2626" spans="1:16" ht="12.9" customHeight="1" x14ac:dyDescent="0.2">
      <c r="A2626" s="11" t="str">
        <f t="shared" si="50"/>
        <v>MORNINGTON ISLAND1990</v>
      </c>
      <c r="B2626" s="3" t="s">
        <v>168</v>
      </c>
      <c r="C2626" s="12">
        <v>1990</v>
      </c>
      <c r="E2626" s="13">
        <v>58</v>
      </c>
      <c r="F2626" s="13">
        <v>57</v>
      </c>
      <c r="G2626" s="13">
        <v>115</v>
      </c>
      <c r="H2626" s="13">
        <v>0</v>
      </c>
      <c r="I2626" s="13">
        <v>0</v>
      </c>
      <c r="J2626" s="13">
        <v>0</v>
      </c>
      <c r="K2626" s="15">
        <v>58</v>
      </c>
      <c r="L2626" s="15">
        <v>57</v>
      </c>
      <c r="M2626" s="15">
        <v>115</v>
      </c>
      <c r="O2626" s="13"/>
      <c r="P2626" s="13"/>
    </row>
    <row r="2627" spans="1:16" ht="12.9" customHeight="1" x14ac:dyDescent="0.2">
      <c r="A2627" s="11" t="str">
        <f t="shared" si="50"/>
        <v>MORNINGTON ISLAND1991</v>
      </c>
      <c r="B2627" s="3" t="s">
        <v>168</v>
      </c>
      <c r="C2627" s="12">
        <v>1991</v>
      </c>
      <c r="E2627" s="13">
        <v>541</v>
      </c>
      <c r="F2627" s="13">
        <v>535</v>
      </c>
      <c r="G2627" s="13">
        <v>1076</v>
      </c>
      <c r="H2627" s="13">
        <v>0</v>
      </c>
      <c r="I2627" s="13">
        <v>0</v>
      </c>
      <c r="J2627" s="13">
        <v>0</v>
      </c>
      <c r="K2627" s="15">
        <v>541</v>
      </c>
      <c r="L2627" s="15">
        <v>535</v>
      </c>
      <c r="M2627" s="15">
        <v>1076</v>
      </c>
      <c r="O2627" s="13"/>
      <c r="P2627" s="13"/>
    </row>
    <row r="2628" spans="1:16" ht="12.9" customHeight="1" x14ac:dyDescent="0.2">
      <c r="A2628" s="11" t="str">
        <f t="shared" si="50"/>
        <v>MORNINGTON ISLAND1992</v>
      </c>
      <c r="B2628" s="95" t="s">
        <v>168</v>
      </c>
      <c r="C2628" s="88">
        <v>1992</v>
      </c>
      <c r="D2628" s="89"/>
      <c r="E2628" s="15">
        <v>548</v>
      </c>
      <c r="F2628" s="15">
        <v>548</v>
      </c>
      <c r="G2628" s="15">
        <v>1096</v>
      </c>
      <c r="H2628" s="90">
        <v>0</v>
      </c>
      <c r="I2628" s="90">
        <v>0</v>
      </c>
      <c r="J2628" s="15">
        <v>0</v>
      </c>
      <c r="K2628" s="15">
        <v>548</v>
      </c>
      <c r="L2628" s="15">
        <v>548</v>
      </c>
      <c r="M2628" s="15">
        <v>1096</v>
      </c>
      <c r="O2628" s="13"/>
      <c r="P2628" s="13"/>
    </row>
    <row r="2629" spans="1:16" ht="12.9" customHeight="1" x14ac:dyDescent="0.2">
      <c r="A2629" s="11" t="str">
        <f t="shared" si="50"/>
        <v>MORNINGTON ISLAND1993</v>
      </c>
      <c r="B2629" s="95" t="s">
        <v>168</v>
      </c>
      <c r="C2629" s="88">
        <v>1993</v>
      </c>
      <c r="D2629" s="89"/>
      <c r="E2629" s="15">
        <v>563</v>
      </c>
      <c r="F2629" s="15">
        <v>565</v>
      </c>
      <c r="G2629" s="15">
        <v>1128</v>
      </c>
      <c r="H2629" s="90">
        <v>0</v>
      </c>
      <c r="I2629" s="90">
        <v>0</v>
      </c>
      <c r="J2629" s="15">
        <v>0</v>
      </c>
      <c r="K2629" s="15">
        <v>563</v>
      </c>
      <c r="L2629" s="15">
        <v>565</v>
      </c>
      <c r="M2629" s="15">
        <v>1128</v>
      </c>
      <c r="O2629" s="13"/>
      <c r="P2629" s="13"/>
    </row>
    <row r="2630" spans="1:16" ht="12.9" customHeight="1" x14ac:dyDescent="0.2">
      <c r="A2630" s="11" t="str">
        <f t="shared" si="50"/>
        <v>MORNINGTON ISLAND1994</v>
      </c>
      <c r="B2630" s="3" t="s">
        <v>168</v>
      </c>
      <c r="C2630" s="12">
        <v>1994</v>
      </c>
      <c r="E2630" s="13">
        <v>579</v>
      </c>
      <c r="F2630" s="13">
        <v>578</v>
      </c>
      <c r="G2630" s="13">
        <v>1157</v>
      </c>
      <c r="H2630" s="13">
        <v>0</v>
      </c>
      <c r="I2630" s="13">
        <v>0</v>
      </c>
      <c r="J2630" s="13">
        <v>0</v>
      </c>
      <c r="K2630" s="15">
        <v>579</v>
      </c>
      <c r="L2630" s="15">
        <v>578</v>
      </c>
      <c r="M2630" s="15">
        <v>1157</v>
      </c>
      <c r="O2630" s="13"/>
      <c r="P2630" s="13"/>
    </row>
    <row r="2631" spans="1:16" ht="12.9" customHeight="1" x14ac:dyDescent="0.2">
      <c r="A2631" s="11" t="str">
        <f t="shared" ref="A2631:A2694" si="51">CONCATENATE(B2631,C2631)</f>
        <v>MORNINGTON ISLAND1995</v>
      </c>
      <c r="B2631" s="3" t="s">
        <v>168</v>
      </c>
      <c r="C2631" s="12">
        <v>1995</v>
      </c>
      <c r="E2631" s="13">
        <v>597</v>
      </c>
      <c r="F2631" s="13">
        <v>599</v>
      </c>
      <c r="G2631" s="13">
        <v>1196</v>
      </c>
      <c r="H2631" s="13">
        <v>0</v>
      </c>
      <c r="I2631" s="13">
        <v>0</v>
      </c>
      <c r="J2631" s="13">
        <v>0</v>
      </c>
      <c r="K2631" s="15">
        <v>597</v>
      </c>
      <c r="L2631" s="15">
        <v>599</v>
      </c>
      <c r="M2631" s="15">
        <v>1196</v>
      </c>
      <c r="O2631" s="13"/>
      <c r="P2631" s="13"/>
    </row>
    <row r="2632" spans="1:16" ht="12.9" customHeight="1" x14ac:dyDescent="0.2">
      <c r="A2632" s="11" t="str">
        <f t="shared" si="51"/>
        <v>MORNINGTON ISLAND1996</v>
      </c>
      <c r="B2632" s="3" t="s">
        <v>168</v>
      </c>
      <c r="C2632" s="12">
        <v>1996</v>
      </c>
      <c r="E2632" s="13">
        <v>618</v>
      </c>
      <c r="F2632" s="13">
        <v>618</v>
      </c>
      <c r="G2632" s="13">
        <v>1236</v>
      </c>
      <c r="H2632" s="13">
        <v>0</v>
      </c>
      <c r="I2632" s="13">
        <v>0</v>
      </c>
      <c r="J2632" s="13">
        <v>0</v>
      </c>
      <c r="K2632" s="15">
        <v>618</v>
      </c>
      <c r="L2632" s="15">
        <v>618</v>
      </c>
      <c r="M2632" s="15">
        <v>1236</v>
      </c>
      <c r="O2632" s="13"/>
      <c r="P2632" s="13"/>
    </row>
    <row r="2633" spans="1:16" ht="12.9" customHeight="1" x14ac:dyDescent="0.2">
      <c r="A2633" s="11" t="str">
        <f t="shared" si="51"/>
        <v>MORNINGTON ISLAND1997</v>
      </c>
      <c r="B2633" s="3" t="s">
        <v>168</v>
      </c>
      <c r="C2633" s="12">
        <v>1997</v>
      </c>
      <c r="E2633" s="13">
        <v>574</v>
      </c>
      <c r="F2633" s="13">
        <v>574</v>
      </c>
      <c r="G2633" s="13">
        <v>1148</v>
      </c>
      <c r="H2633" s="13">
        <v>0</v>
      </c>
      <c r="I2633" s="13">
        <v>0</v>
      </c>
      <c r="J2633" s="13">
        <v>0</v>
      </c>
      <c r="K2633" s="15">
        <v>574</v>
      </c>
      <c r="L2633" s="15">
        <v>574</v>
      </c>
      <c r="M2633" s="15">
        <v>1148</v>
      </c>
      <c r="O2633" s="13"/>
      <c r="P2633" s="13"/>
    </row>
    <row r="2634" spans="1:16" ht="12.9" customHeight="1" x14ac:dyDescent="0.2">
      <c r="A2634" s="11" t="str">
        <f t="shared" si="51"/>
        <v>MORNINGTON ISLAND1998</v>
      </c>
      <c r="B2634" s="3" t="s">
        <v>168</v>
      </c>
      <c r="C2634" s="12">
        <v>1998</v>
      </c>
      <c r="E2634" s="13">
        <v>574</v>
      </c>
      <c r="F2634" s="13">
        <v>574</v>
      </c>
      <c r="G2634" s="13">
        <v>1148</v>
      </c>
      <c r="H2634" s="13">
        <v>0</v>
      </c>
      <c r="I2634" s="13">
        <v>0</v>
      </c>
      <c r="J2634" s="13">
        <v>0</v>
      </c>
      <c r="K2634" s="15">
        <v>574</v>
      </c>
      <c r="L2634" s="15">
        <v>574</v>
      </c>
      <c r="M2634" s="15">
        <v>1148</v>
      </c>
      <c r="O2634" s="13"/>
      <c r="P2634" s="13"/>
    </row>
    <row r="2635" spans="1:16" ht="12.9" customHeight="1" x14ac:dyDescent="0.2">
      <c r="A2635" s="11" t="str">
        <f t="shared" si="51"/>
        <v>MORNINGTON ISLAND1999</v>
      </c>
      <c r="B2635" s="93" t="s">
        <v>168</v>
      </c>
      <c r="C2635" s="12">
        <v>1999</v>
      </c>
      <c r="D2635" s="89"/>
      <c r="E2635" s="94">
        <v>574</v>
      </c>
      <c r="F2635" s="94">
        <v>574</v>
      </c>
      <c r="G2635" s="94">
        <v>1148</v>
      </c>
      <c r="H2635" s="94">
        <v>0</v>
      </c>
      <c r="I2635" s="94">
        <v>0</v>
      </c>
      <c r="J2635" s="94">
        <v>0</v>
      </c>
      <c r="K2635" s="15">
        <v>574</v>
      </c>
      <c r="L2635" s="15">
        <v>574</v>
      </c>
      <c r="M2635" s="15">
        <v>1148</v>
      </c>
      <c r="O2635" s="13"/>
      <c r="P2635" s="13"/>
    </row>
    <row r="2636" spans="1:16" ht="12.9" customHeight="1" x14ac:dyDescent="0.2">
      <c r="A2636" s="11" t="str">
        <f t="shared" si="51"/>
        <v>MORNINGTON ISLAND2000</v>
      </c>
      <c r="B2636" s="3" t="s">
        <v>168</v>
      </c>
      <c r="C2636" s="12">
        <v>2000</v>
      </c>
      <c r="E2636" s="13">
        <v>573</v>
      </c>
      <c r="F2636" s="13">
        <v>573</v>
      </c>
      <c r="G2636" s="13">
        <v>1146</v>
      </c>
      <c r="H2636" s="13">
        <v>0</v>
      </c>
      <c r="I2636" s="13">
        <v>0</v>
      </c>
      <c r="J2636" s="13">
        <v>0</v>
      </c>
      <c r="K2636" s="15">
        <v>573</v>
      </c>
      <c r="L2636" s="15">
        <v>573</v>
      </c>
      <c r="M2636" s="15">
        <v>1146</v>
      </c>
      <c r="O2636" s="13"/>
      <c r="P2636" s="13"/>
    </row>
    <row r="2637" spans="1:16" ht="12.9" customHeight="1" x14ac:dyDescent="0.2">
      <c r="A2637" s="11" t="str">
        <f t="shared" si="51"/>
        <v>MORNINGTON ISLAND2001</v>
      </c>
      <c r="B2637" s="3" t="s">
        <v>168</v>
      </c>
      <c r="C2637" s="12">
        <v>2001</v>
      </c>
      <c r="E2637" s="13">
        <v>540</v>
      </c>
      <c r="F2637" s="13">
        <v>540</v>
      </c>
      <c r="G2637" s="13">
        <v>1080</v>
      </c>
      <c r="H2637" s="13">
        <v>0</v>
      </c>
      <c r="I2637" s="13">
        <v>0</v>
      </c>
      <c r="J2637" s="13">
        <v>0</v>
      </c>
      <c r="K2637" s="15">
        <v>540</v>
      </c>
      <c r="L2637" s="15">
        <v>540</v>
      </c>
      <c r="M2637" s="15">
        <v>1080</v>
      </c>
      <c r="O2637" s="13"/>
      <c r="P2637" s="13"/>
    </row>
    <row r="2638" spans="1:16" ht="12.9" customHeight="1" x14ac:dyDescent="0.2">
      <c r="A2638" s="11" t="str">
        <f t="shared" si="51"/>
        <v>MORNINGTON ISLAND2002</v>
      </c>
      <c r="B2638" s="3" t="s">
        <v>168</v>
      </c>
      <c r="C2638" s="12">
        <v>2002</v>
      </c>
      <c r="E2638" s="13">
        <v>464</v>
      </c>
      <c r="F2638" s="13">
        <v>464</v>
      </c>
      <c r="G2638" s="13">
        <v>928</v>
      </c>
      <c r="H2638" s="13">
        <v>0</v>
      </c>
      <c r="I2638" s="13">
        <v>0</v>
      </c>
      <c r="J2638" s="13">
        <v>0</v>
      </c>
      <c r="K2638" s="15">
        <v>464</v>
      </c>
      <c r="L2638" s="15">
        <v>464</v>
      </c>
      <c r="M2638" s="15">
        <v>928</v>
      </c>
      <c r="O2638" s="13"/>
      <c r="P2638" s="13"/>
    </row>
    <row r="2639" spans="1:16" ht="12.9" customHeight="1" x14ac:dyDescent="0.2">
      <c r="A2639" s="11" t="str">
        <f t="shared" si="51"/>
        <v>MORNINGTON ISLAND2003</v>
      </c>
      <c r="B2639" s="91" t="s">
        <v>168</v>
      </c>
      <c r="C2639" s="16">
        <v>2003</v>
      </c>
      <c r="D2639" s="89"/>
      <c r="E2639" s="92">
        <v>468</v>
      </c>
      <c r="F2639" s="92">
        <v>468</v>
      </c>
      <c r="G2639" s="92">
        <v>936</v>
      </c>
      <c r="H2639" s="92">
        <v>0</v>
      </c>
      <c r="I2639" s="92">
        <v>0</v>
      </c>
      <c r="J2639" s="92">
        <v>0</v>
      </c>
      <c r="K2639" s="15">
        <v>468</v>
      </c>
      <c r="L2639" s="15">
        <v>468</v>
      </c>
      <c r="M2639" s="15">
        <v>936</v>
      </c>
      <c r="O2639" s="13"/>
      <c r="P2639" s="13"/>
    </row>
    <row r="2640" spans="1:16" ht="12.9" customHeight="1" x14ac:dyDescent="0.2">
      <c r="A2640" s="11" t="str">
        <f t="shared" si="51"/>
        <v>MORNINGTON ISLAND2004</v>
      </c>
      <c r="B2640" s="95" t="s">
        <v>168</v>
      </c>
      <c r="C2640" s="88">
        <v>2004</v>
      </c>
      <c r="D2640" s="89"/>
      <c r="E2640" s="15">
        <v>471</v>
      </c>
      <c r="F2640" s="15">
        <v>471</v>
      </c>
      <c r="G2640" s="15">
        <v>942</v>
      </c>
      <c r="H2640" s="90">
        <v>0</v>
      </c>
      <c r="I2640" s="90">
        <v>0</v>
      </c>
      <c r="J2640" s="15">
        <v>0</v>
      </c>
      <c r="K2640" s="15">
        <v>471</v>
      </c>
      <c r="L2640" s="15">
        <v>471</v>
      </c>
      <c r="M2640" s="15">
        <v>942</v>
      </c>
      <c r="O2640" s="13"/>
      <c r="P2640" s="13"/>
    </row>
    <row r="2641" spans="1:16" ht="12.9" customHeight="1" x14ac:dyDescent="0.2">
      <c r="A2641" s="11" t="str">
        <f t="shared" si="51"/>
        <v>MORNINGTON ISLAND2005</v>
      </c>
      <c r="B2641" s="3" t="s">
        <v>168</v>
      </c>
      <c r="C2641" s="12">
        <v>2005</v>
      </c>
      <c r="E2641" s="13">
        <v>469</v>
      </c>
      <c r="F2641" s="13">
        <v>469</v>
      </c>
      <c r="G2641" s="13">
        <v>938</v>
      </c>
      <c r="H2641" s="13">
        <v>0</v>
      </c>
      <c r="I2641" s="13">
        <v>0</v>
      </c>
      <c r="J2641" s="13">
        <v>0</v>
      </c>
      <c r="K2641" s="15">
        <v>469</v>
      </c>
      <c r="L2641" s="15">
        <v>469</v>
      </c>
      <c r="M2641" s="15">
        <v>938</v>
      </c>
      <c r="O2641" s="13"/>
      <c r="P2641" s="13"/>
    </row>
    <row r="2642" spans="1:16" ht="12.9" customHeight="1" x14ac:dyDescent="0.2">
      <c r="A2642" s="11" t="str">
        <f t="shared" si="51"/>
        <v>MORNINGTON ISLAND2006</v>
      </c>
      <c r="B2642" s="3" t="s">
        <v>168</v>
      </c>
      <c r="C2642" s="12">
        <v>2006</v>
      </c>
      <c r="E2642" s="13">
        <v>535</v>
      </c>
      <c r="F2642" s="13">
        <v>535</v>
      </c>
      <c r="G2642" s="13">
        <v>1070</v>
      </c>
      <c r="H2642" s="13">
        <v>0</v>
      </c>
      <c r="I2642" s="13">
        <v>0</v>
      </c>
      <c r="J2642" s="13">
        <v>0</v>
      </c>
      <c r="K2642" s="15">
        <v>535</v>
      </c>
      <c r="L2642" s="15">
        <v>535</v>
      </c>
      <c r="M2642" s="15">
        <v>1070</v>
      </c>
      <c r="O2642" s="13"/>
      <c r="P2642" s="13"/>
    </row>
    <row r="2643" spans="1:16" ht="12.9" customHeight="1" x14ac:dyDescent="0.2">
      <c r="A2643" s="11" t="str">
        <f t="shared" si="51"/>
        <v>MORNINGTON ISLAND2007</v>
      </c>
      <c r="B2643" s="3" t="s">
        <v>168</v>
      </c>
      <c r="C2643" s="12">
        <v>2007</v>
      </c>
      <c r="E2643" s="13">
        <v>510</v>
      </c>
      <c r="F2643" s="13">
        <v>511</v>
      </c>
      <c r="G2643" s="13">
        <v>1021</v>
      </c>
      <c r="H2643" s="13">
        <v>0</v>
      </c>
      <c r="I2643" s="13">
        <v>0</v>
      </c>
      <c r="J2643" s="13">
        <v>0</v>
      </c>
      <c r="K2643" s="15">
        <v>510</v>
      </c>
      <c r="L2643" s="15">
        <v>511</v>
      </c>
      <c r="M2643" s="15">
        <v>1021</v>
      </c>
      <c r="O2643" s="13"/>
      <c r="P2643" s="13"/>
    </row>
    <row r="2644" spans="1:16" ht="12.9" customHeight="1" x14ac:dyDescent="0.2">
      <c r="A2644" s="11" t="str">
        <f t="shared" si="51"/>
        <v>MORNINGTON ISLAND2008</v>
      </c>
      <c r="B2644" s="3" t="s">
        <v>168</v>
      </c>
      <c r="C2644" s="12">
        <v>2008</v>
      </c>
      <c r="E2644" s="13">
        <v>463</v>
      </c>
      <c r="F2644" s="13">
        <v>460</v>
      </c>
      <c r="G2644" s="13">
        <v>923</v>
      </c>
      <c r="H2644" s="13">
        <v>0</v>
      </c>
      <c r="I2644" s="13">
        <v>0</v>
      </c>
      <c r="J2644" s="13">
        <v>0</v>
      </c>
      <c r="K2644" s="15">
        <v>463</v>
      </c>
      <c r="L2644" s="15">
        <v>460</v>
      </c>
      <c r="M2644" s="15">
        <v>923</v>
      </c>
      <c r="O2644" s="13"/>
      <c r="P2644" s="13"/>
    </row>
    <row r="2645" spans="1:16" ht="12.9" customHeight="1" x14ac:dyDescent="0.2">
      <c r="A2645" s="11" t="str">
        <f t="shared" si="51"/>
        <v>MORNINGTON ISLAND2009</v>
      </c>
      <c r="B2645" s="3" t="s">
        <v>168</v>
      </c>
      <c r="C2645" s="12">
        <v>2009</v>
      </c>
      <c r="E2645" s="13">
        <v>32</v>
      </c>
      <c r="F2645" s="13">
        <v>32</v>
      </c>
      <c r="G2645" s="13">
        <v>64</v>
      </c>
      <c r="H2645" s="13">
        <v>0</v>
      </c>
      <c r="I2645" s="13">
        <v>0</v>
      </c>
      <c r="J2645" s="13">
        <v>0</v>
      </c>
      <c r="K2645" s="15">
        <v>32</v>
      </c>
      <c r="L2645" s="15">
        <v>32</v>
      </c>
      <c r="M2645" s="15">
        <v>64</v>
      </c>
      <c r="O2645" s="13"/>
      <c r="P2645" s="13"/>
    </row>
    <row r="2646" spans="1:16" ht="12.9" customHeight="1" x14ac:dyDescent="0.2">
      <c r="A2646" s="11" t="str">
        <f t="shared" si="51"/>
        <v>MORNINGTON ISLAND2010</v>
      </c>
      <c r="B2646" s="95" t="s">
        <v>168</v>
      </c>
      <c r="C2646" s="88">
        <v>2010</v>
      </c>
      <c r="D2646" s="89"/>
      <c r="E2646" s="15">
        <v>256</v>
      </c>
      <c r="F2646" s="15">
        <v>255</v>
      </c>
      <c r="G2646" s="15">
        <v>511</v>
      </c>
      <c r="H2646" s="90">
        <v>0</v>
      </c>
      <c r="I2646" s="90">
        <v>0</v>
      </c>
      <c r="J2646" s="15">
        <v>0</v>
      </c>
      <c r="K2646" s="15">
        <v>256</v>
      </c>
      <c r="L2646" s="15">
        <v>255</v>
      </c>
      <c r="M2646" s="15">
        <v>511</v>
      </c>
      <c r="O2646" s="13"/>
      <c r="P2646" s="13"/>
    </row>
    <row r="2647" spans="1:16" ht="12.9" customHeight="1" x14ac:dyDescent="0.2">
      <c r="A2647" s="11" t="str">
        <f t="shared" si="51"/>
        <v>MORNINGTON ISLAND2011</v>
      </c>
      <c r="B2647" s="3" t="s">
        <v>168</v>
      </c>
      <c r="C2647" s="12">
        <v>2011</v>
      </c>
      <c r="E2647" s="13">
        <v>509</v>
      </c>
      <c r="F2647" s="13">
        <v>509</v>
      </c>
      <c r="G2647" s="13">
        <v>1018</v>
      </c>
      <c r="H2647" s="13">
        <v>0</v>
      </c>
      <c r="I2647" s="13">
        <v>0</v>
      </c>
      <c r="J2647" s="13">
        <v>0</v>
      </c>
      <c r="K2647" s="15">
        <v>509</v>
      </c>
      <c r="L2647" s="15">
        <v>509</v>
      </c>
      <c r="M2647" s="15">
        <v>1018</v>
      </c>
      <c r="O2647" s="13"/>
      <c r="P2647" s="13"/>
    </row>
    <row r="2648" spans="1:16" ht="12.9" customHeight="1" x14ac:dyDescent="0.2">
      <c r="A2648" s="11" t="str">
        <f t="shared" si="51"/>
        <v>MORNINGTON ISLAND2012</v>
      </c>
      <c r="B2648" s="3" t="s">
        <v>168</v>
      </c>
      <c r="C2648" s="12">
        <v>2012</v>
      </c>
      <c r="E2648" s="13">
        <v>511</v>
      </c>
      <c r="F2648" s="13">
        <v>511</v>
      </c>
      <c r="G2648" s="13">
        <v>1022</v>
      </c>
      <c r="H2648" s="13">
        <v>0</v>
      </c>
      <c r="I2648" s="13">
        <v>0</v>
      </c>
      <c r="J2648" s="13">
        <v>0</v>
      </c>
      <c r="K2648" s="15">
        <v>511</v>
      </c>
      <c r="L2648" s="15">
        <v>511</v>
      </c>
      <c r="M2648" s="15">
        <v>1022</v>
      </c>
      <c r="O2648" s="13"/>
      <c r="P2648" s="13"/>
    </row>
    <row r="2649" spans="1:16" ht="12.9" customHeight="1" x14ac:dyDescent="0.2">
      <c r="A2649" s="11" t="str">
        <f t="shared" si="51"/>
        <v>MORNINGTON ISLAND2013</v>
      </c>
      <c r="B2649" s="95" t="s">
        <v>168</v>
      </c>
      <c r="C2649" s="88">
        <v>2013</v>
      </c>
      <c r="D2649" s="89"/>
      <c r="E2649" s="15">
        <v>455</v>
      </c>
      <c r="F2649" s="15">
        <v>456</v>
      </c>
      <c r="G2649" s="15">
        <v>911</v>
      </c>
      <c r="H2649" s="90">
        <v>0</v>
      </c>
      <c r="I2649" s="90">
        <v>0</v>
      </c>
      <c r="J2649" s="15">
        <v>0</v>
      </c>
      <c r="K2649" s="15">
        <v>455</v>
      </c>
      <c r="L2649" s="15">
        <v>456</v>
      </c>
      <c r="M2649" s="15">
        <v>911</v>
      </c>
      <c r="O2649" s="13"/>
      <c r="P2649" s="13"/>
    </row>
    <row r="2650" spans="1:16" ht="12.9" customHeight="1" x14ac:dyDescent="0.2">
      <c r="A2650" s="11" t="str">
        <f t="shared" si="51"/>
        <v>MORNINGTON ISLAND2014</v>
      </c>
      <c r="B2650" s="93" t="s">
        <v>168</v>
      </c>
      <c r="C2650" s="88">
        <v>2014</v>
      </c>
      <c r="D2650" s="89"/>
      <c r="E2650" s="15">
        <v>416</v>
      </c>
      <c r="F2650" s="15">
        <v>415</v>
      </c>
      <c r="G2650" s="15">
        <v>831</v>
      </c>
      <c r="H2650" s="15">
        <v>0</v>
      </c>
      <c r="I2650" s="15">
        <v>0</v>
      </c>
      <c r="J2650" s="15">
        <v>0</v>
      </c>
      <c r="K2650" s="15">
        <v>416</v>
      </c>
      <c r="L2650" s="15">
        <v>415</v>
      </c>
      <c r="M2650" s="15">
        <v>831</v>
      </c>
      <c r="O2650" s="13"/>
      <c r="P2650" s="13"/>
    </row>
    <row r="2651" spans="1:16" ht="12.9" customHeight="1" x14ac:dyDescent="0.2">
      <c r="A2651" s="11" t="str">
        <f t="shared" si="51"/>
        <v>MORNINGTON ISLAND2015</v>
      </c>
      <c r="B2651" s="91" t="s">
        <v>168</v>
      </c>
      <c r="C2651" s="88">
        <v>2015</v>
      </c>
      <c r="D2651" s="89"/>
      <c r="E2651" s="15">
        <v>447</v>
      </c>
      <c r="F2651" s="15">
        <v>447</v>
      </c>
      <c r="G2651" s="15">
        <v>894</v>
      </c>
      <c r="H2651" s="90">
        <v>0</v>
      </c>
      <c r="I2651" s="90">
        <v>0</v>
      </c>
      <c r="J2651" s="15">
        <v>0</v>
      </c>
      <c r="K2651" s="15">
        <v>447</v>
      </c>
      <c r="L2651" s="15">
        <v>447</v>
      </c>
      <c r="M2651" s="15">
        <v>894</v>
      </c>
      <c r="O2651" s="13"/>
      <c r="P2651" s="13"/>
    </row>
    <row r="2652" spans="1:16" ht="12.9" customHeight="1" x14ac:dyDescent="0.2">
      <c r="A2652" s="11" t="str">
        <f t="shared" si="51"/>
        <v>MORNINGTON ISLAND2016</v>
      </c>
      <c r="B2652" s="93" t="s">
        <v>168</v>
      </c>
      <c r="C2652" s="88">
        <v>2016</v>
      </c>
      <c r="D2652" s="89"/>
      <c r="E2652" s="15">
        <v>541</v>
      </c>
      <c r="F2652" s="15">
        <v>545</v>
      </c>
      <c r="G2652" s="15">
        <v>1086</v>
      </c>
      <c r="H2652" s="15">
        <v>0</v>
      </c>
      <c r="I2652" s="15">
        <v>0</v>
      </c>
      <c r="J2652" s="15">
        <v>0</v>
      </c>
      <c r="K2652" s="15">
        <v>541</v>
      </c>
      <c r="L2652" s="15">
        <v>545</v>
      </c>
      <c r="M2652" s="15">
        <v>1086</v>
      </c>
      <c r="O2652" s="13"/>
      <c r="P2652" s="13"/>
    </row>
    <row r="2653" spans="1:16" ht="12.9" customHeight="1" x14ac:dyDescent="0.2">
      <c r="A2653" s="11" t="str">
        <f t="shared" si="51"/>
        <v>MORNINGTON ISLAND2017</v>
      </c>
      <c r="B2653" s="3" t="s">
        <v>168</v>
      </c>
      <c r="C2653" s="12">
        <v>2017</v>
      </c>
      <c r="E2653" s="13">
        <v>462</v>
      </c>
      <c r="F2653" s="13">
        <v>460</v>
      </c>
      <c r="G2653" s="13">
        <v>922</v>
      </c>
      <c r="H2653" s="13">
        <v>0</v>
      </c>
      <c r="I2653" s="13">
        <v>0</v>
      </c>
      <c r="J2653" s="13">
        <v>0</v>
      </c>
      <c r="K2653" s="15">
        <v>462</v>
      </c>
      <c r="L2653" s="15">
        <v>460</v>
      </c>
      <c r="M2653" s="15">
        <v>922</v>
      </c>
      <c r="O2653" s="13"/>
      <c r="P2653" s="13"/>
    </row>
    <row r="2654" spans="1:16" ht="12.9" customHeight="1" x14ac:dyDescent="0.2">
      <c r="A2654" s="11" t="str">
        <f t="shared" si="51"/>
        <v>MORNINGTON ISLAND2018</v>
      </c>
      <c r="B2654" s="3" t="s">
        <v>168</v>
      </c>
      <c r="C2654" s="12">
        <v>2018</v>
      </c>
      <c r="E2654" s="13">
        <v>500</v>
      </c>
      <c r="F2654" s="13">
        <v>501</v>
      </c>
      <c r="G2654" s="13">
        <v>1001</v>
      </c>
      <c r="H2654" s="13">
        <v>0</v>
      </c>
      <c r="I2654" s="13">
        <v>0</v>
      </c>
      <c r="J2654" s="13">
        <v>0</v>
      </c>
      <c r="K2654" s="15">
        <v>500</v>
      </c>
      <c r="L2654" s="15">
        <v>501</v>
      </c>
      <c r="M2654" s="15">
        <v>1001</v>
      </c>
      <c r="O2654" s="13"/>
      <c r="P2654" s="13"/>
    </row>
    <row r="2655" spans="1:16" ht="12.9" customHeight="1" x14ac:dyDescent="0.2">
      <c r="A2655" s="11" t="str">
        <f t="shared" si="51"/>
        <v>MORNINGTON ISLAND2019</v>
      </c>
      <c r="B2655" s="95" t="s">
        <v>168</v>
      </c>
      <c r="C2655" s="88">
        <v>2019</v>
      </c>
      <c r="D2655" s="89"/>
      <c r="E2655" s="15">
        <v>496</v>
      </c>
      <c r="F2655" s="15">
        <v>496</v>
      </c>
      <c r="G2655" s="15">
        <v>992</v>
      </c>
      <c r="H2655" s="90">
        <v>0</v>
      </c>
      <c r="I2655" s="90">
        <v>0</v>
      </c>
      <c r="J2655" s="15">
        <v>0</v>
      </c>
      <c r="K2655" s="15">
        <v>496</v>
      </c>
      <c r="L2655" s="15">
        <v>496</v>
      </c>
      <c r="M2655" s="15">
        <v>992</v>
      </c>
      <c r="O2655" s="13"/>
      <c r="P2655" s="13"/>
    </row>
    <row r="2656" spans="1:16" ht="12.9" customHeight="1" x14ac:dyDescent="0.2">
      <c r="A2656" s="11" t="str">
        <f t="shared" si="51"/>
        <v>MORNINGTON ISLAND2020</v>
      </c>
      <c r="B2656" s="95" t="s">
        <v>168</v>
      </c>
      <c r="C2656" s="88">
        <v>2020</v>
      </c>
      <c r="D2656" s="89"/>
      <c r="E2656" s="15">
        <v>501</v>
      </c>
      <c r="F2656" s="15">
        <v>501</v>
      </c>
      <c r="G2656" s="15">
        <v>1002</v>
      </c>
      <c r="H2656" s="90">
        <v>0</v>
      </c>
      <c r="I2656" s="90">
        <v>0</v>
      </c>
      <c r="J2656" s="15">
        <v>0</v>
      </c>
      <c r="K2656" s="15">
        <v>501</v>
      </c>
      <c r="L2656" s="15">
        <v>501</v>
      </c>
      <c r="M2656" s="15">
        <v>1002</v>
      </c>
      <c r="O2656" s="13"/>
      <c r="P2656" s="13"/>
    </row>
    <row r="2657" spans="1:16" ht="12.9" customHeight="1" x14ac:dyDescent="0.2">
      <c r="A2657" s="11" t="str">
        <f t="shared" si="51"/>
        <v>MORNINGTON ISLAND2021</v>
      </c>
      <c r="B2657" s="3" t="s">
        <v>168</v>
      </c>
      <c r="C2657" s="12">
        <v>2021</v>
      </c>
      <c r="E2657" s="13">
        <v>521</v>
      </c>
      <c r="F2657" s="13">
        <v>520</v>
      </c>
      <c r="G2657" s="13">
        <v>1041</v>
      </c>
      <c r="H2657" s="13">
        <v>0</v>
      </c>
      <c r="I2657" s="13">
        <v>0</v>
      </c>
      <c r="J2657" s="13">
        <v>0</v>
      </c>
      <c r="K2657" s="15">
        <v>521</v>
      </c>
      <c r="L2657" s="15">
        <v>520</v>
      </c>
      <c r="M2657" s="15">
        <v>1041</v>
      </c>
      <c r="O2657" s="13"/>
      <c r="P2657" s="13"/>
    </row>
    <row r="2658" spans="1:16" ht="12.9" customHeight="1" x14ac:dyDescent="0.2">
      <c r="A2658" s="11" t="str">
        <f t="shared" si="51"/>
        <v>MORNINGTON ISLAND2022</v>
      </c>
      <c r="B2658" s="93" t="s">
        <v>168</v>
      </c>
      <c r="C2658" s="88">
        <v>2022</v>
      </c>
      <c r="D2658" s="89"/>
      <c r="E2658" s="15">
        <v>524</v>
      </c>
      <c r="F2658" s="15">
        <v>524</v>
      </c>
      <c r="G2658" s="15">
        <v>1048</v>
      </c>
      <c r="H2658" s="15">
        <v>0</v>
      </c>
      <c r="I2658" s="15">
        <v>0</v>
      </c>
      <c r="J2658" s="15">
        <v>0</v>
      </c>
      <c r="K2658" s="15">
        <v>524</v>
      </c>
      <c r="L2658" s="15">
        <v>524</v>
      </c>
      <c r="M2658" s="15">
        <v>1048</v>
      </c>
      <c r="O2658" s="13"/>
      <c r="P2658" s="13"/>
    </row>
    <row r="2659" spans="1:16" ht="12.9" customHeight="1" x14ac:dyDescent="0.2">
      <c r="A2659" s="11" t="str">
        <f t="shared" si="51"/>
        <v>MORNINGTON ISLAND2023</v>
      </c>
      <c r="B2659" s="3" t="s">
        <v>168</v>
      </c>
      <c r="C2659" s="12">
        <v>2023</v>
      </c>
      <c r="E2659" s="13">
        <v>631</v>
      </c>
      <c r="F2659" s="13">
        <v>644</v>
      </c>
      <c r="G2659" s="13">
        <v>1275</v>
      </c>
      <c r="H2659" s="13">
        <v>0</v>
      </c>
      <c r="I2659" s="13">
        <v>0</v>
      </c>
      <c r="J2659" s="13">
        <v>0</v>
      </c>
      <c r="K2659" s="15">
        <v>631</v>
      </c>
      <c r="L2659" s="15">
        <v>644</v>
      </c>
      <c r="M2659" s="15">
        <v>1275</v>
      </c>
      <c r="O2659" s="13"/>
      <c r="P2659" s="13"/>
    </row>
    <row r="2660" spans="1:16" ht="12.9" customHeight="1" x14ac:dyDescent="0.2">
      <c r="A2660" s="11" t="str">
        <f t="shared" si="51"/>
        <v>MORNINGTON ISLAND2024</v>
      </c>
      <c r="B2660" s="3" t="s">
        <v>168</v>
      </c>
      <c r="C2660" s="12">
        <v>2024</v>
      </c>
      <c r="E2660" s="13">
        <v>639</v>
      </c>
      <c r="F2660" s="13">
        <v>633</v>
      </c>
      <c r="G2660" s="13">
        <v>1272</v>
      </c>
      <c r="H2660" s="13">
        <v>0</v>
      </c>
      <c r="I2660" s="13">
        <v>0</v>
      </c>
      <c r="J2660" s="13">
        <v>0</v>
      </c>
      <c r="K2660" s="15">
        <v>639</v>
      </c>
      <c r="L2660" s="15">
        <v>633</v>
      </c>
      <c r="M2660" s="15">
        <v>1272</v>
      </c>
      <c r="O2660" s="13"/>
      <c r="P2660" s="13"/>
    </row>
    <row r="2661" spans="1:16" ht="12.9" customHeight="1" x14ac:dyDescent="0.2">
      <c r="A2661" s="11" t="str">
        <f t="shared" si="51"/>
        <v>MORUYA1985</v>
      </c>
      <c r="B2661" s="95" t="s">
        <v>153</v>
      </c>
      <c r="C2661" s="88">
        <v>1985</v>
      </c>
      <c r="D2661" s="89"/>
      <c r="E2661" s="15">
        <v>604</v>
      </c>
      <c r="F2661" s="15">
        <v>614</v>
      </c>
      <c r="G2661" s="15">
        <v>1218</v>
      </c>
      <c r="H2661" s="90">
        <v>0</v>
      </c>
      <c r="I2661" s="90">
        <v>0</v>
      </c>
      <c r="J2661" s="15">
        <v>0</v>
      </c>
      <c r="K2661" s="15">
        <v>604</v>
      </c>
      <c r="L2661" s="15">
        <v>614</v>
      </c>
      <c r="M2661" s="15">
        <v>1218</v>
      </c>
      <c r="O2661" s="13"/>
      <c r="P2661" s="13"/>
    </row>
    <row r="2662" spans="1:16" ht="12.9" customHeight="1" x14ac:dyDescent="0.2">
      <c r="A2662" s="11" t="str">
        <f t="shared" si="51"/>
        <v>MORUYA1986</v>
      </c>
      <c r="B2662" s="3" t="s">
        <v>153</v>
      </c>
      <c r="C2662" s="12">
        <v>1986</v>
      </c>
      <c r="E2662" s="13">
        <v>463</v>
      </c>
      <c r="F2662" s="13">
        <v>468</v>
      </c>
      <c r="G2662" s="13">
        <v>931</v>
      </c>
      <c r="H2662" s="13">
        <v>0</v>
      </c>
      <c r="I2662" s="13">
        <v>0</v>
      </c>
      <c r="J2662" s="13">
        <v>0</v>
      </c>
      <c r="K2662" s="15">
        <v>463</v>
      </c>
      <c r="L2662" s="15">
        <v>468</v>
      </c>
      <c r="M2662" s="15">
        <v>931</v>
      </c>
      <c r="O2662" s="13"/>
      <c r="P2662" s="13"/>
    </row>
    <row r="2663" spans="1:16" ht="12.9" customHeight="1" x14ac:dyDescent="0.2">
      <c r="A2663" s="11" t="str">
        <f t="shared" si="51"/>
        <v>MORUYA1987</v>
      </c>
      <c r="B2663" s="95" t="s">
        <v>153</v>
      </c>
      <c r="C2663" s="88">
        <v>1987</v>
      </c>
      <c r="D2663" s="89"/>
      <c r="E2663" s="15">
        <v>446</v>
      </c>
      <c r="F2663" s="15">
        <v>431</v>
      </c>
      <c r="G2663" s="15">
        <v>877</v>
      </c>
      <c r="H2663" s="90">
        <v>0</v>
      </c>
      <c r="I2663" s="90">
        <v>0</v>
      </c>
      <c r="J2663" s="15">
        <v>0</v>
      </c>
      <c r="K2663" s="15">
        <v>446</v>
      </c>
      <c r="L2663" s="15">
        <v>431</v>
      </c>
      <c r="M2663" s="15">
        <v>877</v>
      </c>
      <c r="O2663" s="13"/>
      <c r="P2663" s="13"/>
    </row>
    <row r="2664" spans="1:16" ht="12.9" customHeight="1" x14ac:dyDescent="0.2">
      <c r="A2664" s="11" t="str">
        <f t="shared" si="51"/>
        <v>MORUYA1988</v>
      </c>
      <c r="B2664" s="95" t="s">
        <v>153</v>
      </c>
      <c r="C2664" s="88">
        <v>1988</v>
      </c>
      <c r="D2664" s="89"/>
      <c r="E2664" s="15">
        <v>504</v>
      </c>
      <c r="F2664" s="15">
        <v>502</v>
      </c>
      <c r="G2664" s="15">
        <v>1006</v>
      </c>
      <c r="H2664" s="90">
        <v>0</v>
      </c>
      <c r="I2664" s="90">
        <v>0</v>
      </c>
      <c r="J2664" s="15">
        <v>0</v>
      </c>
      <c r="K2664" s="15">
        <v>504</v>
      </c>
      <c r="L2664" s="15">
        <v>502</v>
      </c>
      <c r="M2664" s="15">
        <v>1006</v>
      </c>
      <c r="O2664" s="13"/>
      <c r="P2664" s="13"/>
    </row>
    <row r="2665" spans="1:16" ht="12.9" customHeight="1" x14ac:dyDescent="0.2">
      <c r="A2665" s="11" t="str">
        <f t="shared" si="51"/>
        <v>MORUYA1989</v>
      </c>
      <c r="B2665" s="95" t="s">
        <v>153</v>
      </c>
      <c r="C2665" s="88">
        <v>1989</v>
      </c>
      <c r="D2665" s="89"/>
      <c r="E2665" s="15">
        <v>610</v>
      </c>
      <c r="F2665" s="15">
        <v>614</v>
      </c>
      <c r="G2665" s="15">
        <v>1224</v>
      </c>
      <c r="H2665" s="90">
        <v>0</v>
      </c>
      <c r="I2665" s="90">
        <v>0</v>
      </c>
      <c r="J2665" s="15">
        <v>0</v>
      </c>
      <c r="K2665" s="15">
        <v>610</v>
      </c>
      <c r="L2665" s="15">
        <v>614</v>
      </c>
      <c r="M2665" s="15">
        <v>1224</v>
      </c>
      <c r="O2665" s="13"/>
      <c r="P2665" s="13"/>
    </row>
    <row r="2666" spans="1:16" ht="12.9" customHeight="1" x14ac:dyDescent="0.2">
      <c r="A2666" s="11" t="str">
        <f t="shared" si="51"/>
        <v>MORUYA1990</v>
      </c>
      <c r="B2666" s="3" t="s">
        <v>153</v>
      </c>
      <c r="C2666" s="12">
        <v>1990</v>
      </c>
      <c r="E2666" s="13">
        <v>1230</v>
      </c>
      <c r="F2666" s="13">
        <v>1200</v>
      </c>
      <c r="G2666" s="13">
        <v>2430</v>
      </c>
      <c r="H2666" s="13">
        <v>0</v>
      </c>
      <c r="I2666" s="13">
        <v>0</v>
      </c>
      <c r="J2666" s="13">
        <v>0</v>
      </c>
      <c r="K2666" s="15">
        <v>1230</v>
      </c>
      <c r="L2666" s="15">
        <v>1200</v>
      </c>
      <c r="M2666" s="15">
        <v>2430</v>
      </c>
      <c r="O2666" s="13"/>
      <c r="P2666" s="13"/>
    </row>
    <row r="2667" spans="1:16" ht="12.9" customHeight="1" x14ac:dyDescent="0.2">
      <c r="A2667" s="11" t="str">
        <f t="shared" si="51"/>
        <v>MORUYA1991</v>
      </c>
      <c r="B2667" s="3" t="s">
        <v>153</v>
      </c>
      <c r="C2667" s="12">
        <v>1991</v>
      </c>
      <c r="E2667" s="13">
        <v>1130</v>
      </c>
      <c r="F2667" s="13">
        <v>1131</v>
      </c>
      <c r="G2667" s="13">
        <v>2261</v>
      </c>
      <c r="H2667" s="13">
        <v>0</v>
      </c>
      <c r="I2667" s="13">
        <v>0</v>
      </c>
      <c r="J2667" s="13">
        <v>0</v>
      </c>
      <c r="K2667" s="15">
        <v>1130</v>
      </c>
      <c r="L2667" s="15">
        <v>1131</v>
      </c>
      <c r="M2667" s="15">
        <v>2261</v>
      </c>
      <c r="O2667" s="13"/>
      <c r="P2667" s="13"/>
    </row>
    <row r="2668" spans="1:16" ht="12.9" customHeight="1" x14ac:dyDescent="0.2">
      <c r="A2668" s="11" t="str">
        <f t="shared" si="51"/>
        <v>MORUYA1992</v>
      </c>
      <c r="B2668" s="95" t="s">
        <v>153</v>
      </c>
      <c r="C2668" s="88">
        <v>1992</v>
      </c>
      <c r="D2668" s="89"/>
      <c r="E2668" s="15">
        <v>1331</v>
      </c>
      <c r="F2668" s="15">
        <v>1314</v>
      </c>
      <c r="G2668" s="15">
        <v>2645</v>
      </c>
      <c r="H2668" s="90">
        <v>0</v>
      </c>
      <c r="I2668" s="90">
        <v>0</v>
      </c>
      <c r="J2668" s="15">
        <v>0</v>
      </c>
      <c r="K2668" s="15">
        <v>1331</v>
      </c>
      <c r="L2668" s="15">
        <v>1314</v>
      </c>
      <c r="M2668" s="15">
        <v>2645</v>
      </c>
      <c r="O2668" s="13"/>
      <c r="P2668" s="13"/>
    </row>
    <row r="2669" spans="1:16" ht="12.9" customHeight="1" x14ac:dyDescent="0.2">
      <c r="A2669" s="11" t="str">
        <f t="shared" si="51"/>
        <v>MORUYA1993</v>
      </c>
      <c r="B2669" s="3" t="s">
        <v>153</v>
      </c>
      <c r="C2669" s="12">
        <v>1993</v>
      </c>
      <c r="E2669" s="13">
        <v>1299</v>
      </c>
      <c r="F2669" s="13">
        <v>1304</v>
      </c>
      <c r="G2669" s="13">
        <v>2603</v>
      </c>
      <c r="H2669" s="13">
        <v>0</v>
      </c>
      <c r="I2669" s="13">
        <v>0</v>
      </c>
      <c r="J2669" s="13">
        <v>0</v>
      </c>
      <c r="K2669" s="15">
        <v>1299</v>
      </c>
      <c r="L2669" s="15">
        <v>1304</v>
      </c>
      <c r="M2669" s="15">
        <v>2603</v>
      </c>
      <c r="O2669" s="13"/>
      <c r="P2669" s="13"/>
    </row>
    <row r="2670" spans="1:16" ht="12.9" customHeight="1" x14ac:dyDescent="0.2">
      <c r="A2670" s="11" t="str">
        <f t="shared" si="51"/>
        <v>MORUYA1994</v>
      </c>
      <c r="B2670" s="3" t="s">
        <v>153</v>
      </c>
      <c r="C2670" s="12">
        <v>1994</v>
      </c>
      <c r="E2670" s="13">
        <v>1280</v>
      </c>
      <c r="F2670" s="13">
        <v>1281</v>
      </c>
      <c r="G2670" s="13">
        <v>2561</v>
      </c>
      <c r="H2670" s="13">
        <v>0</v>
      </c>
      <c r="I2670" s="13">
        <v>0</v>
      </c>
      <c r="J2670" s="13">
        <v>0</v>
      </c>
      <c r="K2670" s="15">
        <v>1280</v>
      </c>
      <c r="L2670" s="15">
        <v>1281</v>
      </c>
      <c r="M2670" s="15">
        <v>2561</v>
      </c>
      <c r="O2670" s="13"/>
      <c r="P2670" s="13"/>
    </row>
    <row r="2671" spans="1:16" ht="12.9" customHeight="1" x14ac:dyDescent="0.2">
      <c r="A2671" s="11" t="str">
        <f t="shared" si="51"/>
        <v>MORUYA1995</v>
      </c>
      <c r="B2671" s="3" t="s">
        <v>153</v>
      </c>
      <c r="C2671" s="12">
        <v>1995</v>
      </c>
      <c r="E2671" s="13">
        <v>1972</v>
      </c>
      <c r="F2671" s="13">
        <v>1975</v>
      </c>
      <c r="G2671" s="13">
        <v>3947</v>
      </c>
      <c r="H2671" s="13">
        <v>0</v>
      </c>
      <c r="I2671" s="13">
        <v>0</v>
      </c>
      <c r="J2671" s="13">
        <v>0</v>
      </c>
      <c r="K2671" s="15">
        <v>1972</v>
      </c>
      <c r="L2671" s="15">
        <v>1975</v>
      </c>
      <c r="M2671" s="15">
        <v>3947</v>
      </c>
      <c r="O2671" s="13"/>
      <c r="P2671" s="13"/>
    </row>
    <row r="2672" spans="1:16" ht="12.9" customHeight="1" x14ac:dyDescent="0.2">
      <c r="A2672" s="11" t="str">
        <f t="shared" si="51"/>
        <v>MORUYA1996</v>
      </c>
      <c r="B2672" s="3" t="s">
        <v>153</v>
      </c>
      <c r="C2672" s="12">
        <v>1996</v>
      </c>
      <c r="E2672" s="13">
        <v>2013</v>
      </c>
      <c r="F2672" s="13">
        <v>2008</v>
      </c>
      <c r="G2672" s="13">
        <v>4021</v>
      </c>
      <c r="H2672" s="13">
        <v>0</v>
      </c>
      <c r="I2672" s="13">
        <v>0</v>
      </c>
      <c r="J2672" s="13">
        <v>0</v>
      </c>
      <c r="K2672" s="15">
        <v>2013</v>
      </c>
      <c r="L2672" s="15">
        <v>2008</v>
      </c>
      <c r="M2672" s="15">
        <v>4021</v>
      </c>
      <c r="O2672" s="13"/>
      <c r="P2672" s="13"/>
    </row>
    <row r="2673" spans="1:16" ht="12.9" customHeight="1" x14ac:dyDescent="0.2">
      <c r="A2673" s="11" t="str">
        <f t="shared" si="51"/>
        <v>MORUYA1997</v>
      </c>
      <c r="B2673" s="3" t="s">
        <v>153</v>
      </c>
      <c r="C2673" s="12">
        <v>1997</v>
      </c>
      <c r="E2673" s="13">
        <v>1835</v>
      </c>
      <c r="F2673" s="13">
        <v>1838</v>
      </c>
      <c r="G2673" s="13">
        <v>3673</v>
      </c>
      <c r="H2673" s="13">
        <v>0</v>
      </c>
      <c r="I2673" s="13">
        <v>0</v>
      </c>
      <c r="J2673" s="13">
        <v>0</v>
      </c>
      <c r="K2673" s="15">
        <v>1835</v>
      </c>
      <c r="L2673" s="15">
        <v>1838</v>
      </c>
      <c r="M2673" s="15">
        <v>3673</v>
      </c>
      <c r="O2673" s="13"/>
      <c r="P2673" s="13"/>
    </row>
    <row r="2674" spans="1:16" ht="12.9" customHeight="1" x14ac:dyDescent="0.2">
      <c r="A2674" s="11" t="str">
        <f t="shared" si="51"/>
        <v>MORUYA1998</v>
      </c>
      <c r="B2674" s="91" t="s">
        <v>153</v>
      </c>
      <c r="C2674" s="88">
        <v>1998</v>
      </c>
      <c r="D2674" s="89"/>
      <c r="E2674" s="15">
        <v>1947</v>
      </c>
      <c r="F2674" s="15">
        <v>1950</v>
      </c>
      <c r="G2674" s="15">
        <v>3897</v>
      </c>
      <c r="H2674" s="90">
        <v>0</v>
      </c>
      <c r="I2674" s="90">
        <v>0</v>
      </c>
      <c r="J2674" s="15">
        <v>0</v>
      </c>
      <c r="K2674" s="15">
        <v>1947</v>
      </c>
      <c r="L2674" s="15">
        <v>1950</v>
      </c>
      <c r="M2674" s="15">
        <v>3897</v>
      </c>
      <c r="O2674" s="13"/>
      <c r="P2674" s="13"/>
    </row>
    <row r="2675" spans="1:16" ht="12.9" customHeight="1" x14ac:dyDescent="0.2">
      <c r="A2675" s="11" t="str">
        <f t="shared" si="51"/>
        <v>MORUYA1999</v>
      </c>
      <c r="B2675" s="95" t="s">
        <v>153</v>
      </c>
      <c r="C2675" s="88">
        <v>1999</v>
      </c>
      <c r="D2675" s="89"/>
      <c r="E2675" s="15">
        <v>1847</v>
      </c>
      <c r="F2675" s="15">
        <v>1857</v>
      </c>
      <c r="G2675" s="15">
        <v>3704</v>
      </c>
      <c r="H2675" s="90">
        <v>0</v>
      </c>
      <c r="I2675" s="90">
        <v>0</v>
      </c>
      <c r="J2675" s="15">
        <v>0</v>
      </c>
      <c r="K2675" s="15">
        <v>1847</v>
      </c>
      <c r="L2675" s="15">
        <v>1857</v>
      </c>
      <c r="M2675" s="15">
        <v>3704</v>
      </c>
      <c r="O2675" s="13"/>
      <c r="P2675" s="13"/>
    </row>
    <row r="2676" spans="1:16" ht="12.9" customHeight="1" x14ac:dyDescent="0.2">
      <c r="A2676" s="11" t="str">
        <f t="shared" si="51"/>
        <v>MORUYA2000</v>
      </c>
      <c r="B2676" s="3" t="s">
        <v>153</v>
      </c>
      <c r="C2676" s="12">
        <v>2000</v>
      </c>
      <c r="E2676" s="13">
        <v>1835</v>
      </c>
      <c r="F2676" s="13">
        <v>1836</v>
      </c>
      <c r="G2676" s="13">
        <v>3671</v>
      </c>
      <c r="H2676" s="13">
        <v>0</v>
      </c>
      <c r="I2676" s="13">
        <v>0</v>
      </c>
      <c r="J2676" s="13">
        <v>0</v>
      </c>
      <c r="K2676" s="15">
        <v>1835</v>
      </c>
      <c r="L2676" s="15">
        <v>1836</v>
      </c>
      <c r="M2676" s="15">
        <v>3671</v>
      </c>
      <c r="O2676" s="13"/>
      <c r="P2676" s="13"/>
    </row>
    <row r="2677" spans="1:16" ht="12.9" customHeight="1" x14ac:dyDescent="0.2">
      <c r="A2677" s="11" t="str">
        <f t="shared" si="51"/>
        <v>MORUYA2001</v>
      </c>
      <c r="B2677" s="95" t="s">
        <v>153</v>
      </c>
      <c r="C2677" s="88">
        <v>2001</v>
      </c>
      <c r="D2677" s="89"/>
      <c r="E2677" s="15">
        <v>1253</v>
      </c>
      <c r="F2677" s="15">
        <v>1254</v>
      </c>
      <c r="G2677" s="15">
        <v>2507</v>
      </c>
      <c r="H2677" s="90">
        <v>0</v>
      </c>
      <c r="I2677" s="90">
        <v>0</v>
      </c>
      <c r="J2677" s="15">
        <v>0</v>
      </c>
      <c r="K2677" s="15">
        <v>1253</v>
      </c>
      <c r="L2677" s="15">
        <v>1254</v>
      </c>
      <c r="M2677" s="15">
        <v>2507</v>
      </c>
      <c r="O2677" s="13"/>
      <c r="P2677" s="13"/>
    </row>
    <row r="2678" spans="1:16" ht="12.9" customHeight="1" x14ac:dyDescent="0.2">
      <c r="A2678" s="11" t="str">
        <f t="shared" si="51"/>
        <v>MORUYA2002</v>
      </c>
      <c r="B2678" s="3" t="s">
        <v>153</v>
      </c>
      <c r="C2678" s="12">
        <v>2002</v>
      </c>
      <c r="E2678" s="13">
        <v>1336</v>
      </c>
      <c r="F2678" s="13">
        <v>1336</v>
      </c>
      <c r="G2678" s="13">
        <v>2672</v>
      </c>
      <c r="H2678" s="13">
        <v>0</v>
      </c>
      <c r="I2678" s="13">
        <v>0</v>
      </c>
      <c r="J2678" s="13">
        <v>0</v>
      </c>
      <c r="K2678" s="15">
        <v>1336</v>
      </c>
      <c r="L2678" s="15">
        <v>1336</v>
      </c>
      <c r="M2678" s="15">
        <v>2672</v>
      </c>
      <c r="O2678" s="13"/>
      <c r="P2678" s="13"/>
    </row>
    <row r="2679" spans="1:16" ht="12.9" customHeight="1" x14ac:dyDescent="0.2">
      <c r="A2679" s="11" t="str">
        <f t="shared" si="51"/>
        <v>MORUYA2003</v>
      </c>
      <c r="B2679" s="3" t="s">
        <v>153</v>
      </c>
      <c r="C2679" s="12">
        <v>2003</v>
      </c>
      <c r="E2679" s="13">
        <v>1103</v>
      </c>
      <c r="F2679" s="13">
        <v>1102</v>
      </c>
      <c r="G2679" s="13">
        <v>2205</v>
      </c>
      <c r="H2679" s="13">
        <v>0</v>
      </c>
      <c r="I2679" s="13">
        <v>0</v>
      </c>
      <c r="J2679" s="13">
        <v>0</v>
      </c>
      <c r="K2679" s="15">
        <v>1103</v>
      </c>
      <c r="L2679" s="15">
        <v>1102</v>
      </c>
      <c r="M2679" s="15">
        <v>2205</v>
      </c>
      <c r="O2679" s="13"/>
      <c r="P2679" s="13"/>
    </row>
    <row r="2680" spans="1:16" ht="12.9" customHeight="1" x14ac:dyDescent="0.2">
      <c r="A2680" s="11" t="str">
        <f t="shared" si="51"/>
        <v>MORUYA2004</v>
      </c>
      <c r="B2680" s="3" t="s">
        <v>153</v>
      </c>
      <c r="C2680" s="12">
        <v>2004</v>
      </c>
      <c r="E2680" s="13">
        <v>1744</v>
      </c>
      <c r="F2680" s="13">
        <v>1745</v>
      </c>
      <c r="G2680" s="13">
        <v>3489</v>
      </c>
      <c r="H2680" s="13">
        <v>0</v>
      </c>
      <c r="I2680" s="13">
        <v>0</v>
      </c>
      <c r="J2680" s="13">
        <v>0</v>
      </c>
      <c r="K2680" s="15">
        <v>1744</v>
      </c>
      <c r="L2680" s="15">
        <v>1745</v>
      </c>
      <c r="M2680" s="15">
        <v>3489</v>
      </c>
      <c r="O2680" s="13"/>
      <c r="P2680" s="13"/>
    </row>
    <row r="2681" spans="1:16" ht="12.9" customHeight="1" x14ac:dyDescent="0.2">
      <c r="A2681" s="11" t="str">
        <f t="shared" si="51"/>
        <v>MORUYA2005</v>
      </c>
      <c r="B2681" s="3" t="s">
        <v>153</v>
      </c>
      <c r="C2681" s="12">
        <v>2005</v>
      </c>
      <c r="E2681" s="13">
        <v>1309</v>
      </c>
      <c r="F2681" s="13">
        <v>1309</v>
      </c>
      <c r="G2681" s="13">
        <v>2618</v>
      </c>
      <c r="H2681" s="13">
        <v>0</v>
      </c>
      <c r="I2681" s="13">
        <v>0</v>
      </c>
      <c r="J2681" s="13">
        <v>0</v>
      </c>
      <c r="K2681" s="15">
        <v>1309</v>
      </c>
      <c r="L2681" s="15">
        <v>1309</v>
      </c>
      <c r="M2681" s="15">
        <v>2618</v>
      </c>
      <c r="O2681" s="13"/>
      <c r="P2681" s="13"/>
    </row>
    <row r="2682" spans="1:16" ht="12.9" customHeight="1" x14ac:dyDescent="0.2">
      <c r="A2682" s="11" t="str">
        <f t="shared" si="51"/>
        <v>MORUYA2006</v>
      </c>
      <c r="B2682" s="3" t="s">
        <v>153</v>
      </c>
      <c r="C2682" s="12">
        <v>2006</v>
      </c>
      <c r="E2682" s="13">
        <v>1338</v>
      </c>
      <c r="F2682" s="13">
        <v>1338</v>
      </c>
      <c r="G2682" s="13">
        <v>2676</v>
      </c>
      <c r="H2682" s="13">
        <v>0</v>
      </c>
      <c r="I2682" s="13">
        <v>0</v>
      </c>
      <c r="J2682" s="13">
        <v>0</v>
      </c>
      <c r="K2682" s="15">
        <v>1338</v>
      </c>
      <c r="L2682" s="15">
        <v>1338</v>
      </c>
      <c r="M2682" s="15">
        <v>2676</v>
      </c>
      <c r="O2682" s="13"/>
      <c r="P2682" s="13"/>
    </row>
    <row r="2683" spans="1:16" ht="12.9" customHeight="1" x14ac:dyDescent="0.2">
      <c r="A2683" s="11" t="str">
        <f t="shared" si="51"/>
        <v>MORUYA2007</v>
      </c>
      <c r="B2683" s="3" t="s">
        <v>153</v>
      </c>
      <c r="C2683" s="12">
        <v>2007</v>
      </c>
      <c r="E2683" s="13">
        <v>1388</v>
      </c>
      <c r="F2683" s="13">
        <v>1385</v>
      </c>
      <c r="G2683" s="13">
        <v>2773</v>
      </c>
      <c r="H2683" s="13">
        <v>0</v>
      </c>
      <c r="I2683" s="13">
        <v>0</v>
      </c>
      <c r="J2683" s="13">
        <v>0</v>
      </c>
      <c r="K2683" s="15">
        <v>1388</v>
      </c>
      <c r="L2683" s="15">
        <v>1385</v>
      </c>
      <c r="M2683" s="15">
        <v>2773</v>
      </c>
      <c r="O2683" s="13"/>
      <c r="P2683" s="13"/>
    </row>
    <row r="2684" spans="1:16" ht="12.9" customHeight="1" x14ac:dyDescent="0.2">
      <c r="A2684" s="11" t="str">
        <f t="shared" si="51"/>
        <v>MORUYA2008</v>
      </c>
      <c r="B2684" s="3" t="s">
        <v>153</v>
      </c>
      <c r="C2684" s="12">
        <v>2008</v>
      </c>
      <c r="E2684" s="13">
        <v>1401</v>
      </c>
      <c r="F2684" s="13">
        <v>1404</v>
      </c>
      <c r="G2684" s="13">
        <v>2805</v>
      </c>
      <c r="H2684" s="13">
        <v>0</v>
      </c>
      <c r="I2684" s="13">
        <v>0</v>
      </c>
      <c r="J2684" s="13">
        <v>0</v>
      </c>
      <c r="K2684" s="15">
        <v>1401</v>
      </c>
      <c r="L2684" s="15">
        <v>1404</v>
      </c>
      <c r="M2684" s="15">
        <v>2805</v>
      </c>
      <c r="O2684" s="13"/>
      <c r="P2684" s="13"/>
    </row>
    <row r="2685" spans="1:16" ht="12.9" customHeight="1" x14ac:dyDescent="0.2">
      <c r="A2685" s="11" t="str">
        <f t="shared" si="51"/>
        <v>MORUYA2009</v>
      </c>
      <c r="B2685" s="3" t="s">
        <v>153</v>
      </c>
      <c r="C2685" s="12">
        <v>2009</v>
      </c>
      <c r="E2685" s="13">
        <v>1453</v>
      </c>
      <c r="F2685" s="13">
        <v>1457</v>
      </c>
      <c r="G2685" s="13">
        <v>2910</v>
      </c>
      <c r="H2685" s="13">
        <v>0</v>
      </c>
      <c r="I2685" s="13">
        <v>0</v>
      </c>
      <c r="J2685" s="13">
        <v>0</v>
      </c>
      <c r="K2685" s="15">
        <v>1453</v>
      </c>
      <c r="L2685" s="15">
        <v>1457</v>
      </c>
      <c r="M2685" s="15">
        <v>2910</v>
      </c>
      <c r="O2685" s="13"/>
      <c r="P2685" s="13"/>
    </row>
    <row r="2686" spans="1:16" ht="12.9" customHeight="1" x14ac:dyDescent="0.2">
      <c r="A2686" s="11" t="str">
        <f t="shared" si="51"/>
        <v>MORUYA2010</v>
      </c>
      <c r="B2686" s="95" t="s">
        <v>153</v>
      </c>
      <c r="C2686" s="88">
        <v>2010</v>
      </c>
      <c r="D2686" s="89"/>
      <c r="E2686" s="15">
        <v>1458</v>
      </c>
      <c r="F2686" s="15">
        <v>1459</v>
      </c>
      <c r="G2686" s="15">
        <v>2917</v>
      </c>
      <c r="H2686" s="90">
        <v>0</v>
      </c>
      <c r="I2686" s="90">
        <v>0</v>
      </c>
      <c r="J2686" s="15">
        <v>0</v>
      </c>
      <c r="K2686" s="15">
        <v>1458</v>
      </c>
      <c r="L2686" s="15">
        <v>1459</v>
      </c>
      <c r="M2686" s="15">
        <v>2917</v>
      </c>
      <c r="O2686" s="13"/>
      <c r="P2686" s="13"/>
    </row>
    <row r="2687" spans="1:16" ht="12.9" customHeight="1" x14ac:dyDescent="0.2">
      <c r="A2687" s="11" t="str">
        <f t="shared" si="51"/>
        <v>MORUYA2011</v>
      </c>
      <c r="B2687" s="3" t="s">
        <v>153</v>
      </c>
      <c r="C2687" s="12">
        <v>2011</v>
      </c>
      <c r="E2687" s="13">
        <v>1349</v>
      </c>
      <c r="F2687" s="13">
        <v>1354</v>
      </c>
      <c r="G2687" s="13">
        <v>2703</v>
      </c>
      <c r="H2687" s="13">
        <v>0</v>
      </c>
      <c r="I2687" s="13">
        <v>0</v>
      </c>
      <c r="J2687" s="13">
        <v>0</v>
      </c>
      <c r="K2687" s="15">
        <v>1349</v>
      </c>
      <c r="L2687" s="15">
        <v>1354</v>
      </c>
      <c r="M2687" s="15">
        <v>2703</v>
      </c>
      <c r="O2687" s="13"/>
      <c r="P2687" s="13"/>
    </row>
    <row r="2688" spans="1:16" ht="12.9" customHeight="1" x14ac:dyDescent="0.2">
      <c r="A2688" s="11" t="str">
        <f t="shared" si="51"/>
        <v>MORUYA2012</v>
      </c>
      <c r="B2688" s="93" t="s">
        <v>153</v>
      </c>
      <c r="C2688" s="12">
        <v>2012</v>
      </c>
      <c r="D2688" s="89"/>
      <c r="E2688" s="94">
        <v>1299</v>
      </c>
      <c r="F2688" s="94">
        <v>1311</v>
      </c>
      <c r="G2688" s="94">
        <v>2610</v>
      </c>
      <c r="H2688" s="94">
        <v>0</v>
      </c>
      <c r="I2688" s="94">
        <v>0</v>
      </c>
      <c r="J2688" s="94">
        <v>0</v>
      </c>
      <c r="K2688" s="15">
        <v>1299</v>
      </c>
      <c r="L2688" s="15">
        <v>1311</v>
      </c>
      <c r="M2688" s="15">
        <v>2610</v>
      </c>
      <c r="O2688" s="13"/>
      <c r="P2688" s="13"/>
    </row>
    <row r="2689" spans="1:16" ht="12.9" customHeight="1" x14ac:dyDescent="0.2">
      <c r="A2689" s="11" t="str">
        <f t="shared" si="51"/>
        <v>MORUYA2013</v>
      </c>
      <c r="B2689" s="3" t="s">
        <v>153</v>
      </c>
      <c r="C2689" s="12">
        <v>2013</v>
      </c>
      <c r="E2689" s="13">
        <v>1274</v>
      </c>
      <c r="F2689" s="13">
        <v>1318</v>
      </c>
      <c r="G2689" s="13">
        <v>2592</v>
      </c>
      <c r="H2689" s="13">
        <v>0</v>
      </c>
      <c r="I2689" s="13">
        <v>0</v>
      </c>
      <c r="J2689" s="13">
        <v>0</v>
      </c>
      <c r="K2689" s="15">
        <v>1274</v>
      </c>
      <c r="L2689" s="15">
        <v>1318</v>
      </c>
      <c r="M2689" s="15">
        <v>2592</v>
      </c>
      <c r="O2689" s="13"/>
      <c r="P2689" s="13"/>
    </row>
    <row r="2690" spans="1:16" ht="12.9" customHeight="1" x14ac:dyDescent="0.2">
      <c r="A2690" s="11" t="str">
        <f t="shared" si="51"/>
        <v>MORUYA2014</v>
      </c>
      <c r="B2690" s="95" t="s">
        <v>153</v>
      </c>
      <c r="C2690" s="88">
        <v>2014</v>
      </c>
      <c r="D2690" s="89"/>
      <c r="E2690" s="15">
        <v>1412</v>
      </c>
      <c r="F2690" s="15">
        <v>1503</v>
      </c>
      <c r="G2690" s="15">
        <v>2915</v>
      </c>
      <c r="H2690" s="90">
        <v>0</v>
      </c>
      <c r="I2690" s="90">
        <v>0</v>
      </c>
      <c r="J2690" s="15">
        <v>0</v>
      </c>
      <c r="K2690" s="15">
        <v>1412</v>
      </c>
      <c r="L2690" s="15">
        <v>1503</v>
      </c>
      <c r="M2690" s="15">
        <v>2915</v>
      </c>
      <c r="O2690" s="13"/>
      <c r="P2690" s="13"/>
    </row>
    <row r="2691" spans="1:16" ht="12.9" customHeight="1" x14ac:dyDescent="0.2">
      <c r="A2691" s="11" t="str">
        <f t="shared" si="51"/>
        <v>MORUYA2015</v>
      </c>
      <c r="B2691" s="3" t="s">
        <v>153</v>
      </c>
      <c r="C2691" s="12">
        <v>2015</v>
      </c>
      <c r="E2691" s="13">
        <v>1273</v>
      </c>
      <c r="F2691" s="13">
        <v>1303</v>
      </c>
      <c r="G2691" s="13">
        <v>2576</v>
      </c>
      <c r="H2691" s="13">
        <v>0</v>
      </c>
      <c r="I2691" s="13">
        <v>0</v>
      </c>
      <c r="J2691" s="13">
        <v>0</v>
      </c>
      <c r="K2691" s="15">
        <v>1273</v>
      </c>
      <c r="L2691" s="15">
        <v>1303</v>
      </c>
      <c r="M2691" s="15">
        <v>2576</v>
      </c>
      <c r="O2691" s="13"/>
      <c r="P2691" s="13"/>
    </row>
    <row r="2692" spans="1:16" ht="12.9" customHeight="1" x14ac:dyDescent="0.2">
      <c r="A2692" s="11" t="str">
        <f t="shared" si="51"/>
        <v>MORUYA2016</v>
      </c>
      <c r="B2692" s="3" t="s">
        <v>153</v>
      </c>
      <c r="C2692" s="12">
        <v>2016</v>
      </c>
      <c r="E2692" s="13">
        <v>1283</v>
      </c>
      <c r="F2692" s="13">
        <v>1343</v>
      </c>
      <c r="G2692" s="13">
        <v>2626</v>
      </c>
      <c r="H2692" s="13">
        <v>0</v>
      </c>
      <c r="I2692" s="13">
        <v>0</v>
      </c>
      <c r="J2692" s="13">
        <v>0</v>
      </c>
      <c r="K2692" s="15">
        <v>1283</v>
      </c>
      <c r="L2692" s="15">
        <v>1343</v>
      </c>
      <c r="M2692" s="15">
        <v>2626</v>
      </c>
      <c r="O2692" s="13"/>
      <c r="P2692" s="13"/>
    </row>
    <row r="2693" spans="1:16" ht="12.9" customHeight="1" x14ac:dyDescent="0.2">
      <c r="A2693" s="11" t="str">
        <f t="shared" si="51"/>
        <v>MORUYA2017</v>
      </c>
      <c r="B2693" s="3" t="s">
        <v>153</v>
      </c>
      <c r="C2693" s="12">
        <v>2017</v>
      </c>
      <c r="E2693" s="13">
        <v>1253</v>
      </c>
      <c r="F2693" s="13">
        <v>1288</v>
      </c>
      <c r="G2693" s="13">
        <v>2541</v>
      </c>
      <c r="H2693" s="13">
        <v>0</v>
      </c>
      <c r="I2693" s="13">
        <v>0</v>
      </c>
      <c r="J2693" s="13">
        <v>0</v>
      </c>
      <c r="K2693" s="15">
        <v>1253</v>
      </c>
      <c r="L2693" s="15">
        <v>1288</v>
      </c>
      <c r="M2693" s="15">
        <v>2541</v>
      </c>
      <c r="O2693" s="13"/>
      <c r="P2693" s="13"/>
    </row>
    <row r="2694" spans="1:16" ht="12.9" customHeight="1" x14ac:dyDescent="0.2">
      <c r="A2694" s="11" t="str">
        <f t="shared" si="51"/>
        <v>MORUYA2018</v>
      </c>
      <c r="B2694" s="95" t="s">
        <v>153</v>
      </c>
      <c r="C2694" s="88">
        <v>2018</v>
      </c>
      <c r="D2694" s="89"/>
      <c r="E2694" s="15">
        <v>1260</v>
      </c>
      <c r="F2694" s="15">
        <v>1261</v>
      </c>
      <c r="G2694" s="15">
        <v>2521</v>
      </c>
      <c r="H2694" s="90">
        <v>0</v>
      </c>
      <c r="I2694" s="90">
        <v>0</v>
      </c>
      <c r="J2694" s="15">
        <v>0</v>
      </c>
      <c r="K2694" s="15">
        <v>1260</v>
      </c>
      <c r="L2694" s="15">
        <v>1261</v>
      </c>
      <c r="M2694" s="15">
        <v>2521</v>
      </c>
      <c r="O2694" s="13"/>
      <c r="P2694" s="13"/>
    </row>
    <row r="2695" spans="1:16" ht="12.9" customHeight="1" x14ac:dyDescent="0.2">
      <c r="A2695" s="11" t="str">
        <f t="shared" ref="A2695:A2758" si="52">CONCATENATE(B2695,C2695)</f>
        <v>MORUYA2019</v>
      </c>
      <c r="B2695" s="3" t="s">
        <v>153</v>
      </c>
      <c r="C2695" s="12">
        <v>2019</v>
      </c>
      <c r="E2695" s="13">
        <v>1357</v>
      </c>
      <c r="F2695" s="13">
        <v>1353</v>
      </c>
      <c r="G2695" s="13">
        <v>2710</v>
      </c>
      <c r="H2695" s="13">
        <v>0</v>
      </c>
      <c r="I2695" s="13">
        <v>0</v>
      </c>
      <c r="J2695" s="13">
        <v>0</v>
      </c>
      <c r="K2695" s="15">
        <v>1357</v>
      </c>
      <c r="L2695" s="15">
        <v>1353</v>
      </c>
      <c r="M2695" s="15">
        <v>2710</v>
      </c>
      <c r="O2695" s="13"/>
      <c r="P2695" s="13"/>
    </row>
    <row r="2696" spans="1:16" ht="12.9" customHeight="1" x14ac:dyDescent="0.2">
      <c r="A2696" s="11" t="str">
        <f t="shared" si="52"/>
        <v>MORUYA2020</v>
      </c>
      <c r="B2696" s="95" t="s">
        <v>153</v>
      </c>
      <c r="C2696" s="88">
        <v>2020</v>
      </c>
      <c r="D2696" s="89"/>
      <c r="E2696" s="15">
        <v>875</v>
      </c>
      <c r="F2696" s="15">
        <v>874</v>
      </c>
      <c r="G2696" s="15">
        <v>1749</v>
      </c>
      <c r="H2696" s="90">
        <v>0</v>
      </c>
      <c r="I2696" s="90">
        <v>0</v>
      </c>
      <c r="J2696" s="15">
        <v>0</v>
      </c>
      <c r="K2696" s="15">
        <v>875</v>
      </c>
      <c r="L2696" s="15">
        <v>874</v>
      </c>
      <c r="M2696" s="15">
        <v>1749</v>
      </c>
      <c r="O2696" s="13"/>
      <c r="P2696" s="13"/>
    </row>
    <row r="2697" spans="1:16" ht="12.9" customHeight="1" x14ac:dyDescent="0.2">
      <c r="A2697" s="11" t="str">
        <f t="shared" si="52"/>
        <v>MORUYA2021</v>
      </c>
      <c r="B2697" s="3" t="s">
        <v>153</v>
      </c>
      <c r="C2697" s="12">
        <v>2021</v>
      </c>
      <c r="E2697" s="13">
        <v>1089</v>
      </c>
      <c r="F2697" s="13">
        <v>1090</v>
      </c>
      <c r="G2697" s="13">
        <v>2179</v>
      </c>
      <c r="H2697" s="13">
        <v>0</v>
      </c>
      <c r="I2697" s="13">
        <v>0</v>
      </c>
      <c r="J2697" s="13">
        <v>0</v>
      </c>
      <c r="K2697" s="15">
        <v>1089</v>
      </c>
      <c r="L2697" s="15">
        <v>1090</v>
      </c>
      <c r="M2697" s="15">
        <v>2179</v>
      </c>
      <c r="O2697" s="13"/>
      <c r="P2697" s="13"/>
    </row>
    <row r="2698" spans="1:16" ht="12.9" customHeight="1" x14ac:dyDescent="0.2">
      <c r="A2698" s="11" t="str">
        <f t="shared" si="52"/>
        <v>MORUYA2022</v>
      </c>
      <c r="B2698" s="3" t="s">
        <v>153</v>
      </c>
      <c r="C2698" s="12">
        <v>2022</v>
      </c>
      <c r="E2698" s="13">
        <v>1410</v>
      </c>
      <c r="F2698" s="13">
        <v>1373</v>
      </c>
      <c r="G2698" s="13">
        <v>2783</v>
      </c>
      <c r="H2698" s="13">
        <v>0</v>
      </c>
      <c r="I2698" s="13">
        <v>0</v>
      </c>
      <c r="J2698" s="13">
        <v>0</v>
      </c>
      <c r="K2698" s="15">
        <v>1410</v>
      </c>
      <c r="L2698" s="15">
        <v>1373</v>
      </c>
      <c r="M2698" s="15">
        <v>2783</v>
      </c>
      <c r="O2698" s="13"/>
      <c r="P2698" s="13"/>
    </row>
    <row r="2699" spans="1:16" ht="12.9" customHeight="1" x14ac:dyDescent="0.2">
      <c r="A2699" s="11" t="str">
        <f t="shared" si="52"/>
        <v>MORUYA2023</v>
      </c>
      <c r="B2699" s="95" t="s">
        <v>153</v>
      </c>
      <c r="C2699" s="88">
        <v>2023</v>
      </c>
      <c r="D2699" s="89"/>
      <c r="E2699" s="15">
        <v>1392</v>
      </c>
      <c r="F2699" s="15">
        <v>1393</v>
      </c>
      <c r="G2699" s="15">
        <v>2785</v>
      </c>
      <c r="H2699" s="90">
        <v>0</v>
      </c>
      <c r="I2699" s="90">
        <v>0</v>
      </c>
      <c r="J2699" s="15">
        <v>0</v>
      </c>
      <c r="K2699" s="15">
        <v>1392</v>
      </c>
      <c r="L2699" s="15">
        <v>1393</v>
      </c>
      <c r="M2699" s="15">
        <v>2785</v>
      </c>
      <c r="O2699" s="13"/>
      <c r="P2699" s="13"/>
    </row>
    <row r="2700" spans="1:16" ht="12.9" customHeight="1" x14ac:dyDescent="0.2">
      <c r="A2700" s="11" t="str">
        <f t="shared" si="52"/>
        <v>MORUYA2024</v>
      </c>
      <c r="B2700" s="3" t="s">
        <v>153</v>
      </c>
      <c r="C2700" s="12">
        <v>2024</v>
      </c>
      <c r="E2700" s="13">
        <v>1486</v>
      </c>
      <c r="F2700" s="13">
        <v>1487</v>
      </c>
      <c r="G2700" s="13">
        <v>2973</v>
      </c>
      <c r="H2700" s="13">
        <v>0</v>
      </c>
      <c r="I2700" s="13">
        <v>0</v>
      </c>
      <c r="J2700" s="13">
        <v>0</v>
      </c>
      <c r="K2700" s="15">
        <v>1486</v>
      </c>
      <c r="L2700" s="15">
        <v>1487</v>
      </c>
      <c r="M2700" s="15">
        <v>2973</v>
      </c>
      <c r="O2700" s="13"/>
      <c r="P2700" s="13"/>
    </row>
    <row r="2701" spans="1:16" ht="12.9" customHeight="1" x14ac:dyDescent="0.2">
      <c r="A2701" s="11" t="str">
        <f t="shared" si="52"/>
        <v>MOUNT GAMBIER1985</v>
      </c>
      <c r="B2701" s="95" t="s">
        <v>37</v>
      </c>
      <c r="C2701" s="88">
        <v>1985</v>
      </c>
      <c r="D2701" s="89"/>
      <c r="E2701" s="15">
        <v>2555</v>
      </c>
      <c r="F2701" s="15">
        <v>2585</v>
      </c>
      <c r="G2701" s="15">
        <v>5140</v>
      </c>
      <c r="H2701" s="90">
        <v>0</v>
      </c>
      <c r="I2701" s="90">
        <v>0</v>
      </c>
      <c r="J2701" s="15">
        <v>0</v>
      </c>
      <c r="K2701" s="15">
        <v>2555</v>
      </c>
      <c r="L2701" s="15">
        <v>2585</v>
      </c>
      <c r="M2701" s="15">
        <v>5140</v>
      </c>
      <c r="O2701" s="13"/>
      <c r="P2701" s="13"/>
    </row>
    <row r="2702" spans="1:16" ht="12.9" customHeight="1" x14ac:dyDescent="0.2">
      <c r="A2702" s="11" t="str">
        <f t="shared" si="52"/>
        <v>MOUNT GAMBIER1986</v>
      </c>
      <c r="B2702" s="3" t="s">
        <v>37</v>
      </c>
      <c r="C2702" s="12">
        <v>1986</v>
      </c>
      <c r="E2702" s="13">
        <v>1853</v>
      </c>
      <c r="F2702" s="13">
        <v>1860</v>
      </c>
      <c r="G2702" s="13">
        <v>3713</v>
      </c>
      <c r="H2702" s="13">
        <v>0</v>
      </c>
      <c r="I2702" s="13">
        <v>0</v>
      </c>
      <c r="J2702" s="13">
        <v>0</v>
      </c>
      <c r="K2702" s="15">
        <v>1853</v>
      </c>
      <c r="L2702" s="15">
        <v>1860</v>
      </c>
      <c r="M2702" s="15">
        <v>3713</v>
      </c>
      <c r="O2702" s="13"/>
      <c r="P2702" s="13"/>
    </row>
    <row r="2703" spans="1:16" ht="12.9" customHeight="1" x14ac:dyDescent="0.2">
      <c r="A2703" s="11" t="str">
        <f t="shared" si="52"/>
        <v>MOUNT GAMBIER1987</v>
      </c>
      <c r="B2703" s="95" t="s">
        <v>37</v>
      </c>
      <c r="C2703" s="88">
        <v>1987</v>
      </c>
      <c r="D2703" s="89"/>
      <c r="E2703" s="15">
        <v>2642</v>
      </c>
      <c r="F2703" s="15">
        <v>2642</v>
      </c>
      <c r="G2703" s="15">
        <v>5284</v>
      </c>
      <c r="H2703" s="90">
        <v>0</v>
      </c>
      <c r="I2703" s="90">
        <v>0</v>
      </c>
      <c r="J2703" s="15">
        <v>0</v>
      </c>
      <c r="K2703" s="15">
        <v>2642</v>
      </c>
      <c r="L2703" s="15">
        <v>2642</v>
      </c>
      <c r="M2703" s="15">
        <v>5284</v>
      </c>
      <c r="O2703" s="13"/>
      <c r="P2703" s="13"/>
    </row>
    <row r="2704" spans="1:16" ht="12.9" customHeight="1" x14ac:dyDescent="0.2">
      <c r="A2704" s="11" t="str">
        <f t="shared" si="52"/>
        <v>MOUNT GAMBIER1988</v>
      </c>
      <c r="B2704" s="3" t="s">
        <v>37</v>
      </c>
      <c r="C2704" s="12">
        <v>1988</v>
      </c>
      <c r="E2704" s="13">
        <v>2739</v>
      </c>
      <c r="F2704" s="13">
        <v>2742</v>
      </c>
      <c r="G2704" s="13">
        <v>5481</v>
      </c>
      <c r="H2704" s="13">
        <v>0</v>
      </c>
      <c r="I2704" s="13">
        <v>0</v>
      </c>
      <c r="J2704" s="13">
        <v>0</v>
      </c>
      <c r="K2704" s="15">
        <v>2739</v>
      </c>
      <c r="L2704" s="15">
        <v>2742</v>
      </c>
      <c r="M2704" s="15">
        <v>5481</v>
      </c>
      <c r="O2704" s="13"/>
      <c r="P2704" s="13"/>
    </row>
    <row r="2705" spans="1:16" ht="12.9" customHeight="1" x14ac:dyDescent="0.2">
      <c r="A2705" s="11" t="str">
        <f t="shared" si="52"/>
        <v>MOUNT GAMBIER1989</v>
      </c>
      <c r="B2705" s="95" t="s">
        <v>37</v>
      </c>
      <c r="C2705" s="88">
        <v>1989</v>
      </c>
      <c r="D2705" s="89"/>
      <c r="E2705" s="15">
        <v>3299</v>
      </c>
      <c r="F2705" s="15">
        <v>3291</v>
      </c>
      <c r="G2705" s="15">
        <v>6590</v>
      </c>
      <c r="H2705" s="90">
        <v>0</v>
      </c>
      <c r="I2705" s="90">
        <v>0</v>
      </c>
      <c r="J2705" s="15">
        <v>0</v>
      </c>
      <c r="K2705" s="15">
        <v>3299</v>
      </c>
      <c r="L2705" s="15">
        <v>3291</v>
      </c>
      <c r="M2705" s="15">
        <v>6590</v>
      </c>
      <c r="O2705" s="13"/>
      <c r="P2705" s="13"/>
    </row>
    <row r="2706" spans="1:16" ht="12.9" customHeight="1" x14ac:dyDescent="0.2">
      <c r="A2706" s="11" t="str">
        <f t="shared" si="52"/>
        <v>MOUNT GAMBIER1990</v>
      </c>
      <c r="B2706" s="3" t="s">
        <v>37</v>
      </c>
      <c r="C2706" s="12">
        <v>1990</v>
      </c>
      <c r="E2706" s="13">
        <v>3481</v>
      </c>
      <c r="F2706" s="13">
        <v>3480</v>
      </c>
      <c r="G2706" s="13">
        <v>6961</v>
      </c>
      <c r="H2706" s="13">
        <v>0</v>
      </c>
      <c r="I2706" s="13">
        <v>0</v>
      </c>
      <c r="J2706" s="13">
        <v>0</v>
      </c>
      <c r="K2706" s="15">
        <v>3481</v>
      </c>
      <c r="L2706" s="15">
        <v>3480</v>
      </c>
      <c r="M2706" s="15">
        <v>6961</v>
      </c>
      <c r="O2706" s="13"/>
      <c r="P2706" s="13"/>
    </row>
    <row r="2707" spans="1:16" ht="12.9" customHeight="1" x14ac:dyDescent="0.2">
      <c r="A2707" s="11" t="str">
        <f t="shared" si="52"/>
        <v>MOUNT GAMBIER1991</v>
      </c>
      <c r="B2707" s="3" t="s">
        <v>37</v>
      </c>
      <c r="C2707" s="12">
        <v>1991</v>
      </c>
      <c r="E2707" s="13">
        <v>3478</v>
      </c>
      <c r="F2707" s="13">
        <v>3459</v>
      </c>
      <c r="G2707" s="13">
        <v>6937</v>
      </c>
      <c r="H2707" s="13">
        <v>0</v>
      </c>
      <c r="I2707" s="13">
        <v>0</v>
      </c>
      <c r="J2707" s="13">
        <v>0</v>
      </c>
      <c r="K2707" s="15">
        <v>3478</v>
      </c>
      <c r="L2707" s="15">
        <v>3459</v>
      </c>
      <c r="M2707" s="15">
        <v>6937</v>
      </c>
      <c r="O2707" s="13"/>
      <c r="P2707" s="13"/>
    </row>
    <row r="2708" spans="1:16" ht="12.9" customHeight="1" x14ac:dyDescent="0.2">
      <c r="A2708" s="11" t="str">
        <f t="shared" si="52"/>
        <v>MOUNT GAMBIER1992</v>
      </c>
      <c r="B2708" s="95" t="s">
        <v>37</v>
      </c>
      <c r="C2708" s="88">
        <v>1992</v>
      </c>
      <c r="D2708" s="89"/>
      <c r="E2708" s="15">
        <v>3201</v>
      </c>
      <c r="F2708" s="15">
        <v>3200</v>
      </c>
      <c r="G2708" s="15">
        <v>6401</v>
      </c>
      <c r="H2708" s="90">
        <v>0</v>
      </c>
      <c r="I2708" s="90">
        <v>0</v>
      </c>
      <c r="J2708" s="15">
        <v>0</v>
      </c>
      <c r="K2708" s="15">
        <v>3201</v>
      </c>
      <c r="L2708" s="15">
        <v>3200</v>
      </c>
      <c r="M2708" s="15">
        <v>6401</v>
      </c>
      <c r="O2708" s="13"/>
      <c r="P2708" s="13"/>
    </row>
    <row r="2709" spans="1:16" ht="12.9" customHeight="1" x14ac:dyDescent="0.2">
      <c r="A2709" s="11" t="str">
        <f t="shared" si="52"/>
        <v>MOUNT GAMBIER1993</v>
      </c>
      <c r="B2709" s="91" t="s">
        <v>37</v>
      </c>
      <c r="C2709" s="88">
        <v>1993</v>
      </c>
      <c r="D2709" s="89"/>
      <c r="E2709" s="15">
        <v>3254</v>
      </c>
      <c r="F2709" s="15">
        <v>3263</v>
      </c>
      <c r="G2709" s="15">
        <v>6517</v>
      </c>
      <c r="H2709" s="90">
        <v>0</v>
      </c>
      <c r="I2709" s="90">
        <v>0</v>
      </c>
      <c r="J2709" s="15">
        <v>0</v>
      </c>
      <c r="K2709" s="15">
        <v>3254</v>
      </c>
      <c r="L2709" s="15">
        <v>3263</v>
      </c>
      <c r="M2709" s="15">
        <v>6517</v>
      </c>
      <c r="O2709" s="13"/>
      <c r="P2709" s="13"/>
    </row>
    <row r="2710" spans="1:16" ht="12.9" customHeight="1" x14ac:dyDescent="0.2">
      <c r="A2710" s="11" t="str">
        <f t="shared" si="52"/>
        <v>MOUNT GAMBIER1994</v>
      </c>
      <c r="B2710" s="3" t="s">
        <v>37</v>
      </c>
      <c r="C2710" s="12">
        <v>1994</v>
      </c>
      <c r="E2710" s="13">
        <v>3330</v>
      </c>
      <c r="F2710" s="13">
        <v>3325</v>
      </c>
      <c r="G2710" s="13">
        <v>6655</v>
      </c>
      <c r="H2710" s="13">
        <v>0</v>
      </c>
      <c r="I2710" s="13">
        <v>0</v>
      </c>
      <c r="J2710" s="13">
        <v>0</v>
      </c>
      <c r="K2710" s="15">
        <v>3330</v>
      </c>
      <c r="L2710" s="15">
        <v>3325</v>
      </c>
      <c r="M2710" s="15">
        <v>6655</v>
      </c>
      <c r="O2710" s="13"/>
      <c r="P2710" s="13"/>
    </row>
    <row r="2711" spans="1:16" ht="12.9" customHeight="1" x14ac:dyDescent="0.2">
      <c r="A2711" s="11" t="str">
        <f t="shared" si="52"/>
        <v>MOUNT GAMBIER1995</v>
      </c>
      <c r="B2711" s="95" t="s">
        <v>37</v>
      </c>
      <c r="C2711" s="88">
        <v>1995</v>
      </c>
      <c r="D2711" s="89"/>
      <c r="E2711" s="15">
        <v>3343</v>
      </c>
      <c r="F2711" s="15">
        <v>3341</v>
      </c>
      <c r="G2711" s="15">
        <v>6684</v>
      </c>
      <c r="H2711" s="90">
        <v>0</v>
      </c>
      <c r="I2711" s="90">
        <v>0</v>
      </c>
      <c r="J2711" s="15">
        <v>0</v>
      </c>
      <c r="K2711" s="15">
        <v>3343</v>
      </c>
      <c r="L2711" s="15">
        <v>3341</v>
      </c>
      <c r="M2711" s="15">
        <v>6684</v>
      </c>
      <c r="O2711" s="13"/>
      <c r="P2711" s="13"/>
    </row>
    <row r="2712" spans="1:16" ht="12.9" customHeight="1" x14ac:dyDescent="0.2">
      <c r="A2712" s="11" t="str">
        <f t="shared" si="52"/>
        <v>MOUNT GAMBIER1996</v>
      </c>
      <c r="B2712" s="3" t="s">
        <v>37</v>
      </c>
      <c r="C2712" s="12">
        <v>1996</v>
      </c>
      <c r="E2712" s="13">
        <v>3342</v>
      </c>
      <c r="F2712" s="13">
        <v>3341</v>
      </c>
      <c r="G2712" s="13">
        <v>6683</v>
      </c>
      <c r="H2712" s="13">
        <v>0</v>
      </c>
      <c r="I2712" s="13">
        <v>0</v>
      </c>
      <c r="J2712" s="13">
        <v>0</v>
      </c>
      <c r="K2712" s="15">
        <v>3342</v>
      </c>
      <c r="L2712" s="15">
        <v>3341</v>
      </c>
      <c r="M2712" s="15">
        <v>6683</v>
      </c>
      <c r="O2712" s="13"/>
      <c r="P2712" s="13"/>
    </row>
    <row r="2713" spans="1:16" ht="12.9" customHeight="1" x14ac:dyDescent="0.2">
      <c r="A2713" s="11" t="str">
        <f t="shared" si="52"/>
        <v>MOUNT GAMBIER1997</v>
      </c>
      <c r="B2713" s="3" t="s">
        <v>37</v>
      </c>
      <c r="C2713" s="12">
        <v>1997</v>
      </c>
      <c r="E2713" s="13">
        <v>3372</v>
      </c>
      <c r="F2713" s="13">
        <v>3371</v>
      </c>
      <c r="G2713" s="13">
        <v>6743</v>
      </c>
      <c r="H2713" s="13">
        <v>0</v>
      </c>
      <c r="I2713" s="13">
        <v>0</v>
      </c>
      <c r="J2713" s="13">
        <v>0</v>
      </c>
      <c r="K2713" s="15">
        <v>3372</v>
      </c>
      <c r="L2713" s="15">
        <v>3371</v>
      </c>
      <c r="M2713" s="15">
        <v>6743</v>
      </c>
      <c r="O2713" s="13"/>
      <c r="P2713" s="13"/>
    </row>
    <row r="2714" spans="1:16" ht="12.9" customHeight="1" x14ac:dyDescent="0.2">
      <c r="A2714" s="11" t="str">
        <f t="shared" si="52"/>
        <v>MOUNT GAMBIER1998</v>
      </c>
      <c r="B2714" s="3" t="s">
        <v>37</v>
      </c>
      <c r="C2714" s="12">
        <v>1998</v>
      </c>
      <c r="E2714" s="13">
        <v>3449</v>
      </c>
      <c r="F2714" s="13">
        <v>3446</v>
      </c>
      <c r="G2714" s="13">
        <v>6895</v>
      </c>
      <c r="H2714" s="13">
        <v>0</v>
      </c>
      <c r="I2714" s="13">
        <v>0</v>
      </c>
      <c r="J2714" s="13">
        <v>0</v>
      </c>
      <c r="K2714" s="15">
        <v>3449</v>
      </c>
      <c r="L2714" s="15">
        <v>3446</v>
      </c>
      <c r="M2714" s="15">
        <v>6895</v>
      </c>
      <c r="O2714" s="13"/>
      <c r="P2714" s="13"/>
    </row>
    <row r="2715" spans="1:16" ht="12.9" customHeight="1" x14ac:dyDescent="0.2">
      <c r="A2715" s="11" t="str">
        <f t="shared" si="52"/>
        <v>MOUNT GAMBIER1999</v>
      </c>
      <c r="B2715" s="3" t="s">
        <v>37</v>
      </c>
      <c r="C2715" s="12">
        <v>1999</v>
      </c>
      <c r="E2715" s="13">
        <v>3453</v>
      </c>
      <c r="F2715" s="13">
        <v>3450</v>
      </c>
      <c r="G2715" s="13">
        <v>6903</v>
      </c>
      <c r="H2715" s="13">
        <v>0</v>
      </c>
      <c r="I2715" s="13">
        <v>0</v>
      </c>
      <c r="J2715" s="13">
        <v>0</v>
      </c>
      <c r="K2715" s="15">
        <v>3453</v>
      </c>
      <c r="L2715" s="15">
        <v>3450</v>
      </c>
      <c r="M2715" s="15">
        <v>6903</v>
      </c>
      <c r="O2715" s="13"/>
      <c r="P2715" s="13"/>
    </row>
    <row r="2716" spans="1:16" ht="12.9" customHeight="1" x14ac:dyDescent="0.2">
      <c r="A2716" s="11" t="str">
        <f t="shared" si="52"/>
        <v>MOUNT GAMBIER2000</v>
      </c>
      <c r="B2716" s="95" t="s">
        <v>37</v>
      </c>
      <c r="C2716" s="88">
        <v>2000</v>
      </c>
      <c r="D2716" s="89"/>
      <c r="E2716" s="15">
        <v>3453</v>
      </c>
      <c r="F2716" s="15">
        <v>3453</v>
      </c>
      <c r="G2716" s="15">
        <v>6906</v>
      </c>
      <c r="H2716" s="90">
        <v>0</v>
      </c>
      <c r="I2716" s="90">
        <v>0</v>
      </c>
      <c r="J2716" s="15">
        <v>0</v>
      </c>
      <c r="K2716" s="15">
        <v>3453</v>
      </c>
      <c r="L2716" s="15">
        <v>3453</v>
      </c>
      <c r="M2716" s="15">
        <v>6906</v>
      </c>
      <c r="O2716" s="13"/>
      <c r="P2716" s="13"/>
    </row>
    <row r="2717" spans="1:16" ht="12.9" customHeight="1" x14ac:dyDescent="0.2">
      <c r="A2717" s="11" t="str">
        <f t="shared" si="52"/>
        <v>MOUNT GAMBIER2001</v>
      </c>
      <c r="B2717" s="3" t="s">
        <v>37</v>
      </c>
      <c r="C2717" s="12">
        <v>2001</v>
      </c>
      <c r="E2717" s="13">
        <v>3214</v>
      </c>
      <c r="F2717" s="13">
        <v>3221</v>
      </c>
      <c r="G2717" s="13">
        <v>6435</v>
      </c>
      <c r="H2717" s="13">
        <v>0</v>
      </c>
      <c r="I2717" s="13">
        <v>0</v>
      </c>
      <c r="J2717" s="13">
        <v>0</v>
      </c>
      <c r="K2717" s="15">
        <v>3214</v>
      </c>
      <c r="L2717" s="15">
        <v>3221</v>
      </c>
      <c r="M2717" s="15">
        <v>6435</v>
      </c>
      <c r="O2717" s="13"/>
      <c r="P2717" s="13"/>
    </row>
    <row r="2718" spans="1:16" ht="12.9" customHeight="1" x14ac:dyDescent="0.2">
      <c r="A2718" s="11" t="str">
        <f t="shared" si="52"/>
        <v>MOUNT GAMBIER2002</v>
      </c>
      <c r="B2718" s="3" t="s">
        <v>37</v>
      </c>
      <c r="C2718" s="12">
        <v>2002</v>
      </c>
      <c r="E2718" s="13">
        <v>3862</v>
      </c>
      <c r="F2718" s="13">
        <v>3865</v>
      </c>
      <c r="G2718" s="13">
        <v>7727</v>
      </c>
      <c r="H2718" s="13">
        <v>0</v>
      </c>
      <c r="I2718" s="13">
        <v>0</v>
      </c>
      <c r="J2718" s="13">
        <v>0</v>
      </c>
      <c r="K2718" s="15">
        <v>3862</v>
      </c>
      <c r="L2718" s="15">
        <v>3865</v>
      </c>
      <c r="M2718" s="15">
        <v>7727</v>
      </c>
      <c r="O2718" s="13"/>
      <c r="P2718" s="13"/>
    </row>
    <row r="2719" spans="1:16" ht="12.9" customHeight="1" x14ac:dyDescent="0.2">
      <c r="A2719" s="11" t="str">
        <f t="shared" si="52"/>
        <v>MOUNT GAMBIER2003</v>
      </c>
      <c r="B2719" s="93" t="s">
        <v>37</v>
      </c>
      <c r="C2719" s="88">
        <v>2003</v>
      </c>
      <c r="E2719" s="15">
        <v>3823</v>
      </c>
      <c r="F2719" s="15">
        <v>3820</v>
      </c>
      <c r="G2719" s="15">
        <v>7643</v>
      </c>
      <c r="H2719" s="15">
        <v>0</v>
      </c>
      <c r="I2719" s="15">
        <v>0</v>
      </c>
      <c r="J2719" s="15">
        <v>0</v>
      </c>
      <c r="K2719" s="15">
        <v>3823</v>
      </c>
      <c r="L2719" s="15">
        <v>3820</v>
      </c>
      <c r="M2719" s="15">
        <v>7643</v>
      </c>
      <c r="O2719" s="13"/>
      <c r="P2719" s="13"/>
    </row>
    <row r="2720" spans="1:16" ht="12.9" customHeight="1" x14ac:dyDescent="0.2">
      <c r="A2720" s="11" t="str">
        <f t="shared" si="52"/>
        <v>MOUNT GAMBIER2004</v>
      </c>
      <c r="B2720" s="3" t="s">
        <v>37</v>
      </c>
      <c r="C2720" s="12">
        <v>2004</v>
      </c>
      <c r="E2720" s="13">
        <v>3708</v>
      </c>
      <c r="F2720" s="13">
        <v>3723</v>
      </c>
      <c r="G2720" s="13">
        <v>7431</v>
      </c>
      <c r="H2720" s="13">
        <v>0</v>
      </c>
      <c r="I2720" s="13">
        <v>0</v>
      </c>
      <c r="J2720" s="13">
        <v>0</v>
      </c>
      <c r="K2720" s="15">
        <v>3708</v>
      </c>
      <c r="L2720" s="15">
        <v>3723</v>
      </c>
      <c r="M2720" s="15">
        <v>7431</v>
      </c>
      <c r="O2720" s="13"/>
      <c r="P2720" s="13"/>
    </row>
    <row r="2721" spans="1:16" ht="12.9" customHeight="1" x14ac:dyDescent="0.2">
      <c r="A2721" s="11" t="str">
        <f t="shared" si="52"/>
        <v>MOUNT GAMBIER2005</v>
      </c>
      <c r="B2721" s="3" t="s">
        <v>37</v>
      </c>
      <c r="C2721" s="12">
        <v>2005</v>
      </c>
      <c r="E2721" s="13">
        <v>3903</v>
      </c>
      <c r="F2721" s="13">
        <v>3965</v>
      </c>
      <c r="G2721" s="13">
        <v>7868</v>
      </c>
      <c r="H2721" s="13">
        <v>0</v>
      </c>
      <c r="I2721" s="13">
        <v>0</v>
      </c>
      <c r="J2721" s="13">
        <v>0</v>
      </c>
      <c r="K2721" s="15">
        <v>3903</v>
      </c>
      <c r="L2721" s="15">
        <v>3965</v>
      </c>
      <c r="M2721" s="15">
        <v>7868</v>
      </c>
      <c r="O2721" s="13"/>
      <c r="P2721" s="13"/>
    </row>
    <row r="2722" spans="1:16" ht="12.9" customHeight="1" x14ac:dyDescent="0.2">
      <c r="A2722" s="11" t="str">
        <f t="shared" si="52"/>
        <v>MOUNT GAMBIER2006</v>
      </c>
      <c r="B2722" s="3" t="s">
        <v>37</v>
      </c>
      <c r="C2722" s="12">
        <v>2006</v>
      </c>
      <c r="E2722" s="13">
        <v>3797</v>
      </c>
      <c r="F2722" s="13">
        <v>3836</v>
      </c>
      <c r="G2722" s="13">
        <v>7633</v>
      </c>
      <c r="H2722" s="13">
        <v>0</v>
      </c>
      <c r="I2722" s="13">
        <v>0</v>
      </c>
      <c r="J2722" s="13">
        <v>0</v>
      </c>
      <c r="K2722" s="15">
        <v>3797</v>
      </c>
      <c r="L2722" s="15">
        <v>3836</v>
      </c>
      <c r="M2722" s="15">
        <v>7633</v>
      </c>
      <c r="O2722" s="13"/>
      <c r="P2722" s="13"/>
    </row>
    <row r="2723" spans="1:16" ht="12.9" customHeight="1" x14ac:dyDescent="0.2">
      <c r="A2723" s="11" t="str">
        <f t="shared" si="52"/>
        <v>MOUNT GAMBIER2007</v>
      </c>
      <c r="B2723" s="95" t="s">
        <v>37</v>
      </c>
      <c r="C2723" s="88">
        <v>2007</v>
      </c>
      <c r="D2723" s="89"/>
      <c r="E2723" s="15">
        <v>3463</v>
      </c>
      <c r="F2723" s="15">
        <v>3463</v>
      </c>
      <c r="G2723" s="15">
        <v>6926</v>
      </c>
      <c r="H2723" s="90">
        <v>0</v>
      </c>
      <c r="I2723" s="90">
        <v>0</v>
      </c>
      <c r="J2723" s="15">
        <v>0</v>
      </c>
      <c r="K2723" s="15">
        <v>3463</v>
      </c>
      <c r="L2723" s="15">
        <v>3463</v>
      </c>
      <c r="M2723" s="15">
        <v>6926</v>
      </c>
      <c r="O2723" s="13"/>
      <c r="P2723" s="13"/>
    </row>
    <row r="2724" spans="1:16" ht="12.9" customHeight="1" x14ac:dyDescent="0.2">
      <c r="A2724" s="11" t="str">
        <f t="shared" si="52"/>
        <v>MOUNT GAMBIER2008</v>
      </c>
      <c r="B2724" s="3" t="s">
        <v>37</v>
      </c>
      <c r="C2724" s="12">
        <v>2008</v>
      </c>
      <c r="E2724" s="13">
        <v>2391</v>
      </c>
      <c r="F2724" s="13">
        <v>2391</v>
      </c>
      <c r="G2724" s="13">
        <v>4782</v>
      </c>
      <c r="H2724" s="13">
        <v>0</v>
      </c>
      <c r="I2724" s="13">
        <v>0</v>
      </c>
      <c r="J2724" s="13">
        <v>0</v>
      </c>
      <c r="K2724" s="15">
        <v>2391</v>
      </c>
      <c r="L2724" s="15">
        <v>2391</v>
      </c>
      <c r="M2724" s="15">
        <v>4782</v>
      </c>
      <c r="O2724" s="13"/>
      <c r="P2724" s="13"/>
    </row>
    <row r="2725" spans="1:16" ht="12.9" customHeight="1" x14ac:dyDescent="0.2">
      <c r="A2725" s="11" t="str">
        <f t="shared" si="52"/>
        <v>MOUNT GAMBIER2009</v>
      </c>
      <c r="B2725" s="95" t="s">
        <v>37</v>
      </c>
      <c r="C2725" s="88">
        <v>2009</v>
      </c>
      <c r="D2725" s="89"/>
      <c r="E2725" s="15">
        <v>2176</v>
      </c>
      <c r="F2725" s="15">
        <v>2176</v>
      </c>
      <c r="G2725" s="15">
        <v>4352</v>
      </c>
      <c r="H2725" s="90">
        <v>0</v>
      </c>
      <c r="I2725" s="90">
        <v>0</v>
      </c>
      <c r="J2725" s="15">
        <v>0</v>
      </c>
      <c r="K2725" s="15">
        <v>2176</v>
      </c>
      <c r="L2725" s="15">
        <v>2176</v>
      </c>
      <c r="M2725" s="15">
        <v>4352</v>
      </c>
      <c r="O2725" s="13"/>
      <c r="P2725" s="13"/>
    </row>
    <row r="2726" spans="1:16" ht="12.9" customHeight="1" x14ac:dyDescent="0.2">
      <c r="A2726" s="11" t="str">
        <f t="shared" si="52"/>
        <v>MOUNT GAMBIER2010</v>
      </c>
      <c r="B2726" s="3" t="s">
        <v>37</v>
      </c>
      <c r="C2726" s="12">
        <v>2010</v>
      </c>
      <c r="E2726" s="13">
        <v>2178</v>
      </c>
      <c r="F2726" s="13">
        <v>2177</v>
      </c>
      <c r="G2726" s="13">
        <v>4355</v>
      </c>
      <c r="H2726" s="13">
        <v>0</v>
      </c>
      <c r="I2726" s="13">
        <v>0</v>
      </c>
      <c r="J2726" s="13">
        <v>0</v>
      </c>
      <c r="K2726" s="15">
        <v>2178</v>
      </c>
      <c r="L2726" s="15">
        <v>2177</v>
      </c>
      <c r="M2726" s="15">
        <v>4355</v>
      </c>
      <c r="O2726" s="13"/>
      <c r="P2726" s="13"/>
    </row>
    <row r="2727" spans="1:16" ht="12.9" customHeight="1" x14ac:dyDescent="0.2">
      <c r="A2727" s="11" t="str">
        <f t="shared" si="52"/>
        <v>MOUNT GAMBIER2011</v>
      </c>
      <c r="B2727" s="93" t="s">
        <v>37</v>
      </c>
      <c r="C2727" s="88">
        <v>2011</v>
      </c>
      <c r="D2727" s="89"/>
      <c r="E2727" s="15">
        <v>2048</v>
      </c>
      <c r="F2727" s="15">
        <v>2045</v>
      </c>
      <c r="G2727" s="15">
        <v>4093</v>
      </c>
      <c r="H2727" s="15">
        <v>0</v>
      </c>
      <c r="I2727" s="15">
        <v>0</v>
      </c>
      <c r="J2727" s="15">
        <v>0</v>
      </c>
      <c r="K2727" s="15">
        <v>2048</v>
      </c>
      <c r="L2727" s="15">
        <v>2045</v>
      </c>
      <c r="M2727" s="15">
        <v>4093</v>
      </c>
      <c r="O2727" s="13"/>
      <c r="P2727" s="13"/>
    </row>
    <row r="2728" spans="1:16" ht="12.9" customHeight="1" x14ac:dyDescent="0.2">
      <c r="A2728" s="11" t="str">
        <f t="shared" si="52"/>
        <v>MOUNT GAMBIER2012</v>
      </c>
      <c r="B2728" s="95" t="s">
        <v>37</v>
      </c>
      <c r="C2728" s="88">
        <v>2012</v>
      </c>
      <c r="D2728" s="89"/>
      <c r="E2728" s="15">
        <v>2060</v>
      </c>
      <c r="F2728" s="15">
        <v>2057</v>
      </c>
      <c r="G2728" s="15">
        <v>4117</v>
      </c>
      <c r="H2728" s="90">
        <v>0</v>
      </c>
      <c r="I2728" s="90">
        <v>0</v>
      </c>
      <c r="J2728" s="15">
        <v>0</v>
      </c>
      <c r="K2728" s="15">
        <v>2060</v>
      </c>
      <c r="L2728" s="15">
        <v>2057</v>
      </c>
      <c r="M2728" s="15">
        <v>4117</v>
      </c>
      <c r="O2728" s="13"/>
      <c r="P2728" s="13"/>
    </row>
    <row r="2729" spans="1:16" ht="12.9" customHeight="1" x14ac:dyDescent="0.2">
      <c r="A2729" s="11" t="str">
        <f t="shared" si="52"/>
        <v>MOUNT GAMBIER2013</v>
      </c>
      <c r="B2729" s="95" t="s">
        <v>37</v>
      </c>
      <c r="C2729" s="88">
        <v>2013</v>
      </c>
      <c r="D2729" s="89"/>
      <c r="E2729" s="15">
        <v>2017</v>
      </c>
      <c r="F2729" s="15">
        <v>2011</v>
      </c>
      <c r="G2729" s="15">
        <v>4028</v>
      </c>
      <c r="H2729" s="90">
        <v>0</v>
      </c>
      <c r="I2729" s="90">
        <v>0</v>
      </c>
      <c r="J2729" s="15">
        <v>0</v>
      </c>
      <c r="K2729" s="15">
        <v>2017</v>
      </c>
      <c r="L2729" s="15">
        <v>2011</v>
      </c>
      <c r="M2729" s="15">
        <v>4028</v>
      </c>
      <c r="O2729" s="13"/>
      <c r="P2729" s="13"/>
    </row>
    <row r="2730" spans="1:16" ht="12.9" customHeight="1" x14ac:dyDescent="0.2">
      <c r="A2730" s="11" t="str">
        <f t="shared" si="52"/>
        <v>MOUNT GAMBIER2014</v>
      </c>
      <c r="B2730" s="3" t="s">
        <v>37</v>
      </c>
      <c r="C2730" s="12">
        <v>2014</v>
      </c>
      <c r="E2730" s="13">
        <v>1986</v>
      </c>
      <c r="F2730" s="13">
        <v>1984</v>
      </c>
      <c r="G2730" s="13">
        <v>3970</v>
      </c>
      <c r="H2730" s="13">
        <v>0</v>
      </c>
      <c r="I2730" s="13">
        <v>0</v>
      </c>
      <c r="J2730" s="13">
        <v>0</v>
      </c>
      <c r="K2730" s="15">
        <v>1986</v>
      </c>
      <c r="L2730" s="15">
        <v>1984</v>
      </c>
      <c r="M2730" s="15">
        <v>3970</v>
      </c>
      <c r="O2730" s="13"/>
      <c r="P2730" s="13"/>
    </row>
    <row r="2731" spans="1:16" ht="12.9" customHeight="1" x14ac:dyDescent="0.2">
      <c r="A2731" s="11" t="str">
        <f t="shared" si="52"/>
        <v>MOUNT GAMBIER2015</v>
      </c>
      <c r="B2731" s="93" t="s">
        <v>37</v>
      </c>
      <c r="C2731" s="88">
        <v>2015</v>
      </c>
      <c r="D2731" s="89"/>
      <c r="E2731" s="15">
        <v>1987</v>
      </c>
      <c r="F2731" s="15">
        <v>1984</v>
      </c>
      <c r="G2731" s="15">
        <v>3971</v>
      </c>
      <c r="H2731" s="15">
        <v>0</v>
      </c>
      <c r="I2731" s="15">
        <v>0</v>
      </c>
      <c r="J2731" s="15">
        <v>0</v>
      </c>
      <c r="K2731" s="15">
        <v>1987</v>
      </c>
      <c r="L2731" s="15">
        <v>1984</v>
      </c>
      <c r="M2731" s="15">
        <v>3971</v>
      </c>
      <c r="O2731" s="13"/>
      <c r="P2731" s="13"/>
    </row>
    <row r="2732" spans="1:16" ht="12.9" customHeight="1" x14ac:dyDescent="0.2">
      <c r="A2732" s="11" t="str">
        <f t="shared" si="52"/>
        <v>MOUNT GAMBIER2016</v>
      </c>
      <c r="B2732" s="93" t="s">
        <v>37</v>
      </c>
      <c r="C2732" s="88">
        <v>2016</v>
      </c>
      <c r="D2732" s="89"/>
      <c r="E2732" s="15">
        <v>1987</v>
      </c>
      <c r="F2732" s="15">
        <v>1985</v>
      </c>
      <c r="G2732" s="15">
        <v>3972</v>
      </c>
      <c r="H2732" s="15">
        <v>0</v>
      </c>
      <c r="I2732" s="15">
        <v>0</v>
      </c>
      <c r="J2732" s="15">
        <v>0</v>
      </c>
      <c r="K2732" s="15">
        <v>1987</v>
      </c>
      <c r="L2732" s="15">
        <v>1985</v>
      </c>
      <c r="M2732" s="15">
        <v>3972</v>
      </c>
      <c r="O2732" s="13"/>
      <c r="P2732" s="13"/>
    </row>
    <row r="2733" spans="1:16" ht="12.9" customHeight="1" x14ac:dyDescent="0.2">
      <c r="A2733" s="11" t="str">
        <f t="shared" si="52"/>
        <v>MOUNT GAMBIER2017</v>
      </c>
      <c r="B2733" s="95" t="s">
        <v>37</v>
      </c>
      <c r="C2733" s="88">
        <v>2017</v>
      </c>
      <c r="D2733" s="89"/>
      <c r="E2733" s="15">
        <v>1946</v>
      </c>
      <c r="F2733" s="15">
        <v>1939</v>
      </c>
      <c r="G2733" s="15">
        <v>3885</v>
      </c>
      <c r="H2733" s="90">
        <v>0</v>
      </c>
      <c r="I2733" s="90">
        <v>0</v>
      </c>
      <c r="J2733" s="15">
        <v>0</v>
      </c>
      <c r="K2733" s="15">
        <v>1946</v>
      </c>
      <c r="L2733" s="15">
        <v>1939</v>
      </c>
      <c r="M2733" s="15">
        <v>3885</v>
      </c>
      <c r="O2733" s="13"/>
      <c r="P2733" s="13"/>
    </row>
    <row r="2734" spans="1:16" ht="12.9" customHeight="1" x14ac:dyDescent="0.2">
      <c r="A2734" s="11" t="str">
        <f t="shared" si="52"/>
        <v>MOUNT GAMBIER2018</v>
      </c>
      <c r="B2734" s="93" t="s">
        <v>37</v>
      </c>
      <c r="C2734" s="88">
        <v>2018</v>
      </c>
      <c r="D2734" s="89"/>
      <c r="E2734" s="15">
        <v>1821</v>
      </c>
      <c r="F2734" s="15">
        <v>1817</v>
      </c>
      <c r="G2734" s="15">
        <v>3638</v>
      </c>
      <c r="H2734" s="15">
        <v>0</v>
      </c>
      <c r="I2734" s="15">
        <v>0</v>
      </c>
      <c r="J2734" s="15">
        <v>0</v>
      </c>
      <c r="K2734" s="15">
        <v>1821</v>
      </c>
      <c r="L2734" s="15">
        <v>1817</v>
      </c>
      <c r="M2734" s="15">
        <v>3638</v>
      </c>
      <c r="O2734" s="13"/>
      <c r="P2734" s="13"/>
    </row>
    <row r="2735" spans="1:16" ht="12.9" customHeight="1" x14ac:dyDescent="0.2">
      <c r="A2735" s="11" t="str">
        <f t="shared" si="52"/>
        <v>MOUNT GAMBIER2019</v>
      </c>
      <c r="B2735" s="95" t="s">
        <v>37</v>
      </c>
      <c r="C2735" s="88">
        <v>2019</v>
      </c>
      <c r="D2735" s="89"/>
      <c r="E2735" s="15">
        <v>1810</v>
      </c>
      <c r="F2735" s="15">
        <v>1807</v>
      </c>
      <c r="G2735" s="15">
        <v>3617</v>
      </c>
      <c r="H2735" s="90">
        <v>0</v>
      </c>
      <c r="I2735" s="90">
        <v>0</v>
      </c>
      <c r="J2735" s="15">
        <v>0</v>
      </c>
      <c r="K2735" s="15">
        <v>1810</v>
      </c>
      <c r="L2735" s="15">
        <v>1807</v>
      </c>
      <c r="M2735" s="15">
        <v>3617</v>
      </c>
      <c r="O2735" s="13"/>
      <c r="P2735" s="13"/>
    </row>
    <row r="2736" spans="1:16" ht="12.9" customHeight="1" x14ac:dyDescent="0.2">
      <c r="A2736" s="11" t="str">
        <f t="shared" si="52"/>
        <v>MOUNT GAMBIER2020</v>
      </c>
      <c r="B2736" s="3" t="s">
        <v>37</v>
      </c>
      <c r="C2736" s="12">
        <v>2020</v>
      </c>
      <c r="E2736" s="13">
        <v>663</v>
      </c>
      <c r="F2736" s="13">
        <v>662</v>
      </c>
      <c r="G2736" s="13">
        <v>1325</v>
      </c>
      <c r="H2736" s="13">
        <v>0</v>
      </c>
      <c r="I2736" s="13">
        <v>0</v>
      </c>
      <c r="J2736" s="13">
        <v>0</v>
      </c>
      <c r="K2736" s="15">
        <v>663</v>
      </c>
      <c r="L2736" s="15">
        <v>662</v>
      </c>
      <c r="M2736" s="15">
        <v>1325</v>
      </c>
      <c r="O2736" s="13"/>
      <c r="P2736" s="13"/>
    </row>
    <row r="2737" spans="1:16" ht="12.9" customHeight="1" x14ac:dyDescent="0.2">
      <c r="A2737" s="11" t="str">
        <f t="shared" si="52"/>
        <v>MOUNT GAMBIER2021</v>
      </c>
      <c r="B2737" s="95" t="s">
        <v>37</v>
      </c>
      <c r="C2737" s="88">
        <v>2021</v>
      </c>
      <c r="D2737" s="89"/>
      <c r="E2737" s="15">
        <v>1146</v>
      </c>
      <c r="F2737" s="15">
        <v>1146</v>
      </c>
      <c r="G2737" s="15">
        <v>2292</v>
      </c>
      <c r="H2737" s="90">
        <v>0</v>
      </c>
      <c r="I2737" s="90">
        <v>0</v>
      </c>
      <c r="J2737" s="15">
        <v>0</v>
      </c>
      <c r="K2737" s="15">
        <v>1146</v>
      </c>
      <c r="L2737" s="15">
        <v>1146</v>
      </c>
      <c r="M2737" s="15">
        <v>2292</v>
      </c>
      <c r="O2737" s="13"/>
      <c r="P2737" s="13"/>
    </row>
    <row r="2738" spans="1:16" ht="12.9" customHeight="1" x14ac:dyDescent="0.2">
      <c r="A2738" s="11" t="str">
        <f t="shared" si="52"/>
        <v>MOUNT GAMBIER2022</v>
      </c>
      <c r="B2738" s="3" t="s">
        <v>37</v>
      </c>
      <c r="C2738" s="12">
        <v>2022</v>
      </c>
      <c r="E2738" s="13">
        <v>1905</v>
      </c>
      <c r="F2738" s="13">
        <v>1903</v>
      </c>
      <c r="G2738" s="13">
        <v>3808</v>
      </c>
      <c r="H2738" s="13">
        <v>0</v>
      </c>
      <c r="I2738" s="13">
        <v>0</v>
      </c>
      <c r="J2738" s="13">
        <v>0</v>
      </c>
      <c r="K2738" s="15">
        <v>1905</v>
      </c>
      <c r="L2738" s="15">
        <v>1903</v>
      </c>
      <c r="M2738" s="15">
        <v>3808</v>
      </c>
      <c r="O2738" s="13"/>
      <c r="P2738" s="13"/>
    </row>
    <row r="2739" spans="1:16" ht="12.9" customHeight="1" x14ac:dyDescent="0.2">
      <c r="A2739" s="11" t="str">
        <f t="shared" si="52"/>
        <v>MOUNT GAMBIER2023</v>
      </c>
      <c r="B2739" s="95" t="s">
        <v>37</v>
      </c>
      <c r="C2739" s="88">
        <v>2023</v>
      </c>
      <c r="D2739" s="89"/>
      <c r="E2739" s="15">
        <v>1659</v>
      </c>
      <c r="F2739" s="15">
        <v>1657</v>
      </c>
      <c r="G2739" s="15">
        <v>3316</v>
      </c>
      <c r="H2739" s="90">
        <v>0</v>
      </c>
      <c r="I2739" s="90">
        <v>0</v>
      </c>
      <c r="J2739" s="15">
        <v>0</v>
      </c>
      <c r="K2739" s="15">
        <v>1659</v>
      </c>
      <c r="L2739" s="15">
        <v>1657</v>
      </c>
      <c r="M2739" s="15">
        <v>3316</v>
      </c>
      <c r="O2739" s="13"/>
      <c r="P2739" s="13"/>
    </row>
    <row r="2740" spans="1:16" ht="12.9" customHeight="1" x14ac:dyDescent="0.2">
      <c r="A2740" s="11" t="str">
        <f t="shared" si="52"/>
        <v>MOUNT GAMBIER2024</v>
      </c>
      <c r="B2740" s="95" t="s">
        <v>37</v>
      </c>
      <c r="C2740" s="88">
        <v>2024</v>
      </c>
      <c r="D2740" s="89"/>
      <c r="E2740" s="15">
        <v>1623</v>
      </c>
      <c r="F2740" s="15">
        <v>1622</v>
      </c>
      <c r="G2740" s="15">
        <v>3245</v>
      </c>
      <c r="H2740" s="90">
        <v>0</v>
      </c>
      <c r="I2740" s="90">
        <v>0</v>
      </c>
      <c r="J2740" s="15">
        <v>0</v>
      </c>
      <c r="K2740" s="15">
        <v>1623</v>
      </c>
      <c r="L2740" s="15">
        <v>1622</v>
      </c>
      <c r="M2740" s="15">
        <v>3245</v>
      </c>
      <c r="O2740" s="13"/>
      <c r="P2740" s="13"/>
    </row>
    <row r="2741" spans="1:16" ht="12.9" customHeight="1" x14ac:dyDescent="0.2">
      <c r="A2741" s="11" t="str">
        <f t="shared" si="52"/>
        <v>MOUNT ISA1985</v>
      </c>
      <c r="B2741" s="3" t="s">
        <v>36</v>
      </c>
      <c r="C2741" s="12">
        <v>1985</v>
      </c>
      <c r="E2741" s="13">
        <v>1344</v>
      </c>
      <c r="F2741" s="13">
        <v>1343</v>
      </c>
      <c r="G2741" s="13">
        <v>2687</v>
      </c>
      <c r="H2741" s="13">
        <v>0</v>
      </c>
      <c r="I2741" s="13">
        <v>0</v>
      </c>
      <c r="J2741" s="13">
        <v>0</v>
      </c>
      <c r="K2741" s="15">
        <v>1344</v>
      </c>
      <c r="L2741" s="15">
        <v>1343</v>
      </c>
      <c r="M2741" s="15">
        <v>2687</v>
      </c>
      <c r="O2741" s="13"/>
      <c r="P2741" s="13"/>
    </row>
    <row r="2742" spans="1:16" ht="12.9" customHeight="1" x14ac:dyDescent="0.2">
      <c r="A2742" s="11" t="str">
        <f t="shared" si="52"/>
        <v>MOUNT ISA1986</v>
      </c>
      <c r="B2742" s="3" t="s">
        <v>36</v>
      </c>
      <c r="C2742" s="12">
        <v>1986</v>
      </c>
      <c r="E2742" s="13">
        <v>1440</v>
      </c>
      <c r="F2742" s="13">
        <v>1440</v>
      </c>
      <c r="G2742" s="13">
        <v>2880</v>
      </c>
      <c r="H2742" s="13">
        <v>0</v>
      </c>
      <c r="I2742" s="13">
        <v>0</v>
      </c>
      <c r="J2742" s="13">
        <v>0</v>
      </c>
      <c r="K2742" s="15">
        <v>1440</v>
      </c>
      <c r="L2742" s="15">
        <v>1440</v>
      </c>
      <c r="M2742" s="15">
        <v>2880</v>
      </c>
      <c r="O2742" s="13"/>
      <c r="P2742" s="13"/>
    </row>
    <row r="2743" spans="1:16" ht="12.9" customHeight="1" x14ac:dyDescent="0.2">
      <c r="A2743" s="11" t="str">
        <f t="shared" si="52"/>
        <v>MOUNT ISA1987</v>
      </c>
      <c r="B2743" s="3" t="s">
        <v>36</v>
      </c>
      <c r="C2743" s="12">
        <v>1987</v>
      </c>
      <c r="E2743" s="13">
        <v>1381</v>
      </c>
      <c r="F2743" s="13">
        <v>1383</v>
      </c>
      <c r="G2743" s="13">
        <v>2764</v>
      </c>
      <c r="H2743" s="13">
        <v>0</v>
      </c>
      <c r="I2743" s="13">
        <v>0</v>
      </c>
      <c r="J2743" s="13">
        <v>0</v>
      </c>
      <c r="K2743" s="15">
        <v>1381</v>
      </c>
      <c r="L2743" s="15">
        <v>1383</v>
      </c>
      <c r="M2743" s="15">
        <v>2764</v>
      </c>
      <c r="O2743" s="13"/>
      <c r="P2743" s="13"/>
    </row>
    <row r="2744" spans="1:16" ht="12.9" customHeight="1" x14ac:dyDescent="0.2">
      <c r="A2744" s="11" t="str">
        <f t="shared" si="52"/>
        <v>MOUNT ISA1988</v>
      </c>
      <c r="B2744" s="91" t="s">
        <v>36</v>
      </c>
      <c r="C2744" s="16">
        <v>1988</v>
      </c>
      <c r="D2744" s="89"/>
      <c r="E2744" s="92">
        <v>1126</v>
      </c>
      <c r="F2744" s="92">
        <v>1128</v>
      </c>
      <c r="G2744" s="92">
        <v>2254</v>
      </c>
      <c r="H2744" s="92">
        <v>0</v>
      </c>
      <c r="I2744" s="92">
        <v>0</v>
      </c>
      <c r="J2744" s="92">
        <v>0</v>
      </c>
      <c r="K2744" s="15">
        <v>1126</v>
      </c>
      <c r="L2744" s="15">
        <v>1128</v>
      </c>
      <c r="M2744" s="15">
        <v>2254</v>
      </c>
      <c r="O2744" s="13"/>
      <c r="P2744" s="13"/>
    </row>
    <row r="2745" spans="1:16" ht="12.9" customHeight="1" x14ac:dyDescent="0.2">
      <c r="A2745" s="11" t="str">
        <f t="shared" si="52"/>
        <v>MOUNT ISA1989</v>
      </c>
      <c r="B2745" s="95" t="s">
        <v>36</v>
      </c>
      <c r="C2745" s="88">
        <v>1989</v>
      </c>
      <c r="D2745" s="89"/>
      <c r="E2745" s="15">
        <v>740</v>
      </c>
      <c r="F2745" s="15">
        <v>738</v>
      </c>
      <c r="G2745" s="15">
        <v>1478</v>
      </c>
      <c r="H2745" s="90">
        <v>0</v>
      </c>
      <c r="I2745" s="90">
        <v>0</v>
      </c>
      <c r="J2745" s="15">
        <v>0</v>
      </c>
      <c r="K2745" s="15">
        <v>740</v>
      </c>
      <c r="L2745" s="15">
        <v>738</v>
      </c>
      <c r="M2745" s="15">
        <v>1478</v>
      </c>
      <c r="O2745" s="13"/>
      <c r="P2745" s="13"/>
    </row>
    <row r="2746" spans="1:16" ht="12.9" customHeight="1" x14ac:dyDescent="0.2">
      <c r="A2746" s="11" t="str">
        <f t="shared" si="52"/>
        <v>MOUNT ISA1990</v>
      </c>
      <c r="B2746" s="95" t="s">
        <v>36</v>
      </c>
      <c r="C2746" s="88">
        <v>1990</v>
      </c>
      <c r="D2746" s="89"/>
      <c r="E2746" s="15">
        <v>371</v>
      </c>
      <c r="F2746" s="15">
        <v>371</v>
      </c>
      <c r="G2746" s="15">
        <v>742</v>
      </c>
      <c r="H2746" s="90">
        <v>0</v>
      </c>
      <c r="I2746" s="90">
        <v>0</v>
      </c>
      <c r="J2746" s="15">
        <v>0</v>
      </c>
      <c r="K2746" s="15">
        <v>371</v>
      </c>
      <c r="L2746" s="15">
        <v>371</v>
      </c>
      <c r="M2746" s="15">
        <v>742</v>
      </c>
      <c r="O2746" s="13"/>
      <c r="P2746" s="13"/>
    </row>
    <row r="2747" spans="1:16" ht="12.9" customHeight="1" x14ac:dyDescent="0.2">
      <c r="A2747" s="11" t="str">
        <f t="shared" si="52"/>
        <v>MOUNT ISA1991</v>
      </c>
      <c r="B2747" s="3" t="s">
        <v>36</v>
      </c>
      <c r="C2747" s="12">
        <v>1991</v>
      </c>
      <c r="E2747" s="13">
        <v>2012</v>
      </c>
      <c r="F2747" s="13">
        <v>2017</v>
      </c>
      <c r="G2747" s="13">
        <v>4029</v>
      </c>
      <c r="H2747" s="13">
        <v>0</v>
      </c>
      <c r="I2747" s="13">
        <v>0</v>
      </c>
      <c r="J2747" s="13">
        <v>0</v>
      </c>
      <c r="K2747" s="15">
        <v>2012</v>
      </c>
      <c r="L2747" s="15">
        <v>2017</v>
      </c>
      <c r="M2747" s="15">
        <v>4029</v>
      </c>
      <c r="O2747" s="13"/>
      <c r="P2747" s="13"/>
    </row>
    <row r="2748" spans="1:16" ht="12.9" customHeight="1" x14ac:dyDescent="0.2">
      <c r="A2748" s="11" t="str">
        <f t="shared" si="52"/>
        <v>MOUNT ISA1992</v>
      </c>
      <c r="B2748" s="3" t="s">
        <v>36</v>
      </c>
      <c r="C2748" s="12">
        <v>1992</v>
      </c>
      <c r="E2748" s="13">
        <v>1665</v>
      </c>
      <c r="F2748" s="13">
        <v>1674</v>
      </c>
      <c r="G2748" s="13">
        <v>3339</v>
      </c>
      <c r="H2748" s="13">
        <v>0</v>
      </c>
      <c r="I2748" s="13">
        <v>0</v>
      </c>
      <c r="J2748" s="13">
        <v>0</v>
      </c>
      <c r="K2748" s="15">
        <v>1665</v>
      </c>
      <c r="L2748" s="15">
        <v>1674</v>
      </c>
      <c r="M2748" s="15">
        <v>3339</v>
      </c>
      <c r="O2748" s="13"/>
      <c r="P2748" s="13"/>
    </row>
    <row r="2749" spans="1:16" ht="12.9" customHeight="1" x14ac:dyDescent="0.2">
      <c r="A2749" s="11" t="str">
        <f t="shared" si="52"/>
        <v>MOUNT ISA1993</v>
      </c>
      <c r="B2749" s="3" t="s">
        <v>36</v>
      </c>
      <c r="C2749" s="12">
        <v>1993</v>
      </c>
      <c r="E2749" s="13">
        <v>1581</v>
      </c>
      <c r="F2749" s="13">
        <v>1580</v>
      </c>
      <c r="G2749" s="13">
        <v>3161</v>
      </c>
      <c r="H2749" s="13">
        <v>0</v>
      </c>
      <c r="I2749" s="13">
        <v>0</v>
      </c>
      <c r="J2749" s="13">
        <v>0</v>
      </c>
      <c r="K2749" s="15">
        <v>1581</v>
      </c>
      <c r="L2749" s="15">
        <v>1580</v>
      </c>
      <c r="M2749" s="15">
        <v>3161</v>
      </c>
      <c r="O2749" s="13"/>
      <c r="P2749" s="13"/>
    </row>
    <row r="2750" spans="1:16" ht="12.9" customHeight="1" x14ac:dyDescent="0.2">
      <c r="A2750" s="11" t="str">
        <f t="shared" si="52"/>
        <v>MOUNT ISA1994</v>
      </c>
      <c r="B2750" s="3" t="s">
        <v>36</v>
      </c>
      <c r="C2750" s="12">
        <v>1994</v>
      </c>
      <c r="E2750" s="13">
        <v>1805</v>
      </c>
      <c r="F2750" s="13">
        <v>1806</v>
      </c>
      <c r="G2750" s="13">
        <v>3611</v>
      </c>
      <c r="H2750" s="13">
        <v>0</v>
      </c>
      <c r="I2750" s="13">
        <v>0</v>
      </c>
      <c r="J2750" s="13">
        <v>0</v>
      </c>
      <c r="K2750" s="15">
        <v>1805</v>
      </c>
      <c r="L2750" s="15">
        <v>1806</v>
      </c>
      <c r="M2750" s="15">
        <v>3611</v>
      </c>
      <c r="O2750" s="13"/>
      <c r="P2750" s="13"/>
    </row>
    <row r="2751" spans="1:16" ht="12.9" customHeight="1" x14ac:dyDescent="0.2">
      <c r="A2751" s="11" t="str">
        <f t="shared" si="52"/>
        <v>MOUNT ISA1995</v>
      </c>
      <c r="B2751" s="3" t="s">
        <v>36</v>
      </c>
      <c r="C2751" s="12">
        <v>1995</v>
      </c>
      <c r="E2751" s="13">
        <v>2066</v>
      </c>
      <c r="F2751" s="13">
        <v>2063</v>
      </c>
      <c r="G2751" s="13">
        <v>4129</v>
      </c>
      <c r="H2751" s="13">
        <v>0</v>
      </c>
      <c r="I2751" s="13">
        <v>0</v>
      </c>
      <c r="J2751" s="13">
        <v>0</v>
      </c>
      <c r="K2751" s="15">
        <v>2066</v>
      </c>
      <c r="L2751" s="15">
        <v>2063</v>
      </c>
      <c r="M2751" s="15">
        <v>4129</v>
      </c>
      <c r="O2751" s="13"/>
      <c r="P2751" s="13"/>
    </row>
    <row r="2752" spans="1:16" ht="12.9" customHeight="1" x14ac:dyDescent="0.2">
      <c r="A2752" s="11" t="str">
        <f t="shared" si="52"/>
        <v>MOUNT ISA1996</v>
      </c>
      <c r="B2752" s="95" t="s">
        <v>36</v>
      </c>
      <c r="C2752" s="88">
        <v>1996</v>
      </c>
      <c r="D2752" s="89"/>
      <c r="E2752" s="15">
        <v>1958</v>
      </c>
      <c r="F2752" s="15">
        <v>1958</v>
      </c>
      <c r="G2752" s="15">
        <v>3916</v>
      </c>
      <c r="H2752" s="90">
        <v>0</v>
      </c>
      <c r="I2752" s="90">
        <v>0</v>
      </c>
      <c r="J2752" s="15">
        <v>0</v>
      </c>
      <c r="K2752" s="15">
        <v>1958</v>
      </c>
      <c r="L2752" s="15">
        <v>1958</v>
      </c>
      <c r="M2752" s="15">
        <v>3916</v>
      </c>
      <c r="O2752" s="13"/>
      <c r="P2752" s="13"/>
    </row>
    <row r="2753" spans="1:16" ht="12.9" customHeight="1" x14ac:dyDescent="0.2">
      <c r="A2753" s="11" t="str">
        <f t="shared" si="52"/>
        <v>MOUNT ISA1997</v>
      </c>
      <c r="B2753" s="95" t="s">
        <v>36</v>
      </c>
      <c r="C2753" s="88">
        <v>1997</v>
      </c>
      <c r="D2753" s="89"/>
      <c r="E2753" s="15">
        <v>2102</v>
      </c>
      <c r="F2753" s="15">
        <v>2096</v>
      </c>
      <c r="G2753" s="15">
        <v>4198</v>
      </c>
      <c r="H2753" s="90">
        <v>0</v>
      </c>
      <c r="I2753" s="90">
        <v>0</v>
      </c>
      <c r="J2753" s="15">
        <v>0</v>
      </c>
      <c r="K2753" s="15">
        <v>2102</v>
      </c>
      <c r="L2753" s="15">
        <v>2096</v>
      </c>
      <c r="M2753" s="15">
        <v>4198</v>
      </c>
      <c r="O2753" s="13"/>
      <c r="P2753" s="13"/>
    </row>
    <row r="2754" spans="1:16" ht="12.9" customHeight="1" x14ac:dyDescent="0.2">
      <c r="A2754" s="11" t="str">
        <f t="shared" si="52"/>
        <v>MOUNT ISA1998</v>
      </c>
      <c r="B2754" s="95" t="s">
        <v>36</v>
      </c>
      <c r="C2754" s="88">
        <v>1998</v>
      </c>
      <c r="D2754" s="89"/>
      <c r="E2754" s="15">
        <v>2317</v>
      </c>
      <c r="F2754" s="15">
        <v>2310</v>
      </c>
      <c r="G2754" s="15">
        <v>4627</v>
      </c>
      <c r="H2754" s="90">
        <v>0</v>
      </c>
      <c r="I2754" s="90">
        <v>0</v>
      </c>
      <c r="J2754" s="15">
        <v>0</v>
      </c>
      <c r="K2754" s="15">
        <v>2317</v>
      </c>
      <c r="L2754" s="15">
        <v>2310</v>
      </c>
      <c r="M2754" s="15">
        <v>4627</v>
      </c>
      <c r="O2754" s="13"/>
      <c r="P2754" s="13"/>
    </row>
    <row r="2755" spans="1:16" ht="12.9" customHeight="1" x14ac:dyDescent="0.2">
      <c r="A2755" s="11" t="str">
        <f t="shared" si="52"/>
        <v>MOUNT ISA1999</v>
      </c>
      <c r="B2755" s="3" t="s">
        <v>36</v>
      </c>
      <c r="C2755" s="12">
        <v>1999</v>
      </c>
      <c r="E2755" s="13">
        <v>2875</v>
      </c>
      <c r="F2755" s="13">
        <v>2883</v>
      </c>
      <c r="G2755" s="13">
        <v>5758</v>
      </c>
      <c r="H2755" s="13">
        <v>0</v>
      </c>
      <c r="I2755" s="13">
        <v>0</v>
      </c>
      <c r="J2755" s="13">
        <v>0</v>
      </c>
      <c r="K2755" s="15">
        <v>2875</v>
      </c>
      <c r="L2755" s="15">
        <v>2883</v>
      </c>
      <c r="M2755" s="15">
        <v>5758</v>
      </c>
      <c r="O2755" s="13"/>
      <c r="P2755" s="13"/>
    </row>
    <row r="2756" spans="1:16" ht="12.9" customHeight="1" x14ac:dyDescent="0.2">
      <c r="A2756" s="11" t="str">
        <f t="shared" si="52"/>
        <v>MOUNT ISA2000</v>
      </c>
      <c r="B2756" s="93" t="s">
        <v>36</v>
      </c>
      <c r="C2756" s="88">
        <v>2000</v>
      </c>
      <c r="D2756" s="89"/>
      <c r="E2756" s="15">
        <v>2665</v>
      </c>
      <c r="F2756" s="15">
        <v>2695</v>
      </c>
      <c r="G2756" s="15">
        <v>5360</v>
      </c>
      <c r="H2756" s="15">
        <v>0</v>
      </c>
      <c r="I2756" s="15">
        <v>0</v>
      </c>
      <c r="J2756" s="15">
        <v>0</v>
      </c>
      <c r="K2756" s="15">
        <v>2665</v>
      </c>
      <c r="L2756" s="15">
        <v>2695</v>
      </c>
      <c r="M2756" s="15">
        <v>5360</v>
      </c>
      <c r="O2756" s="13"/>
      <c r="P2756" s="13"/>
    </row>
    <row r="2757" spans="1:16" ht="12.9" customHeight="1" x14ac:dyDescent="0.2">
      <c r="A2757" s="11" t="str">
        <f t="shared" si="52"/>
        <v>MOUNT ISA2001</v>
      </c>
      <c r="B2757" s="3" t="s">
        <v>36</v>
      </c>
      <c r="C2757" s="12">
        <v>2001</v>
      </c>
      <c r="E2757" s="13">
        <v>2103</v>
      </c>
      <c r="F2757" s="13">
        <v>2179</v>
      </c>
      <c r="G2757" s="13">
        <v>4282</v>
      </c>
      <c r="H2757" s="13">
        <v>0</v>
      </c>
      <c r="I2757" s="13">
        <v>0</v>
      </c>
      <c r="J2757" s="13">
        <v>0</v>
      </c>
      <c r="K2757" s="15">
        <v>2103</v>
      </c>
      <c r="L2757" s="15">
        <v>2179</v>
      </c>
      <c r="M2757" s="15">
        <v>4282</v>
      </c>
      <c r="O2757" s="13"/>
      <c r="P2757" s="13"/>
    </row>
    <row r="2758" spans="1:16" ht="12.9" customHeight="1" x14ac:dyDescent="0.2">
      <c r="A2758" s="11" t="str">
        <f t="shared" si="52"/>
        <v>MOUNT ISA2002</v>
      </c>
      <c r="B2758" s="93" t="s">
        <v>36</v>
      </c>
      <c r="C2758" s="88">
        <v>2002</v>
      </c>
      <c r="D2758" s="89"/>
      <c r="E2758" s="15">
        <v>1811</v>
      </c>
      <c r="F2758" s="15">
        <v>1933</v>
      </c>
      <c r="G2758" s="15">
        <v>3744</v>
      </c>
      <c r="H2758" s="15">
        <v>0</v>
      </c>
      <c r="I2758" s="15">
        <v>0</v>
      </c>
      <c r="J2758" s="15">
        <v>0</v>
      </c>
      <c r="K2758" s="15">
        <v>1811</v>
      </c>
      <c r="L2758" s="15">
        <v>1933</v>
      </c>
      <c r="M2758" s="15">
        <v>3744</v>
      </c>
      <c r="O2758" s="13"/>
      <c r="P2758" s="13"/>
    </row>
    <row r="2759" spans="1:16" ht="12.9" customHeight="1" x14ac:dyDescent="0.2">
      <c r="A2759" s="11" t="str">
        <f t="shared" ref="A2759:A2822" si="53">CONCATENATE(B2759,C2759)</f>
        <v>MOUNT ISA2003</v>
      </c>
      <c r="B2759" s="3" t="s">
        <v>36</v>
      </c>
      <c r="C2759" s="12">
        <v>2003</v>
      </c>
      <c r="E2759" s="13">
        <v>1802</v>
      </c>
      <c r="F2759" s="13">
        <v>1873</v>
      </c>
      <c r="G2759" s="13">
        <v>3675</v>
      </c>
      <c r="H2759" s="13">
        <v>0</v>
      </c>
      <c r="I2759" s="13">
        <v>0</v>
      </c>
      <c r="J2759" s="13">
        <v>0</v>
      </c>
      <c r="K2759" s="15">
        <v>1802</v>
      </c>
      <c r="L2759" s="15">
        <v>1873</v>
      </c>
      <c r="M2759" s="15">
        <v>3675</v>
      </c>
      <c r="O2759" s="13"/>
      <c r="P2759" s="13"/>
    </row>
    <row r="2760" spans="1:16" ht="12.9" customHeight="1" x14ac:dyDescent="0.2">
      <c r="A2760" s="11" t="str">
        <f t="shared" si="53"/>
        <v>MOUNT ISA2004</v>
      </c>
      <c r="B2760" s="3" t="s">
        <v>36</v>
      </c>
      <c r="C2760" s="12">
        <v>2004</v>
      </c>
      <c r="E2760" s="13">
        <v>1785</v>
      </c>
      <c r="F2760" s="13">
        <v>1802</v>
      </c>
      <c r="G2760" s="13">
        <v>3587</v>
      </c>
      <c r="H2760" s="13">
        <v>0</v>
      </c>
      <c r="I2760" s="13">
        <v>0</v>
      </c>
      <c r="J2760" s="13">
        <v>0</v>
      </c>
      <c r="K2760" s="15">
        <v>1785</v>
      </c>
      <c r="L2760" s="15">
        <v>1802</v>
      </c>
      <c r="M2760" s="15">
        <v>3587</v>
      </c>
      <c r="O2760" s="13"/>
      <c r="P2760" s="13"/>
    </row>
    <row r="2761" spans="1:16" ht="12.9" customHeight="1" x14ac:dyDescent="0.2">
      <c r="A2761" s="11" t="str">
        <f t="shared" si="53"/>
        <v>MOUNT ISA2005</v>
      </c>
      <c r="B2761" s="3" t="s">
        <v>36</v>
      </c>
      <c r="C2761" s="12">
        <v>2005</v>
      </c>
      <c r="E2761" s="13">
        <v>1826</v>
      </c>
      <c r="F2761" s="13">
        <v>1820</v>
      </c>
      <c r="G2761" s="13">
        <v>3646</v>
      </c>
      <c r="H2761" s="13">
        <v>0</v>
      </c>
      <c r="I2761" s="13">
        <v>0</v>
      </c>
      <c r="J2761" s="13">
        <v>0</v>
      </c>
      <c r="K2761" s="15">
        <v>1826</v>
      </c>
      <c r="L2761" s="15">
        <v>1820</v>
      </c>
      <c r="M2761" s="15">
        <v>3646</v>
      </c>
      <c r="O2761" s="13"/>
      <c r="P2761" s="13"/>
    </row>
    <row r="2762" spans="1:16" ht="12.9" customHeight="1" x14ac:dyDescent="0.2">
      <c r="A2762" s="11" t="str">
        <f t="shared" si="53"/>
        <v>MOUNT ISA2006</v>
      </c>
      <c r="B2762" s="3" t="s">
        <v>36</v>
      </c>
      <c r="C2762" s="12">
        <v>2006</v>
      </c>
      <c r="E2762" s="13">
        <v>1936</v>
      </c>
      <c r="F2762" s="13">
        <v>1991</v>
      </c>
      <c r="G2762" s="13">
        <v>3927</v>
      </c>
      <c r="H2762" s="13">
        <v>0</v>
      </c>
      <c r="I2762" s="13">
        <v>0</v>
      </c>
      <c r="J2762" s="13">
        <v>0</v>
      </c>
      <c r="K2762" s="15">
        <v>1936</v>
      </c>
      <c r="L2762" s="15">
        <v>1991</v>
      </c>
      <c r="M2762" s="15">
        <v>3927</v>
      </c>
      <c r="O2762" s="13"/>
      <c r="P2762" s="13"/>
    </row>
    <row r="2763" spans="1:16" ht="12.9" customHeight="1" x14ac:dyDescent="0.2">
      <c r="A2763" s="11" t="str">
        <f t="shared" si="53"/>
        <v>MOUNT ISA2007</v>
      </c>
      <c r="B2763" s="3" t="s">
        <v>36</v>
      </c>
      <c r="C2763" s="12">
        <v>2007</v>
      </c>
      <c r="E2763" s="13">
        <v>2211</v>
      </c>
      <c r="F2763" s="13">
        <v>2216</v>
      </c>
      <c r="G2763" s="13">
        <v>4427</v>
      </c>
      <c r="H2763" s="13">
        <v>0</v>
      </c>
      <c r="I2763" s="13">
        <v>0</v>
      </c>
      <c r="J2763" s="13">
        <v>0</v>
      </c>
      <c r="K2763" s="15">
        <v>2211</v>
      </c>
      <c r="L2763" s="15">
        <v>2216</v>
      </c>
      <c r="M2763" s="15">
        <v>4427</v>
      </c>
      <c r="O2763" s="13"/>
      <c r="P2763" s="13"/>
    </row>
    <row r="2764" spans="1:16" ht="12.9" customHeight="1" x14ac:dyDescent="0.2">
      <c r="A2764" s="11" t="str">
        <f t="shared" si="53"/>
        <v>MOUNT ISA2008</v>
      </c>
      <c r="B2764" s="3" t="s">
        <v>36</v>
      </c>
      <c r="C2764" s="12">
        <v>2008</v>
      </c>
      <c r="E2764" s="13">
        <v>2223</v>
      </c>
      <c r="F2764" s="13">
        <v>2232</v>
      </c>
      <c r="G2764" s="13">
        <v>4455</v>
      </c>
      <c r="H2764" s="13">
        <v>0</v>
      </c>
      <c r="I2764" s="13">
        <v>0</v>
      </c>
      <c r="J2764" s="13">
        <v>0</v>
      </c>
      <c r="K2764" s="15">
        <v>2223</v>
      </c>
      <c r="L2764" s="15">
        <v>2232</v>
      </c>
      <c r="M2764" s="15">
        <v>4455</v>
      </c>
      <c r="O2764" s="13"/>
      <c r="P2764" s="13"/>
    </row>
    <row r="2765" spans="1:16" ht="12.9" customHeight="1" x14ac:dyDescent="0.2">
      <c r="A2765" s="11" t="str">
        <f t="shared" si="53"/>
        <v>MOUNT ISA2009</v>
      </c>
      <c r="B2765" s="95" t="s">
        <v>36</v>
      </c>
      <c r="C2765" s="88">
        <v>2009</v>
      </c>
      <c r="D2765" s="89"/>
      <c r="E2765" s="15">
        <v>1668</v>
      </c>
      <c r="F2765" s="15">
        <v>1552</v>
      </c>
      <c r="G2765" s="15">
        <v>3220</v>
      </c>
      <c r="H2765" s="90">
        <v>0</v>
      </c>
      <c r="I2765" s="90">
        <v>0</v>
      </c>
      <c r="J2765" s="15">
        <v>0</v>
      </c>
      <c r="K2765" s="15">
        <v>1668</v>
      </c>
      <c r="L2765" s="15">
        <v>1552</v>
      </c>
      <c r="M2765" s="15">
        <v>3220</v>
      </c>
      <c r="O2765" s="13"/>
      <c r="P2765" s="13"/>
    </row>
    <row r="2766" spans="1:16" ht="12.9" customHeight="1" x14ac:dyDescent="0.2">
      <c r="A2766" s="11" t="str">
        <f t="shared" si="53"/>
        <v>MOUNT ISA2010</v>
      </c>
      <c r="B2766" s="3" t="s">
        <v>36</v>
      </c>
      <c r="C2766" s="12">
        <v>2010</v>
      </c>
      <c r="E2766" s="13">
        <v>2569</v>
      </c>
      <c r="F2766" s="13">
        <v>2316</v>
      </c>
      <c r="G2766" s="13">
        <v>4885</v>
      </c>
      <c r="H2766" s="13">
        <v>0</v>
      </c>
      <c r="I2766" s="13">
        <v>0</v>
      </c>
      <c r="J2766" s="13">
        <v>0</v>
      </c>
      <c r="K2766" s="15">
        <v>2569</v>
      </c>
      <c r="L2766" s="15">
        <v>2316</v>
      </c>
      <c r="M2766" s="15">
        <v>4885</v>
      </c>
      <c r="O2766" s="13"/>
      <c r="P2766" s="13"/>
    </row>
    <row r="2767" spans="1:16" ht="12.9" customHeight="1" x14ac:dyDescent="0.2">
      <c r="A2767" s="11" t="str">
        <f t="shared" si="53"/>
        <v>MOUNT ISA2011</v>
      </c>
      <c r="B2767" s="95" t="s">
        <v>36</v>
      </c>
      <c r="C2767" s="88">
        <v>2011</v>
      </c>
      <c r="D2767" s="89"/>
      <c r="E2767" s="15">
        <v>2859</v>
      </c>
      <c r="F2767" s="15">
        <v>2638</v>
      </c>
      <c r="G2767" s="15">
        <v>5497</v>
      </c>
      <c r="H2767" s="90">
        <v>0</v>
      </c>
      <c r="I2767" s="90">
        <v>0</v>
      </c>
      <c r="J2767" s="15">
        <v>0</v>
      </c>
      <c r="K2767" s="15">
        <v>2859</v>
      </c>
      <c r="L2767" s="15">
        <v>2638</v>
      </c>
      <c r="M2767" s="15">
        <v>5497</v>
      </c>
      <c r="O2767" s="13"/>
      <c r="P2767" s="13"/>
    </row>
    <row r="2768" spans="1:16" ht="12.9" customHeight="1" x14ac:dyDescent="0.2">
      <c r="A2768" s="11" t="str">
        <f t="shared" si="53"/>
        <v>MOUNT ISA2012</v>
      </c>
      <c r="B2768" s="3" t="s">
        <v>36</v>
      </c>
      <c r="C2768" s="12">
        <v>2012</v>
      </c>
      <c r="E2768" s="13">
        <v>3105</v>
      </c>
      <c r="F2768" s="13">
        <v>2888</v>
      </c>
      <c r="G2768" s="13">
        <v>5993</v>
      </c>
      <c r="H2768" s="13">
        <v>0</v>
      </c>
      <c r="I2768" s="13">
        <v>0</v>
      </c>
      <c r="J2768" s="13">
        <v>0</v>
      </c>
      <c r="K2768" s="15">
        <v>3105</v>
      </c>
      <c r="L2768" s="15">
        <v>2888</v>
      </c>
      <c r="M2768" s="15">
        <v>5993</v>
      </c>
      <c r="O2768" s="13"/>
      <c r="P2768" s="13"/>
    </row>
    <row r="2769" spans="1:16" ht="12.9" customHeight="1" x14ac:dyDescent="0.2">
      <c r="A2769" s="11" t="str">
        <f t="shared" si="53"/>
        <v>MOUNT ISA2013</v>
      </c>
      <c r="B2769" s="95" t="s">
        <v>36</v>
      </c>
      <c r="C2769" s="88">
        <v>2013</v>
      </c>
      <c r="D2769" s="89"/>
      <c r="E2769" s="15">
        <v>3173</v>
      </c>
      <c r="F2769" s="15">
        <v>2944</v>
      </c>
      <c r="G2769" s="15">
        <v>6117</v>
      </c>
      <c r="H2769" s="90">
        <v>0</v>
      </c>
      <c r="I2769" s="90">
        <v>0</v>
      </c>
      <c r="J2769" s="15">
        <v>0</v>
      </c>
      <c r="K2769" s="15">
        <v>3173</v>
      </c>
      <c r="L2769" s="15">
        <v>2944</v>
      </c>
      <c r="M2769" s="15">
        <v>6117</v>
      </c>
      <c r="O2769" s="13"/>
      <c r="P2769" s="13"/>
    </row>
    <row r="2770" spans="1:16" ht="12.9" customHeight="1" x14ac:dyDescent="0.2">
      <c r="A2770" s="11" t="str">
        <f t="shared" si="53"/>
        <v>MOUNT ISA2014</v>
      </c>
      <c r="B2770" s="95" t="s">
        <v>36</v>
      </c>
      <c r="C2770" s="88">
        <v>2014</v>
      </c>
      <c r="D2770" s="89"/>
      <c r="E2770" s="15">
        <v>3052</v>
      </c>
      <c r="F2770" s="15">
        <v>2822</v>
      </c>
      <c r="G2770" s="15">
        <v>5874</v>
      </c>
      <c r="H2770" s="90">
        <v>0</v>
      </c>
      <c r="I2770" s="90">
        <v>0</v>
      </c>
      <c r="J2770" s="15">
        <v>0</v>
      </c>
      <c r="K2770" s="15">
        <v>3052</v>
      </c>
      <c r="L2770" s="15">
        <v>2822</v>
      </c>
      <c r="M2770" s="15">
        <v>5874</v>
      </c>
      <c r="O2770" s="13"/>
      <c r="P2770" s="13"/>
    </row>
    <row r="2771" spans="1:16" ht="12.9" customHeight="1" x14ac:dyDescent="0.2">
      <c r="A2771" s="11" t="str">
        <f t="shared" si="53"/>
        <v>MOUNT ISA2015</v>
      </c>
      <c r="B2771" s="95" t="s">
        <v>36</v>
      </c>
      <c r="C2771" s="88">
        <v>2015</v>
      </c>
      <c r="D2771" s="89"/>
      <c r="E2771" s="15">
        <v>2492</v>
      </c>
      <c r="F2771" s="15">
        <v>2430</v>
      </c>
      <c r="G2771" s="15">
        <v>4922</v>
      </c>
      <c r="H2771" s="90">
        <v>0</v>
      </c>
      <c r="I2771" s="90">
        <v>0</v>
      </c>
      <c r="J2771" s="15">
        <v>0</v>
      </c>
      <c r="K2771" s="15">
        <v>2492</v>
      </c>
      <c r="L2771" s="15">
        <v>2430</v>
      </c>
      <c r="M2771" s="15">
        <v>4922</v>
      </c>
      <c r="O2771" s="13"/>
      <c r="P2771" s="13"/>
    </row>
    <row r="2772" spans="1:16" ht="12.9" customHeight="1" x14ac:dyDescent="0.2">
      <c r="A2772" s="11" t="str">
        <f t="shared" si="53"/>
        <v>MOUNT ISA2016</v>
      </c>
      <c r="B2772" s="3" t="s">
        <v>36</v>
      </c>
      <c r="C2772" s="12">
        <v>2016</v>
      </c>
      <c r="E2772" s="13">
        <v>2448</v>
      </c>
      <c r="F2772" s="13">
        <v>2380</v>
      </c>
      <c r="G2772" s="13">
        <v>4828</v>
      </c>
      <c r="H2772" s="13">
        <v>0</v>
      </c>
      <c r="I2772" s="13">
        <v>0</v>
      </c>
      <c r="J2772" s="13">
        <v>0</v>
      </c>
      <c r="K2772" s="15">
        <v>2448</v>
      </c>
      <c r="L2772" s="15">
        <v>2380</v>
      </c>
      <c r="M2772" s="15">
        <v>4828</v>
      </c>
      <c r="O2772" s="13"/>
      <c r="P2772" s="13"/>
    </row>
    <row r="2773" spans="1:16" ht="12.9" customHeight="1" x14ac:dyDescent="0.2">
      <c r="A2773" s="11" t="str">
        <f t="shared" si="53"/>
        <v>MOUNT ISA2017</v>
      </c>
      <c r="B2773" s="95" t="s">
        <v>36</v>
      </c>
      <c r="C2773" s="88">
        <v>2017</v>
      </c>
      <c r="D2773" s="89"/>
      <c r="E2773" s="15">
        <v>2402</v>
      </c>
      <c r="F2773" s="15">
        <v>2340</v>
      </c>
      <c r="G2773" s="15">
        <v>4742</v>
      </c>
      <c r="H2773" s="90">
        <v>0</v>
      </c>
      <c r="I2773" s="90">
        <v>0</v>
      </c>
      <c r="J2773" s="15">
        <v>0</v>
      </c>
      <c r="K2773" s="15">
        <v>2402</v>
      </c>
      <c r="L2773" s="15">
        <v>2340</v>
      </c>
      <c r="M2773" s="15">
        <v>4742</v>
      </c>
      <c r="O2773" s="13"/>
      <c r="P2773" s="13"/>
    </row>
    <row r="2774" spans="1:16" ht="12.9" customHeight="1" x14ac:dyDescent="0.2">
      <c r="A2774" s="11" t="str">
        <f t="shared" si="53"/>
        <v>MOUNT ISA2018</v>
      </c>
      <c r="B2774" s="3" t="s">
        <v>36</v>
      </c>
      <c r="C2774" s="12">
        <v>2018</v>
      </c>
      <c r="D2774" s="89"/>
      <c r="E2774" s="13">
        <v>2483</v>
      </c>
      <c r="F2774" s="13">
        <v>2419</v>
      </c>
      <c r="G2774" s="13">
        <v>4902</v>
      </c>
      <c r="H2774" s="13">
        <v>0</v>
      </c>
      <c r="I2774" s="13">
        <v>0</v>
      </c>
      <c r="J2774" s="13">
        <v>0</v>
      </c>
      <c r="K2774" s="15">
        <v>2483</v>
      </c>
      <c r="L2774" s="15">
        <v>2419</v>
      </c>
      <c r="M2774" s="15">
        <v>4902</v>
      </c>
      <c r="O2774" s="13"/>
      <c r="P2774" s="13"/>
    </row>
    <row r="2775" spans="1:16" ht="12.9" customHeight="1" x14ac:dyDescent="0.2">
      <c r="A2775" s="11" t="str">
        <f t="shared" si="53"/>
        <v>MOUNT ISA2019</v>
      </c>
      <c r="B2775" s="93" t="s">
        <v>36</v>
      </c>
      <c r="C2775" s="88">
        <v>2019</v>
      </c>
      <c r="D2775" s="89"/>
      <c r="E2775" s="15">
        <v>2546</v>
      </c>
      <c r="F2775" s="15">
        <v>2436</v>
      </c>
      <c r="G2775" s="15">
        <v>4982</v>
      </c>
      <c r="H2775" s="15">
        <v>0</v>
      </c>
      <c r="I2775" s="15">
        <v>0</v>
      </c>
      <c r="J2775" s="15">
        <v>0</v>
      </c>
      <c r="K2775" s="15">
        <v>2546</v>
      </c>
      <c r="L2775" s="15">
        <v>2436</v>
      </c>
      <c r="M2775" s="15">
        <v>4982</v>
      </c>
      <c r="O2775" s="13"/>
      <c r="P2775" s="13"/>
    </row>
    <row r="2776" spans="1:16" ht="12.9" customHeight="1" x14ac:dyDescent="0.2">
      <c r="A2776" s="11" t="str">
        <f t="shared" si="53"/>
        <v>MOUNT ISA2020</v>
      </c>
      <c r="B2776" s="3" t="s">
        <v>36</v>
      </c>
      <c r="C2776" s="12">
        <v>2020</v>
      </c>
      <c r="E2776" s="13">
        <v>2015</v>
      </c>
      <c r="F2776" s="13">
        <v>2010</v>
      </c>
      <c r="G2776" s="13">
        <v>4025</v>
      </c>
      <c r="H2776" s="13">
        <v>0</v>
      </c>
      <c r="I2776" s="13">
        <v>0</v>
      </c>
      <c r="J2776" s="13">
        <v>0</v>
      </c>
      <c r="K2776" s="15">
        <v>2015</v>
      </c>
      <c r="L2776" s="15">
        <v>2010</v>
      </c>
      <c r="M2776" s="15">
        <v>4025</v>
      </c>
      <c r="O2776" s="13"/>
      <c r="P2776" s="13"/>
    </row>
    <row r="2777" spans="1:16" ht="12.9" customHeight="1" x14ac:dyDescent="0.2">
      <c r="A2777" s="11" t="str">
        <f t="shared" si="53"/>
        <v>MOUNT ISA2021</v>
      </c>
      <c r="B2777" s="3" t="s">
        <v>36</v>
      </c>
      <c r="C2777" s="12">
        <v>2021</v>
      </c>
      <c r="E2777" s="13">
        <v>2412</v>
      </c>
      <c r="F2777" s="13">
        <v>2407</v>
      </c>
      <c r="G2777" s="13">
        <v>4819</v>
      </c>
      <c r="H2777" s="13">
        <v>0</v>
      </c>
      <c r="I2777" s="13">
        <v>0</v>
      </c>
      <c r="J2777" s="13">
        <v>0</v>
      </c>
      <c r="K2777" s="15">
        <v>2412</v>
      </c>
      <c r="L2777" s="15">
        <v>2407</v>
      </c>
      <c r="M2777" s="15">
        <v>4819</v>
      </c>
      <c r="O2777" s="13"/>
      <c r="P2777" s="13"/>
    </row>
    <row r="2778" spans="1:16" ht="12.9" customHeight="1" x14ac:dyDescent="0.2">
      <c r="A2778" s="11" t="str">
        <f t="shared" si="53"/>
        <v>MOUNT ISA2022</v>
      </c>
      <c r="B2778" s="95" t="s">
        <v>36</v>
      </c>
      <c r="C2778" s="88">
        <v>2022</v>
      </c>
      <c r="D2778" s="89"/>
      <c r="E2778" s="15">
        <v>2486</v>
      </c>
      <c r="F2778" s="15">
        <v>2483</v>
      </c>
      <c r="G2778" s="15">
        <v>4969</v>
      </c>
      <c r="H2778" s="90">
        <v>0</v>
      </c>
      <c r="I2778" s="90">
        <v>0</v>
      </c>
      <c r="J2778" s="15">
        <v>0</v>
      </c>
      <c r="K2778" s="15">
        <v>2486</v>
      </c>
      <c r="L2778" s="15">
        <v>2483</v>
      </c>
      <c r="M2778" s="15">
        <v>4969</v>
      </c>
      <c r="O2778" s="13"/>
      <c r="P2778" s="13"/>
    </row>
    <row r="2779" spans="1:16" ht="12.9" customHeight="1" x14ac:dyDescent="0.2">
      <c r="A2779" s="11" t="str">
        <f t="shared" si="53"/>
        <v>MOUNT ISA2023</v>
      </c>
      <c r="B2779" s="95" t="s">
        <v>36</v>
      </c>
      <c r="C2779" s="88">
        <v>2023</v>
      </c>
      <c r="D2779" s="89"/>
      <c r="E2779" s="15">
        <v>2408</v>
      </c>
      <c r="F2779" s="15">
        <v>2402</v>
      </c>
      <c r="G2779" s="15">
        <v>4810</v>
      </c>
      <c r="H2779" s="90">
        <v>0</v>
      </c>
      <c r="I2779" s="90">
        <v>0</v>
      </c>
      <c r="J2779" s="15">
        <v>0</v>
      </c>
      <c r="K2779" s="15">
        <v>2408</v>
      </c>
      <c r="L2779" s="15">
        <v>2402</v>
      </c>
      <c r="M2779" s="15">
        <v>4810</v>
      </c>
      <c r="O2779" s="13"/>
      <c r="P2779" s="13"/>
    </row>
    <row r="2780" spans="1:16" ht="12.9" customHeight="1" x14ac:dyDescent="0.2">
      <c r="A2780" s="11" t="str">
        <f t="shared" si="53"/>
        <v>MOUNT ISA2024</v>
      </c>
      <c r="B2780" s="3" t="s">
        <v>36</v>
      </c>
      <c r="C2780" s="12">
        <v>2024</v>
      </c>
      <c r="E2780" s="13">
        <v>2491</v>
      </c>
      <c r="F2780" s="13">
        <v>2485</v>
      </c>
      <c r="G2780" s="13">
        <v>4976</v>
      </c>
      <c r="H2780" s="13">
        <v>0</v>
      </c>
      <c r="I2780" s="13">
        <v>0</v>
      </c>
      <c r="J2780" s="13">
        <v>0</v>
      </c>
      <c r="K2780" s="15">
        <v>2491</v>
      </c>
      <c r="L2780" s="15">
        <v>2485</v>
      </c>
      <c r="M2780" s="15">
        <v>4976</v>
      </c>
      <c r="O2780" s="13"/>
      <c r="P2780" s="13"/>
    </row>
    <row r="2781" spans="1:16" ht="12.9" customHeight="1" x14ac:dyDescent="0.2">
      <c r="A2781" s="11" t="str">
        <f t="shared" si="53"/>
        <v>NEWCASTLE1985</v>
      </c>
      <c r="B2781" s="95" t="s">
        <v>144</v>
      </c>
      <c r="C2781" s="88">
        <v>1985</v>
      </c>
      <c r="E2781" s="15">
        <v>5223</v>
      </c>
      <c r="F2781" s="15">
        <v>5228</v>
      </c>
      <c r="G2781" s="15">
        <v>10451</v>
      </c>
      <c r="H2781" s="90">
        <v>0</v>
      </c>
      <c r="I2781" s="90">
        <v>0</v>
      </c>
      <c r="J2781" s="15">
        <v>0</v>
      </c>
      <c r="K2781" s="15">
        <v>5223</v>
      </c>
      <c r="L2781" s="15">
        <v>5228</v>
      </c>
      <c r="M2781" s="15">
        <v>10451</v>
      </c>
      <c r="O2781" s="13"/>
      <c r="P2781" s="13"/>
    </row>
    <row r="2782" spans="1:16" ht="12.9" customHeight="1" x14ac:dyDescent="0.2">
      <c r="A2782" s="11" t="str">
        <f t="shared" si="53"/>
        <v>NEWCASTLE1986</v>
      </c>
      <c r="B2782" s="3" t="s">
        <v>144</v>
      </c>
      <c r="C2782" s="12">
        <v>1986</v>
      </c>
      <c r="E2782" s="13">
        <v>4804</v>
      </c>
      <c r="F2782" s="13">
        <v>4804</v>
      </c>
      <c r="G2782" s="13">
        <v>9608</v>
      </c>
      <c r="H2782" s="13">
        <v>0</v>
      </c>
      <c r="I2782" s="13">
        <v>0</v>
      </c>
      <c r="J2782" s="13">
        <v>0</v>
      </c>
      <c r="K2782" s="15">
        <v>4804</v>
      </c>
      <c r="L2782" s="15">
        <v>4804</v>
      </c>
      <c r="M2782" s="15">
        <v>9608</v>
      </c>
      <c r="O2782" s="13"/>
      <c r="P2782" s="13"/>
    </row>
    <row r="2783" spans="1:16" ht="12.9" customHeight="1" x14ac:dyDescent="0.2">
      <c r="A2783" s="11" t="str">
        <f t="shared" si="53"/>
        <v>NEWCASTLE1987</v>
      </c>
      <c r="B2783" s="3" t="s">
        <v>144</v>
      </c>
      <c r="C2783" s="12">
        <v>1987</v>
      </c>
      <c r="E2783" s="13">
        <v>4200</v>
      </c>
      <c r="F2783" s="13">
        <v>4191</v>
      </c>
      <c r="G2783" s="13">
        <v>8391</v>
      </c>
      <c r="H2783" s="13">
        <v>0</v>
      </c>
      <c r="I2783" s="13">
        <v>0</v>
      </c>
      <c r="J2783" s="13">
        <v>0</v>
      </c>
      <c r="K2783" s="15">
        <v>4200</v>
      </c>
      <c r="L2783" s="15">
        <v>4191</v>
      </c>
      <c r="M2783" s="15">
        <v>8391</v>
      </c>
      <c r="O2783" s="13"/>
      <c r="P2783" s="13"/>
    </row>
    <row r="2784" spans="1:16" ht="12.9" customHeight="1" x14ac:dyDescent="0.2">
      <c r="A2784" s="11" t="str">
        <f t="shared" si="53"/>
        <v>NEWCASTLE1988</v>
      </c>
      <c r="B2784" s="91" t="s">
        <v>144</v>
      </c>
      <c r="C2784" s="16">
        <v>1988</v>
      </c>
      <c r="D2784" s="89"/>
      <c r="E2784" s="92">
        <v>3981</v>
      </c>
      <c r="F2784" s="92">
        <v>3984</v>
      </c>
      <c r="G2784" s="92">
        <v>7965</v>
      </c>
      <c r="H2784" s="92">
        <v>0</v>
      </c>
      <c r="I2784" s="92">
        <v>0</v>
      </c>
      <c r="J2784" s="92">
        <v>0</v>
      </c>
      <c r="K2784" s="15">
        <v>3981</v>
      </c>
      <c r="L2784" s="15">
        <v>3984</v>
      </c>
      <c r="M2784" s="15">
        <v>7965</v>
      </c>
      <c r="O2784" s="13"/>
      <c r="P2784" s="13"/>
    </row>
    <row r="2785" spans="1:16" ht="12.9" customHeight="1" x14ac:dyDescent="0.2">
      <c r="A2785" s="11" t="str">
        <f t="shared" si="53"/>
        <v>NEWCASTLE1989</v>
      </c>
      <c r="B2785" s="95" t="s">
        <v>144</v>
      </c>
      <c r="C2785" s="88">
        <v>1989</v>
      </c>
      <c r="D2785" s="89"/>
      <c r="E2785" s="15">
        <v>2518</v>
      </c>
      <c r="F2785" s="15">
        <v>2517</v>
      </c>
      <c r="G2785" s="15">
        <v>5035</v>
      </c>
      <c r="H2785" s="90">
        <v>0</v>
      </c>
      <c r="I2785" s="90">
        <v>0</v>
      </c>
      <c r="J2785" s="15">
        <v>0</v>
      </c>
      <c r="K2785" s="15">
        <v>2518</v>
      </c>
      <c r="L2785" s="15">
        <v>2517</v>
      </c>
      <c r="M2785" s="15">
        <v>5035</v>
      </c>
      <c r="O2785" s="13"/>
      <c r="P2785" s="13"/>
    </row>
    <row r="2786" spans="1:16" ht="12.9" customHeight="1" x14ac:dyDescent="0.2">
      <c r="A2786" s="11" t="str">
        <f t="shared" si="53"/>
        <v>NEWCASTLE1990</v>
      </c>
      <c r="B2786" s="93" t="s">
        <v>144</v>
      </c>
      <c r="C2786" s="88">
        <v>1990</v>
      </c>
      <c r="D2786" s="89"/>
      <c r="E2786" s="15">
        <v>4432</v>
      </c>
      <c r="F2786" s="15">
        <v>3665</v>
      </c>
      <c r="G2786" s="15">
        <v>8097</v>
      </c>
      <c r="H2786" s="15">
        <v>0</v>
      </c>
      <c r="I2786" s="15">
        <v>0</v>
      </c>
      <c r="J2786" s="15">
        <v>0</v>
      </c>
      <c r="K2786" s="15">
        <v>4432</v>
      </c>
      <c r="L2786" s="15">
        <v>3665</v>
      </c>
      <c r="M2786" s="15">
        <v>8097</v>
      </c>
      <c r="O2786" s="13"/>
      <c r="P2786" s="13"/>
    </row>
    <row r="2787" spans="1:16" ht="12.9" customHeight="1" x14ac:dyDescent="0.2">
      <c r="A2787" s="11" t="str">
        <f t="shared" si="53"/>
        <v>NEWCASTLE1991</v>
      </c>
      <c r="B2787" s="95" t="s">
        <v>144</v>
      </c>
      <c r="C2787" s="88">
        <v>1991</v>
      </c>
      <c r="D2787" s="89"/>
      <c r="E2787" s="15">
        <v>5216</v>
      </c>
      <c r="F2787" s="15">
        <v>5363</v>
      </c>
      <c r="G2787" s="15">
        <v>10579</v>
      </c>
      <c r="H2787" s="90">
        <v>0</v>
      </c>
      <c r="I2787" s="90">
        <v>0</v>
      </c>
      <c r="J2787" s="15">
        <v>0</v>
      </c>
      <c r="K2787" s="15">
        <v>5216</v>
      </c>
      <c r="L2787" s="15">
        <v>5363</v>
      </c>
      <c r="M2787" s="15">
        <v>10579</v>
      </c>
      <c r="O2787" s="13"/>
      <c r="P2787" s="13"/>
    </row>
    <row r="2788" spans="1:16" ht="12.9" customHeight="1" x14ac:dyDescent="0.2">
      <c r="A2788" s="11" t="str">
        <f t="shared" si="53"/>
        <v>NEWCASTLE1992</v>
      </c>
      <c r="B2788" s="95" t="s">
        <v>144</v>
      </c>
      <c r="C2788" s="88">
        <v>1992</v>
      </c>
      <c r="D2788" s="89"/>
      <c r="E2788" s="15">
        <v>4671</v>
      </c>
      <c r="F2788" s="15">
        <v>4627</v>
      </c>
      <c r="G2788" s="15">
        <v>9298</v>
      </c>
      <c r="H2788" s="90">
        <v>0</v>
      </c>
      <c r="I2788" s="90">
        <v>0</v>
      </c>
      <c r="J2788" s="15">
        <v>0</v>
      </c>
      <c r="K2788" s="15">
        <v>4671</v>
      </c>
      <c r="L2788" s="15">
        <v>4627</v>
      </c>
      <c r="M2788" s="15">
        <v>9298</v>
      </c>
      <c r="O2788" s="13"/>
      <c r="P2788" s="13"/>
    </row>
    <row r="2789" spans="1:16" ht="12.9" customHeight="1" x14ac:dyDescent="0.2">
      <c r="A2789" s="11" t="str">
        <f t="shared" si="53"/>
        <v>NEWCASTLE1993</v>
      </c>
      <c r="B2789" s="3" t="s">
        <v>144</v>
      </c>
      <c r="C2789" s="12">
        <v>1993</v>
      </c>
      <c r="E2789" s="13">
        <v>4634</v>
      </c>
      <c r="F2789" s="13">
        <v>4573</v>
      </c>
      <c r="G2789" s="13">
        <v>9207</v>
      </c>
      <c r="H2789" s="13">
        <v>0</v>
      </c>
      <c r="I2789" s="13">
        <v>0</v>
      </c>
      <c r="J2789" s="13">
        <v>0</v>
      </c>
      <c r="K2789" s="15">
        <v>4634</v>
      </c>
      <c r="L2789" s="15">
        <v>4573</v>
      </c>
      <c r="M2789" s="15">
        <v>9207</v>
      </c>
      <c r="O2789" s="13"/>
      <c r="P2789" s="13"/>
    </row>
    <row r="2790" spans="1:16" ht="12.9" customHeight="1" x14ac:dyDescent="0.2">
      <c r="A2790" s="11" t="str">
        <f t="shared" si="53"/>
        <v>NEWCASTLE1994</v>
      </c>
      <c r="B2790" s="3" t="s">
        <v>144</v>
      </c>
      <c r="C2790" s="12">
        <v>1994</v>
      </c>
      <c r="E2790" s="13">
        <v>5519</v>
      </c>
      <c r="F2790" s="13">
        <v>5502</v>
      </c>
      <c r="G2790" s="13">
        <v>11021</v>
      </c>
      <c r="H2790" s="13">
        <v>0</v>
      </c>
      <c r="I2790" s="13">
        <v>0</v>
      </c>
      <c r="J2790" s="13">
        <v>0</v>
      </c>
      <c r="K2790" s="15">
        <v>5519</v>
      </c>
      <c r="L2790" s="15">
        <v>5502</v>
      </c>
      <c r="M2790" s="15">
        <v>11021</v>
      </c>
      <c r="O2790" s="13"/>
      <c r="P2790" s="13"/>
    </row>
    <row r="2791" spans="1:16" ht="12.9" customHeight="1" x14ac:dyDescent="0.2">
      <c r="A2791" s="11" t="str">
        <f t="shared" si="53"/>
        <v>NEWCASTLE1995</v>
      </c>
      <c r="B2791" s="95" t="s">
        <v>144</v>
      </c>
      <c r="C2791" s="88">
        <v>1995</v>
      </c>
      <c r="D2791" s="89"/>
      <c r="E2791" s="15">
        <v>5871</v>
      </c>
      <c r="F2791" s="15">
        <v>5827</v>
      </c>
      <c r="G2791" s="15">
        <v>11698</v>
      </c>
      <c r="H2791" s="90">
        <v>0</v>
      </c>
      <c r="I2791" s="90">
        <v>0</v>
      </c>
      <c r="J2791" s="15">
        <v>0</v>
      </c>
      <c r="K2791" s="15">
        <v>5871</v>
      </c>
      <c r="L2791" s="15">
        <v>5827</v>
      </c>
      <c r="M2791" s="15">
        <v>11698</v>
      </c>
      <c r="O2791" s="13"/>
      <c r="P2791" s="13"/>
    </row>
    <row r="2792" spans="1:16" ht="12.9" customHeight="1" x14ac:dyDescent="0.2">
      <c r="A2792" s="11" t="str">
        <f t="shared" si="53"/>
        <v>NEWCASTLE1996</v>
      </c>
      <c r="B2792" s="3" t="s">
        <v>144</v>
      </c>
      <c r="C2792" s="12">
        <v>1996</v>
      </c>
      <c r="E2792" s="13">
        <v>6108</v>
      </c>
      <c r="F2792" s="13">
        <v>6090</v>
      </c>
      <c r="G2792" s="13">
        <v>12198</v>
      </c>
      <c r="H2792" s="13">
        <v>0</v>
      </c>
      <c r="I2792" s="13">
        <v>0</v>
      </c>
      <c r="J2792" s="13">
        <v>0</v>
      </c>
      <c r="K2792" s="15">
        <v>6108</v>
      </c>
      <c r="L2792" s="15">
        <v>6090</v>
      </c>
      <c r="M2792" s="15">
        <v>12198</v>
      </c>
      <c r="O2792" s="13"/>
      <c r="P2792" s="13"/>
    </row>
    <row r="2793" spans="1:16" ht="12.9" customHeight="1" x14ac:dyDescent="0.2">
      <c r="A2793" s="11" t="str">
        <f t="shared" si="53"/>
        <v>NEWCASTLE1997</v>
      </c>
      <c r="B2793" s="95" t="s">
        <v>144</v>
      </c>
      <c r="C2793" s="88">
        <v>1997</v>
      </c>
      <c r="D2793" s="89"/>
      <c r="E2793" s="15">
        <v>7512</v>
      </c>
      <c r="F2793" s="15">
        <v>7530</v>
      </c>
      <c r="G2793" s="15">
        <v>15042</v>
      </c>
      <c r="H2793" s="90">
        <v>0</v>
      </c>
      <c r="I2793" s="90">
        <v>0</v>
      </c>
      <c r="J2793" s="15">
        <v>0</v>
      </c>
      <c r="K2793" s="15">
        <v>7512</v>
      </c>
      <c r="L2793" s="15">
        <v>7530</v>
      </c>
      <c r="M2793" s="15">
        <v>15042</v>
      </c>
      <c r="O2793" s="13"/>
      <c r="P2793" s="13"/>
    </row>
    <row r="2794" spans="1:16" ht="12.9" customHeight="1" x14ac:dyDescent="0.2">
      <c r="A2794" s="11" t="str">
        <f t="shared" si="53"/>
        <v>NEWCASTLE1998</v>
      </c>
      <c r="B2794" s="95" t="s">
        <v>144</v>
      </c>
      <c r="C2794" s="88">
        <v>1998</v>
      </c>
      <c r="D2794" s="89"/>
      <c r="E2794" s="15">
        <v>8528</v>
      </c>
      <c r="F2794" s="15">
        <v>8518</v>
      </c>
      <c r="G2794" s="15">
        <v>17046</v>
      </c>
      <c r="H2794" s="90">
        <v>0</v>
      </c>
      <c r="I2794" s="90">
        <v>0</v>
      </c>
      <c r="J2794" s="15">
        <v>0</v>
      </c>
      <c r="K2794" s="15">
        <v>8528</v>
      </c>
      <c r="L2794" s="15">
        <v>8518</v>
      </c>
      <c r="M2794" s="15">
        <v>17046</v>
      </c>
      <c r="O2794" s="13"/>
      <c r="P2794" s="13"/>
    </row>
    <row r="2795" spans="1:16" ht="12.9" customHeight="1" x14ac:dyDescent="0.2">
      <c r="A2795" s="11" t="str">
        <f t="shared" si="53"/>
        <v>NEWCASTLE1999</v>
      </c>
      <c r="B2795" s="95" t="s">
        <v>144</v>
      </c>
      <c r="C2795" s="88">
        <v>1999</v>
      </c>
      <c r="D2795" s="89"/>
      <c r="E2795" s="15">
        <v>8661</v>
      </c>
      <c r="F2795" s="15">
        <v>8643</v>
      </c>
      <c r="G2795" s="15">
        <v>17304</v>
      </c>
      <c r="H2795" s="90">
        <v>0</v>
      </c>
      <c r="I2795" s="90">
        <v>0</v>
      </c>
      <c r="J2795" s="15">
        <v>0</v>
      </c>
      <c r="K2795" s="15">
        <v>8661</v>
      </c>
      <c r="L2795" s="15">
        <v>8643</v>
      </c>
      <c r="M2795" s="15">
        <v>17304</v>
      </c>
      <c r="O2795" s="13"/>
      <c r="P2795" s="13"/>
    </row>
    <row r="2796" spans="1:16" ht="12.9" customHeight="1" x14ac:dyDescent="0.2">
      <c r="A2796" s="11" t="str">
        <f t="shared" si="53"/>
        <v>NEWCASTLE2000</v>
      </c>
      <c r="B2796" s="3" t="s">
        <v>144</v>
      </c>
      <c r="C2796" s="12">
        <v>2000</v>
      </c>
      <c r="E2796" s="13">
        <v>8354</v>
      </c>
      <c r="F2796" s="13">
        <v>8367</v>
      </c>
      <c r="G2796" s="13">
        <v>16721</v>
      </c>
      <c r="H2796" s="13">
        <v>0</v>
      </c>
      <c r="I2796" s="13">
        <v>0</v>
      </c>
      <c r="J2796" s="13">
        <v>0</v>
      </c>
      <c r="K2796" s="15">
        <v>8354</v>
      </c>
      <c r="L2796" s="15">
        <v>8367</v>
      </c>
      <c r="M2796" s="15">
        <v>16721</v>
      </c>
      <c r="O2796" s="13"/>
      <c r="P2796" s="13"/>
    </row>
    <row r="2797" spans="1:16" ht="12.9" customHeight="1" x14ac:dyDescent="0.2">
      <c r="A2797" s="11" t="str">
        <f t="shared" si="53"/>
        <v>NEWCASTLE2001</v>
      </c>
      <c r="B2797" s="3" t="s">
        <v>144</v>
      </c>
      <c r="C2797" s="12">
        <v>2001</v>
      </c>
      <c r="E2797" s="13">
        <v>7142</v>
      </c>
      <c r="F2797" s="13">
        <v>7191</v>
      </c>
      <c r="G2797" s="13">
        <v>14333</v>
      </c>
      <c r="H2797" s="13">
        <v>5</v>
      </c>
      <c r="I2797" s="13">
        <v>5</v>
      </c>
      <c r="J2797" s="13">
        <v>10</v>
      </c>
      <c r="K2797" s="15">
        <v>7147</v>
      </c>
      <c r="L2797" s="15">
        <v>7196</v>
      </c>
      <c r="M2797" s="15">
        <v>14343</v>
      </c>
      <c r="O2797" s="13"/>
      <c r="P2797" s="13"/>
    </row>
    <row r="2798" spans="1:16" ht="12.9" customHeight="1" x14ac:dyDescent="0.2">
      <c r="A2798" s="11" t="str">
        <f t="shared" si="53"/>
        <v>NEWCASTLE2002</v>
      </c>
      <c r="B2798" s="3" t="s">
        <v>144</v>
      </c>
      <c r="C2798" s="12">
        <v>2002</v>
      </c>
      <c r="E2798" s="13">
        <v>5489</v>
      </c>
      <c r="F2798" s="13">
        <v>5506</v>
      </c>
      <c r="G2798" s="13">
        <v>10995</v>
      </c>
      <c r="H2798" s="13">
        <v>68</v>
      </c>
      <c r="I2798" s="13">
        <v>68</v>
      </c>
      <c r="J2798" s="13">
        <v>136</v>
      </c>
      <c r="K2798" s="15">
        <v>5557</v>
      </c>
      <c r="L2798" s="15">
        <v>5574</v>
      </c>
      <c r="M2798" s="15">
        <v>11131</v>
      </c>
      <c r="O2798" s="13"/>
      <c r="P2798" s="13"/>
    </row>
    <row r="2799" spans="1:16" ht="12.9" customHeight="1" x14ac:dyDescent="0.2">
      <c r="A2799" s="11" t="str">
        <f t="shared" si="53"/>
        <v>NEWCASTLE2003</v>
      </c>
      <c r="B2799" s="3" t="s">
        <v>144</v>
      </c>
      <c r="C2799" s="12">
        <v>2003</v>
      </c>
      <c r="E2799" s="13">
        <v>5467</v>
      </c>
      <c r="F2799" s="13">
        <v>5455</v>
      </c>
      <c r="G2799" s="13">
        <v>10922</v>
      </c>
      <c r="H2799" s="13">
        <v>0</v>
      </c>
      <c r="I2799" s="13">
        <v>0</v>
      </c>
      <c r="J2799" s="13">
        <v>0</v>
      </c>
      <c r="K2799" s="15">
        <v>5467</v>
      </c>
      <c r="L2799" s="15">
        <v>5455</v>
      </c>
      <c r="M2799" s="15">
        <v>10922</v>
      </c>
      <c r="O2799" s="13"/>
      <c r="P2799" s="13"/>
    </row>
    <row r="2800" spans="1:16" ht="12.9" customHeight="1" x14ac:dyDescent="0.2">
      <c r="A2800" s="11" t="str">
        <f t="shared" si="53"/>
        <v>NEWCASTLE2004</v>
      </c>
      <c r="B2800" s="3" t="s">
        <v>144</v>
      </c>
      <c r="C2800" s="12">
        <v>2004</v>
      </c>
      <c r="E2800" s="13">
        <v>5673</v>
      </c>
      <c r="F2800" s="13">
        <v>5626</v>
      </c>
      <c r="G2800" s="13">
        <v>11299</v>
      </c>
      <c r="H2800" s="13">
        <v>0</v>
      </c>
      <c r="I2800" s="13">
        <v>0</v>
      </c>
      <c r="J2800" s="13">
        <v>0</v>
      </c>
      <c r="K2800" s="15">
        <v>5673</v>
      </c>
      <c r="L2800" s="15">
        <v>5626</v>
      </c>
      <c r="M2800" s="15">
        <v>11299</v>
      </c>
      <c r="O2800" s="13"/>
      <c r="P2800" s="13"/>
    </row>
    <row r="2801" spans="1:16" ht="12.9" customHeight="1" x14ac:dyDescent="0.2">
      <c r="A2801" s="11" t="str">
        <f t="shared" si="53"/>
        <v>NEWCASTLE2005</v>
      </c>
      <c r="B2801" s="3" t="s">
        <v>144</v>
      </c>
      <c r="C2801" s="12">
        <v>2005</v>
      </c>
      <c r="E2801" s="13">
        <v>7468</v>
      </c>
      <c r="F2801" s="13">
        <v>7471</v>
      </c>
      <c r="G2801" s="13">
        <v>14939</v>
      </c>
      <c r="H2801" s="13">
        <v>0</v>
      </c>
      <c r="I2801" s="13">
        <v>0</v>
      </c>
      <c r="J2801" s="13">
        <v>0</v>
      </c>
      <c r="K2801" s="15">
        <v>7468</v>
      </c>
      <c r="L2801" s="15">
        <v>7471</v>
      </c>
      <c r="M2801" s="15">
        <v>14939</v>
      </c>
      <c r="O2801" s="13"/>
      <c r="P2801" s="13"/>
    </row>
    <row r="2802" spans="1:16" ht="12.9" customHeight="1" x14ac:dyDescent="0.2">
      <c r="A2802" s="11" t="str">
        <f t="shared" si="53"/>
        <v>NEWCASTLE2006</v>
      </c>
      <c r="B2802" s="95" t="s">
        <v>144</v>
      </c>
      <c r="C2802" s="88">
        <v>2006</v>
      </c>
      <c r="D2802" s="89"/>
      <c r="E2802" s="15">
        <v>7655</v>
      </c>
      <c r="F2802" s="15">
        <v>7825</v>
      </c>
      <c r="G2802" s="15">
        <v>15480</v>
      </c>
      <c r="H2802" s="90">
        <v>0</v>
      </c>
      <c r="I2802" s="90">
        <v>0</v>
      </c>
      <c r="J2802" s="15">
        <v>0</v>
      </c>
      <c r="K2802" s="15">
        <v>7655</v>
      </c>
      <c r="L2802" s="15">
        <v>7825</v>
      </c>
      <c r="M2802" s="15">
        <v>15480</v>
      </c>
      <c r="O2802" s="13"/>
      <c r="P2802" s="13"/>
    </row>
    <row r="2803" spans="1:16" ht="12.9" customHeight="1" x14ac:dyDescent="0.2">
      <c r="A2803" s="11" t="str">
        <f t="shared" si="53"/>
        <v>NEWCASTLE2007</v>
      </c>
      <c r="B2803" s="95" t="s">
        <v>144</v>
      </c>
      <c r="C2803" s="88">
        <v>2007</v>
      </c>
      <c r="D2803" s="89"/>
      <c r="E2803" s="15">
        <v>8050</v>
      </c>
      <c r="F2803" s="15">
        <v>8054</v>
      </c>
      <c r="G2803" s="15">
        <v>16104</v>
      </c>
      <c r="H2803" s="90">
        <v>0</v>
      </c>
      <c r="I2803" s="90">
        <v>0</v>
      </c>
      <c r="J2803" s="15">
        <v>0</v>
      </c>
      <c r="K2803" s="15">
        <v>8050</v>
      </c>
      <c r="L2803" s="15">
        <v>8054</v>
      </c>
      <c r="M2803" s="15">
        <v>16104</v>
      </c>
      <c r="O2803" s="13"/>
      <c r="P2803" s="13"/>
    </row>
    <row r="2804" spans="1:16" ht="12.9" customHeight="1" x14ac:dyDescent="0.2">
      <c r="A2804" s="11" t="str">
        <f t="shared" si="53"/>
        <v>NEWCASTLE2008</v>
      </c>
      <c r="B2804" s="3" t="s">
        <v>144</v>
      </c>
      <c r="C2804" s="12">
        <v>2008</v>
      </c>
      <c r="E2804" s="13">
        <v>7728</v>
      </c>
      <c r="F2804" s="13">
        <v>7504</v>
      </c>
      <c r="G2804" s="13">
        <v>15232</v>
      </c>
      <c r="H2804" s="13">
        <v>0</v>
      </c>
      <c r="I2804" s="13">
        <v>0</v>
      </c>
      <c r="J2804" s="13">
        <v>0</v>
      </c>
      <c r="K2804" s="15">
        <v>7728</v>
      </c>
      <c r="L2804" s="15">
        <v>7504</v>
      </c>
      <c r="M2804" s="15">
        <v>15232</v>
      </c>
      <c r="O2804" s="13"/>
      <c r="P2804" s="13"/>
    </row>
    <row r="2805" spans="1:16" ht="12.9" customHeight="1" x14ac:dyDescent="0.2">
      <c r="A2805" s="11" t="str">
        <f t="shared" si="53"/>
        <v>NEWCASTLE2009</v>
      </c>
      <c r="B2805" s="95" t="s">
        <v>144</v>
      </c>
      <c r="C2805" s="88">
        <v>2009</v>
      </c>
      <c r="D2805" s="89"/>
      <c r="E2805" s="15">
        <v>7128</v>
      </c>
      <c r="F2805" s="15">
        <v>7029</v>
      </c>
      <c r="G2805" s="15">
        <v>14157</v>
      </c>
      <c r="H2805" s="90">
        <v>0</v>
      </c>
      <c r="I2805" s="90">
        <v>0</v>
      </c>
      <c r="J2805" s="15">
        <v>0</v>
      </c>
      <c r="K2805" s="15">
        <v>7128</v>
      </c>
      <c r="L2805" s="15">
        <v>7029</v>
      </c>
      <c r="M2805" s="15">
        <v>14157</v>
      </c>
      <c r="O2805" s="13"/>
      <c r="P2805" s="13"/>
    </row>
    <row r="2806" spans="1:16" ht="12.9" customHeight="1" x14ac:dyDescent="0.2">
      <c r="A2806" s="11" t="str">
        <f t="shared" si="53"/>
        <v>NEWCASTLE2010</v>
      </c>
      <c r="B2806" s="3" t="s">
        <v>144</v>
      </c>
      <c r="C2806" s="12">
        <v>2010</v>
      </c>
      <c r="E2806" s="13">
        <v>7156</v>
      </c>
      <c r="F2806" s="13">
        <v>7164</v>
      </c>
      <c r="G2806" s="13">
        <v>14320</v>
      </c>
      <c r="H2806" s="13">
        <v>0</v>
      </c>
      <c r="I2806" s="13">
        <v>0</v>
      </c>
      <c r="J2806" s="13">
        <v>0</v>
      </c>
      <c r="K2806" s="15">
        <v>7156</v>
      </c>
      <c r="L2806" s="15">
        <v>7164</v>
      </c>
      <c r="M2806" s="15">
        <v>14320</v>
      </c>
      <c r="O2806" s="13"/>
      <c r="P2806" s="13"/>
    </row>
    <row r="2807" spans="1:16" ht="12.9" customHeight="1" x14ac:dyDescent="0.2">
      <c r="A2807" s="11" t="str">
        <f t="shared" si="53"/>
        <v>NEWCASTLE2011</v>
      </c>
      <c r="B2807" s="95" t="s">
        <v>144</v>
      </c>
      <c r="C2807" s="88">
        <v>2011</v>
      </c>
      <c r="D2807" s="89"/>
      <c r="E2807" s="15">
        <v>7538</v>
      </c>
      <c r="F2807" s="15">
        <v>7541</v>
      </c>
      <c r="G2807" s="15">
        <v>15079</v>
      </c>
      <c r="H2807" s="90">
        <v>0</v>
      </c>
      <c r="I2807" s="90">
        <v>0</v>
      </c>
      <c r="J2807" s="15">
        <v>0</v>
      </c>
      <c r="K2807" s="15">
        <v>7538</v>
      </c>
      <c r="L2807" s="15">
        <v>7541</v>
      </c>
      <c r="M2807" s="15">
        <v>15079</v>
      </c>
      <c r="O2807" s="13"/>
      <c r="P2807" s="13"/>
    </row>
    <row r="2808" spans="1:16" ht="12.9" customHeight="1" x14ac:dyDescent="0.2">
      <c r="A2808" s="11" t="str">
        <f t="shared" si="53"/>
        <v>NEWCASTLE2012</v>
      </c>
      <c r="B2808" s="95" t="s">
        <v>144</v>
      </c>
      <c r="C2808" s="88">
        <v>2012</v>
      </c>
      <c r="D2808" s="89"/>
      <c r="E2808" s="15">
        <v>8600</v>
      </c>
      <c r="F2808" s="15">
        <v>8670</v>
      </c>
      <c r="G2808" s="15">
        <v>17270</v>
      </c>
      <c r="H2808" s="90">
        <v>0</v>
      </c>
      <c r="I2808" s="90">
        <v>0</v>
      </c>
      <c r="J2808" s="15">
        <v>0</v>
      </c>
      <c r="K2808" s="15">
        <v>8600</v>
      </c>
      <c r="L2808" s="15">
        <v>8670</v>
      </c>
      <c r="M2808" s="15">
        <v>17270</v>
      </c>
      <c r="O2808" s="13"/>
      <c r="P2808" s="13"/>
    </row>
    <row r="2809" spans="1:16" ht="12.9" customHeight="1" x14ac:dyDescent="0.2">
      <c r="A2809" s="11" t="str">
        <f t="shared" si="53"/>
        <v>NEWCASTLE2013</v>
      </c>
      <c r="B2809" s="3" t="s">
        <v>144</v>
      </c>
      <c r="C2809" s="12">
        <v>2013</v>
      </c>
      <c r="E2809" s="13">
        <v>8348</v>
      </c>
      <c r="F2809" s="13">
        <v>8416</v>
      </c>
      <c r="G2809" s="13">
        <v>16764</v>
      </c>
      <c r="H2809" s="13">
        <v>0</v>
      </c>
      <c r="I2809" s="13">
        <v>0</v>
      </c>
      <c r="J2809" s="13">
        <v>0</v>
      </c>
      <c r="K2809" s="15">
        <v>8348</v>
      </c>
      <c r="L2809" s="15">
        <v>8416</v>
      </c>
      <c r="M2809" s="15">
        <v>16764</v>
      </c>
      <c r="O2809" s="13"/>
      <c r="P2809" s="13"/>
    </row>
    <row r="2810" spans="1:16" ht="12.9" customHeight="1" x14ac:dyDescent="0.2">
      <c r="A2810" s="11" t="str">
        <f t="shared" si="53"/>
        <v>NEWCASTLE2014</v>
      </c>
      <c r="B2810" s="95" t="s">
        <v>144</v>
      </c>
      <c r="C2810" s="88">
        <v>2014</v>
      </c>
      <c r="D2810" s="89"/>
      <c r="E2810" s="15">
        <v>6489</v>
      </c>
      <c r="F2810" s="15">
        <v>6432</v>
      </c>
      <c r="G2810" s="15">
        <v>12921</v>
      </c>
      <c r="H2810" s="90">
        <v>0</v>
      </c>
      <c r="I2810" s="90">
        <v>0</v>
      </c>
      <c r="J2810" s="15">
        <v>0</v>
      </c>
      <c r="K2810" s="15">
        <v>6489</v>
      </c>
      <c r="L2810" s="15">
        <v>6432</v>
      </c>
      <c r="M2810" s="15">
        <v>12921</v>
      </c>
      <c r="O2810" s="13"/>
      <c r="P2810" s="13"/>
    </row>
    <row r="2811" spans="1:16" ht="12.9" customHeight="1" x14ac:dyDescent="0.2">
      <c r="A2811" s="11" t="str">
        <f t="shared" si="53"/>
        <v>NEWCASTLE2015</v>
      </c>
      <c r="B2811" s="3" t="s">
        <v>144</v>
      </c>
      <c r="C2811" s="12">
        <v>2015</v>
      </c>
      <c r="E2811" s="13">
        <v>7149</v>
      </c>
      <c r="F2811" s="13">
        <v>7129</v>
      </c>
      <c r="G2811" s="13">
        <v>14278</v>
      </c>
      <c r="H2811" s="13">
        <v>0</v>
      </c>
      <c r="I2811" s="13">
        <v>0</v>
      </c>
      <c r="J2811" s="13">
        <v>0</v>
      </c>
      <c r="K2811" s="15">
        <v>7149</v>
      </c>
      <c r="L2811" s="15">
        <v>7129</v>
      </c>
      <c r="M2811" s="15">
        <v>14278</v>
      </c>
      <c r="O2811" s="13"/>
      <c r="P2811" s="13"/>
    </row>
    <row r="2812" spans="1:16" ht="12.9" customHeight="1" x14ac:dyDescent="0.2">
      <c r="A2812" s="11" t="str">
        <f t="shared" si="53"/>
        <v>NEWCASTLE2016</v>
      </c>
      <c r="B2812" s="3" t="s">
        <v>144</v>
      </c>
      <c r="C2812" s="12">
        <v>2016</v>
      </c>
      <c r="E2812" s="13">
        <v>8642</v>
      </c>
      <c r="F2812" s="13">
        <v>8633</v>
      </c>
      <c r="G2812" s="13">
        <v>17275</v>
      </c>
      <c r="H2812" s="13">
        <v>0</v>
      </c>
      <c r="I2812" s="13">
        <v>0</v>
      </c>
      <c r="J2812" s="13">
        <v>0</v>
      </c>
      <c r="K2812" s="15">
        <v>8642</v>
      </c>
      <c r="L2812" s="15">
        <v>8633</v>
      </c>
      <c r="M2812" s="15">
        <v>17275</v>
      </c>
      <c r="O2812" s="13"/>
      <c r="P2812" s="13"/>
    </row>
    <row r="2813" spans="1:16" ht="12.9" customHeight="1" x14ac:dyDescent="0.2">
      <c r="A2813" s="11" t="str">
        <f t="shared" si="53"/>
        <v>NEWCASTLE2017</v>
      </c>
      <c r="B2813" s="3" t="s">
        <v>144</v>
      </c>
      <c r="C2813" s="12">
        <v>2017</v>
      </c>
      <c r="E2813" s="13">
        <v>8803</v>
      </c>
      <c r="F2813" s="13">
        <v>8797</v>
      </c>
      <c r="G2813" s="13">
        <v>17600</v>
      </c>
      <c r="H2813" s="13">
        <v>0</v>
      </c>
      <c r="I2813" s="13">
        <v>0</v>
      </c>
      <c r="J2813" s="13">
        <v>0</v>
      </c>
      <c r="K2813" s="15">
        <v>8803</v>
      </c>
      <c r="L2813" s="15">
        <v>8797</v>
      </c>
      <c r="M2813" s="15">
        <v>17600</v>
      </c>
      <c r="O2813" s="13"/>
      <c r="P2813" s="13"/>
    </row>
    <row r="2814" spans="1:16" ht="12.9" customHeight="1" x14ac:dyDescent="0.2">
      <c r="A2814" s="11" t="str">
        <f t="shared" si="53"/>
        <v>NEWCASTLE2018</v>
      </c>
      <c r="B2814" s="3" t="s">
        <v>144</v>
      </c>
      <c r="C2814" s="12">
        <v>2018</v>
      </c>
      <c r="E2814" s="13">
        <v>7045</v>
      </c>
      <c r="F2814" s="13">
        <v>7031</v>
      </c>
      <c r="G2814" s="13">
        <v>14076</v>
      </c>
      <c r="H2814" s="13">
        <v>17</v>
      </c>
      <c r="I2814" s="13">
        <v>16</v>
      </c>
      <c r="J2814" s="13">
        <v>33</v>
      </c>
      <c r="K2814" s="15">
        <v>7062</v>
      </c>
      <c r="L2814" s="15">
        <v>7047</v>
      </c>
      <c r="M2814" s="15">
        <v>14109</v>
      </c>
      <c r="O2814" s="13"/>
      <c r="P2814" s="13"/>
    </row>
    <row r="2815" spans="1:16" ht="12.9" customHeight="1" x14ac:dyDescent="0.2">
      <c r="A2815" s="11" t="str">
        <f t="shared" si="53"/>
        <v>NEWCASTLE2019</v>
      </c>
      <c r="B2815" s="93" t="s">
        <v>144</v>
      </c>
      <c r="C2815" s="88">
        <v>2019</v>
      </c>
      <c r="D2815" s="89"/>
      <c r="E2815" s="15">
        <v>7114</v>
      </c>
      <c r="F2815" s="15">
        <v>7111</v>
      </c>
      <c r="G2815" s="15">
        <v>14225</v>
      </c>
      <c r="H2815" s="15">
        <v>37</v>
      </c>
      <c r="I2815" s="15">
        <v>37</v>
      </c>
      <c r="J2815" s="15">
        <v>74</v>
      </c>
      <c r="K2815" s="15">
        <v>7151</v>
      </c>
      <c r="L2815" s="15">
        <v>7148</v>
      </c>
      <c r="M2815" s="15">
        <v>14299</v>
      </c>
      <c r="O2815" s="13"/>
      <c r="P2815" s="13"/>
    </row>
    <row r="2816" spans="1:16" ht="12.9" customHeight="1" x14ac:dyDescent="0.2">
      <c r="A2816" s="11" t="str">
        <f t="shared" si="53"/>
        <v>NEWCASTLE2020</v>
      </c>
      <c r="B2816" s="95" t="s">
        <v>144</v>
      </c>
      <c r="C2816" s="88">
        <v>2020</v>
      </c>
      <c r="D2816" s="89"/>
      <c r="E2816" s="15">
        <v>2681</v>
      </c>
      <c r="F2816" s="15">
        <v>2678</v>
      </c>
      <c r="G2816" s="15">
        <v>5359</v>
      </c>
      <c r="H2816" s="90">
        <v>18</v>
      </c>
      <c r="I2816" s="90">
        <v>18</v>
      </c>
      <c r="J2816" s="15">
        <v>36</v>
      </c>
      <c r="K2816" s="15">
        <v>2699</v>
      </c>
      <c r="L2816" s="15">
        <v>2696</v>
      </c>
      <c r="M2816" s="15">
        <v>5395</v>
      </c>
      <c r="O2816" s="13"/>
      <c r="P2816" s="13"/>
    </row>
    <row r="2817" spans="1:16" ht="12.9" customHeight="1" x14ac:dyDescent="0.2">
      <c r="A2817" s="11" t="str">
        <f t="shared" si="53"/>
        <v>NEWCASTLE2021</v>
      </c>
      <c r="B2817" s="3" t="s">
        <v>144</v>
      </c>
      <c r="C2817" s="12">
        <v>2021</v>
      </c>
      <c r="E2817" s="13">
        <v>4095</v>
      </c>
      <c r="F2817" s="13">
        <v>4085</v>
      </c>
      <c r="G2817" s="13">
        <v>8180</v>
      </c>
      <c r="H2817" s="13">
        <v>0</v>
      </c>
      <c r="I2817" s="13">
        <v>0</v>
      </c>
      <c r="J2817" s="13">
        <v>0</v>
      </c>
      <c r="K2817" s="15">
        <v>4095</v>
      </c>
      <c r="L2817" s="15">
        <v>4085</v>
      </c>
      <c r="M2817" s="15">
        <v>8180</v>
      </c>
      <c r="O2817" s="13"/>
      <c r="P2817" s="13"/>
    </row>
    <row r="2818" spans="1:16" ht="12.9" customHeight="1" x14ac:dyDescent="0.2">
      <c r="A2818" s="11" t="str">
        <f t="shared" si="53"/>
        <v>NEWCASTLE2022</v>
      </c>
      <c r="B2818" s="3" t="s">
        <v>144</v>
      </c>
      <c r="C2818" s="12">
        <v>2022</v>
      </c>
      <c r="E2818" s="13">
        <v>6506</v>
      </c>
      <c r="F2818" s="13">
        <v>6499</v>
      </c>
      <c r="G2818" s="13">
        <v>13005</v>
      </c>
      <c r="H2818" s="13">
        <v>0</v>
      </c>
      <c r="I2818" s="13">
        <v>0</v>
      </c>
      <c r="J2818" s="13">
        <v>0</v>
      </c>
      <c r="K2818" s="15">
        <v>6506</v>
      </c>
      <c r="L2818" s="15">
        <v>6499</v>
      </c>
      <c r="M2818" s="15">
        <v>13005</v>
      </c>
      <c r="O2818" s="13"/>
      <c r="P2818" s="13"/>
    </row>
    <row r="2819" spans="1:16" ht="12.9" customHeight="1" x14ac:dyDescent="0.2">
      <c r="A2819" s="11" t="str">
        <f t="shared" si="53"/>
        <v>NEWCASTLE2023</v>
      </c>
      <c r="B2819" s="3" t="s">
        <v>144</v>
      </c>
      <c r="C2819" s="12">
        <v>2023</v>
      </c>
      <c r="E2819" s="13">
        <v>7004</v>
      </c>
      <c r="F2819" s="13">
        <v>6999</v>
      </c>
      <c r="G2819" s="13">
        <v>14003</v>
      </c>
      <c r="H2819" s="13">
        <v>0</v>
      </c>
      <c r="I2819" s="13">
        <v>0</v>
      </c>
      <c r="J2819" s="13">
        <v>0</v>
      </c>
      <c r="K2819" s="15">
        <v>7004</v>
      </c>
      <c r="L2819" s="15">
        <v>6999</v>
      </c>
      <c r="M2819" s="15">
        <v>14003</v>
      </c>
      <c r="O2819" s="13"/>
      <c r="P2819" s="13"/>
    </row>
    <row r="2820" spans="1:16" ht="12.9" customHeight="1" x14ac:dyDescent="0.2">
      <c r="A2820" s="11" t="str">
        <f t="shared" si="53"/>
        <v>NEWCASTLE2024</v>
      </c>
      <c r="B2820" s="3" t="s">
        <v>144</v>
      </c>
      <c r="C2820" s="12">
        <v>2024</v>
      </c>
      <c r="E2820" s="13">
        <v>6438</v>
      </c>
      <c r="F2820" s="13">
        <v>6489</v>
      </c>
      <c r="G2820" s="13">
        <v>12927</v>
      </c>
      <c r="H2820" s="13">
        <v>0</v>
      </c>
      <c r="I2820" s="13">
        <v>0</v>
      </c>
      <c r="J2820" s="13">
        <v>0</v>
      </c>
      <c r="K2820" s="15">
        <v>6438</v>
      </c>
      <c r="L2820" s="15">
        <v>6489</v>
      </c>
      <c r="M2820" s="15">
        <v>12927</v>
      </c>
      <c r="O2820" s="13"/>
      <c r="P2820" s="13"/>
    </row>
    <row r="2821" spans="1:16" ht="12.9" customHeight="1" x14ac:dyDescent="0.2">
      <c r="A2821" s="11" t="str">
        <f t="shared" si="53"/>
        <v>NEWMAN1985</v>
      </c>
      <c r="B2821" s="95" t="s">
        <v>35</v>
      </c>
      <c r="C2821" s="88">
        <v>1985</v>
      </c>
      <c r="D2821" s="89"/>
      <c r="E2821" s="15">
        <v>970</v>
      </c>
      <c r="F2821" s="15">
        <v>1097</v>
      </c>
      <c r="G2821" s="15">
        <v>2067</v>
      </c>
      <c r="H2821" s="90">
        <v>0</v>
      </c>
      <c r="I2821" s="90">
        <v>0</v>
      </c>
      <c r="J2821" s="15">
        <v>0</v>
      </c>
      <c r="K2821" s="15">
        <v>970</v>
      </c>
      <c r="L2821" s="15">
        <v>1097</v>
      </c>
      <c r="M2821" s="15">
        <v>2067</v>
      </c>
      <c r="O2821" s="13"/>
      <c r="P2821" s="13"/>
    </row>
    <row r="2822" spans="1:16" ht="12.9" customHeight="1" x14ac:dyDescent="0.2">
      <c r="A2822" s="11" t="str">
        <f t="shared" si="53"/>
        <v>NEWMAN1986</v>
      </c>
      <c r="B2822" s="3" t="s">
        <v>35</v>
      </c>
      <c r="C2822" s="12">
        <v>1986</v>
      </c>
      <c r="E2822" s="13">
        <v>703</v>
      </c>
      <c r="F2822" s="13">
        <v>729</v>
      </c>
      <c r="G2822" s="13">
        <v>1432</v>
      </c>
      <c r="H2822" s="13">
        <v>0</v>
      </c>
      <c r="I2822" s="13">
        <v>0</v>
      </c>
      <c r="J2822" s="13">
        <v>0</v>
      </c>
      <c r="K2822" s="15">
        <v>703</v>
      </c>
      <c r="L2822" s="15">
        <v>729</v>
      </c>
      <c r="M2822" s="15">
        <v>1432</v>
      </c>
      <c r="O2822" s="13"/>
      <c r="P2822" s="13"/>
    </row>
    <row r="2823" spans="1:16" ht="12.9" customHeight="1" x14ac:dyDescent="0.2">
      <c r="A2823" s="11" t="str">
        <f t="shared" ref="A2823:A2886" si="54">CONCATENATE(B2823,C2823)</f>
        <v>NEWMAN1987</v>
      </c>
      <c r="B2823" s="3" t="s">
        <v>35</v>
      </c>
      <c r="C2823" s="12">
        <v>1987</v>
      </c>
      <c r="E2823" s="13">
        <v>691</v>
      </c>
      <c r="F2823" s="13">
        <v>710</v>
      </c>
      <c r="G2823" s="13">
        <v>1401</v>
      </c>
      <c r="H2823" s="13">
        <v>0</v>
      </c>
      <c r="I2823" s="13">
        <v>0</v>
      </c>
      <c r="J2823" s="13">
        <v>0</v>
      </c>
      <c r="K2823" s="15">
        <v>691</v>
      </c>
      <c r="L2823" s="15">
        <v>710</v>
      </c>
      <c r="M2823" s="15">
        <v>1401</v>
      </c>
      <c r="O2823" s="13"/>
      <c r="P2823" s="13"/>
    </row>
    <row r="2824" spans="1:16" ht="12.9" customHeight="1" x14ac:dyDescent="0.2">
      <c r="A2824" s="11" t="str">
        <f t="shared" si="54"/>
        <v>NEWMAN1988</v>
      </c>
      <c r="B2824" s="95" t="s">
        <v>35</v>
      </c>
      <c r="C2824" s="88">
        <v>1988</v>
      </c>
      <c r="D2824" s="89"/>
      <c r="E2824" s="15">
        <v>823</v>
      </c>
      <c r="F2824" s="15">
        <v>827</v>
      </c>
      <c r="G2824" s="15">
        <v>1650</v>
      </c>
      <c r="H2824" s="90">
        <v>0</v>
      </c>
      <c r="I2824" s="90">
        <v>0</v>
      </c>
      <c r="J2824" s="15">
        <v>0</v>
      </c>
      <c r="K2824" s="15">
        <v>823</v>
      </c>
      <c r="L2824" s="15">
        <v>827</v>
      </c>
      <c r="M2824" s="15">
        <v>1650</v>
      </c>
      <c r="O2824" s="13"/>
      <c r="P2824" s="13"/>
    </row>
    <row r="2825" spans="1:16" ht="12.9" customHeight="1" x14ac:dyDescent="0.2">
      <c r="A2825" s="11" t="str">
        <f t="shared" si="54"/>
        <v>NEWMAN1989</v>
      </c>
      <c r="B2825" s="93" t="s">
        <v>35</v>
      </c>
      <c r="C2825" s="88">
        <v>1989</v>
      </c>
      <c r="D2825" s="89"/>
      <c r="E2825" s="15">
        <v>569</v>
      </c>
      <c r="F2825" s="15">
        <v>569</v>
      </c>
      <c r="G2825" s="15">
        <v>1138</v>
      </c>
      <c r="H2825" s="15">
        <v>0</v>
      </c>
      <c r="I2825" s="15">
        <v>0</v>
      </c>
      <c r="J2825" s="15">
        <v>0</v>
      </c>
      <c r="K2825" s="15">
        <v>569</v>
      </c>
      <c r="L2825" s="15">
        <v>569</v>
      </c>
      <c r="M2825" s="15">
        <v>1138</v>
      </c>
      <c r="O2825" s="13"/>
      <c r="P2825" s="13"/>
    </row>
    <row r="2826" spans="1:16" ht="12.9" customHeight="1" x14ac:dyDescent="0.2">
      <c r="A2826" s="11" t="str">
        <f t="shared" si="54"/>
        <v>NEWMAN1990</v>
      </c>
      <c r="B2826" s="95" t="s">
        <v>35</v>
      </c>
      <c r="C2826" s="88">
        <v>1990</v>
      </c>
      <c r="D2826" s="89"/>
      <c r="E2826" s="15">
        <v>811</v>
      </c>
      <c r="F2826" s="15">
        <v>812</v>
      </c>
      <c r="G2826" s="15">
        <v>1623</v>
      </c>
      <c r="H2826" s="90">
        <v>0</v>
      </c>
      <c r="I2826" s="90">
        <v>0</v>
      </c>
      <c r="J2826" s="15">
        <v>0</v>
      </c>
      <c r="K2826" s="15">
        <v>811</v>
      </c>
      <c r="L2826" s="15">
        <v>812</v>
      </c>
      <c r="M2826" s="15">
        <v>1623</v>
      </c>
      <c r="O2826" s="13"/>
      <c r="P2826" s="13"/>
    </row>
    <row r="2827" spans="1:16" ht="12.9" customHeight="1" x14ac:dyDescent="0.2">
      <c r="A2827" s="11" t="str">
        <f t="shared" si="54"/>
        <v>NEWMAN1991</v>
      </c>
      <c r="B2827" s="95" t="s">
        <v>35</v>
      </c>
      <c r="C2827" s="88">
        <v>1991</v>
      </c>
      <c r="D2827" s="89"/>
      <c r="E2827" s="15">
        <v>736</v>
      </c>
      <c r="F2827" s="15">
        <v>736</v>
      </c>
      <c r="G2827" s="15">
        <v>1472</v>
      </c>
      <c r="H2827" s="90">
        <v>0</v>
      </c>
      <c r="I2827" s="90">
        <v>0</v>
      </c>
      <c r="J2827" s="15">
        <v>0</v>
      </c>
      <c r="K2827" s="15">
        <v>736</v>
      </c>
      <c r="L2827" s="15">
        <v>736</v>
      </c>
      <c r="M2827" s="15">
        <v>1472</v>
      </c>
      <c r="O2827" s="13"/>
      <c r="P2827" s="13"/>
    </row>
    <row r="2828" spans="1:16" ht="12.9" customHeight="1" x14ac:dyDescent="0.2">
      <c r="A2828" s="11" t="str">
        <f t="shared" si="54"/>
        <v>NEWMAN1992</v>
      </c>
      <c r="B2828" s="93" t="s">
        <v>35</v>
      </c>
      <c r="C2828" s="88">
        <v>1992</v>
      </c>
      <c r="D2828" s="89"/>
      <c r="E2828" s="15">
        <v>812</v>
      </c>
      <c r="F2828" s="15">
        <v>812</v>
      </c>
      <c r="G2828" s="15">
        <v>1624</v>
      </c>
      <c r="H2828" s="15">
        <v>0</v>
      </c>
      <c r="I2828" s="15">
        <v>0</v>
      </c>
      <c r="J2828" s="15">
        <v>0</v>
      </c>
      <c r="K2828" s="15">
        <v>812</v>
      </c>
      <c r="L2828" s="15">
        <v>812</v>
      </c>
      <c r="M2828" s="15">
        <v>1624</v>
      </c>
      <c r="O2828" s="13"/>
      <c r="P2828" s="13"/>
    </row>
    <row r="2829" spans="1:16" ht="12.9" customHeight="1" x14ac:dyDescent="0.2">
      <c r="A2829" s="11" t="str">
        <f t="shared" si="54"/>
        <v>NEWMAN1993</v>
      </c>
      <c r="B2829" s="3" t="s">
        <v>35</v>
      </c>
      <c r="C2829" s="12">
        <v>1993</v>
      </c>
      <c r="E2829" s="13">
        <v>768</v>
      </c>
      <c r="F2829" s="13">
        <v>768</v>
      </c>
      <c r="G2829" s="13">
        <v>1536</v>
      </c>
      <c r="H2829" s="13">
        <v>0</v>
      </c>
      <c r="I2829" s="13">
        <v>0</v>
      </c>
      <c r="J2829" s="13">
        <v>0</v>
      </c>
      <c r="K2829" s="15">
        <v>768</v>
      </c>
      <c r="L2829" s="15">
        <v>768</v>
      </c>
      <c r="M2829" s="15">
        <v>1536</v>
      </c>
      <c r="O2829" s="13"/>
      <c r="P2829" s="13"/>
    </row>
    <row r="2830" spans="1:16" ht="12.9" customHeight="1" x14ac:dyDescent="0.2">
      <c r="A2830" s="11" t="str">
        <f t="shared" si="54"/>
        <v>NEWMAN1994</v>
      </c>
      <c r="B2830" s="3" t="s">
        <v>35</v>
      </c>
      <c r="C2830" s="12">
        <v>1994</v>
      </c>
      <c r="E2830" s="13">
        <v>739</v>
      </c>
      <c r="F2830" s="13">
        <v>739</v>
      </c>
      <c r="G2830" s="13">
        <v>1478</v>
      </c>
      <c r="H2830" s="13">
        <v>0</v>
      </c>
      <c r="I2830" s="13">
        <v>0</v>
      </c>
      <c r="J2830" s="13">
        <v>0</v>
      </c>
      <c r="K2830" s="15">
        <v>739</v>
      </c>
      <c r="L2830" s="15">
        <v>739</v>
      </c>
      <c r="M2830" s="15">
        <v>1478</v>
      </c>
      <c r="O2830" s="13"/>
      <c r="P2830" s="13"/>
    </row>
    <row r="2831" spans="1:16" ht="12.9" customHeight="1" x14ac:dyDescent="0.2">
      <c r="A2831" s="11" t="str">
        <f t="shared" si="54"/>
        <v>NEWMAN1995</v>
      </c>
      <c r="B2831" s="3" t="s">
        <v>35</v>
      </c>
      <c r="C2831" s="12">
        <v>1995</v>
      </c>
      <c r="E2831" s="13">
        <v>901</v>
      </c>
      <c r="F2831" s="13">
        <v>898</v>
      </c>
      <c r="G2831" s="13">
        <v>1799</v>
      </c>
      <c r="H2831" s="13">
        <v>0</v>
      </c>
      <c r="I2831" s="13">
        <v>0</v>
      </c>
      <c r="J2831" s="13">
        <v>0</v>
      </c>
      <c r="K2831" s="15">
        <v>901</v>
      </c>
      <c r="L2831" s="15">
        <v>898</v>
      </c>
      <c r="M2831" s="15">
        <v>1799</v>
      </c>
      <c r="O2831" s="13"/>
      <c r="P2831" s="13"/>
    </row>
    <row r="2832" spans="1:16" ht="12.9" customHeight="1" x14ac:dyDescent="0.2">
      <c r="A2832" s="11" t="str">
        <f t="shared" si="54"/>
        <v>NEWMAN1996</v>
      </c>
      <c r="B2832" s="95" t="s">
        <v>35</v>
      </c>
      <c r="C2832" s="88">
        <v>1996</v>
      </c>
      <c r="D2832" s="89"/>
      <c r="E2832" s="15">
        <v>875</v>
      </c>
      <c r="F2832" s="15">
        <v>858</v>
      </c>
      <c r="G2832" s="15">
        <v>1733</v>
      </c>
      <c r="H2832" s="90">
        <v>0</v>
      </c>
      <c r="I2832" s="90">
        <v>0</v>
      </c>
      <c r="J2832" s="15">
        <v>0</v>
      </c>
      <c r="K2832" s="15">
        <v>875</v>
      </c>
      <c r="L2832" s="15">
        <v>858</v>
      </c>
      <c r="M2832" s="15">
        <v>1733</v>
      </c>
      <c r="O2832" s="13"/>
      <c r="P2832" s="13"/>
    </row>
    <row r="2833" spans="1:16" ht="12.9" customHeight="1" x14ac:dyDescent="0.2">
      <c r="A2833" s="11" t="str">
        <f t="shared" si="54"/>
        <v>NEWMAN1997</v>
      </c>
      <c r="B2833" s="95" t="s">
        <v>35</v>
      </c>
      <c r="C2833" s="88">
        <v>1997</v>
      </c>
      <c r="D2833" s="89"/>
      <c r="E2833" s="15">
        <v>688</v>
      </c>
      <c r="F2833" s="15">
        <v>687</v>
      </c>
      <c r="G2833" s="15">
        <v>1375</v>
      </c>
      <c r="H2833" s="90">
        <v>0</v>
      </c>
      <c r="I2833" s="90">
        <v>0</v>
      </c>
      <c r="J2833" s="15">
        <v>0</v>
      </c>
      <c r="K2833" s="15">
        <v>688</v>
      </c>
      <c r="L2833" s="15">
        <v>687</v>
      </c>
      <c r="M2833" s="15">
        <v>1375</v>
      </c>
      <c r="O2833" s="13"/>
      <c r="P2833" s="13"/>
    </row>
    <row r="2834" spans="1:16" ht="12.9" customHeight="1" x14ac:dyDescent="0.2">
      <c r="A2834" s="11" t="str">
        <f t="shared" si="54"/>
        <v>NEWMAN1998</v>
      </c>
      <c r="B2834" s="95" t="s">
        <v>35</v>
      </c>
      <c r="C2834" s="88">
        <v>1998</v>
      </c>
      <c r="D2834" s="89"/>
      <c r="E2834" s="15">
        <v>678</v>
      </c>
      <c r="F2834" s="15">
        <v>678</v>
      </c>
      <c r="G2834" s="15">
        <v>1356</v>
      </c>
      <c r="H2834" s="90">
        <v>0</v>
      </c>
      <c r="I2834" s="90">
        <v>0</v>
      </c>
      <c r="J2834" s="15">
        <v>0</v>
      </c>
      <c r="K2834" s="15">
        <v>678</v>
      </c>
      <c r="L2834" s="15">
        <v>678</v>
      </c>
      <c r="M2834" s="15">
        <v>1356</v>
      </c>
      <c r="O2834" s="13"/>
      <c r="P2834" s="13"/>
    </row>
    <row r="2835" spans="1:16" ht="12.9" customHeight="1" x14ac:dyDescent="0.2">
      <c r="A2835" s="11" t="str">
        <f t="shared" si="54"/>
        <v>NEWMAN1999</v>
      </c>
      <c r="B2835" s="93" t="s">
        <v>35</v>
      </c>
      <c r="C2835" s="88">
        <v>1999</v>
      </c>
      <c r="D2835" s="89"/>
      <c r="E2835" s="15">
        <v>634</v>
      </c>
      <c r="F2835" s="15">
        <v>634</v>
      </c>
      <c r="G2835" s="15">
        <v>1268</v>
      </c>
      <c r="H2835" s="15">
        <v>0</v>
      </c>
      <c r="I2835" s="15">
        <v>0</v>
      </c>
      <c r="J2835" s="15">
        <v>0</v>
      </c>
      <c r="K2835" s="15">
        <v>634</v>
      </c>
      <c r="L2835" s="15">
        <v>634</v>
      </c>
      <c r="M2835" s="15">
        <v>1268</v>
      </c>
      <c r="O2835" s="13"/>
      <c r="P2835" s="13"/>
    </row>
    <row r="2836" spans="1:16" ht="12.9" customHeight="1" x14ac:dyDescent="0.2">
      <c r="A2836" s="11" t="str">
        <f t="shared" si="54"/>
        <v>NEWMAN2000</v>
      </c>
      <c r="B2836" s="95" t="s">
        <v>35</v>
      </c>
      <c r="C2836" s="88">
        <v>2000</v>
      </c>
      <c r="D2836" s="89"/>
      <c r="E2836" s="15">
        <v>635</v>
      </c>
      <c r="F2836" s="15">
        <v>635</v>
      </c>
      <c r="G2836" s="15">
        <v>1270</v>
      </c>
      <c r="H2836" s="90">
        <v>0</v>
      </c>
      <c r="I2836" s="90">
        <v>0</v>
      </c>
      <c r="J2836" s="15">
        <v>0</v>
      </c>
      <c r="K2836" s="15">
        <v>635</v>
      </c>
      <c r="L2836" s="15">
        <v>635</v>
      </c>
      <c r="M2836" s="15">
        <v>1270</v>
      </c>
      <c r="O2836" s="13"/>
      <c r="P2836" s="13"/>
    </row>
    <row r="2837" spans="1:16" ht="12.9" customHeight="1" x14ac:dyDescent="0.2">
      <c r="A2837" s="11" t="str">
        <f t="shared" si="54"/>
        <v>NEWMAN2001</v>
      </c>
      <c r="B2837" s="3" t="s">
        <v>35</v>
      </c>
      <c r="C2837" s="12">
        <v>2001</v>
      </c>
      <c r="E2837" s="13">
        <v>674</v>
      </c>
      <c r="F2837" s="13">
        <v>677</v>
      </c>
      <c r="G2837" s="13">
        <v>1351</v>
      </c>
      <c r="H2837" s="13">
        <v>0</v>
      </c>
      <c r="I2837" s="13">
        <v>0</v>
      </c>
      <c r="J2837" s="13">
        <v>0</v>
      </c>
      <c r="K2837" s="15">
        <v>674</v>
      </c>
      <c r="L2837" s="15">
        <v>677</v>
      </c>
      <c r="M2837" s="15">
        <v>1351</v>
      </c>
      <c r="O2837" s="13"/>
      <c r="P2837" s="13"/>
    </row>
    <row r="2838" spans="1:16" ht="12.9" customHeight="1" x14ac:dyDescent="0.2">
      <c r="A2838" s="11" t="str">
        <f t="shared" si="54"/>
        <v>NEWMAN2002</v>
      </c>
      <c r="B2838" s="3" t="s">
        <v>35</v>
      </c>
      <c r="C2838" s="12">
        <v>2002</v>
      </c>
      <c r="E2838" s="13">
        <v>658</v>
      </c>
      <c r="F2838" s="13">
        <v>658</v>
      </c>
      <c r="G2838" s="13">
        <v>1316</v>
      </c>
      <c r="H2838" s="13">
        <v>0</v>
      </c>
      <c r="I2838" s="13">
        <v>0</v>
      </c>
      <c r="J2838" s="13">
        <v>0</v>
      </c>
      <c r="K2838" s="15">
        <v>658</v>
      </c>
      <c r="L2838" s="15">
        <v>658</v>
      </c>
      <c r="M2838" s="15">
        <v>1316</v>
      </c>
      <c r="O2838" s="13"/>
      <c r="P2838" s="13"/>
    </row>
    <row r="2839" spans="1:16" ht="12.9" customHeight="1" x14ac:dyDescent="0.2">
      <c r="A2839" s="11" t="str">
        <f t="shared" si="54"/>
        <v>NEWMAN2003</v>
      </c>
      <c r="B2839" s="3" t="s">
        <v>35</v>
      </c>
      <c r="C2839" s="12">
        <v>2003</v>
      </c>
      <c r="E2839" s="13">
        <v>699</v>
      </c>
      <c r="F2839" s="13">
        <v>699</v>
      </c>
      <c r="G2839" s="13">
        <v>1398</v>
      </c>
      <c r="H2839" s="13">
        <v>0</v>
      </c>
      <c r="I2839" s="13">
        <v>0</v>
      </c>
      <c r="J2839" s="13">
        <v>0</v>
      </c>
      <c r="K2839" s="15">
        <v>699</v>
      </c>
      <c r="L2839" s="15">
        <v>699</v>
      </c>
      <c r="M2839" s="15">
        <v>1398</v>
      </c>
      <c r="O2839" s="13"/>
      <c r="P2839" s="13"/>
    </row>
    <row r="2840" spans="1:16" ht="12.9" customHeight="1" x14ac:dyDescent="0.2">
      <c r="A2840" s="11" t="str">
        <f t="shared" si="54"/>
        <v>NEWMAN2004</v>
      </c>
      <c r="B2840" s="3" t="s">
        <v>35</v>
      </c>
      <c r="C2840" s="12">
        <v>2004</v>
      </c>
      <c r="E2840" s="13">
        <v>851</v>
      </c>
      <c r="F2840" s="13">
        <v>849</v>
      </c>
      <c r="G2840" s="13">
        <v>1700</v>
      </c>
      <c r="H2840" s="13">
        <v>0</v>
      </c>
      <c r="I2840" s="13">
        <v>0</v>
      </c>
      <c r="J2840" s="13">
        <v>0</v>
      </c>
      <c r="K2840" s="15">
        <v>851</v>
      </c>
      <c r="L2840" s="15">
        <v>849</v>
      </c>
      <c r="M2840" s="15">
        <v>1700</v>
      </c>
      <c r="O2840" s="13"/>
      <c r="P2840" s="13"/>
    </row>
    <row r="2841" spans="1:16" ht="12.9" customHeight="1" x14ac:dyDescent="0.2">
      <c r="A2841" s="11" t="str">
        <f t="shared" si="54"/>
        <v>NEWMAN2005</v>
      </c>
      <c r="B2841" s="3" t="s">
        <v>35</v>
      </c>
      <c r="C2841" s="12">
        <v>2005</v>
      </c>
      <c r="E2841" s="13">
        <v>796</v>
      </c>
      <c r="F2841" s="13">
        <v>790</v>
      </c>
      <c r="G2841" s="13">
        <v>1586</v>
      </c>
      <c r="H2841" s="13">
        <v>0</v>
      </c>
      <c r="I2841" s="13">
        <v>0</v>
      </c>
      <c r="J2841" s="13">
        <v>0</v>
      </c>
      <c r="K2841" s="15">
        <v>796</v>
      </c>
      <c r="L2841" s="15">
        <v>790</v>
      </c>
      <c r="M2841" s="15">
        <v>1586</v>
      </c>
      <c r="O2841" s="13"/>
      <c r="P2841" s="13"/>
    </row>
    <row r="2842" spans="1:16" ht="12.9" customHeight="1" x14ac:dyDescent="0.2">
      <c r="A2842" s="11" t="str">
        <f t="shared" si="54"/>
        <v>NEWMAN2006</v>
      </c>
      <c r="B2842" s="95" t="s">
        <v>35</v>
      </c>
      <c r="C2842" s="88">
        <v>2006</v>
      </c>
      <c r="E2842" s="15">
        <v>748</v>
      </c>
      <c r="F2842" s="15">
        <v>741</v>
      </c>
      <c r="G2842" s="15">
        <v>1489</v>
      </c>
      <c r="H2842" s="90">
        <v>0</v>
      </c>
      <c r="I2842" s="90">
        <v>0</v>
      </c>
      <c r="J2842" s="15">
        <v>0</v>
      </c>
      <c r="K2842" s="15">
        <v>748</v>
      </c>
      <c r="L2842" s="15">
        <v>741</v>
      </c>
      <c r="M2842" s="15">
        <v>1489</v>
      </c>
      <c r="O2842" s="13"/>
      <c r="P2842" s="13"/>
    </row>
    <row r="2843" spans="1:16" ht="12.9" customHeight="1" x14ac:dyDescent="0.2">
      <c r="A2843" s="11" t="str">
        <f t="shared" si="54"/>
        <v>NEWMAN2007</v>
      </c>
      <c r="B2843" s="95" t="s">
        <v>35</v>
      </c>
      <c r="C2843" s="88">
        <v>2007</v>
      </c>
      <c r="D2843" s="89"/>
      <c r="E2843" s="15">
        <v>858</v>
      </c>
      <c r="F2843" s="15">
        <v>834</v>
      </c>
      <c r="G2843" s="15">
        <v>1692</v>
      </c>
      <c r="H2843" s="90">
        <v>0</v>
      </c>
      <c r="I2843" s="90">
        <v>0</v>
      </c>
      <c r="J2843" s="15">
        <v>0</v>
      </c>
      <c r="K2843" s="15">
        <v>858</v>
      </c>
      <c r="L2843" s="15">
        <v>834</v>
      </c>
      <c r="M2843" s="15">
        <v>1692</v>
      </c>
      <c r="O2843" s="13"/>
      <c r="P2843" s="13"/>
    </row>
    <row r="2844" spans="1:16" ht="12.9" customHeight="1" x14ac:dyDescent="0.2">
      <c r="A2844" s="11" t="str">
        <f t="shared" si="54"/>
        <v>NEWMAN2008</v>
      </c>
      <c r="B2844" s="95" t="s">
        <v>35</v>
      </c>
      <c r="C2844" s="88">
        <v>2008</v>
      </c>
      <c r="D2844" s="89"/>
      <c r="E2844" s="15">
        <v>1045</v>
      </c>
      <c r="F2844" s="15">
        <v>1052</v>
      </c>
      <c r="G2844" s="15">
        <v>2097</v>
      </c>
      <c r="H2844" s="90">
        <v>0</v>
      </c>
      <c r="I2844" s="90">
        <v>0</v>
      </c>
      <c r="J2844" s="15">
        <v>0</v>
      </c>
      <c r="K2844" s="15">
        <v>1045</v>
      </c>
      <c r="L2844" s="15">
        <v>1052</v>
      </c>
      <c r="M2844" s="15">
        <v>2097</v>
      </c>
      <c r="O2844" s="13"/>
      <c r="P2844" s="13"/>
    </row>
    <row r="2845" spans="1:16" ht="12.9" customHeight="1" x14ac:dyDescent="0.2">
      <c r="A2845" s="11" t="str">
        <f t="shared" si="54"/>
        <v>NEWMAN2009</v>
      </c>
      <c r="B2845" s="3" t="s">
        <v>35</v>
      </c>
      <c r="C2845" s="12">
        <v>2009</v>
      </c>
      <c r="E2845" s="13">
        <v>1457</v>
      </c>
      <c r="F2845" s="13">
        <v>1452</v>
      </c>
      <c r="G2845" s="13">
        <v>2909</v>
      </c>
      <c r="H2845" s="13">
        <v>0</v>
      </c>
      <c r="I2845" s="13">
        <v>0</v>
      </c>
      <c r="J2845" s="13">
        <v>0</v>
      </c>
      <c r="K2845" s="15">
        <v>1457</v>
      </c>
      <c r="L2845" s="15">
        <v>1452</v>
      </c>
      <c r="M2845" s="15">
        <v>2909</v>
      </c>
      <c r="O2845" s="13"/>
      <c r="P2845" s="13"/>
    </row>
    <row r="2846" spans="1:16" ht="12.9" customHeight="1" x14ac:dyDescent="0.2">
      <c r="A2846" s="11" t="str">
        <f t="shared" si="54"/>
        <v>NEWMAN2010</v>
      </c>
      <c r="B2846" s="95" t="s">
        <v>35</v>
      </c>
      <c r="C2846" s="88">
        <v>2010</v>
      </c>
      <c r="D2846" s="89"/>
      <c r="E2846" s="15">
        <v>1514</v>
      </c>
      <c r="F2846" s="15">
        <v>1519</v>
      </c>
      <c r="G2846" s="15">
        <v>3033</v>
      </c>
      <c r="H2846" s="90">
        <v>0</v>
      </c>
      <c r="I2846" s="90">
        <v>0</v>
      </c>
      <c r="J2846" s="15">
        <v>0</v>
      </c>
      <c r="K2846" s="15">
        <v>1514</v>
      </c>
      <c r="L2846" s="15">
        <v>1519</v>
      </c>
      <c r="M2846" s="15">
        <v>3033</v>
      </c>
      <c r="O2846" s="13"/>
      <c r="P2846" s="13"/>
    </row>
    <row r="2847" spans="1:16" ht="12.9" customHeight="1" x14ac:dyDescent="0.2">
      <c r="A2847" s="11" t="str">
        <f t="shared" si="54"/>
        <v>NEWMAN2011</v>
      </c>
      <c r="B2847" s="3" t="s">
        <v>35</v>
      </c>
      <c r="C2847" s="12">
        <v>2011</v>
      </c>
      <c r="E2847" s="13">
        <v>1550</v>
      </c>
      <c r="F2847" s="13">
        <v>1552</v>
      </c>
      <c r="G2847" s="13">
        <v>3102</v>
      </c>
      <c r="H2847" s="13">
        <v>0</v>
      </c>
      <c r="I2847" s="13">
        <v>0</v>
      </c>
      <c r="J2847" s="13">
        <v>0</v>
      </c>
      <c r="K2847" s="15">
        <v>1550</v>
      </c>
      <c r="L2847" s="15">
        <v>1552</v>
      </c>
      <c r="M2847" s="15">
        <v>3102</v>
      </c>
      <c r="O2847" s="13"/>
      <c r="P2847" s="13"/>
    </row>
    <row r="2848" spans="1:16" ht="12.9" customHeight="1" x14ac:dyDescent="0.2">
      <c r="A2848" s="11" t="str">
        <f t="shared" si="54"/>
        <v>NEWMAN2012</v>
      </c>
      <c r="B2848" s="93" t="s">
        <v>35</v>
      </c>
      <c r="C2848" s="88">
        <v>2012</v>
      </c>
      <c r="D2848" s="89"/>
      <c r="E2848" s="15">
        <v>2049</v>
      </c>
      <c r="F2848" s="15">
        <v>2047</v>
      </c>
      <c r="G2848" s="15">
        <v>4096</v>
      </c>
      <c r="H2848" s="15">
        <v>0</v>
      </c>
      <c r="I2848" s="15">
        <v>0</v>
      </c>
      <c r="J2848" s="15">
        <v>0</v>
      </c>
      <c r="K2848" s="15">
        <v>2049</v>
      </c>
      <c r="L2848" s="15">
        <v>2047</v>
      </c>
      <c r="M2848" s="15">
        <v>4096</v>
      </c>
      <c r="O2848" s="13"/>
      <c r="P2848" s="13"/>
    </row>
    <row r="2849" spans="1:16" ht="12.9" customHeight="1" x14ac:dyDescent="0.2">
      <c r="A2849" s="11" t="str">
        <f t="shared" si="54"/>
        <v>NEWMAN2013</v>
      </c>
      <c r="B2849" s="3" t="s">
        <v>35</v>
      </c>
      <c r="C2849" s="12">
        <v>2013</v>
      </c>
      <c r="E2849" s="13">
        <v>2490</v>
      </c>
      <c r="F2849" s="13">
        <v>2470</v>
      </c>
      <c r="G2849" s="13">
        <v>4960</v>
      </c>
      <c r="H2849" s="13">
        <v>0</v>
      </c>
      <c r="I2849" s="13">
        <v>0</v>
      </c>
      <c r="J2849" s="13">
        <v>0</v>
      </c>
      <c r="K2849" s="15">
        <v>2490</v>
      </c>
      <c r="L2849" s="15">
        <v>2470</v>
      </c>
      <c r="M2849" s="15">
        <v>4960</v>
      </c>
      <c r="O2849" s="13"/>
      <c r="P2849" s="13"/>
    </row>
    <row r="2850" spans="1:16" ht="12.9" customHeight="1" x14ac:dyDescent="0.2">
      <c r="A2850" s="11" t="str">
        <f t="shared" si="54"/>
        <v>NEWMAN2014</v>
      </c>
      <c r="B2850" s="95" t="s">
        <v>35</v>
      </c>
      <c r="C2850" s="88">
        <v>2014</v>
      </c>
      <c r="D2850" s="89"/>
      <c r="E2850" s="15">
        <v>2279</v>
      </c>
      <c r="F2850" s="15">
        <v>2271</v>
      </c>
      <c r="G2850" s="15">
        <v>4550</v>
      </c>
      <c r="H2850" s="90">
        <v>0</v>
      </c>
      <c r="I2850" s="90">
        <v>0</v>
      </c>
      <c r="J2850" s="15">
        <v>0</v>
      </c>
      <c r="K2850" s="15">
        <v>2279</v>
      </c>
      <c r="L2850" s="15">
        <v>2271</v>
      </c>
      <c r="M2850" s="15">
        <v>4550</v>
      </c>
      <c r="O2850" s="13"/>
      <c r="P2850" s="13"/>
    </row>
    <row r="2851" spans="1:16" ht="12.9" customHeight="1" x14ac:dyDescent="0.2">
      <c r="A2851" s="11" t="str">
        <f t="shared" si="54"/>
        <v>NEWMAN2015</v>
      </c>
      <c r="B2851" s="3" t="s">
        <v>35</v>
      </c>
      <c r="C2851" s="12">
        <v>2015</v>
      </c>
      <c r="E2851" s="13">
        <v>2210</v>
      </c>
      <c r="F2851" s="13">
        <v>2210</v>
      </c>
      <c r="G2851" s="13">
        <v>4420</v>
      </c>
      <c r="H2851" s="13">
        <v>0</v>
      </c>
      <c r="I2851" s="13">
        <v>0</v>
      </c>
      <c r="J2851" s="13">
        <v>0</v>
      </c>
      <c r="K2851" s="15">
        <v>2210</v>
      </c>
      <c r="L2851" s="15">
        <v>2210</v>
      </c>
      <c r="M2851" s="15">
        <v>4420</v>
      </c>
      <c r="O2851" s="13"/>
      <c r="P2851" s="13"/>
    </row>
    <row r="2852" spans="1:16" ht="12.9" customHeight="1" x14ac:dyDescent="0.2">
      <c r="A2852" s="11" t="str">
        <f t="shared" si="54"/>
        <v>NEWMAN2016</v>
      </c>
      <c r="B2852" s="3" t="s">
        <v>35</v>
      </c>
      <c r="C2852" s="12">
        <v>2016</v>
      </c>
      <c r="E2852" s="13">
        <v>2208</v>
      </c>
      <c r="F2852" s="13">
        <v>2197</v>
      </c>
      <c r="G2852" s="13">
        <v>4405</v>
      </c>
      <c r="H2852" s="13">
        <v>0</v>
      </c>
      <c r="I2852" s="13">
        <v>0</v>
      </c>
      <c r="J2852" s="13">
        <v>0</v>
      </c>
      <c r="K2852" s="15">
        <v>2208</v>
      </c>
      <c r="L2852" s="15">
        <v>2197</v>
      </c>
      <c r="M2852" s="15">
        <v>4405</v>
      </c>
      <c r="O2852" s="13"/>
      <c r="P2852" s="13"/>
    </row>
    <row r="2853" spans="1:16" ht="12.9" customHeight="1" x14ac:dyDescent="0.2">
      <c r="A2853" s="11" t="str">
        <f t="shared" si="54"/>
        <v>NEWMAN2017</v>
      </c>
      <c r="B2853" s="91" t="s">
        <v>35</v>
      </c>
      <c r="C2853" s="88">
        <v>2017</v>
      </c>
      <c r="E2853" s="15">
        <v>1993</v>
      </c>
      <c r="F2853" s="15">
        <v>1986</v>
      </c>
      <c r="G2853" s="15">
        <v>3979</v>
      </c>
      <c r="H2853" s="90">
        <v>0</v>
      </c>
      <c r="I2853" s="90">
        <v>0</v>
      </c>
      <c r="J2853" s="15">
        <v>0</v>
      </c>
      <c r="K2853" s="15">
        <v>1993</v>
      </c>
      <c r="L2853" s="15">
        <v>1986</v>
      </c>
      <c r="M2853" s="15">
        <v>3979</v>
      </c>
      <c r="O2853" s="13"/>
      <c r="P2853" s="13"/>
    </row>
    <row r="2854" spans="1:16" ht="12.9" customHeight="1" x14ac:dyDescent="0.2">
      <c r="A2854" s="11" t="str">
        <f t="shared" si="54"/>
        <v>NEWMAN2018</v>
      </c>
      <c r="B2854" s="95" t="s">
        <v>35</v>
      </c>
      <c r="C2854" s="88">
        <v>2018</v>
      </c>
      <c r="D2854" s="89"/>
      <c r="E2854" s="15">
        <v>2014</v>
      </c>
      <c r="F2854" s="15">
        <v>2004</v>
      </c>
      <c r="G2854" s="15">
        <v>4018</v>
      </c>
      <c r="H2854" s="90">
        <v>0</v>
      </c>
      <c r="I2854" s="90">
        <v>0</v>
      </c>
      <c r="J2854" s="15">
        <v>0</v>
      </c>
      <c r="K2854" s="15">
        <v>2014</v>
      </c>
      <c r="L2854" s="15">
        <v>2004</v>
      </c>
      <c r="M2854" s="15">
        <v>4018</v>
      </c>
      <c r="O2854" s="13"/>
      <c r="P2854" s="13"/>
    </row>
    <row r="2855" spans="1:16" ht="12.9" customHeight="1" x14ac:dyDescent="0.2">
      <c r="A2855" s="11" t="str">
        <f t="shared" si="54"/>
        <v>NEWMAN2019</v>
      </c>
      <c r="B2855" s="95" t="s">
        <v>35</v>
      </c>
      <c r="C2855" s="88">
        <v>2019</v>
      </c>
      <c r="D2855" s="89"/>
      <c r="E2855" s="15">
        <v>2130</v>
      </c>
      <c r="F2855" s="15">
        <v>2115</v>
      </c>
      <c r="G2855" s="15">
        <v>4245</v>
      </c>
      <c r="H2855" s="90">
        <v>0</v>
      </c>
      <c r="I2855" s="90">
        <v>0</v>
      </c>
      <c r="J2855" s="15">
        <v>0</v>
      </c>
      <c r="K2855" s="15">
        <v>2130</v>
      </c>
      <c r="L2855" s="15">
        <v>2115</v>
      </c>
      <c r="M2855" s="15">
        <v>4245</v>
      </c>
      <c r="O2855" s="13"/>
      <c r="P2855" s="13"/>
    </row>
    <row r="2856" spans="1:16" ht="12.9" customHeight="1" x14ac:dyDescent="0.2">
      <c r="A2856" s="11" t="str">
        <f t="shared" si="54"/>
        <v>NEWMAN2020</v>
      </c>
      <c r="B2856" s="95" t="s">
        <v>35</v>
      </c>
      <c r="C2856" s="88">
        <v>2020</v>
      </c>
      <c r="D2856" s="89"/>
      <c r="E2856" s="15">
        <v>1115</v>
      </c>
      <c r="F2856" s="15">
        <v>1123</v>
      </c>
      <c r="G2856" s="15">
        <v>2238</v>
      </c>
      <c r="H2856" s="90">
        <v>0</v>
      </c>
      <c r="I2856" s="90">
        <v>0</v>
      </c>
      <c r="J2856" s="15">
        <v>0</v>
      </c>
      <c r="K2856" s="15">
        <v>1115</v>
      </c>
      <c r="L2856" s="15">
        <v>1123</v>
      </c>
      <c r="M2856" s="15">
        <v>2238</v>
      </c>
      <c r="O2856" s="13"/>
      <c r="P2856" s="13"/>
    </row>
    <row r="2857" spans="1:16" ht="12.9" customHeight="1" x14ac:dyDescent="0.2">
      <c r="A2857" s="11" t="str">
        <f t="shared" si="54"/>
        <v>NEWMAN2021</v>
      </c>
      <c r="B2857" s="3" t="s">
        <v>35</v>
      </c>
      <c r="C2857" s="12">
        <v>2021</v>
      </c>
      <c r="E2857" s="13">
        <v>2084</v>
      </c>
      <c r="F2857" s="13">
        <v>1998</v>
      </c>
      <c r="G2857" s="13">
        <v>4082</v>
      </c>
      <c r="H2857" s="13">
        <v>0</v>
      </c>
      <c r="I2857" s="13">
        <v>0</v>
      </c>
      <c r="J2857" s="13">
        <v>0</v>
      </c>
      <c r="K2857" s="15">
        <v>2084</v>
      </c>
      <c r="L2857" s="15">
        <v>1998</v>
      </c>
      <c r="M2857" s="15">
        <v>4082</v>
      </c>
      <c r="O2857" s="13"/>
      <c r="P2857" s="13"/>
    </row>
    <row r="2858" spans="1:16" ht="12.9" customHeight="1" x14ac:dyDescent="0.2">
      <c r="A2858" s="11" t="str">
        <f t="shared" si="54"/>
        <v>NEWMAN2022</v>
      </c>
      <c r="B2858" s="95" t="s">
        <v>35</v>
      </c>
      <c r="C2858" s="88">
        <v>2022</v>
      </c>
      <c r="D2858" s="89"/>
      <c r="E2858" s="15">
        <v>1977</v>
      </c>
      <c r="F2858" s="15">
        <v>1959</v>
      </c>
      <c r="G2858" s="15">
        <v>3936</v>
      </c>
      <c r="H2858" s="90">
        <v>0</v>
      </c>
      <c r="I2858" s="90">
        <v>0</v>
      </c>
      <c r="J2858" s="15">
        <v>0</v>
      </c>
      <c r="K2858" s="15">
        <v>1977</v>
      </c>
      <c r="L2858" s="15">
        <v>1959</v>
      </c>
      <c r="M2858" s="15">
        <v>3936</v>
      </c>
      <c r="O2858" s="13"/>
      <c r="P2858" s="13"/>
    </row>
    <row r="2859" spans="1:16" ht="12.9" customHeight="1" x14ac:dyDescent="0.2">
      <c r="A2859" s="11" t="str">
        <f t="shared" si="54"/>
        <v>NEWMAN2023</v>
      </c>
      <c r="B2859" s="95" t="s">
        <v>35</v>
      </c>
      <c r="C2859" s="88">
        <v>2023</v>
      </c>
      <c r="D2859" s="89"/>
      <c r="E2859" s="15">
        <v>2006</v>
      </c>
      <c r="F2859" s="15">
        <v>1988</v>
      </c>
      <c r="G2859" s="15">
        <v>3994</v>
      </c>
      <c r="H2859" s="90">
        <v>0</v>
      </c>
      <c r="I2859" s="90">
        <v>0</v>
      </c>
      <c r="J2859" s="15">
        <v>0</v>
      </c>
      <c r="K2859" s="15">
        <v>2006</v>
      </c>
      <c r="L2859" s="15">
        <v>1988</v>
      </c>
      <c r="M2859" s="15">
        <v>3994</v>
      </c>
      <c r="O2859" s="13"/>
      <c r="P2859" s="13"/>
    </row>
    <row r="2860" spans="1:16" ht="12.9" customHeight="1" x14ac:dyDescent="0.2">
      <c r="A2860" s="11" t="str">
        <f t="shared" si="54"/>
        <v>NEWMAN2024</v>
      </c>
      <c r="B2860" s="93" t="s">
        <v>35</v>
      </c>
      <c r="C2860" s="12">
        <v>2024</v>
      </c>
      <c r="D2860" s="89"/>
      <c r="E2860" s="94">
        <v>2049</v>
      </c>
      <c r="F2860" s="94">
        <v>2042</v>
      </c>
      <c r="G2860" s="94">
        <v>4091</v>
      </c>
      <c r="H2860" s="101">
        <v>0</v>
      </c>
      <c r="I2860" s="101">
        <v>0</v>
      </c>
      <c r="J2860" s="94">
        <v>0</v>
      </c>
      <c r="K2860" s="15">
        <v>2049</v>
      </c>
      <c r="L2860" s="15">
        <v>2042</v>
      </c>
      <c r="M2860" s="15">
        <v>4091</v>
      </c>
      <c r="O2860" s="13"/>
      <c r="P2860" s="13"/>
    </row>
    <row r="2861" spans="1:16" ht="12.9" customHeight="1" x14ac:dyDescent="0.2">
      <c r="A2861" s="11" t="str">
        <f t="shared" si="54"/>
        <v>NORFOLK ISLAND1985</v>
      </c>
      <c r="B2861" s="3" t="s">
        <v>34</v>
      </c>
      <c r="C2861" s="12">
        <v>1985</v>
      </c>
      <c r="E2861" s="13">
        <v>655</v>
      </c>
      <c r="F2861" s="13">
        <v>655</v>
      </c>
      <c r="G2861" s="13">
        <v>1310</v>
      </c>
      <c r="H2861" s="13">
        <v>88</v>
      </c>
      <c r="I2861" s="13">
        <v>88</v>
      </c>
      <c r="J2861" s="13">
        <v>176</v>
      </c>
      <c r="K2861" s="15">
        <v>743</v>
      </c>
      <c r="L2861" s="15">
        <v>743</v>
      </c>
      <c r="M2861" s="15">
        <v>1486</v>
      </c>
      <c r="O2861" s="13"/>
      <c r="P2861" s="13"/>
    </row>
    <row r="2862" spans="1:16" ht="12.9" customHeight="1" x14ac:dyDescent="0.2">
      <c r="A2862" s="11" t="str">
        <f t="shared" si="54"/>
        <v>NORFOLK ISLAND1986</v>
      </c>
      <c r="B2862" s="3" t="s">
        <v>34</v>
      </c>
      <c r="C2862" s="12">
        <v>1986</v>
      </c>
      <c r="E2862" s="13">
        <v>719</v>
      </c>
      <c r="F2862" s="13">
        <v>726</v>
      </c>
      <c r="G2862" s="13">
        <v>1445</v>
      </c>
      <c r="H2862" s="13">
        <v>105</v>
      </c>
      <c r="I2862" s="13">
        <v>105</v>
      </c>
      <c r="J2862" s="13">
        <v>210</v>
      </c>
      <c r="K2862" s="15">
        <v>824</v>
      </c>
      <c r="L2862" s="15">
        <v>831</v>
      </c>
      <c r="M2862" s="15">
        <v>1655</v>
      </c>
      <c r="O2862" s="13"/>
      <c r="P2862" s="13"/>
    </row>
    <row r="2863" spans="1:16" ht="12.9" customHeight="1" x14ac:dyDescent="0.2">
      <c r="A2863" s="11" t="str">
        <f t="shared" si="54"/>
        <v>NORFOLK ISLAND1987</v>
      </c>
      <c r="B2863" s="93" t="s">
        <v>34</v>
      </c>
      <c r="C2863" s="88">
        <v>1987</v>
      </c>
      <c r="D2863" s="89"/>
      <c r="E2863" s="15">
        <v>709</v>
      </c>
      <c r="F2863" s="15">
        <v>722</v>
      </c>
      <c r="G2863" s="15">
        <v>1431</v>
      </c>
      <c r="H2863" s="15">
        <v>112</v>
      </c>
      <c r="I2863" s="15">
        <v>111</v>
      </c>
      <c r="J2863" s="15">
        <v>223</v>
      </c>
      <c r="K2863" s="15">
        <v>821</v>
      </c>
      <c r="L2863" s="15">
        <v>833</v>
      </c>
      <c r="M2863" s="15">
        <v>1654</v>
      </c>
      <c r="O2863" s="13"/>
      <c r="P2863" s="13"/>
    </row>
    <row r="2864" spans="1:16" ht="12.9" customHeight="1" x14ac:dyDescent="0.2">
      <c r="A2864" s="11" t="str">
        <f t="shared" si="54"/>
        <v>NORFOLK ISLAND1988</v>
      </c>
      <c r="B2864" s="3" t="s">
        <v>34</v>
      </c>
      <c r="C2864" s="12">
        <v>1988</v>
      </c>
      <c r="E2864" s="13">
        <v>685</v>
      </c>
      <c r="F2864" s="13">
        <v>682</v>
      </c>
      <c r="G2864" s="13">
        <v>1367</v>
      </c>
      <c r="H2864" s="13">
        <v>158</v>
      </c>
      <c r="I2864" s="13">
        <v>160</v>
      </c>
      <c r="J2864" s="13">
        <v>318</v>
      </c>
      <c r="K2864" s="15">
        <v>843</v>
      </c>
      <c r="L2864" s="15">
        <v>842</v>
      </c>
      <c r="M2864" s="15">
        <v>1685</v>
      </c>
      <c r="O2864" s="13"/>
      <c r="P2864" s="13"/>
    </row>
    <row r="2865" spans="1:16" ht="12.9" customHeight="1" x14ac:dyDescent="0.2">
      <c r="A2865" s="11" t="str">
        <f t="shared" si="54"/>
        <v>NORFOLK ISLAND1989</v>
      </c>
      <c r="B2865" s="3" t="s">
        <v>34</v>
      </c>
      <c r="C2865" s="12">
        <v>1989</v>
      </c>
      <c r="E2865" s="13">
        <v>660</v>
      </c>
      <c r="F2865" s="13">
        <v>792</v>
      </c>
      <c r="G2865" s="13">
        <v>1452</v>
      </c>
      <c r="H2865" s="13">
        <v>158</v>
      </c>
      <c r="I2865" s="13">
        <v>158</v>
      </c>
      <c r="J2865" s="13">
        <v>316</v>
      </c>
      <c r="K2865" s="15">
        <v>818</v>
      </c>
      <c r="L2865" s="15">
        <v>950</v>
      </c>
      <c r="M2865" s="15">
        <v>1768</v>
      </c>
      <c r="O2865" s="13"/>
      <c r="P2865" s="13"/>
    </row>
    <row r="2866" spans="1:16" ht="12.9" customHeight="1" x14ac:dyDescent="0.2">
      <c r="A2866" s="11" t="str">
        <f t="shared" si="54"/>
        <v>NORFOLK ISLAND1990</v>
      </c>
      <c r="B2866" s="95" t="s">
        <v>34</v>
      </c>
      <c r="C2866" s="88">
        <v>1990</v>
      </c>
      <c r="D2866" s="89"/>
      <c r="E2866" s="15">
        <v>550</v>
      </c>
      <c r="F2866" s="15">
        <v>553</v>
      </c>
      <c r="G2866" s="15">
        <v>1103</v>
      </c>
      <c r="H2866" s="90">
        <v>169</v>
      </c>
      <c r="I2866" s="90">
        <v>169</v>
      </c>
      <c r="J2866" s="15">
        <v>338</v>
      </c>
      <c r="K2866" s="15">
        <v>719</v>
      </c>
      <c r="L2866" s="15">
        <v>722</v>
      </c>
      <c r="M2866" s="15">
        <v>1441</v>
      </c>
      <c r="O2866" s="13"/>
      <c r="P2866" s="13"/>
    </row>
    <row r="2867" spans="1:16" ht="12.9" customHeight="1" x14ac:dyDescent="0.2">
      <c r="A2867" s="11" t="str">
        <f t="shared" si="54"/>
        <v>NORFOLK ISLAND1991</v>
      </c>
      <c r="B2867" s="91" t="s">
        <v>34</v>
      </c>
      <c r="C2867" s="16">
        <v>1991</v>
      </c>
      <c r="D2867" s="89"/>
      <c r="E2867" s="92">
        <v>551</v>
      </c>
      <c r="F2867" s="92">
        <v>539</v>
      </c>
      <c r="G2867" s="92">
        <v>1090</v>
      </c>
      <c r="H2867" s="92">
        <v>200</v>
      </c>
      <c r="I2867" s="92">
        <v>200</v>
      </c>
      <c r="J2867" s="92">
        <v>400</v>
      </c>
      <c r="K2867" s="15">
        <v>751</v>
      </c>
      <c r="L2867" s="15">
        <v>739</v>
      </c>
      <c r="M2867" s="15">
        <v>1490</v>
      </c>
      <c r="O2867" s="13"/>
      <c r="P2867" s="13"/>
    </row>
    <row r="2868" spans="1:16" ht="12.9" customHeight="1" x14ac:dyDescent="0.2">
      <c r="A2868" s="11" t="str">
        <f t="shared" si="54"/>
        <v>NORFOLK ISLAND1992</v>
      </c>
      <c r="B2868" s="95" t="s">
        <v>34</v>
      </c>
      <c r="C2868" s="88">
        <v>1992</v>
      </c>
      <c r="D2868" s="89"/>
      <c r="E2868" s="15">
        <v>688</v>
      </c>
      <c r="F2868" s="15">
        <v>679</v>
      </c>
      <c r="G2868" s="15">
        <v>1367</v>
      </c>
      <c r="H2868" s="90">
        <v>173</v>
      </c>
      <c r="I2868" s="90">
        <v>173</v>
      </c>
      <c r="J2868" s="15">
        <v>346</v>
      </c>
      <c r="K2868" s="15">
        <v>861</v>
      </c>
      <c r="L2868" s="15">
        <v>852</v>
      </c>
      <c r="M2868" s="15">
        <v>1713</v>
      </c>
      <c r="O2868" s="13"/>
      <c r="P2868" s="13"/>
    </row>
    <row r="2869" spans="1:16" ht="12.9" customHeight="1" x14ac:dyDescent="0.2">
      <c r="A2869" s="11" t="str">
        <f t="shared" si="54"/>
        <v>NORFOLK ISLAND1993</v>
      </c>
      <c r="B2869" s="93" t="s">
        <v>34</v>
      </c>
      <c r="C2869" s="88">
        <v>1993</v>
      </c>
      <c r="D2869" s="89"/>
      <c r="E2869" s="15">
        <v>479</v>
      </c>
      <c r="F2869" s="15">
        <v>479</v>
      </c>
      <c r="G2869" s="15">
        <v>958</v>
      </c>
      <c r="H2869" s="15">
        <v>119</v>
      </c>
      <c r="I2869" s="15">
        <v>119</v>
      </c>
      <c r="J2869" s="15">
        <v>238</v>
      </c>
      <c r="K2869" s="15">
        <v>598</v>
      </c>
      <c r="L2869" s="15">
        <v>598</v>
      </c>
      <c r="M2869" s="15">
        <v>1196</v>
      </c>
      <c r="O2869" s="13"/>
      <c r="P2869" s="13"/>
    </row>
    <row r="2870" spans="1:16" ht="12.9" customHeight="1" x14ac:dyDescent="0.2">
      <c r="A2870" s="11" t="str">
        <f t="shared" si="54"/>
        <v>NORFOLK ISLAND1994</v>
      </c>
      <c r="B2870" s="95" t="s">
        <v>34</v>
      </c>
      <c r="C2870" s="88">
        <v>1994</v>
      </c>
      <c r="D2870" s="89"/>
      <c r="E2870" s="15">
        <v>455</v>
      </c>
      <c r="F2870" s="15">
        <v>454</v>
      </c>
      <c r="G2870" s="15">
        <v>909</v>
      </c>
      <c r="H2870" s="90">
        <v>112</v>
      </c>
      <c r="I2870" s="90">
        <v>111</v>
      </c>
      <c r="J2870" s="15">
        <v>223</v>
      </c>
      <c r="K2870" s="15">
        <v>567</v>
      </c>
      <c r="L2870" s="15">
        <v>565</v>
      </c>
      <c r="M2870" s="15">
        <v>1132</v>
      </c>
      <c r="O2870" s="13"/>
      <c r="P2870" s="13"/>
    </row>
    <row r="2871" spans="1:16" ht="12.9" customHeight="1" x14ac:dyDescent="0.2">
      <c r="A2871" s="11" t="str">
        <f t="shared" si="54"/>
        <v>NORFOLK ISLAND1995</v>
      </c>
      <c r="B2871" s="93" t="s">
        <v>34</v>
      </c>
      <c r="C2871" s="88">
        <v>1995</v>
      </c>
      <c r="D2871" s="89"/>
      <c r="E2871" s="15">
        <v>475</v>
      </c>
      <c r="F2871" s="15">
        <v>475</v>
      </c>
      <c r="G2871" s="15">
        <v>950</v>
      </c>
      <c r="H2871" s="15">
        <v>107</v>
      </c>
      <c r="I2871" s="15">
        <v>107</v>
      </c>
      <c r="J2871" s="15">
        <v>214</v>
      </c>
      <c r="K2871" s="15">
        <v>582</v>
      </c>
      <c r="L2871" s="15">
        <v>582</v>
      </c>
      <c r="M2871" s="15">
        <v>1164</v>
      </c>
      <c r="O2871" s="13"/>
      <c r="P2871" s="13"/>
    </row>
    <row r="2872" spans="1:16" ht="12.9" customHeight="1" x14ac:dyDescent="0.2">
      <c r="A2872" s="11" t="str">
        <f t="shared" si="54"/>
        <v>NORFOLK ISLAND1996</v>
      </c>
      <c r="B2872" s="3" t="s">
        <v>34</v>
      </c>
      <c r="C2872" s="12">
        <v>1996</v>
      </c>
      <c r="E2872" s="13">
        <v>365</v>
      </c>
      <c r="F2872" s="13">
        <v>365</v>
      </c>
      <c r="G2872" s="13">
        <v>730</v>
      </c>
      <c r="H2872" s="13">
        <v>108</v>
      </c>
      <c r="I2872" s="13">
        <v>108</v>
      </c>
      <c r="J2872" s="13">
        <v>216</v>
      </c>
      <c r="K2872" s="15">
        <v>473</v>
      </c>
      <c r="L2872" s="15">
        <v>473</v>
      </c>
      <c r="M2872" s="15">
        <v>946</v>
      </c>
      <c r="O2872" s="13"/>
      <c r="P2872" s="13"/>
    </row>
    <row r="2873" spans="1:16" ht="12.9" customHeight="1" x14ac:dyDescent="0.2">
      <c r="A2873" s="11" t="str">
        <f t="shared" si="54"/>
        <v>NORFOLK ISLAND1997</v>
      </c>
      <c r="B2873" s="95" t="s">
        <v>34</v>
      </c>
      <c r="C2873" s="88">
        <v>1997</v>
      </c>
      <c r="D2873" s="89"/>
      <c r="E2873" s="15">
        <v>572</v>
      </c>
      <c r="F2873" s="15">
        <v>573</v>
      </c>
      <c r="G2873" s="15">
        <v>1145</v>
      </c>
      <c r="H2873" s="90">
        <v>107</v>
      </c>
      <c r="I2873" s="90">
        <v>107</v>
      </c>
      <c r="J2873" s="15">
        <v>214</v>
      </c>
      <c r="K2873" s="15">
        <v>679</v>
      </c>
      <c r="L2873" s="15">
        <v>680</v>
      </c>
      <c r="M2873" s="15">
        <v>1359</v>
      </c>
      <c r="O2873" s="13"/>
      <c r="P2873" s="13"/>
    </row>
    <row r="2874" spans="1:16" ht="12.9" customHeight="1" x14ac:dyDescent="0.2">
      <c r="A2874" s="11" t="str">
        <f t="shared" si="54"/>
        <v>NORFOLK ISLAND1998</v>
      </c>
      <c r="B2874" s="3" t="s">
        <v>34</v>
      </c>
      <c r="C2874" s="12">
        <v>1998</v>
      </c>
      <c r="E2874" s="13">
        <v>733</v>
      </c>
      <c r="F2874" s="13">
        <v>733</v>
      </c>
      <c r="G2874" s="13">
        <v>1466</v>
      </c>
      <c r="H2874" s="13">
        <v>106</v>
      </c>
      <c r="I2874" s="13">
        <v>106</v>
      </c>
      <c r="J2874" s="13">
        <v>212</v>
      </c>
      <c r="K2874" s="15">
        <v>839</v>
      </c>
      <c r="L2874" s="15">
        <v>839</v>
      </c>
      <c r="M2874" s="15">
        <v>1678</v>
      </c>
      <c r="O2874" s="13"/>
      <c r="P2874" s="13"/>
    </row>
    <row r="2875" spans="1:16" ht="12.9" customHeight="1" x14ac:dyDescent="0.2">
      <c r="A2875" s="11" t="str">
        <f t="shared" si="54"/>
        <v>NORFOLK ISLAND1999</v>
      </c>
      <c r="B2875" s="3" t="s">
        <v>34</v>
      </c>
      <c r="C2875" s="12">
        <v>1999</v>
      </c>
      <c r="E2875" s="13">
        <v>596</v>
      </c>
      <c r="F2875" s="13">
        <v>593</v>
      </c>
      <c r="G2875" s="13">
        <v>1189</v>
      </c>
      <c r="H2875" s="13">
        <v>104</v>
      </c>
      <c r="I2875" s="13">
        <v>104</v>
      </c>
      <c r="J2875" s="13">
        <v>208</v>
      </c>
      <c r="K2875" s="15">
        <v>700</v>
      </c>
      <c r="L2875" s="15">
        <v>697</v>
      </c>
      <c r="M2875" s="15">
        <v>1397</v>
      </c>
      <c r="O2875" s="13"/>
      <c r="P2875" s="13"/>
    </row>
    <row r="2876" spans="1:16" ht="12.9" customHeight="1" x14ac:dyDescent="0.2">
      <c r="A2876" s="11" t="str">
        <f t="shared" si="54"/>
        <v>NORFOLK ISLAND2000</v>
      </c>
      <c r="B2876" s="3" t="s">
        <v>34</v>
      </c>
      <c r="C2876" s="12">
        <v>2000</v>
      </c>
      <c r="E2876" s="13">
        <v>516</v>
      </c>
      <c r="F2876" s="13">
        <v>516</v>
      </c>
      <c r="G2876" s="13">
        <v>1032</v>
      </c>
      <c r="H2876" s="13">
        <v>105</v>
      </c>
      <c r="I2876" s="13">
        <v>105</v>
      </c>
      <c r="J2876" s="13">
        <v>210</v>
      </c>
      <c r="K2876" s="15">
        <v>621</v>
      </c>
      <c r="L2876" s="15">
        <v>621</v>
      </c>
      <c r="M2876" s="15">
        <v>1242</v>
      </c>
      <c r="O2876" s="13"/>
      <c r="P2876" s="13"/>
    </row>
    <row r="2877" spans="1:16" ht="12.9" customHeight="1" x14ac:dyDescent="0.2">
      <c r="A2877" s="11" t="str">
        <f t="shared" si="54"/>
        <v>NORFOLK ISLAND2001</v>
      </c>
      <c r="B2877" s="3" t="s">
        <v>34</v>
      </c>
      <c r="C2877" s="12">
        <v>2001</v>
      </c>
      <c r="E2877" s="13">
        <v>372</v>
      </c>
      <c r="F2877" s="13">
        <v>373</v>
      </c>
      <c r="G2877" s="13">
        <v>745</v>
      </c>
      <c r="H2877" s="13">
        <v>106</v>
      </c>
      <c r="I2877" s="13">
        <v>104</v>
      </c>
      <c r="J2877" s="13">
        <v>210</v>
      </c>
      <c r="K2877" s="15">
        <v>478</v>
      </c>
      <c r="L2877" s="15">
        <v>477</v>
      </c>
      <c r="M2877" s="15">
        <v>955</v>
      </c>
      <c r="O2877" s="13"/>
      <c r="P2877" s="13"/>
    </row>
    <row r="2878" spans="1:16" ht="12.9" customHeight="1" x14ac:dyDescent="0.2">
      <c r="A2878" s="11" t="str">
        <f t="shared" si="54"/>
        <v>NORFOLK ISLAND2002</v>
      </c>
      <c r="B2878" s="3" t="s">
        <v>34</v>
      </c>
      <c r="C2878" s="12">
        <v>2002</v>
      </c>
      <c r="E2878" s="13">
        <v>339</v>
      </c>
      <c r="F2878" s="13">
        <v>337</v>
      </c>
      <c r="G2878" s="13">
        <v>676</v>
      </c>
      <c r="H2878" s="13">
        <v>102</v>
      </c>
      <c r="I2878" s="13">
        <v>101</v>
      </c>
      <c r="J2878" s="13">
        <v>203</v>
      </c>
      <c r="K2878" s="15">
        <v>441</v>
      </c>
      <c r="L2878" s="15">
        <v>438</v>
      </c>
      <c r="M2878" s="15">
        <v>879</v>
      </c>
      <c r="O2878" s="13"/>
      <c r="P2878" s="13"/>
    </row>
    <row r="2879" spans="1:16" ht="12.9" customHeight="1" x14ac:dyDescent="0.2">
      <c r="A2879" s="11" t="str">
        <f t="shared" si="54"/>
        <v>NORFOLK ISLAND2003</v>
      </c>
      <c r="B2879" s="95" t="s">
        <v>34</v>
      </c>
      <c r="C2879" s="88">
        <v>2003</v>
      </c>
      <c r="D2879" s="89"/>
      <c r="E2879" s="15">
        <v>515</v>
      </c>
      <c r="F2879" s="15">
        <v>518</v>
      </c>
      <c r="G2879" s="15">
        <v>1033</v>
      </c>
      <c r="H2879" s="90">
        <v>105</v>
      </c>
      <c r="I2879" s="90">
        <v>101</v>
      </c>
      <c r="J2879" s="15">
        <v>206</v>
      </c>
      <c r="K2879" s="15">
        <v>620</v>
      </c>
      <c r="L2879" s="15">
        <v>619</v>
      </c>
      <c r="M2879" s="15">
        <v>1239</v>
      </c>
      <c r="O2879" s="13"/>
      <c r="P2879" s="13"/>
    </row>
    <row r="2880" spans="1:16" ht="12.9" customHeight="1" x14ac:dyDescent="0.2">
      <c r="A2880" s="11" t="str">
        <f t="shared" si="54"/>
        <v>NORFOLK ISLAND2004</v>
      </c>
      <c r="B2880" s="3" t="s">
        <v>34</v>
      </c>
      <c r="C2880" s="12">
        <v>2004</v>
      </c>
      <c r="E2880" s="13">
        <v>416</v>
      </c>
      <c r="F2880" s="13">
        <v>416</v>
      </c>
      <c r="G2880" s="13">
        <v>832</v>
      </c>
      <c r="H2880" s="13">
        <v>104</v>
      </c>
      <c r="I2880" s="13">
        <v>104</v>
      </c>
      <c r="J2880" s="13">
        <v>208</v>
      </c>
      <c r="K2880" s="15">
        <v>520</v>
      </c>
      <c r="L2880" s="15">
        <v>520</v>
      </c>
      <c r="M2880" s="15">
        <v>1040</v>
      </c>
      <c r="O2880" s="13"/>
      <c r="P2880" s="13"/>
    </row>
    <row r="2881" spans="1:16" ht="12.9" customHeight="1" x14ac:dyDescent="0.2">
      <c r="A2881" s="11" t="str">
        <f t="shared" si="54"/>
        <v>NORFOLK ISLAND2005</v>
      </c>
      <c r="B2881" s="3" t="s">
        <v>34</v>
      </c>
      <c r="C2881" s="12">
        <v>2005</v>
      </c>
      <c r="E2881" s="13">
        <v>272</v>
      </c>
      <c r="F2881" s="13">
        <v>275</v>
      </c>
      <c r="G2881" s="13">
        <v>547</v>
      </c>
      <c r="H2881" s="13">
        <v>104</v>
      </c>
      <c r="I2881" s="13">
        <v>103</v>
      </c>
      <c r="J2881" s="13">
        <v>207</v>
      </c>
      <c r="K2881" s="15">
        <v>376</v>
      </c>
      <c r="L2881" s="15">
        <v>378</v>
      </c>
      <c r="M2881" s="15">
        <v>754</v>
      </c>
      <c r="O2881" s="13"/>
      <c r="P2881" s="13"/>
    </row>
    <row r="2882" spans="1:16" ht="12.9" customHeight="1" x14ac:dyDescent="0.2">
      <c r="A2882" s="11" t="str">
        <f t="shared" si="54"/>
        <v>NORFOLK ISLAND2006</v>
      </c>
      <c r="B2882" s="3" t="s">
        <v>34</v>
      </c>
      <c r="C2882" s="12">
        <v>2006</v>
      </c>
      <c r="E2882" s="13">
        <v>313</v>
      </c>
      <c r="F2882" s="13">
        <v>313</v>
      </c>
      <c r="G2882" s="13">
        <v>626</v>
      </c>
      <c r="H2882" s="13">
        <v>104</v>
      </c>
      <c r="I2882" s="13">
        <v>105</v>
      </c>
      <c r="J2882" s="13">
        <v>209</v>
      </c>
      <c r="K2882" s="15">
        <v>417</v>
      </c>
      <c r="L2882" s="15">
        <v>418</v>
      </c>
      <c r="M2882" s="15">
        <v>835</v>
      </c>
      <c r="O2882" s="13"/>
      <c r="P2882" s="13"/>
    </row>
    <row r="2883" spans="1:16" ht="12.9" customHeight="1" x14ac:dyDescent="0.2">
      <c r="A2883" s="11" t="str">
        <f t="shared" si="54"/>
        <v>NORFOLK ISLAND2007</v>
      </c>
      <c r="B2883" s="3" t="s">
        <v>34</v>
      </c>
      <c r="C2883" s="12">
        <v>2007</v>
      </c>
      <c r="E2883" s="13">
        <v>380</v>
      </c>
      <c r="F2883" s="13">
        <v>380</v>
      </c>
      <c r="G2883" s="13">
        <v>760</v>
      </c>
      <c r="H2883" s="13">
        <v>104</v>
      </c>
      <c r="I2883" s="13">
        <v>104</v>
      </c>
      <c r="J2883" s="13">
        <v>208</v>
      </c>
      <c r="K2883" s="15">
        <v>484</v>
      </c>
      <c r="L2883" s="15">
        <v>484</v>
      </c>
      <c r="M2883" s="15">
        <v>968</v>
      </c>
      <c r="O2883" s="13"/>
      <c r="P2883" s="13"/>
    </row>
    <row r="2884" spans="1:16" ht="12.9" customHeight="1" x14ac:dyDescent="0.2">
      <c r="A2884" s="11" t="str">
        <f t="shared" si="54"/>
        <v>NORFOLK ISLAND2008</v>
      </c>
      <c r="B2884" s="95" t="s">
        <v>34</v>
      </c>
      <c r="C2884" s="88">
        <v>2008</v>
      </c>
      <c r="D2884" s="89"/>
      <c r="E2884" s="15">
        <v>404</v>
      </c>
      <c r="F2884" s="15">
        <v>404</v>
      </c>
      <c r="G2884" s="15">
        <v>808</v>
      </c>
      <c r="H2884" s="90">
        <v>101</v>
      </c>
      <c r="I2884" s="90">
        <v>102</v>
      </c>
      <c r="J2884" s="15">
        <v>203</v>
      </c>
      <c r="K2884" s="15">
        <v>505</v>
      </c>
      <c r="L2884" s="15">
        <v>506</v>
      </c>
      <c r="M2884" s="15">
        <v>1011</v>
      </c>
      <c r="O2884" s="13"/>
      <c r="P2884" s="13"/>
    </row>
    <row r="2885" spans="1:16" ht="12.9" customHeight="1" x14ac:dyDescent="0.2">
      <c r="A2885" s="11" t="str">
        <f t="shared" si="54"/>
        <v>NORFOLK ISLAND2009</v>
      </c>
      <c r="B2885" s="95" t="s">
        <v>34</v>
      </c>
      <c r="C2885" s="88">
        <v>2009</v>
      </c>
      <c r="D2885" s="89"/>
      <c r="E2885" s="15">
        <v>376</v>
      </c>
      <c r="F2885" s="15">
        <v>377</v>
      </c>
      <c r="G2885" s="15">
        <v>753</v>
      </c>
      <c r="H2885" s="90">
        <v>65</v>
      </c>
      <c r="I2885" s="90">
        <v>66</v>
      </c>
      <c r="J2885" s="15">
        <v>131</v>
      </c>
      <c r="K2885" s="15">
        <v>441</v>
      </c>
      <c r="L2885" s="15">
        <v>443</v>
      </c>
      <c r="M2885" s="15">
        <v>884</v>
      </c>
      <c r="O2885" s="13"/>
      <c r="P2885" s="13"/>
    </row>
    <row r="2886" spans="1:16" ht="12.9" customHeight="1" x14ac:dyDescent="0.2">
      <c r="A2886" s="11" t="str">
        <f t="shared" si="54"/>
        <v>NORFOLK ISLAND2010</v>
      </c>
      <c r="B2886" s="95" t="s">
        <v>34</v>
      </c>
      <c r="C2886" s="88">
        <v>2010</v>
      </c>
      <c r="D2886" s="89"/>
      <c r="E2886" s="15">
        <v>365</v>
      </c>
      <c r="F2886" s="15">
        <v>365</v>
      </c>
      <c r="G2886" s="15">
        <v>730</v>
      </c>
      <c r="H2886" s="90">
        <v>55</v>
      </c>
      <c r="I2886" s="90">
        <v>54</v>
      </c>
      <c r="J2886" s="15">
        <v>109</v>
      </c>
      <c r="K2886" s="15">
        <v>420</v>
      </c>
      <c r="L2886" s="15">
        <v>419</v>
      </c>
      <c r="M2886" s="15">
        <v>839</v>
      </c>
      <c r="O2886" s="13"/>
      <c r="P2886" s="13"/>
    </row>
    <row r="2887" spans="1:16" ht="12.9" customHeight="1" x14ac:dyDescent="0.2">
      <c r="A2887" s="11" t="str">
        <f t="shared" ref="A2887:A2912" si="55">CONCATENATE(B2887,C2887)</f>
        <v>NORFOLK ISLAND2011</v>
      </c>
      <c r="B2887" s="3" t="s">
        <v>34</v>
      </c>
      <c r="C2887" s="12">
        <v>2011</v>
      </c>
      <c r="E2887" s="13">
        <v>409</v>
      </c>
      <c r="F2887" s="13">
        <v>409</v>
      </c>
      <c r="G2887" s="13">
        <v>818</v>
      </c>
      <c r="H2887" s="13">
        <v>52</v>
      </c>
      <c r="I2887" s="13">
        <v>52</v>
      </c>
      <c r="J2887" s="13">
        <v>104</v>
      </c>
      <c r="K2887" s="15">
        <v>461</v>
      </c>
      <c r="L2887" s="15">
        <v>461</v>
      </c>
      <c r="M2887" s="15">
        <v>922</v>
      </c>
      <c r="O2887" s="13"/>
      <c r="P2887" s="13"/>
    </row>
    <row r="2888" spans="1:16" ht="12.9" customHeight="1" x14ac:dyDescent="0.2">
      <c r="A2888" s="11" t="str">
        <f t="shared" si="55"/>
        <v>NORFOLK ISLAND2012</v>
      </c>
      <c r="B2888" s="3" t="s">
        <v>34</v>
      </c>
      <c r="C2888" s="12">
        <v>2012</v>
      </c>
      <c r="E2888" s="13">
        <v>239</v>
      </c>
      <c r="F2888" s="13">
        <v>241</v>
      </c>
      <c r="G2888" s="13">
        <v>480</v>
      </c>
      <c r="H2888" s="13">
        <v>53</v>
      </c>
      <c r="I2888" s="13">
        <v>52</v>
      </c>
      <c r="J2888" s="13">
        <v>105</v>
      </c>
      <c r="K2888" s="15">
        <v>292</v>
      </c>
      <c r="L2888" s="15">
        <v>293</v>
      </c>
      <c r="M2888" s="15">
        <v>585</v>
      </c>
      <c r="O2888" s="13"/>
      <c r="P2888" s="13"/>
    </row>
    <row r="2889" spans="1:16" ht="12.9" customHeight="1" x14ac:dyDescent="0.2">
      <c r="A2889" s="11" t="str">
        <f t="shared" si="55"/>
        <v>NORFOLK ISLAND2013</v>
      </c>
      <c r="B2889" s="3" t="s">
        <v>34</v>
      </c>
      <c r="C2889" s="12">
        <v>2013</v>
      </c>
      <c r="E2889" s="13">
        <v>208</v>
      </c>
      <c r="F2889" s="13">
        <v>209</v>
      </c>
      <c r="G2889" s="13">
        <v>417</v>
      </c>
      <c r="H2889" s="13">
        <v>54</v>
      </c>
      <c r="I2889" s="13">
        <v>54</v>
      </c>
      <c r="J2889" s="13">
        <v>108</v>
      </c>
      <c r="K2889" s="15">
        <v>262</v>
      </c>
      <c r="L2889" s="15">
        <v>263</v>
      </c>
      <c r="M2889" s="15">
        <v>525</v>
      </c>
      <c r="O2889" s="13"/>
      <c r="P2889" s="13"/>
    </row>
    <row r="2890" spans="1:16" ht="12.9" customHeight="1" x14ac:dyDescent="0.2">
      <c r="A2890" s="11" t="str">
        <f t="shared" si="55"/>
        <v>NORFOLK ISLAND2014</v>
      </c>
      <c r="B2890" s="3" t="s">
        <v>34</v>
      </c>
      <c r="C2890" s="12">
        <v>2014</v>
      </c>
      <c r="E2890" s="13">
        <v>208</v>
      </c>
      <c r="F2890" s="13">
        <v>208</v>
      </c>
      <c r="G2890" s="13">
        <v>416</v>
      </c>
      <c r="H2890" s="13">
        <v>54</v>
      </c>
      <c r="I2890" s="13">
        <v>53</v>
      </c>
      <c r="J2890" s="13">
        <v>107</v>
      </c>
      <c r="K2890" s="15">
        <v>262</v>
      </c>
      <c r="L2890" s="15">
        <v>261</v>
      </c>
      <c r="M2890" s="15">
        <v>523</v>
      </c>
      <c r="O2890" s="13"/>
      <c r="P2890" s="13"/>
    </row>
    <row r="2891" spans="1:16" ht="12.9" customHeight="1" x14ac:dyDescent="0.2">
      <c r="A2891" s="11" t="str">
        <f t="shared" si="55"/>
        <v>NORFOLK ISLAND2015</v>
      </c>
      <c r="B2891" s="3" t="s">
        <v>34</v>
      </c>
      <c r="C2891" s="12">
        <v>2015</v>
      </c>
      <c r="E2891" s="13">
        <v>207</v>
      </c>
      <c r="F2891" s="13">
        <v>208</v>
      </c>
      <c r="G2891" s="13">
        <v>415</v>
      </c>
      <c r="H2891" s="13">
        <v>54</v>
      </c>
      <c r="I2891" s="13">
        <v>53</v>
      </c>
      <c r="J2891" s="13">
        <v>107</v>
      </c>
      <c r="K2891" s="15">
        <v>261</v>
      </c>
      <c r="L2891" s="15">
        <v>261</v>
      </c>
      <c r="M2891" s="15">
        <v>522</v>
      </c>
      <c r="O2891" s="13"/>
      <c r="P2891" s="13"/>
    </row>
    <row r="2892" spans="1:16" ht="12.9" customHeight="1" x14ac:dyDescent="0.2">
      <c r="A2892" s="11" t="str">
        <f t="shared" si="55"/>
        <v>NORFOLK ISLAND2016</v>
      </c>
      <c r="B2892" s="95" t="s">
        <v>34</v>
      </c>
      <c r="C2892" s="88">
        <v>2016</v>
      </c>
      <c r="D2892" s="89"/>
      <c r="E2892" s="15">
        <v>214</v>
      </c>
      <c r="F2892" s="15">
        <v>214</v>
      </c>
      <c r="G2892" s="15">
        <v>428</v>
      </c>
      <c r="H2892" s="90">
        <v>53</v>
      </c>
      <c r="I2892" s="90">
        <v>53</v>
      </c>
      <c r="J2892" s="15">
        <v>106</v>
      </c>
      <c r="K2892" s="15">
        <v>267</v>
      </c>
      <c r="L2892" s="15">
        <v>267</v>
      </c>
      <c r="M2892" s="15">
        <v>534</v>
      </c>
      <c r="O2892" s="13"/>
      <c r="P2892" s="13"/>
    </row>
    <row r="2893" spans="1:16" ht="12.9" customHeight="1" x14ac:dyDescent="0.2">
      <c r="A2893" s="11" t="str">
        <f t="shared" si="55"/>
        <v>NORFOLK ISLAND2017</v>
      </c>
      <c r="B2893" s="95" t="s">
        <v>34</v>
      </c>
      <c r="C2893" s="88">
        <v>2017</v>
      </c>
      <c r="D2893" s="89"/>
      <c r="E2893" s="15">
        <v>224</v>
      </c>
      <c r="F2893" s="15">
        <v>224</v>
      </c>
      <c r="G2893" s="15">
        <v>448</v>
      </c>
      <c r="H2893" s="90">
        <v>21</v>
      </c>
      <c r="I2893" s="90">
        <v>21</v>
      </c>
      <c r="J2893" s="15">
        <v>42</v>
      </c>
      <c r="K2893" s="15">
        <v>245</v>
      </c>
      <c r="L2893" s="15">
        <v>245</v>
      </c>
      <c r="M2893" s="15">
        <v>490</v>
      </c>
      <c r="O2893" s="13"/>
      <c r="P2893" s="13"/>
    </row>
    <row r="2894" spans="1:16" ht="12.9" customHeight="1" x14ac:dyDescent="0.2">
      <c r="A2894" s="11" t="str">
        <f t="shared" si="55"/>
        <v>NORFOLK ISLAND2018</v>
      </c>
      <c r="B2894" s="93" t="s">
        <v>34</v>
      </c>
      <c r="C2894" s="88">
        <v>2018</v>
      </c>
      <c r="D2894" s="89"/>
      <c r="E2894" s="15">
        <v>232</v>
      </c>
      <c r="F2894" s="15">
        <v>232</v>
      </c>
      <c r="G2894" s="15">
        <v>464</v>
      </c>
      <c r="H2894" s="15">
        <v>0</v>
      </c>
      <c r="I2894" s="15">
        <v>0</v>
      </c>
      <c r="J2894" s="15">
        <v>0</v>
      </c>
      <c r="K2894" s="15">
        <v>232</v>
      </c>
      <c r="L2894" s="15">
        <v>232</v>
      </c>
      <c r="M2894" s="15">
        <v>464</v>
      </c>
      <c r="O2894" s="13"/>
      <c r="P2894" s="13"/>
    </row>
    <row r="2895" spans="1:16" ht="12.9" customHeight="1" x14ac:dyDescent="0.2">
      <c r="A2895" s="11" t="str">
        <f t="shared" si="55"/>
        <v>NORFOLK ISLAND2019</v>
      </c>
      <c r="B2895" s="3" t="s">
        <v>34</v>
      </c>
      <c r="C2895" s="12">
        <v>2019</v>
      </c>
      <c r="E2895" s="13">
        <v>240</v>
      </c>
      <c r="F2895" s="13">
        <v>239</v>
      </c>
      <c r="G2895" s="13">
        <v>479</v>
      </c>
      <c r="H2895" s="13">
        <v>18</v>
      </c>
      <c r="I2895" s="13">
        <v>18</v>
      </c>
      <c r="J2895" s="13">
        <v>36</v>
      </c>
      <c r="K2895" s="15">
        <v>258</v>
      </c>
      <c r="L2895" s="15">
        <v>257</v>
      </c>
      <c r="M2895" s="15">
        <v>515</v>
      </c>
      <c r="O2895" s="13"/>
      <c r="P2895" s="13"/>
    </row>
    <row r="2896" spans="1:16" ht="12.9" customHeight="1" x14ac:dyDescent="0.2">
      <c r="A2896" s="11" t="str">
        <f t="shared" si="55"/>
        <v>NORFOLK ISLAND2020</v>
      </c>
      <c r="B2896" s="95" t="s">
        <v>34</v>
      </c>
      <c r="C2896" s="88">
        <v>2020</v>
      </c>
      <c r="D2896" s="89"/>
      <c r="E2896" s="15">
        <v>162</v>
      </c>
      <c r="F2896" s="15">
        <v>160</v>
      </c>
      <c r="G2896" s="15">
        <v>322</v>
      </c>
      <c r="H2896" s="90">
        <v>12</v>
      </c>
      <c r="I2896" s="90">
        <v>12</v>
      </c>
      <c r="J2896" s="15">
        <v>24</v>
      </c>
      <c r="K2896" s="15">
        <v>174</v>
      </c>
      <c r="L2896" s="15">
        <v>172</v>
      </c>
      <c r="M2896" s="15">
        <v>346</v>
      </c>
      <c r="O2896" s="13"/>
      <c r="P2896" s="13"/>
    </row>
    <row r="2897" spans="1:16" ht="12.9" customHeight="1" x14ac:dyDescent="0.2">
      <c r="A2897" s="11" t="str">
        <f t="shared" si="55"/>
        <v>NORFOLK ISLAND2021</v>
      </c>
      <c r="B2897" s="3" t="s">
        <v>34</v>
      </c>
      <c r="C2897" s="12">
        <v>2021</v>
      </c>
      <c r="E2897" s="13">
        <v>255</v>
      </c>
      <c r="F2897" s="13">
        <v>251</v>
      </c>
      <c r="G2897" s="13">
        <v>506</v>
      </c>
      <c r="H2897" s="13">
        <v>7</v>
      </c>
      <c r="I2897" s="13">
        <v>7</v>
      </c>
      <c r="J2897" s="13">
        <v>14</v>
      </c>
      <c r="K2897" s="15">
        <v>262</v>
      </c>
      <c r="L2897" s="15">
        <v>258</v>
      </c>
      <c r="M2897" s="15">
        <v>520</v>
      </c>
      <c r="O2897" s="13"/>
      <c r="P2897" s="13"/>
    </row>
    <row r="2898" spans="1:16" ht="12.9" customHeight="1" x14ac:dyDescent="0.2">
      <c r="A2898" s="11" t="str">
        <f t="shared" si="55"/>
        <v>NORFOLK ISLAND2022</v>
      </c>
      <c r="B2898" s="3" t="s">
        <v>34</v>
      </c>
      <c r="C2898" s="12">
        <v>2022</v>
      </c>
      <c r="E2898" s="13">
        <v>307</v>
      </c>
      <c r="F2898" s="13">
        <v>301</v>
      </c>
      <c r="G2898" s="13">
        <v>608</v>
      </c>
      <c r="H2898" s="13">
        <v>21</v>
      </c>
      <c r="I2898" s="13">
        <v>20</v>
      </c>
      <c r="J2898" s="13">
        <v>41</v>
      </c>
      <c r="K2898" s="15">
        <v>328</v>
      </c>
      <c r="L2898" s="15">
        <v>321</v>
      </c>
      <c r="M2898" s="15">
        <v>649</v>
      </c>
      <c r="O2898" s="13"/>
      <c r="P2898" s="13"/>
    </row>
    <row r="2899" spans="1:16" ht="12.9" customHeight="1" x14ac:dyDescent="0.2">
      <c r="A2899" s="11" t="str">
        <f t="shared" si="55"/>
        <v>NORFOLK ISLAND2023</v>
      </c>
      <c r="B2899" s="93" t="s">
        <v>34</v>
      </c>
      <c r="C2899" s="12">
        <v>2023</v>
      </c>
      <c r="E2899" s="94">
        <v>313</v>
      </c>
      <c r="F2899" s="94">
        <v>311</v>
      </c>
      <c r="G2899" s="94">
        <v>624</v>
      </c>
      <c r="H2899" s="94">
        <v>65</v>
      </c>
      <c r="I2899" s="94">
        <v>65</v>
      </c>
      <c r="J2899" s="94">
        <v>130</v>
      </c>
      <c r="K2899" s="15">
        <v>378</v>
      </c>
      <c r="L2899" s="15">
        <v>376</v>
      </c>
      <c r="M2899" s="15">
        <v>754</v>
      </c>
      <c r="O2899" s="13"/>
      <c r="P2899" s="13"/>
    </row>
    <row r="2900" spans="1:16" ht="12.9" customHeight="1" x14ac:dyDescent="0.2">
      <c r="A2900" s="11" t="str">
        <f t="shared" si="55"/>
        <v>NORFOLK ISLAND2024</v>
      </c>
      <c r="B2900" s="3" t="s">
        <v>34</v>
      </c>
      <c r="C2900" s="12">
        <v>2024</v>
      </c>
      <c r="E2900" s="13">
        <v>313</v>
      </c>
      <c r="F2900" s="13">
        <v>314</v>
      </c>
      <c r="G2900" s="13">
        <v>627</v>
      </c>
      <c r="H2900" s="13">
        <v>35</v>
      </c>
      <c r="I2900" s="13">
        <v>35</v>
      </c>
      <c r="J2900" s="13">
        <v>70</v>
      </c>
      <c r="K2900" s="15">
        <v>348</v>
      </c>
      <c r="L2900" s="15">
        <v>349</v>
      </c>
      <c r="M2900" s="15">
        <v>697</v>
      </c>
      <c r="O2900" s="13"/>
      <c r="P2900" s="13"/>
    </row>
    <row r="2901" spans="1:16" ht="12.9" customHeight="1" x14ac:dyDescent="0.2">
      <c r="A2901" s="11" t="str">
        <f t="shared" si="55"/>
        <v>OLYMPIC DAM1985</v>
      </c>
      <c r="B2901" s="93" t="s">
        <v>33</v>
      </c>
      <c r="C2901" s="88">
        <v>1985</v>
      </c>
      <c r="D2901" s="89"/>
      <c r="E2901" s="15">
        <v>876</v>
      </c>
      <c r="F2901" s="15">
        <v>883</v>
      </c>
      <c r="G2901" s="15">
        <v>1759</v>
      </c>
      <c r="H2901" s="15">
        <v>0</v>
      </c>
      <c r="I2901" s="15">
        <v>0</v>
      </c>
      <c r="J2901" s="15">
        <v>0</v>
      </c>
      <c r="K2901" s="15">
        <v>876</v>
      </c>
      <c r="L2901" s="15">
        <v>883</v>
      </c>
      <c r="M2901" s="15">
        <v>1759</v>
      </c>
      <c r="O2901" s="13"/>
      <c r="P2901" s="13"/>
    </row>
    <row r="2902" spans="1:16" ht="12.9" customHeight="1" x14ac:dyDescent="0.2">
      <c r="A2902" s="11" t="str">
        <f t="shared" si="55"/>
        <v>OLYMPIC DAM1986</v>
      </c>
      <c r="B2902" s="95" t="s">
        <v>33</v>
      </c>
      <c r="C2902" s="88">
        <v>1986</v>
      </c>
      <c r="D2902" s="89"/>
      <c r="E2902" s="15">
        <v>741</v>
      </c>
      <c r="F2902" s="15">
        <v>740</v>
      </c>
      <c r="G2902" s="15">
        <v>1481</v>
      </c>
      <c r="H2902" s="90">
        <v>0</v>
      </c>
      <c r="I2902" s="90">
        <v>0</v>
      </c>
      <c r="J2902" s="15">
        <v>0</v>
      </c>
      <c r="K2902" s="15">
        <v>741</v>
      </c>
      <c r="L2902" s="15">
        <v>740</v>
      </c>
      <c r="M2902" s="15">
        <v>1481</v>
      </c>
      <c r="O2902" s="13"/>
      <c r="P2902" s="13"/>
    </row>
    <row r="2903" spans="1:16" ht="12.9" customHeight="1" x14ac:dyDescent="0.2">
      <c r="A2903" s="11" t="str">
        <f t="shared" si="55"/>
        <v>OLYMPIC DAM1987</v>
      </c>
      <c r="B2903" s="3" t="s">
        <v>33</v>
      </c>
      <c r="C2903" s="12">
        <v>1987</v>
      </c>
      <c r="E2903" s="13">
        <v>1345</v>
      </c>
      <c r="F2903" s="13">
        <v>1313</v>
      </c>
      <c r="G2903" s="13">
        <v>2658</v>
      </c>
      <c r="H2903" s="13">
        <v>0</v>
      </c>
      <c r="I2903" s="13">
        <v>0</v>
      </c>
      <c r="J2903" s="13">
        <v>0</v>
      </c>
      <c r="K2903" s="15">
        <v>1345</v>
      </c>
      <c r="L2903" s="15">
        <v>1313</v>
      </c>
      <c r="M2903" s="15">
        <v>2658</v>
      </c>
      <c r="O2903" s="13"/>
      <c r="P2903" s="13"/>
    </row>
    <row r="2904" spans="1:16" ht="12.9" customHeight="1" x14ac:dyDescent="0.2">
      <c r="A2904" s="11" t="str">
        <f t="shared" si="55"/>
        <v>OLYMPIC DAM1988</v>
      </c>
      <c r="B2904" s="3" t="s">
        <v>33</v>
      </c>
      <c r="C2904" s="12">
        <v>1988</v>
      </c>
      <c r="E2904" s="13">
        <v>1277</v>
      </c>
      <c r="F2904" s="13">
        <v>1285</v>
      </c>
      <c r="G2904" s="13">
        <v>2562</v>
      </c>
      <c r="H2904" s="13">
        <v>0</v>
      </c>
      <c r="I2904" s="13">
        <v>0</v>
      </c>
      <c r="J2904" s="13">
        <v>0</v>
      </c>
      <c r="K2904" s="15">
        <v>1277</v>
      </c>
      <c r="L2904" s="15">
        <v>1285</v>
      </c>
      <c r="M2904" s="15">
        <v>2562</v>
      </c>
      <c r="O2904" s="13"/>
      <c r="P2904" s="13"/>
    </row>
    <row r="2905" spans="1:16" ht="12.9" customHeight="1" x14ac:dyDescent="0.2">
      <c r="A2905" s="11" t="str">
        <f t="shared" si="55"/>
        <v>OLYMPIC DAM1989</v>
      </c>
      <c r="B2905" s="3" t="s">
        <v>33</v>
      </c>
      <c r="C2905" s="12">
        <v>1989</v>
      </c>
      <c r="E2905" s="13">
        <v>987</v>
      </c>
      <c r="F2905" s="13">
        <v>988</v>
      </c>
      <c r="G2905" s="13">
        <v>1975</v>
      </c>
      <c r="H2905" s="13">
        <v>0</v>
      </c>
      <c r="I2905" s="13">
        <v>0</v>
      </c>
      <c r="J2905" s="13">
        <v>0</v>
      </c>
      <c r="K2905" s="15">
        <v>987</v>
      </c>
      <c r="L2905" s="15">
        <v>988</v>
      </c>
      <c r="M2905" s="15">
        <v>1975</v>
      </c>
      <c r="O2905" s="13"/>
      <c r="P2905" s="13"/>
    </row>
    <row r="2906" spans="1:16" ht="12.9" customHeight="1" x14ac:dyDescent="0.2">
      <c r="A2906" s="11" t="str">
        <f t="shared" si="55"/>
        <v>OLYMPIC DAM1990</v>
      </c>
      <c r="B2906" s="3" t="s">
        <v>33</v>
      </c>
      <c r="C2906" s="12">
        <v>1990</v>
      </c>
      <c r="E2906" s="13">
        <v>777</v>
      </c>
      <c r="F2906" s="13">
        <v>839</v>
      </c>
      <c r="G2906" s="13">
        <v>1616</v>
      </c>
      <c r="H2906" s="13">
        <v>0</v>
      </c>
      <c r="I2906" s="13">
        <v>0</v>
      </c>
      <c r="J2906" s="13">
        <v>0</v>
      </c>
      <c r="K2906" s="15">
        <v>777</v>
      </c>
      <c r="L2906" s="15">
        <v>839</v>
      </c>
      <c r="M2906" s="15">
        <v>1616</v>
      </c>
      <c r="O2906" s="13"/>
      <c r="P2906" s="13"/>
    </row>
    <row r="2907" spans="1:16" ht="12.9" customHeight="1" x14ac:dyDescent="0.2">
      <c r="A2907" s="11" t="str">
        <f t="shared" si="55"/>
        <v>OLYMPIC DAM1991</v>
      </c>
      <c r="B2907" s="93" t="s">
        <v>33</v>
      </c>
      <c r="C2907" s="88">
        <v>1991</v>
      </c>
      <c r="D2907" s="89"/>
      <c r="E2907" s="15">
        <v>699</v>
      </c>
      <c r="F2907" s="15">
        <v>702</v>
      </c>
      <c r="G2907" s="15">
        <v>1401</v>
      </c>
      <c r="H2907" s="15">
        <v>0</v>
      </c>
      <c r="I2907" s="15">
        <v>0</v>
      </c>
      <c r="J2907" s="15">
        <v>0</v>
      </c>
      <c r="K2907" s="15">
        <v>699</v>
      </c>
      <c r="L2907" s="15">
        <v>702</v>
      </c>
      <c r="M2907" s="15">
        <v>1401</v>
      </c>
      <c r="O2907" s="13"/>
      <c r="P2907" s="13"/>
    </row>
    <row r="2908" spans="1:16" ht="12.9" customHeight="1" x14ac:dyDescent="0.2">
      <c r="A2908" s="11" t="str">
        <f t="shared" si="55"/>
        <v>OLYMPIC DAM1992</v>
      </c>
      <c r="B2908" s="93" t="s">
        <v>33</v>
      </c>
      <c r="C2908" s="88">
        <v>1992</v>
      </c>
      <c r="E2908" s="15">
        <v>795</v>
      </c>
      <c r="F2908" s="15">
        <v>800</v>
      </c>
      <c r="G2908" s="15">
        <v>1595</v>
      </c>
      <c r="H2908" s="15">
        <v>0</v>
      </c>
      <c r="I2908" s="15">
        <v>0</v>
      </c>
      <c r="J2908" s="15">
        <v>0</v>
      </c>
      <c r="K2908" s="15">
        <v>795</v>
      </c>
      <c r="L2908" s="15">
        <v>800</v>
      </c>
      <c r="M2908" s="15">
        <v>1595</v>
      </c>
      <c r="O2908" s="13"/>
      <c r="P2908" s="13"/>
    </row>
    <row r="2909" spans="1:16" ht="12.9" customHeight="1" x14ac:dyDescent="0.2">
      <c r="A2909" s="11" t="str">
        <f t="shared" si="55"/>
        <v>OLYMPIC DAM1993</v>
      </c>
      <c r="B2909" s="93" t="s">
        <v>33</v>
      </c>
      <c r="C2909" s="12">
        <v>1993</v>
      </c>
      <c r="D2909" s="89"/>
      <c r="E2909" s="94">
        <v>825</v>
      </c>
      <c r="F2909" s="94">
        <v>825</v>
      </c>
      <c r="G2909" s="94">
        <v>1650</v>
      </c>
      <c r="H2909" s="94">
        <v>0</v>
      </c>
      <c r="I2909" s="94">
        <v>0</v>
      </c>
      <c r="J2909" s="94">
        <v>0</v>
      </c>
      <c r="K2909" s="15">
        <v>825</v>
      </c>
      <c r="L2909" s="15">
        <v>825</v>
      </c>
      <c r="M2909" s="15">
        <v>1650</v>
      </c>
      <c r="O2909" s="13"/>
      <c r="P2909" s="13"/>
    </row>
    <row r="2910" spans="1:16" ht="12.9" customHeight="1" x14ac:dyDescent="0.2">
      <c r="A2910" s="11" t="str">
        <f t="shared" si="55"/>
        <v>OLYMPIC DAM1994</v>
      </c>
      <c r="B2910" s="3" t="s">
        <v>33</v>
      </c>
      <c r="C2910" s="12">
        <v>1994</v>
      </c>
      <c r="E2910" s="13">
        <v>882</v>
      </c>
      <c r="F2910" s="13">
        <v>882</v>
      </c>
      <c r="G2910" s="13">
        <v>1764</v>
      </c>
      <c r="H2910" s="13">
        <v>0</v>
      </c>
      <c r="I2910" s="13">
        <v>0</v>
      </c>
      <c r="J2910" s="13">
        <v>0</v>
      </c>
      <c r="K2910" s="15">
        <v>882</v>
      </c>
      <c r="L2910" s="15">
        <v>882</v>
      </c>
      <c r="M2910" s="15">
        <v>1764</v>
      </c>
      <c r="O2910" s="13"/>
      <c r="P2910" s="13"/>
    </row>
    <row r="2911" spans="1:16" ht="12.9" customHeight="1" x14ac:dyDescent="0.2">
      <c r="A2911" s="11" t="str">
        <f t="shared" si="55"/>
        <v>OLYMPIC DAM1995</v>
      </c>
      <c r="B2911" s="95" t="s">
        <v>33</v>
      </c>
      <c r="C2911" s="88">
        <v>1995</v>
      </c>
      <c r="D2911" s="89"/>
      <c r="E2911" s="15">
        <v>984</v>
      </c>
      <c r="F2911" s="15">
        <v>982</v>
      </c>
      <c r="G2911" s="15">
        <v>1966</v>
      </c>
      <c r="H2911" s="90">
        <v>0</v>
      </c>
      <c r="I2911" s="90">
        <v>0</v>
      </c>
      <c r="J2911" s="15">
        <v>0</v>
      </c>
      <c r="K2911" s="15">
        <v>984</v>
      </c>
      <c r="L2911" s="15">
        <v>982</v>
      </c>
      <c r="M2911" s="15">
        <v>1966</v>
      </c>
      <c r="O2911" s="13"/>
      <c r="P2911" s="13"/>
    </row>
    <row r="2912" spans="1:16" ht="12.9" customHeight="1" x14ac:dyDescent="0.2">
      <c r="A2912" s="11" t="str">
        <f t="shared" si="55"/>
        <v>OLYMPIC DAM1996</v>
      </c>
      <c r="B2912" s="3" t="s">
        <v>33</v>
      </c>
      <c r="C2912" s="12">
        <v>1996</v>
      </c>
      <c r="E2912" s="13">
        <v>956</v>
      </c>
      <c r="F2912" s="13">
        <v>957</v>
      </c>
      <c r="G2912" s="13">
        <v>1913</v>
      </c>
      <c r="H2912" s="13">
        <v>0</v>
      </c>
      <c r="I2912" s="13">
        <v>0</v>
      </c>
      <c r="J2912" s="13">
        <v>0</v>
      </c>
      <c r="K2912" s="15">
        <v>956</v>
      </c>
      <c r="L2912" s="15">
        <v>957</v>
      </c>
      <c r="M2912" s="15">
        <v>1913</v>
      </c>
      <c r="O2912" s="13"/>
      <c r="P2912" s="13"/>
    </row>
    <row r="2913" spans="1:16" ht="12.9" customHeight="1" x14ac:dyDescent="0.2">
      <c r="A2913" s="11" t="str">
        <f t="shared" ref="A2913:A2932" si="56">CONCATENATE(B2913,C2913)</f>
        <v>OLYMPIC DAM1997</v>
      </c>
      <c r="B2913" s="3" t="s">
        <v>33</v>
      </c>
      <c r="C2913" s="12">
        <v>1997</v>
      </c>
      <c r="E2913" s="13">
        <v>1330</v>
      </c>
      <c r="F2913" s="13">
        <v>1326</v>
      </c>
      <c r="G2913" s="13">
        <v>2656</v>
      </c>
      <c r="H2913" s="13">
        <v>0</v>
      </c>
      <c r="I2913" s="13">
        <v>0</v>
      </c>
      <c r="J2913" s="13">
        <v>0</v>
      </c>
      <c r="K2913" s="15">
        <v>1330</v>
      </c>
      <c r="L2913" s="15">
        <v>1326</v>
      </c>
      <c r="M2913" s="15">
        <v>2656</v>
      </c>
      <c r="O2913" s="13"/>
      <c r="P2913" s="13"/>
    </row>
    <row r="2914" spans="1:16" ht="12.9" customHeight="1" x14ac:dyDescent="0.2">
      <c r="A2914" s="11" t="str">
        <f t="shared" si="56"/>
        <v>OLYMPIC DAM1998</v>
      </c>
      <c r="B2914" s="3" t="s">
        <v>33</v>
      </c>
      <c r="C2914" s="12">
        <v>1998</v>
      </c>
      <c r="E2914" s="13">
        <v>1338</v>
      </c>
      <c r="F2914" s="13">
        <v>1338</v>
      </c>
      <c r="G2914" s="13">
        <v>2676</v>
      </c>
      <c r="H2914" s="13">
        <v>0</v>
      </c>
      <c r="I2914" s="13">
        <v>0</v>
      </c>
      <c r="J2914" s="13">
        <v>0</v>
      </c>
      <c r="K2914" s="15">
        <v>1338</v>
      </c>
      <c r="L2914" s="15">
        <v>1338</v>
      </c>
      <c r="M2914" s="15">
        <v>2676</v>
      </c>
      <c r="O2914" s="13"/>
      <c r="P2914" s="13"/>
    </row>
    <row r="2915" spans="1:16" ht="12.9" customHeight="1" x14ac:dyDescent="0.2">
      <c r="A2915" s="11" t="str">
        <f t="shared" si="56"/>
        <v>OLYMPIC DAM1999</v>
      </c>
      <c r="B2915" s="3" t="s">
        <v>33</v>
      </c>
      <c r="C2915" s="12">
        <v>1999</v>
      </c>
      <c r="E2915" s="13">
        <v>1351</v>
      </c>
      <c r="F2915" s="13">
        <v>1351</v>
      </c>
      <c r="G2915" s="13">
        <v>2702</v>
      </c>
      <c r="H2915" s="13">
        <v>0</v>
      </c>
      <c r="I2915" s="13">
        <v>0</v>
      </c>
      <c r="J2915" s="13">
        <v>0</v>
      </c>
      <c r="K2915" s="15">
        <v>1351</v>
      </c>
      <c r="L2915" s="15">
        <v>1351</v>
      </c>
      <c r="M2915" s="15">
        <v>2702</v>
      </c>
      <c r="O2915" s="13"/>
      <c r="P2915" s="13"/>
    </row>
    <row r="2916" spans="1:16" ht="12.9" customHeight="1" x14ac:dyDescent="0.2">
      <c r="A2916" s="11" t="str">
        <f t="shared" si="56"/>
        <v>OLYMPIC DAM2000</v>
      </c>
      <c r="B2916" s="3" t="s">
        <v>33</v>
      </c>
      <c r="C2916" s="12">
        <v>2000</v>
      </c>
      <c r="E2916" s="13">
        <v>1306</v>
      </c>
      <c r="F2916" s="13">
        <v>1306</v>
      </c>
      <c r="G2916" s="13">
        <v>2612</v>
      </c>
      <c r="H2916" s="13">
        <v>0</v>
      </c>
      <c r="I2916" s="13">
        <v>0</v>
      </c>
      <c r="J2916" s="13">
        <v>0</v>
      </c>
      <c r="K2916" s="15">
        <v>1306</v>
      </c>
      <c r="L2916" s="15">
        <v>1306</v>
      </c>
      <c r="M2916" s="15">
        <v>2612</v>
      </c>
      <c r="O2916" s="13"/>
      <c r="P2916" s="13"/>
    </row>
    <row r="2917" spans="1:16" ht="12.9" customHeight="1" x14ac:dyDescent="0.2">
      <c r="A2917" s="11" t="str">
        <f t="shared" si="56"/>
        <v>OLYMPIC DAM2001</v>
      </c>
      <c r="B2917" s="3" t="s">
        <v>33</v>
      </c>
      <c r="C2917" s="12">
        <v>2001</v>
      </c>
      <c r="E2917" s="13">
        <v>912</v>
      </c>
      <c r="F2917" s="13">
        <v>912</v>
      </c>
      <c r="G2917" s="13">
        <v>1824</v>
      </c>
      <c r="H2917" s="13">
        <v>0</v>
      </c>
      <c r="I2917" s="13">
        <v>0</v>
      </c>
      <c r="J2917" s="13">
        <v>0</v>
      </c>
      <c r="K2917" s="15">
        <v>912</v>
      </c>
      <c r="L2917" s="15">
        <v>912</v>
      </c>
      <c r="M2917" s="15">
        <v>1824</v>
      </c>
      <c r="O2917" s="13"/>
      <c r="P2917" s="13"/>
    </row>
    <row r="2918" spans="1:16" ht="12.9" customHeight="1" x14ac:dyDescent="0.2">
      <c r="A2918" s="11" t="str">
        <f t="shared" si="56"/>
        <v>OLYMPIC DAM2002</v>
      </c>
      <c r="B2918" s="91" t="s">
        <v>33</v>
      </c>
      <c r="C2918" s="16">
        <v>2002</v>
      </c>
      <c r="D2918" s="89"/>
      <c r="E2918" s="92">
        <v>577</v>
      </c>
      <c r="F2918" s="92">
        <v>577</v>
      </c>
      <c r="G2918" s="92">
        <v>1154</v>
      </c>
      <c r="H2918" s="92">
        <v>0</v>
      </c>
      <c r="I2918" s="92">
        <v>0</v>
      </c>
      <c r="J2918" s="92">
        <v>0</v>
      </c>
      <c r="K2918" s="15">
        <v>577</v>
      </c>
      <c r="L2918" s="15">
        <v>577</v>
      </c>
      <c r="M2918" s="15">
        <v>1154</v>
      </c>
      <c r="O2918" s="13"/>
      <c r="P2918" s="13"/>
    </row>
    <row r="2919" spans="1:16" ht="12.9" customHeight="1" x14ac:dyDescent="0.2">
      <c r="A2919" s="11" t="str">
        <f t="shared" si="56"/>
        <v>OLYMPIC DAM2003</v>
      </c>
      <c r="B2919" s="3" t="s">
        <v>33</v>
      </c>
      <c r="C2919" s="12">
        <v>2003</v>
      </c>
      <c r="E2919" s="13">
        <v>822</v>
      </c>
      <c r="F2919" s="13">
        <v>825</v>
      </c>
      <c r="G2919" s="13">
        <v>1647</v>
      </c>
      <c r="H2919" s="13">
        <v>0</v>
      </c>
      <c r="I2919" s="13">
        <v>0</v>
      </c>
      <c r="J2919" s="13">
        <v>0</v>
      </c>
      <c r="K2919" s="15">
        <v>822</v>
      </c>
      <c r="L2919" s="15">
        <v>825</v>
      </c>
      <c r="M2919" s="15">
        <v>1647</v>
      </c>
      <c r="O2919" s="13"/>
      <c r="P2919" s="13"/>
    </row>
    <row r="2920" spans="1:16" ht="12.9" customHeight="1" x14ac:dyDescent="0.2">
      <c r="A2920" s="11" t="str">
        <f t="shared" si="56"/>
        <v>OLYMPIC DAM2004</v>
      </c>
      <c r="B2920" s="93" t="s">
        <v>33</v>
      </c>
      <c r="C2920" s="88">
        <v>2004</v>
      </c>
      <c r="D2920" s="89"/>
      <c r="E2920" s="15">
        <v>857</v>
      </c>
      <c r="F2920" s="15">
        <v>857</v>
      </c>
      <c r="G2920" s="15">
        <v>1714</v>
      </c>
      <c r="H2920" s="15">
        <v>0</v>
      </c>
      <c r="I2920" s="15">
        <v>0</v>
      </c>
      <c r="J2920" s="15">
        <v>0</v>
      </c>
      <c r="K2920" s="15">
        <v>857</v>
      </c>
      <c r="L2920" s="15">
        <v>857</v>
      </c>
      <c r="M2920" s="15">
        <v>1714</v>
      </c>
      <c r="O2920" s="13"/>
      <c r="P2920" s="13"/>
    </row>
    <row r="2921" spans="1:16" ht="12.9" customHeight="1" x14ac:dyDescent="0.2">
      <c r="A2921" s="11" t="str">
        <f t="shared" si="56"/>
        <v>OLYMPIC DAM2005</v>
      </c>
      <c r="B2921" s="3" t="s">
        <v>33</v>
      </c>
      <c r="C2921" s="12">
        <v>2005</v>
      </c>
      <c r="E2921" s="13">
        <v>869</v>
      </c>
      <c r="F2921" s="13">
        <v>867</v>
      </c>
      <c r="G2921" s="13">
        <v>1736</v>
      </c>
      <c r="H2921" s="13">
        <v>0</v>
      </c>
      <c r="I2921" s="13">
        <v>0</v>
      </c>
      <c r="J2921" s="13">
        <v>0</v>
      </c>
      <c r="K2921" s="15">
        <v>869</v>
      </c>
      <c r="L2921" s="15">
        <v>867</v>
      </c>
      <c r="M2921" s="15">
        <v>1736</v>
      </c>
      <c r="O2921" s="13"/>
      <c r="P2921" s="13"/>
    </row>
    <row r="2922" spans="1:16" ht="12.9" customHeight="1" x14ac:dyDescent="0.2">
      <c r="A2922" s="11" t="str">
        <f t="shared" si="56"/>
        <v>OLYMPIC DAM2006</v>
      </c>
      <c r="B2922" s="3" t="s">
        <v>33</v>
      </c>
      <c r="C2922" s="12">
        <v>2006</v>
      </c>
      <c r="D2922" s="89"/>
      <c r="E2922" s="13">
        <v>1132</v>
      </c>
      <c r="F2922" s="13">
        <v>1133</v>
      </c>
      <c r="G2922" s="13">
        <v>2265</v>
      </c>
      <c r="H2922" s="13">
        <v>0</v>
      </c>
      <c r="I2922" s="13">
        <v>0</v>
      </c>
      <c r="J2922" s="13">
        <v>0</v>
      </c>
      <c r="K2922" s="15">
        <v>1132</v>
      </c>
      <c r="L2922" s="15">
        <v>1133</v>
      </c>
      <c r="M2922" s="15">
        <v>2265</v>
      </c>
      <c r="O2922" s="13"/>
      <c r="P2922" s="13"/>
    </row>
    <row r="2923" spans="1:16" ht="12.9" customHeight="1" x14ac:dyDescent="0.2">
      <c r="A2923" s="11" t="str">
        <f t="shared" si="56"/>
        <v>OLYMPIC DAM2007</v>
      </c>
      <c r="B2923" s="3" t="s">
        <v>33</v>
      </c>
      <c r="C2923" s="12">
        <v>2007</v>
      </c>
      <c r="E2923" s="13">
        <v>1281</v>
      </c>
      <c r="F2923" s="13">
        <v>1281</v>
      </c>
      <c r="G2923" s="13">
        <v>2562</v>
      </c>
      <c r="H2923" s="13">
        <v>0</v>
      </c>
      <c r="I2923" s="13">
        <v>0</v>
      </c>
      <c r="J2923" s="13">
        <v>0</v>
      </c>
      <c r="K2923" s="15">
        <v>1281</v>
      </c>
      <c r="L2923" s="15">
        <v>1281</v>
      </c>
      <c r="M2923" s="15">
        <v>2562</v>
      </c>
      <c r="O2923" s="13"/>
      <c r="P2923" s="13"/>
    </row>
    <row r="2924" spans="1:16" ht="12.9" customHeight="1" x14ac:dyDescent="0.2">
      <c r="A2924" s="11" t="str">
        <f t="shared" si="56"/>
        <v>OLYMPIC DAM2008</v>
      </c>
      <c r="B2924" s="95" t="s">
        <v>33</v>
      </c>
      <c r="C2924" s="88">
        <v>2008</v>
      </c>
      <c r="D2924" s="89"/>
      <c r="E2924" s="15">
        <v>1131</v>
      </c>
      <c r="F2924" s="15">
        <v>1131</v>
      </c>
      <c r="G2924" s="15">
        <v>2262</v>
      </c>
      <c r="H2924" s="90">
        <v>0</v>
      </c>
      <c r="I2924" s="90">
        <v>0</v>
      </c>
      <c r="J2924" s="15">
        <v>0</v>
      </c>
      <c r="K2924" s="15">
        <v>1131</v>
      </c>
      <c r="L2924" s="15">
        <v>1131</v>
      </c>
      <c r="M2924" s="15">
        <v>2262</v>
      </c>
      <c r="O2924" s="13"/>
      <c r="P2924" s="13"/>
    </row>
    <row r="2925" spans="1:16" ht="12.9" customHeight="1" x14ac:dyDescent="0.2">
      <c r="A2925" s="11" t="str">
        <f t="shared" si="56"/>
        <v>OLYMPIC DAM2009</v>
      </c>
      <c r="B2925" s="3" t="s">
        <v>33</v>
      </c>
      <c r="C2925" s="12">
        <v>2009</v>
      </c>
      <c r="E2925" s="13">
        <v>1014</v>
      </c>
      <c r="F2925" s="13">
        <v>1014</v>
      </c>
      <c r="G2925" s="13">
        <v>2028</v>
      </c>
      <c r="H2925" s="13">
        <v>0</v>
      </c>
      <c r="I2925" s="13">
        <v>0</v>
      </c>
      <c r="J2925" s="13">
        <v>0</v>
      </c>
      <c r="K2925" s="15">
        <v>1014</v>
      </c>
      <c r="L2925" s="15">
        <v>1014</v>
      </c>
      <c r="M2925" s="15">
        <v>2028</v>
      </c>
      <c r="O2925" s="13"/>
      <c r="P2925" s="13"/>
    </row>
    <row r="2926" spans="1:16" ht="12.9" customHeight="1" x14ac:dyDescent="0.2">
      <c r="A2926" s="11" t="str">
        <f t="shared" si="56"/>
        <v>OLYMPIC DAM2010</v>
      </c>
      <c r="B2926" s="95" t="s">
        <v>33</v>
      </c>
      <c r="C2926" s="88">
        <v>2010</v>
      </c>
      <c r="D2926" s="89"/>
      <c r="E2926" s="15">
        <v>888</v>
      </c>
      <c r="F2926" s="15">
        <v>879</v>
      </c>
      <c r="G2926" s="15">
        <v>1767</v>
      </c>
      <c r="H2926" s="90">
        <v>0</v>
      </c>
      <c r="I2926" s="90">
        <v>0</v>
      </c>
      <c r="J2926" s="15">
        <v>0</v>
      </c>
      <c r="K2926" s="15">
        <v>888</v>
      </c>
      <c r="L2926" s="15">
        <v>879</v>
      </c>
      <c r="M2926" s="15">
        <v>1767</v>
      </c>
      <c r="O2926" s="13"/>
      <c r="P2926" s="13"/>
    </row>
    <row r="2927" spans="1:16" ht="12.9" customHeight="1" x14ac:dyDescent="0.2">
      <c r="A2927" s="11" t="str">
        <f t="shared" si="56"/>
        <v>OLYMPIC DAM2011</v>
      </c>
      <c r="B2927" s="95" t="s">
        <v>33</v>
      </c>
      <c r="C2927" s="88">
        <v>2011</v>
      </c>
      <c r="D2927" s="89"/>
      <c r="E2927" s="15">
        <v>1051</v>
      </c>
      <c r="F2927" s="15">
        <v>1054</v>
      </c>
      <c r="G2927" s="15">
        <v>2105</v>
      </c>
      <c r="H2927" s="15">
        <v>0</v>
      </c>
      <c r="I2927" s="15">
        <v>0</v>
      </c>
      <c r="J2927" s="15">
        <v>0</v>
      </c>
      <c r="K2927" s="15">
        <v>1051</v>
      </c>
      <c r="L2927" s="15">
        <v>1054</v>
      </c>
      <c r="M2927" s="15">
        <v>2105</v>
      </c>
      <c r="O2927" s="13"/>
      <c r="P2927" s="13"/>
    </row>
    <row r="2928" spans="1:16" ht="12.9" customHeight="1" x14ac:dyDescent="0.2">
      <c r="A2928" s="11" t="str">
        <f t="shared" si="56"/>
        <v>OLYMPIC DAM2012</v>
      </c>
      <c r="B2928" s="3" t="s">
        <v>33</v>
      </c>
      <c r="C2928" s="12">
        <v>2012</v>
      </c>
      <c r="E2928" s="13">
        <v>1363</v>
      </c>
      <c r="F2928" s="13">
        <v>1374</v>
      </c>
      <c r="G2928" s="13">
        <v>2737</v>
      </c>
      <c r="H2928" s="13">
        <v>0</v>
      </c>
      <c r="I2928" s="13">
        <v>0</v>
      </c>
      <c r="J2928" s="13">
        <v>0</v>
      </c>
      <c r="K2928" s="15">
        <v>1363</v>
      </c>
      <c r="L2928" s="15">
        <v>1374</v>
      </c>
      <c r="M2928" s="15">
        <v>2737</v>
      </c>
      <c r="O2928" s="13"/>
      <c r="P2928" s="13"/>
    </row>
    <row r="2929" spans="1:16" ht="12.9" customHeight="1" x14ac:dyDescent="0.2">
      <c r="A2929" s="11" t="str">
        <f t="shared" si="56"/>
        <v>OLYMPIC DAM2013</v>
      </c>
      <c r="B2929" s="95" t="s">
        <v>33</v>
      </c>
      <c r="C2929" s="88">
        <v>2013</v>
      </c>
      <c r="D2929" s="89"/>
      <c r="E2929" s="15">
        <v>1140</v>
      </c>
      <c r="F2929" s="15">
        <v>1143</v>
      </c>
      <c r="G2929" s="15">
        <v>2283</v>
      </c>
      <c r="H2929" s="90">
        <v>0</v>
      </c>
      <c r="I2929" s="90">
        <v>0</v>
      </c>
      <c r="J2929" s="15">
        <v>0</v>
      </c>
      <c r="K2929" s="15">
        <v>1140</v>
      </c>
      <c r="L2929" s="15">
        <v>1143</v>
      </c>
      <c r="M2929" s="15">
        <v>2283</v>
      </c>
      <c r="O2929" s="13"/>
      <c r="P2929" s="13"/>
    </row>
    <row r="2930" spans="1:16" ht="12.9" customHeight="1" x14ac:dyDescent="0.2">
      <c r="A2930" s="11" t="str">
        <f t="shared" si="56"/>
        <v>OLYMPIC DAM2014</v>
      </c>
      <c r="B2930" s="3" t="s">
        <v>33</v>
      </c>
      <c r="C2930" s="12">
        <v>2014</v>
      </c>
      <c r="E2930" s="13">
        <v>1145</v>
      </c>
      <c r="F2930" s="13">
        <v>1132</v>
      </c>
      <c r="G2930" s="13">
        <v>2277</v>
      </c>
      <c r="H2930" s="13">
        <v>0</v>
      </c>
      <c r="I2930" s="13">
        <v>0</v>
      </c>
      <c r="J2930" s="13">
        <v>0</v>
      </c>
      <c r="K2930" s="15">
        <v>1145</v>
      </c>
      <c r="L2930" s="15">
        <v>1132</v>
      </c>
      <c r="M2930" s="15">
        <v>2277</v>
      </c>
      <c r="O2930" s="13"/>
      <c r="P2930" s="13"/>
    </row>
    <row r="2931" spans="1:16" ht="12.9" customHeight="1" x14ac:dyDescent="0.2">
      <c r="A2931" s="11" t="str">
        <f t="shared" si="56"/>
        <v>OLYMPIC DAM2015</v>
      </c>
      <c r="B2931" s="93" t="s">
        <v>33</v>
      </c>
      <c r="C2931" s="88">
        <v>2015</v>
      </c>
      <c r="D2931" s="89"/>
      <c r="E2931" s="90">
        <v>986</v>
      </c>
      <c r="F2931" s="90">
        <v>985</v>
      </c>
      <c r="G2931" s="15">
        <v>1971</v>
      </c>
      <c r="H2931" s="90">
        <v>0</v>
      </c>
      <c r="I2931" s="90">
        <v>0</v>
      </c>
      <c r="J2931" s="15">
        <v>0</v>
      </c>
      <c r="K2931" s="15">
        <v>986</v>
      </c>
      <c r="L2931" s="15">
        <v>985</v>
      </c>
      <c r="M2931" s="15">
        <v>1971</v>
      </c>
      <c r="O2931" s="13"/>
      <c r="P2931" s="13"/>
    </row>
    <row r="2932" spans="1:16" ht="12.9" customHeight="1" x14ac:dyDescent="0.2">
      <c r="A2932" s="11" t="str">
        <f t="shared" si="56"/>
        <v>OLYMPIC DAM2016</v>
      </c>
      <c r="B2932" s="3" t="s">
        <v>33</v>
      </c>
      <c r="C2932" s="12">
        <v>2016</v>
      </c>
      <c r="E2932" s="13">
        <v>753</v>
      </c>
      <c r="F2932" s="13">
        <v>749</v>
      </c>
      <c r="G2932" s="13">
        <v>1502</v>
      </c>
      <c r="H2932" s="13">
        <v>0</v>
      </c>
      <c r="I2932" s="13">
        <v>0</v>
      </c>
      <c r="J2932" s="13">
        <v>0</v>
      </c>
      <c r="K2932" s="15">
        <v>753</v>
      </c>
      <c r="L2932" s="15">
        <v>749</v>
      </c>
      <c r="M2932" s="15">
        <v>1502</v>
      </c>
      <c r="O2932" s="13"/>
      <c r="P2932" s="13"/>
    </row>
    <row r="2933" spans="1:16" ht="12.9" customHeight="1" x14ac:dyDescent="0.2">
      <c r="A2933" s="11" t="str">
        <f t="shared" ref="A2933:A2986" si="57">CONCATENATE(B2933,C2933)</f>
        <v>OLYMPIC DAM2017</v>
      </c>
      <c r="B2933" s="95" t="s">
        <v>33</v>
      </c>
      <c r="C2933" s="88">
        <v>2017</v>
      </c>
      <c r="D2933" s="89"/>
      <c r="E2933" s="15">
        <v>963</v>
      </c>
      <c r="F2933" s="15">
        <v>956</v>
      </c>
      <c r="G2933" s="15">
        <v>1919</v>
      </c>
      <c r="H2933" s="90">
        <v>0</v>
      </c>
      <c r="I2933" s="90">
        <v>0</v>
      </c>
      <c r="J2933" s="15">
        <v>0</v>
      </c>
      <c r="K2933" s="15">
        <v>963</v>
      </c>
      <c r="L2933" s="15">
        <v>956</v>
      </c>
      <c r="M2933" s="15">
        <v>1919</v>
      </c>
      <c r="O2933" s="13"/>
      <c r="P2933" s="13"/>
    </row>
    <row r="2934" spans="1:16" ht="12.9" customHeight="1" x14ac:dyDescent="0.2">
      <c r="A2934" s="11" t="str">
        <f t="shared" si="57"/>
        <v>OLYMPIC DAM2018</v>
      </c>
      <c r="B2934" s="3" t="s">
        <v>33</v>
      </c>
      <c r="C2934" s="12">
        <v>2018</v>
      </c>
      <c r="E2934" s="13">
        <v>1004</v>
      </c>
      <c r="F2934" s="13">
        <v>995</v>
      </c>
      <c r="G2934" s="13">
        <v>1999</v>
      </c>
      <c r="H2934" s="13">
        <v>0</v>
      </c>
      <c r="I2934" s="13">
        <v>0</v>
      </c>
      <c r="J2934" s="13">
        <v>0</v>
      </c>
      <c r="K2934" s="15">
        <v>1004</v>
      </c>
      <c r="L2934" s="15">
        <v>995</v>
      </c>
      <c r="M2934" s="15">
        <v>1999</v>
      </c>
      <c r="O2934" s="13"/>
      <c r="P2934" s="13"/>
    </row>
    <row r="2935" spans="1:16" ht="12.9" customHeight="1" x14ac:dyDescent="0.2">
      <c r="A2935" s="11" t="str">
        <f t="shared" si="57"/>
        <v>OLYMPIC DAM2019</v>
      </c>
      <c r="B2935" s="3" t="s">
        <v>33</v>
      </c>
      <c r="C2935" s="12">
        <v>2019</v>
      </c>
      <c r="E2935" s="13">
        <v>1046</v>
      </c>
      <c r="F2935" s="13">
        <v>1029</v>
      </c>
      <c r="G2935" s="13">
        <v>2075</v>
      </c>
      <c r="H2935" s="13">
        <v>0</v>
      </c>
      <c r="I2935" s="13">
        <v>0</v>
      </c>
      <c r="J2935" s="13">
        <v>0</v>
      </c>
      <c r="K2935" s="15">
        <v>1046</v>
      </c>
      <c r="L2935" s="15">
        <v>1029</v>
      </c>
      <c r="M2935" s="15">
        <v>2075</v>
      </c>
      <c r="O2935" s="13"/>
      <c r="P2935" s="13"/>
    </row>
    <row r="2936" spans="1:16" ht="12.9" customHeight="1" x14ac:dyDescent="0.2">
      <c r="A2936" s="11" t="str">
        <f t="shared" si="57"/>
        <v>OLYMPIC DAM2020</v>
      </c>
      <c r="B2936" s="95" t="s">
        <v>33</v>
      </c>
      <c r="C2936" s="88">
        <v>2020</v>
      </c>
      <c r="D2936" s="89"/>
      <c r="E2936" s="15">
        <v>764</v>
      </c>
      <c r="F2936" s="15">
        <v>729</v>
      </c>
      <c r="G2936" s="15">
        <v>1493</v>
      </c>
      <c r="H2936" s="90">
        <v>0</v>
      </c>
      <c r="I2936" s="90">
        <v>0</v>
      </c>
      <c r="J2936" s="15">
        <v>0</v>
      </c>
      <c r="K2936" s="15">
        <v>764</v>
      </c>
      <c r="L2936" s="15">
        <v>729</v>
      </c>
      <c r="M2936" s="15">
        <v>1493</v>
      </c>
      <c r="O2936" s="13"/>
      <c r="P2936" s="13"/>
    </row>
    <row r="2937" spans="1:16" ht="12.9" customHeight="1" x14ac:dyDescent="0.2">
      <c r="A2937" s="11" t="str">
        <f t="shared" si="57"/>
        <v>OLYMPIC DAM2021</v>
      </c>
      <c r="B2937" s="3" t="s">
        <v>33</v>
      </c>
      <c r="C2937" s="12">
        <v>2021</v>
      </c>
      <c r="E2937" s="13">
        <v>775</v>
      </c>
      <c r="F2937" s="13">
        <v>744</v>
      </c>
      <c r="G2937" s="13">
        <v>1519</v>
      </c>
      <c r="H2937" s="13">
        <v>0</v>
      </c>
      <c r="I2937" s="13">
        <v>0</v>
      </c>
      <c r="J2937" s="13">
        <v>0</v>
      </c>
      <c r="K2937" s="15">
        <v>775</v>
      </c>
      <c r="L2937" s="15">
        <v>744</v>
      </c>
      <c r="M2937" s="15">
        <v>1519</v>
      </c>
      <c r="O2937" s="13"/>
      <c r="P2937" s="13"/>
    </row>
    <row r="2938" spans="1:16" ht="12.9" customHeight="1" x14ac:dyDescent="0.2">
      <c r="A2938" s="11" t="str">
        <f t="shared" si="57"/>
        <v>OLYMPIC DAM2022</v>
      </c>
      <c r="B2938" s="95" t="s">
        <v>33</v>
      </c>
      <c r="C2938" s="88">
        <v>2022</v>
      </c>
      <c r="D2938" s="89"/>
      <c r="E2938" s="15">
        <v>588</v>
      </c>
      <c r="F2938" s="15">
        <v>640</v>
      </c>
      <c r="G2938" s="15">
        <v>1228</v>
      </c>
      <c r="H2938" s="90">
        <v>0</v>
      </c>
      <c r="I2938" s="90">
        <v>0</v>
      </c>
      <c r="J2938" s="15">
        <v>0</v>
      </c>
      <c r="K2938" s="15">
        <v>588</v>
      </c>
      <c r="L2938" s="15">
        <v>640</v>
      </c>
      <c r="M2938" s="15">
        <v>1228</v>
      </c>
      <c r="O2938" s="13"/>
      <c r="P2938" s="13"/>
    </row>
    <row r="2939" spans="1:16" ht="12.9" customHeight="1" x14ac:dyDescent="0.2">
      <c r="A2939" s="11" t="str">
        <f t="shared" si="57"/>
        <v>OLYMPIC DAM2023</v>
      </c>
      <c r="B2939" s="3" t="s">
        <v>33</v>
      </c>
      <c r="C2939" s="12">
        <v>2023</v>
      </c>
      <c r="E2939" s="13">
        <v>620</v>
      </c>
      <c r="F2939" s="13">
        <v>669</v>
      </c>
      <c r="G2939" s="13">
        <v>1289</v>
      </c>
      <c r="H2939" s="13">
        <v>0</v>
      </c>
      <c r="I2939" s="13">
        <v>0</v>
      </c>
      <c r="J2939" s="13">
        <v>0</v>
      </c>
      <c r="K2939" s="15">
        <v>620</v>
      </c>
      <c r="L2939" s="15">
        <v>669</v>
      </c>
      <c r="M2939" s="15">
        <v>1289</v>
      </c>
      <c r="O2939" s="13"/>
      <c r="P2939" s="13"/>
    </row>
    <row r="2940" spans="1:16" ht="12.9" customHeight="1" x14ac:dyDescent="0.2">
      <c r="A2940" s="11" t="str">
        <f t="shared" si="57"/>
        <v>OLYMPIC DAM2024</v>
      </c>
      <c r="B2940" s="93" t="s">
        <v>33</v>
      </c>
      <c r="C2940" s="88">
        <v>2024</v>
      </c>
      <c r="D2940" s="89"/>
      <c r="E2940" s="15">
        <v>629</v>
      </c>
      <c r="F2940" s="15">
        <v>679</v>
      </c>
      <c r="G2940" s="15">
        <v>1308</v>
      </c>
      <c r="H2940" s="15">
        <v>0</v>
      </c>
      <c r="I2940" s="15">
        <v>0</v>
      </c>
      <c r="J2940" s="15">
        <v>0</v>
      </c>
      <c r="K2940" s="15">
        <v>629</v>
      </c>
      <c r="L2940" s="15">
        <v>679</v>
      </c>
      <c r="M2940" s="15">
        <v>1308</v>
      </c>
      <c r="O2940" s="13"/>
      <c r="P2940" s="13"/>
    </row>
    <row r="2941" spans="1:16" ht="12.9" customHeight="1" x14ac:dyDescent="0.2">
      <c r="A2941" s="11" t="str">
        <f t="shared" si="57"/>
        <v>ONSLOW1985</v>
      </c>
      <c r="B2941" s="95" t="s">
        <v>170</v>
      </c>
      <c r="C2941" s="88">
        <v>1985</v>
      </c>
      <c r="D2941" s="89"/>
      <c r="E2941" s="15">
        <v>17</v>
      </c>
      <c r="F2941" s="15">
        <v>17</v>
      </c>
      <c r="G2941" s="15">
        <v>34</v>
      </c>
      <c r="H2941" s="90">
        <v>0</v>
      </c>
      <c r="I2941" s="90">
        <v>0</v>
      </c>
      <c r="J2941" s="15">
        <v>0</v>
      </c>
      <c r="K2941" s="15">
        <v>17</v>
      </c>
      <c r="L2941" s="15">
        <v>17</v>
      </c>
      <c r="M2941" s="15">
        <v>34</v>
      </c>
      <c r="O2941" s="13"/>
      <c r="P2941" s="13"/>
    </row>
    <row r="2942" spans="1:16" ht="12.9" customHeight="1" x14ac:dyDescent="0.2">
      <c r="A2942" s="11" t="str">
        <f t="shared" si="57"/>
        <v>ONSLOW1986</v>
      </c>
      <c r="B2942" s="3" t="s">
        <v>170</v>
      </c>
      <c r="C2942" s="12">
        <v>1986</v>
      </c>
      <c r="E2942" s="13">
        <v>49</v>
      </c>
      <c r="F2942" s="13">
        <v>49</v>
      </c>
      <c r="G2942" s="13">
        <v>98</v>
      </c>
      <c r="H2942" s="13">
        <v>0</v>
      </c>
      <c r="I2942" s="13">
        <v>0</v>
      </c>
      <c r="J2942" s="13">
        <v>0</v>
      </c>
      <c r="K2942" s="15">
        <v>49</v>
      </c>
      <c r="L2942" s="15">
        <v>49</v>
      </c>
      <c r="M2942" s="15">
        <v>98</v>
      </c>
      <c r="O2942" s="13"/>
      <c r="P2942" s="13"/>
    </row>
    <row r="2943" spans="1:16" ht="12.9" customHeight="1" x14ac:dyDescent="0.2">
      <c r="A2943" s="11" t="str">
        <f t="shared" si="57"/>
        <v>ONSLOW1987</v>
      </c>
      <c r="B2943" s="3" t="s">
        <v>170</v>
      </c>
      <c r="C2943" s="12">
        <v>1987</v>
      </c>
      <c r="E2943" s="13">
        <v>45</v>
      </c>
      <c r="F2943" s="13">
        <v>45</v>
      </c>
      <c r="G2943" s="13">
        <v>90</v>
      </c>
      <c r="H2943" s="13">
        <v>0</v>
      </c>
      <c r="I2943" s="13">
        <v>0</v>
      </c>
      <c r="J2943" s="13">
        <v>0</v>
      </c>
      <c r="K2943" s="15">
        <v>45</v>
      </c>
      <c r="L2943" s="15">
        <v>45</v>
      </c>
      <c r="M2943" s="15">
        <v>90</v>
      </c>
      <c r="O2943" s="13"/>
      <c r="P2943" s="13"/>
    </row>
    <row r="2944" spans="1:16" ht="12.9" customHeight="1" x14ac:dyDescent="0.2">
      <c r="A2944" s="11" t="str">
        <f t="shared" si="57"/>
        <v>ONSLOW1988</v>
      </c>
      <c r="B2944" s="3" t="s">
        <v>170</v>
      </c>
      <c r="C2944" s="12">
        <v>1988</v>
      </c>
      <c r="E2944" s="13">
        <v>53</v>
      </c>
      <c r="F2944" s="13">
        <v>53</v>
      </c>
      <c r="G2944" s="13">
        <v>106</v>
      </c>
      <c r="H2944" s="13">
        <v>0</v>
      </c>
      <c r="I2944" s="13">
        <v>0</v>
      </c>
      <c r="J2944" s="13">
        <v>0</v>
      </c>
      <c r="K2944" s="15">
        <v>53</v>
      </c>
      <c r="L2944" s="15">
        <v>53</v>
      </c>
      <c r="M2944" s="15">
        <v>106</v>
      </c>
      <c r="O2944" s="13"/>
      <c r="P2944" s="13"/>
    </row>
    <row r="2945" spans="1:16" ht="12.9" customHeight="1" x14ac:dyDescent="0.2">
      <c r="A2945" s="11" t="str">
        <f t="shared" si="57"/>
        <v>ONSLOW1989</v>
      </c>
      <c r="B2945" s="95" t="s">
        <v>170</v>
      </c>
      <c r="C2945" s="88">
        <v>1989</v>
      </c>
      <c r="D2945" s="89"/>
      <c r="E2945" s="15">
        <v>39</v>
      </c>
      <c r="F2945" s="15">
        <v>39</v>
      </c>
      <c r="G2945" s="15">
        <v>78</v>
      </c>
      <c r="H2945" s="90">
        <v>0</v>
      </c>
      <c r="I2945" s="90">
        <v>0</v>
      </c>
      <c r="J2945" s="15">
        <v>0</v>
      </c>
      <c r="K2945" s="15">
        <v>39</v>
      </c>
      <c r="L2945" s="15">
        <v>39</v>
      </c>
      <c r="M2945" s="15">
        <v>78</v>
      </c>
      <c r="O2945" s="13"/>
      <c r="P2945" s="13"/>
    </row>
    <row r="2946" spans="1:16" ht="12.9" customHeight="1" x14ac:dyDescent="0.2">
      <c r="A2946" s="11" t="str">
        <f t="shared" si="57"/>
        <v>ONSLOW1990</v>
      </c>
      <c r="B2946" s="95" t="s">
        <v>170</v>
      </c>
      <c r="C2946" s="88">
        <v>1990</v>
      </c>
      <c r="D2946" s="89"/>
      <c r="E2946" s="15">
        <v>39</v>
      </c>
      <c r="F2946" s="15">
        <v>35</v>
      </c>
      <c r="G2946" s="15">
        <v>74</v>
      </c>
      <c r="H2946" s="90">
        <v>0</v>
      </c>
      <c r="I2946" s="90">
        <v>0</v>
      </c>
      <c r="J2946" s="15">
        <v>0</v>
      </c>
      <c r="K2946" s="15">
        <v>39</v>
      </c>
      <c r="L2946" s="15">
        <v>35</v>
      </c>
      <c r="M2946" s="15">
        <v>74</v>
      </c>
      <c r="O2946" s="13"/>
      <c r="P2946" s="13"/>
    </row>
    <row r="2947" spans="1:16" ht="12.9" customHeight="1" x14ac:dyDescent="0.2">
      <c r="A2947" s="11" t="str">
        <f t="shared" si="57"/>
        <v>ONSLOW1991</v>
      </c>
      <c r="B2947" s="3" t="s">
        <v>170</v>
      </c>
      <c r="C2947" s="12">
        <v>1991</v>
      </c>
      <c r="E2947" s="13">
        <v>18</v>
      </c>
      <c r="F2947" s="13">
        <v>18</v>
      </c>
      <c r="G2947" s="13">
        <v>36</v>
      </c>
      <c r="H2947" s="13">
        <v>0</v>
      </c>
      <c r="I2947" s="13">
        <v>0</v>
      </c>
      <c r="J2947" s="13">
        <v>0</v>
      </c>
      <c r="K2947" s="15">
        <v>18</v>
      </c>
      <c r="L2947" s="15">
        <v>18</v>
      </c>
      <c r="M2947" s="15">
        <v>36</v>
      </c>
      <c r="O2947" s="13"/>
      <c r="P2947" s="13"/>
    </row>
    <row r="2948" spans="1:16" ht="12.9" customHeight="1" x14ac:dyDescent="0.2">
      <c r="A2948" s="11" t="str">
        <f t="shared" si="57"/>
        <v>ONSLOW2014</v>
      </c>
      <c r="B2948" s="3" t="s">
        <v>170</v>
      </c>
      <c r="C2948" s="12">
        <v>2014</v>
      </c>
      <c r="E2948" s="13">
        <v>19</v>
      </c>
      <c r="F2948" s="13">
        <v>19</v>
      </c>
      <c r="G2948" s="13">
        <v>38</v>
      </c>
      <c r="H2948" s="13">
        <v>0</v>
      </c>
      <c r="I2948" s="13">
        <v>0</v>
      </c>
      <c r="J2948" s="13">
        <v>0</v>
      </c>
      <c r="K2948" s="15">
        <v>19</v>
      </c>
      <c r="L2948" s="15">
        <v>19</v>
      </c>
      <c r="M2948" s="15">
        <v>38</v>
      </c>
      <c r="O2948" s="13"/>
      <c r="P2948" s="13"/>
    </row>
    <row r="2949" spans="1:16" ht="12.9" customHeight="1" x14ac:dyDescent="0.2">
      <c r="A2949" s="11" t="str">
        <f t="shared" si="57"/>
        <v>ONSLOW2015</v>
      </c>
      <c r="B2949" s="95" t="s">
        <v>170</v>
      </c>
      <c r="C2949" s="88">
        <v>2015</v>
      </c>
      <c r="D2949" s="89"/>
      <c r="E2949" s="15">
        <v>77</v>
      </c>
      <c r="F2949" s="15">
        <v>77</v>
      </c>
      <c r="G2949" s="15">
        <v>154</v>
      </c>
      <c r="H2949" s="90">
        <v>0</v>
      </c>
      <c r="I2949" s="90">
        <v>0</v>
      </c>
      <c r="J2949" s="15">
        <v>0</v>
      </c>
      <c r="K2949" s="15">
        <v>77</v>
      </c>
      <c r="L2949" s="15">
        <v>77</v>
      </c>
      <c r="M2949" s="15">
        <v>154</v>
      </c>
      <c r="O2949" s="13"/>
      <c r="P2949" s="13"/>
    </row>
    <row r="2950" spans="1:16" ht="12.9" customHeight="1" x14ac:dyDescent="0.2">
      <c r="A2950" s="11" t="str">
        <f t="shared" si="57"/>
        <v>ONSLOW2021</v>
      </c>
      <c r="B2950" s="3" t="s">
        <v>170</v>
      </c>
      <c r="C2950" s="12">
        <v>2021</v>
      </c>
      <c r="E2950" s="13">
        <v>116</v>
      </c>
      <c r="F2950" s="13">
        <v>116</v>
      </c>
      <c r="G2950" s="13">
        <v>232</v>
      </c>
      <c r="H2950" s="13">
        <v>0</v>
      </c>
      <c r="I2950" s="13">
        <v>0</v>
      </c>
      <c r="J2950" s="13">
        <v>0</v>
      </c>
      <c r="K2950" s="15">
        <v>116</v>
      </c>
      <c r="L2950" s="15">
        <v>116</v>
      </c>
      <c r="M2950" s="15">
        <v>232</v>
      </c>
      <c r="O2950" s="13"/>
      <c r="P2950" s="13"/>
    </row>
    <row r="2951" spans="1:16" ht="12.9" customHeight="1" x14ac:dyDescent="0.2">
      <c r="A2951" s="11" t="str">
        <f t="shared" si="57"/>
        <v>ONSLOW2022</v>
      </c>
      <c r="B2951" s="3" t="s">
        <v>170</v>
      </c>
      <c r="C2951" s="12">
        <v>2022</v>
      </c>
      <c r="E2951" s="13">
        <v>48</v>
      </c>
      <c r="F2951" s="13">
        <v>48</v>
      </c>
      <c r="G2951" s="13">
        <v>96</v>
      </c>
      <c r="H2951" s="13">
        <v>0</v>
      </c>
      <c r="I2951" s="13">
        <v>0</v>
      </c>
      <c r="J2951" s="13">
        <v>0</v>
      </c>
      <c r="K2951" s="15">
        <v>48</v>
      </c>
      <c r="L2951" s="15">
        <v>48</v>
      </c>
      <c r="M2951" s="15">
        <v>96</v>
      </c>
      <c r="O2951" s="13"/>
      <c r="P2951" s="13"/>
    </row>
    <row r="2952" spans="1:16" ht="12.9" customHeight="1" x14ac:dyDescent="0.2">
      <c r="A2952" s="11" t="str">
        <f t="shared" si="57"/>
        <v>ONSLOW2024</v>
      </c>
      <c r="B2952" s="93" t="s">
        <v>170</v>
      </c>
      <c r="C2952" s="88">
        <v>2024</v>
      </c>
      <c r="D2952" s="89"/>
      <c r="E2952" s="15">
        <v>199</v>
      </c>
      <c r="F2952" s="15">
        <v>196</v>
      </c>
      <c r="G2952" s="15">
        <v>395</v>
      </c>
      <c r="H2952" s="15">
        <v>0</v>
      </c>
      <c r="I2952" s="15">
        <v>0</v>
      </c>
      <c r="J2952" s="15">
        <v>0</v>
      </c>
      <c r="K2952" s="15">
        <v>199</v>
      </c>
      <c r="L2952" s="15">
        <v>196</v>
      </c>
      <c r="M2952" s="15">
        <v>395</v>
      </c>
      <c r="O2952" s="13"/>
      <c r="P2952" s="13"/>
    </row>
    <row r="2953" spans="1:16" ht="12.9" customHeight="1" x14ac:dyDescent="0.2">
      <c r="A2953" s="11" t="str">
        <f t="shared" si="57"/>
        <v>ORANGE1985</v>
      </c>
      <c r="B2953" s="95" t="s">
        <v>32</v>
      </c>
      <c r="C2953" s="88">
        <v>1985</v>
      </c>
      <c r="D2953" s="89"/>
      <c r="E2953" s="15">
        <v>4307</v>
      </c>
      <c r="F2953" s="15">
        <v>4353</v>
      </c>
      <c r="G2953" s="15">
        <v>8660</v>
      </c>
      <c r="H2953" s="90">
        <v>0</v>
      </c>
      <c r="I2953" s="90">
        <v>0</v>
      </c>
      <c r="J2953" s="15">
        <v>0</v>
      </c>
      <c r="K2953" s="15">
        <v>4307</v>
      </c>
      <c r="L2953" s="15">
        <v>4353</v>
      </c>
      <c r="M2953" s="15">
        <v>8660</v>
      </c>
      <c r="O2953" s="13"/>
      <c r="P2953" s="13"/>
    </row>
    <row r="2954" spans="1:16" ht="12.9" customHeight="1" x14ac:dyDescent="0.2">
      <c r="A2954" s="11" t="str">
        <f t="shared" si="57"/>
        <v>ORANGE1986</v>
      </c>
      <c r="B2954" s="3" t="s">
        <v>32</v>
      </c>
      <c r="C2954" s="12">
        <v>1986</v>
      </c>
      <c r="E2954" s="13">
        <v>4013</v>
      </c>
      <c r="F2954" s="13">
        <v>4314</v>
      </c>
      <c r="G2954" s="13">
        <v>8327</v>
      </c>
      <c r="H2954" s="13">
        <v>0</v>
      </c>
      <c r="I2954" s="13">
        <v>0</v>
      </c>
      <c r="J2954" s="13">
        <v>0</v>
      </c>
      <c r="K2954" s="15">
        <v>4013</v>
      </c>
      <c r="L2954" s="15">
        <v>4314</v>
      </c>
      <c r="M2954" s="15">
        <v>8327</v>
      </c>
      <c r="O2954" s="13"/>
      <c r="P2954" s="13"/>
    </row>
    <row r="2955" spans="1:16" ht="12.9" customHeight="1" x14ac:dyDescent="0.2">
      <c r="A2955" s="11" t="str">
        <f t="shared" si="57"/>
        <v>ORANGE1987</v>
      </c>
      <c r="B2955" s="3" t="s">
        <v>32</v>
      </c>
      <c r="C2955" s="12">
        <v>1987</v>
      </c>
      <c r="E2955" s="13">
        <v>4998</v>
      </c>
      <c r="F2955" s="13">
        <v>5164</v>
      </c>
      <c r="G2955" s="13">
        <v>10162</v>
      </c>
      <c r="H2955" s="13">
        <v>0</v>
      </c>
      <c r="I2955" s="13">
        <v>0</v>
      </c>
      <c r="J2955" s="13">
        <v>0</v>
      </c>
      <c r="K2955" s="15">
        <v>4998</v>
      </c>
      <c r="L2955" s="15">
        <v>5164</v>
      </c>
      <c r="M2955" s="15">
        <v>10162</v>
      </c>
      <c r="O2955" s="13"/>
      <c r="P2955" s="13"/>
    </row>
    <row r="2956" spans="1:16" ht="12.9" customHeight="1" x14ac:dyDescent="0.2">
      <c r="A2956" s="11" t="str">
        <f t="shared" si="57"/>
        <v>ORANGE1988</v>
      </c>
      <c r="B2956" s="3" t="s">
        <v>32</v>
      </c>
      <c r="C2956" s="12">
        <v>1988</v>
      </c>
      <c r="E2956" s="13">
        <v>4830</v>
      </c>
      <c r="F2956" s="13">
        <v>4789</v>
      </c>
      <c r="G2956" s="13">
        <v>9619</v>
      </c>
      <c r="H2956" s="13">
        <v>0</v>
      </c>
      <c r="I2956" s="13">
        <v>0</v>
      </c>
      <c r="J2956" s="13">
        <v>0</v>
      </c>
      <c r="K2956" s="15">
        <v>4830</v>
      </c>
      <c r="L2956" s="15">
        <v>4789</v>
      </c>
      <c r="M2956" s="15">
        <v>9619</v>
      </c>
      <c r="O2956" s="13"/>
      <c r="P2956" s="13"/>
    </row>
    <row r="2957" spans="1:16" ht="12.9" customHeight="1" x14ac:dyDescent="0.2">
      <c r="A2957" s="11" t="str">
        <f t="shared" si="57"/>
        <v>ORANGE1989</v>
      </c>
      <c r="B2957" s="3" t="s">
        <v>32</v>
      </c>
      <c r="C2957" s="12">
        <v>1989</v>
      </c>
      <c r="E2957" s="13">
        <v>2568</v>
      </c>
      <c r="F2957" s="13">
        <v>2711</v>
      </c>
      <c r="G2957" s="13">
        <v>5279</v>
      </c>
      <c r="H2957" s="13">
        <v>0</v>
      </c>
      <c r="I2957" s="13">
        <v>0</v>
      </c>
      <c r="J2957" s="13">
        <v>0</v>
      </c>
      <c r="K2957" s="15">
        <v>2568</v>
      </c>
      <c r="L2957" s="15">
        <v>2711</v>
      </c>
      <c r="M2957" s="15">
        <v>5279</v>
      </c>
      <c r="O2957" s="13"/>
      <c r="P2957" s="13"/>
    </row>
    <row r="2958" spans="1:16" ht="12.9" customHeight="1" x14ac:dyDescent="0.2">
      <c r="A2958" s="11" t="str">
        <f t="shared" si="57"/>
        <v>ORANGE1990</v>
      </c>
      <c r="B2958" s="3" t="s">
        <v>32</v>
      </c>
      <c r="C2958" s="12">
        <v>1990</v>
      </c>
      <c r="E2958" s="13">
        <v>3931</v>
      </c>
      <c r="F2958" s="13">
        <v>4024</v>
      </c>
      <c r="G2958" s="13">
        <v>7955</v>
      </c>
      <c r="H2958" s="13">
        <v>0</v>
      </c>
      <c r="I2958" s="13">
        <v>0</v>
      </c>
      <c r="J2958" s="13">
        <v>0</v>
      </c>
      <c r="K2958" s="15">
        <v>3931</v>
      </c>
      <c r="L2958" s="15">
        <v>4024</v>
      </c>
      <c r="M2958" s="15">
        <v>7955</v>
      </c>
      <c r="O2958" s="13"/>
      <c r="P2958" s="13"/>
    </row>
    <row r="2959" spans="1:16" ht="12.9" customHeight="1" x14ac:dyDescent="0.2">
      <c r="A2959" s="11" t="str">
        <f t="shared" si="57"/>
        <v>ORANGE1991</v>
      </c>
      <c r="B2959" s="3" t="s">
        <v>32</v>
      </c>
      <c r="C2959" s="12">
        <v>1991</v>
      </c>
      <c r="E2959" s="13">
        <v>2850</v>
      </c>
      <c r="F2959" s="13">
        <v>2922</v>
      </c>
      <c r="G2959" s="13">
        <v>5772</v>
      </c>
      <c r="H2959" s="13">
        <v>0</v>
      </c>
      <c r="I2959" s="13">
        <v>0</v>
      </c>
      <c r="J2959" s="13">
        <v>0</v>
      </c>
      <c r="K2959" s="15">
        <v>2850</v>
      </c>
      <c r="L2959" s="15">
        <v>2922</v>
      </c>
      <c r="M2959" s="15">
        <v>5772</v>
      </c>
      <c r="O2959" s="13"/>
      <c r="P2959" s="13"/>
    </row>
    <row r="2960" spans="1:16" ht="12.9" customHeight="1" x14ac:dyDescent="0.2">
      <c r="A2960" s="11" t="str">
        <f t="shared" si="57"/>
        <v>ORANGE1992</v>
      </c>
      <c r="B2960" s="93" t="s">
        <v>32</v>
      </c>
      <c r="C2960" s="88">
        <v>1992</v>
      </c>
      <c r="D2960" s="89"/>
      <c r="E2960" s="15">
        <v>2087</v>
      </c>
      <c r="F2960" s="15">
        <v>2049</v>
      </c>
      <c r="G2960" s="15">
        <v>4136</v>
      </c>
      <c r="H2960" s="15">
        <v>0</v>
      </c>
      <c r="I2960" s="15">
        <v>0</v>
      </c>
      <c r="J2960" s="15">
        <v>0</v>
      </c>
      <c r="K2960" s="15">
        <v>2087</v>
      </c>
      <c r="L2960" s="15">
        <v>2049</v>
      </c>
      <c r="M2960" s="15">
        <v>4136</v>
      </c>
      <c r="O2960" s="13"/>
      <c r="P2960" s="13"/>
    </row>
    <row r="2961" spans="1:16" ht="12.9" customHeight="1" x14ac:dyDescent="0.2">
      <c r="A2961" s="11" t="str">
        <f t="shared" si="57"/>
        <v>ORANGE1993</v>
      </c>
      <c r="B2961" s="3" t="s">
        <v>32</v>
      </c>
      <c r="C2961" s="12">
        <v>1993</v>
      </c>
      <c r="E2961" s="13">
        <v>2465</v>
      </c>
      <c r="F2961" s="13">
        <v>2345</v>
      </c>
      <c r="G2961" s="13">
        <v>4810</v>
      </c>
      <c r="H2961" s="13">
        <v>0</v>
      </c>
      <c r="I2961" s="13">
        <v>0</v>
      </c>
      <c r="J2961" s="13">
        <v>0</v>
      </c>
      <c r="K2961" s="15">
        <v>2465</v>
      </c>
      <c r="L2961" s="15">
        <v>2345</v>
      </c>
      <c r="M2961" s="15">
        <v>4810</v>
      </c>
      <c r="O2961" s="13"/>
      <c r="P2961" s="13"/>
    </row>
    <row r="2962" spans="1:16" ht="12.9" customHeight="1" x14ac:dyDescent="0.2">
      <c r="A2962" s="11" t="str">
        <f t="shared" si="57"/>
        <v>ORANGE1994</v>
      </c>
      <c r="B2962" s="3" t="s">
        <v>32</v>
      </c>
      <c r="C2962" s="12">
        <v>1994</v>
      </c>
      <c r="E2962" s="13">
        <v>3138</v>
      </c>
      <c r="F2962" s="13">
        <v>3084</v>
      </c>
      <c r="G2962" s="13">
        <v>6222</v>
      </c>
      <c r="H2962" s="13">
        <v>0</v>
      </c>
      <c r="I2962" s="13">
        <v>0</v>
      </c>
      <c r="J2962" s="13">
        <v>0</v>
      </c>
      <c r="K2962" s="15">
        <v>3138</v>
      </c>
      <c r="L2962" s="15">
        <v>3084</v>
      </c>
      <c r="M2962" s="15">
        <v>6222</v>
      </c>
      <c r="O2962" s="13"/>
      <c r="P2962" s="13"/>
    </row>
    <row r="2963" spans="1:16" ht="12.9" customHeight="1" x14ac:dyDescent="0.2">
      <c r="A2963" s="11" t="str">
        <f t="shared" si="57"/>
        <v>ORANGE1995</v>
      </c>
      <c r="B2963" s="3" t="s">
        <v>32</v>
      </c>
      <c r="C2963" s="12">
        <v>1995</v>
      </c>
      <c r="E2963" s="13">
        <v>2543</v>
      </c>
      <c r="F2963" s="13">
        <v>2551</v>
      </c>
      <c r="G2963" s="13">
        <v>5094</v>
      </c>
      <c r="H2963" s="13">
        <v>0</v>
      </c>
      <c r="I2963" s="13">
        <v>0</v>
      </c>
      <c r="J2963" s="13">
        <v>0</v>
      </c>
      <c r="K2963" s="15">
        <v>2543</v>
      </c>
      <c r="L2963" s="15">
        <v>2551</v>
      </c>
      <c r="M2963" s="15">
        <v>5094</v>
      </c>
      <c r="O2963" s="13"/>
      <c r="P2963" s="13"/>
    </row>
    <row r="2964" spans="1:16" ht="12.9" customHeight="1" x14ac:dyDescent="0.2">
      <c r="A2964" s="11" t="str">
        <f t="shared" si="57"/>
        <v>ORANGE1996</v>
      </c>
      <c r="B2964" s="93" t="s">
        <v>32</v>
      </c>
      <c r="C2964" s="88">
        <v>1996</v>
      </c>
      <c r="D2964" s="89"/>
      <c r="E2964" s="15">
        <v>2405</v>
      </c>
      <c r="F2964" s="15">
        <v>2382</v>
      </c>
      <c r="G2964" s="15">
        <v>4787</v>
      </c>
      <c r="H2964" s="15">
        <v>0</v>
      </c>
      <c r="I2964" s="15">
        <v>0</v>
      </c>
      <c r="J2964" s="15">
        <v>0</v>
      </c>
      <c r="K2964" s="15">
        <v>2405</v>
      </c>
      <c r="L2964" s="15">
        <v>2382</v>
      </c>
      <c r="M2964" s="15">
        <v>4787</v>
      </c>
      <c r="O2964" s="13"/>
      <c r="P2964" s="13"/>
    </row>
    <row r="2965" spans="1:16" ht="12.9" customHeight="1" x14ac:dyDescent="0.2">
      <c r="A2965" s="11" t="str">
        <f t="shared" si="57"/>
        <v>ORANGE1997</v>
      </c>
      <c r="B2965" s="95" t="s">
        <v>32</v>
      </c>
      <c r="C2965" s="88">
        <v>1997</v>
      </c>
      <c r="D2965" s="89"/>
      <c r="E2965" s="15">
        <v>2372</v>
      </c>
      <c r="F2965" s="15">
        <v>2360</v>
      </c>
      <c r="G2965" s="15">
        <v>4732</v>
      </c>
      <c r="H2965" s="90">
        <v>0</v>
      </c>
      <c r="I2965" s="90">
        <v>0</v>
      </c>
      <c r="J2965" s="15">
        <v>0</v>
      </c>
      <c r="K2965" s="15">
        <v>2372</v>
      </c>
      <c r="L2965" s="15">
        <v>2360</v>
      </c>
      <c r="M2965" s="15">
        <v>4732</v>
      </c>
      <c r="O2965" s="13"/>
      <c r="P2965" s="13"/>
    </row>
    <row r="2966" spans="1:16" ht="12.9" customHeight="1" x14ac:dyDescent="0.2">
      <c r="A2966" s="11" t="str">
        <f t="shared" si="57"/>
        <v>ORANGE1998</v>
      </c>
      <c r="B2966" s="3" t="s">
        <v>32</v>
      </c>
      <c r="C2966" s="12">
        <v>1998</v>
      </c>
      <c r="E2966" s="13">
        <v>1785</v>
      </c>
      <c r="F2966" s="13">
        <v>1773</v>
      </c>
      <c r="G2966" s="13">
        <v>3558</v>
      </c>
      <c r="H2966" s="13">
        <v>0</v>
      </c>
      <c r="I2966" s="13">
        <v>0</v>
      </c>
      <c r="J2966" s="13">
        <v>0</v>
      </c>
      <c r="K2966" s="15">
        <v>1785</v>
      </c>
      <c r="L2966" s="15">
        <v>1773</v>
      </c>
      <c r="M2966" s="15">
        <v>3558</v>
      </c>
      <c r="O2966" s="13"/>
      <c r="P2966" s="13"/>
    </row>
    <row r="2967" spans="1:16" ht="12.9" customHeight="1" x14ac:dyDescent="0.2">
      <c r="A2967" s="11" t="str">
        <f t="shared" si="57"/>
        <v>ORANGE1999</v>
      </c>
      <c r="B2967" s="95" t="s">
        <v>32</v>
      </c>
      <c r="C2967" s="88">
        <v>1999</v>
      </c>
      <c r="D2967" s="89"/>
      <c r="E2967" s="15">
        <v>1558</v>
      </c>
      <c r="F2967" s="15">
        <v>1614</v>
      </c>
      <c r="G2967" s="15">
        <v>3172</v>
      </c>
      <c r="H2967" s="90">
        <v>0</v>
      </c>
      <c r="I2967" s="90">
        <v>0</v>
      </c>
      <c r="J2967" s="15">
        <v>0</v>
      </c>
      <c r="K2967" s="15">
        <v>1558</v>
      </c>
      <c r="L2967" s="15">
        <v>1614</v>
      </c>
      <c r="M2967" s="15">
        <v>3172</v>
      </c>
      <c r="O2967" s="13"/>
      <c r="P2967" s="13"/>
    </row>
    <row r="2968" spans="1:16" ht="12.9" customHeight="1" x14ac:dyDescent="0.2">
      <c r="A2968" s="11" t="str">
        <f t="shared" si="57"/>
        <v>ORANGE2000</v>
      </c>
      <c r="B2968" s="3" t="s">
        <v>32</v>
      </c>
      <c r="C2968" s="12">
        <v>2000</v>
      </c>
      <c r="E2968" s="13">
        <v>1501</v>
      </c>
      <c r="F2968" s="13">
        <v>1618</v>
      </c>
      <c r="G2968" s="13">
        <v>3119</v>
      </c>
      <c r="H2968" s="13">
        <v>0</v>
      </c>
      <c r="I2968" s="13">
        <v>0</v>
      </c>
      <c r="J2968" s="13">
        <v>0</v>
      </c>
      <c r="K2968" s="15">
        <v>1501</v>
      </c>
      <c r="L2968" s="15">
        <v>1618</v>
      </c>
      <c r="M2968" s="15">
        <v>3119</v>
      </c>
      <c r="O2968" s="13"/>
      <c r="P2968" s="13"/>
    </row>
    <row r="2969" spans="1:16" ht="12.9" customHeight="1" x14ac:dyDescent="0.2">
      <c r="A2969" s="11" t="str">
        <f t="shared" si="57"/>
        <v>ORANGE2001</v>
      </c>
      <c r="B2969" s="3" t="s">
        <v>32</v>
      </c>
      <c r="C2969" s="12">
        <v>2001</v>
      </c>
      <c r="E2969" s="13">
        <v>1475</v>
      </c>
      <c r="F2969" s="13">
        <v>1545</v>
      </c>
      <c r="G2969" s="13">
        <v>3020</v>
      </c>
      <c r="H2969" s="13">
        <v>0</v>
      </c>
      <c r="I2969" s="13">
        <v>0</v>
      </c>
      <c r="J2969" s="13">
        <v>0</v>
      </c>
      <c r="K2969" s="15">
        <v>1475</v>
      </c>
      <c r="L2969" s="15">
        <v>1545</v>
      </c>
      <c r="M2969" s="15">
        <v>3020</v>
      </c>
      <c r="O2969" s="13"/>
      <c r="P2969" s="13"/>
    </row>
    <row r="2970" spans="1:16" ht="12.9" customHeight="1" x14ac:dyDescent="0.2">
      <c r="A2970" s="11" t="str">
        <f t="shared" si="57"/>
        <v>ORANGE2002</v>
      </c>
      <c r="B2970" s="3" t="s">
        <v>32</v>
      </c>
      <c r="C2970" s="12">
        <v>2002</v>
      </c>
      <c r="E2970" s="13">
        <v>1544</v>
      </c>
      <c r="F2970" s="13">
        <v>1566</v>
      </c>
      <c r="G2970" s="13">
        <v>3110</v>
      </c>
      <c r="H2970" s="13">
        <v>0</v>
      </c>
      <c r="I2970" s="13">
        <v>0</v>
      </c>
      <c r="J2970" s="13">
        <v>0</v>
      </c>
      <c r="K2970" s="15">
        <v>1544</v>
      </c>
      <c r="L2970" s="15">
        <v>1566</v>
      </c>
      <c r="M2970" s="15">
        <v>3110</v>
      </c>
      <c r="O2970" s="13"/>
      <c r="P2970" s="13"/>
    </row>
    <row r="2971" spans="1:16" ht="12.9" customHeight="1" x14ac:dyDescent="0.2">
      <c r="A2971" s="11" t="str">
        <f t="shared" si="57"/>
        <v>ORANGE2003</v>
      </c>
      <c r="B2971" s="3" t="s">
        <v>32</v>
      </c>
      <c r="C2971" s="12">
        <v>2003</v>
      </c>
      <c r="E2971" s="13">
        <v>1133</v>
      </c>
      <c r="F2971" s="13">
        <v>1131</v>
      </c>
      <c r="G2971" s="13">
        <v>2264</v>
      </c>
      <c r="H2971" s="13">
        <v>0</v>
      </c>
      <c r="I2971" s="13">
        <v>0</v>
      </c>
      <c r="J2971" s="13">
        <v>0</v>
      </c>
      <c r="K2971" s="15">
        <v>1133</v>
      </c>
      <c r="L2971" s="15">
        <v>1131</v>
      </c>
      <c r="M2971" s="15">
        <v>2264</v>
      </c>
      <c r="O2971" s="13"/>
      <c r="P2971" s="13"/>
    </row>
    <row r="2972" spans="1:16" ht="12.9" customHeight="1" x14ac:dyDescent="0.2">
      <c r="A2972" s="11" t="str">
        <f t="shared" si="57"/>
        <v>ORANGE2004</v>
      </c>
      <c r="B2972" s="3" t="s">
        <v>32</v>
      </c>
      <c r="C2972" s="12">
        <v>2004</v>
      </c>
      <c r="E2972" s="13">
        <v>1252</v>
      </c>
      <c r="F2972" s="13">
        <v>1253</v>
      </c>
      <c r="G2972" s="13">
        <v>2505</v>
      </c>
      <c r="H2972" s="13">
        <v>0</v>
      </c>
      <c r="I2972" s="13">
        <v>0</v>
      </c>
      <c r="J2972" s="13">
        <v>0</v>
      </c>
      <c r="K2972" s="15">
        <v>1252</v>
      </c>
      <c r="L2972" s="15">
        <v>1253</v>
      </c>
      <c r="M2972" s="15">
        <v>2505</v>
      </c>
      <c r="O2972" s="13"/>
      <c r="P2972" s="13"/>
    </row>
    <row r="2973" spans="1:16" ht="12.9" customHeight="1" x14ac:dyDescent="0.2">
      <c r="A2973" s="11" t="str">
        <f t="shared" si="57"/>
        <v>ORANGE2005</v>
      </c>
      <c r="B2973" s="3" t="s">
        <v>32</v>
      </c>
      <c r="C2973" s="12">
        <v>2005</v>
      </c>
      <c r="E2973" s="13">
        <v>1247</v>
      </c>
      <c r="F2973" s="13">
        <v>1247</v>
      </c>
      <c r="G2973" s="13">
        <v>2494</v>
      </c>
      <c r="H2973" s="13">
        <v>0</v>
      </c>
      <c r="I2973" s="13">
        <v>0</v>
      </c>
      <c r="J2973" s="13">
        <v>0</v>
      </c>
      <c r="K2973" s="15">
        <v>1247</v>
      </c>
      <c r="L2973" s="15">
        <v>1247</v>
      </c>
      <c r="M2973" s="15">
        <v>2494</v>
      </c>
      <c r="O2973" s="13"/>
      <c r="P2973" s="13"/>
    </row>
    <row r="2974" spans="1:16" ht="12.9" customHeight="1" x14ac:dyDescent="0.2">
      <c r="A2974" s="11" t="str">
        <f t="shared" si="57"/>
        <v>ORANGE2006</v>
      </c>
      <c r="B2974" s="3" t="s">
        <v>32</v>
      </c>
      <c r="C2974" s="12">
        <v>2006</v>
      </c>
      <c r="E2974" s="13">
        <v>1259</v>
      </c>
      <c r="F2974" s="13">
        <v>1261</v>
      </c>
      <c r="G2974" s="13">
        <v>2520</v>
      </c>
      <c r="H2974" s="13">
        <v>0</v>
      </c>
      <c r="I2974" s="13">
        <v>0</v>
      </c>
      <c r="J2974" s="13">
        <v>0</v>
      </c>
      <c r="K2974" s="15">
        <v>1259</v>
      </c>
      <c r="L2974" s="15">
        <v>1261</v>
      </c>
      <c r="M2974" s="15">
        <v>2520</v>
      </c>
      <c r="O2974" s="13"/>
      <c r="P2974" s="13"/>
    </row>
    <row r="2975" spans="1:16" ht="12.9" customHeight="1" x14ac:dyDescent="0.2">
      <c r="A2975" s="11" t="str">
        <f t="shared" si="57"/>
        <v>ORANGE2007</v>
      </c>
      <c r="B2975" s="3" t="s">
        <v>32</v>
      </c>
      <c r="C2975" s="12">
        <v>2007</v>
      </c>
      <c r="E2975" s="13">
        <v>1260</v>
      </c>
      <c r="F2975" s="13">
        <v>1255</v>
      </c>
      <c r="G2975" s="13">
        <v>2515</v>
      </c>
      <c r="H2975" s="13">
        <v>0</v>
      </c>
      <c r="I2975" s="13">
        <v>0</v>
      </c>
      <c r="J2975" s="13">
        <v>0</v>
      </c>
      <c r="K2975" s="15">
        <v>1260</v>
      </c>
      <c r="L2975" s="15">
        <v>1255</v>
      </c>
      <c r="M2975" s="15">
        <v>2515</v>
      </c>
      <c r="O2975" s="13"/>
      <c r="P2975" s="13"/>
    </row>
    <row r="2976" spans="1:16" ht="12.9" customHeight="1" x14ac:dyDescent="0.2">
      <c r="A2976" s="11" t="str">
        <f t="shared" si="57"/>
        <v>ORANGE2008</v>
      </c>
      <c r="B2976" s="95" t="s">
        <v>32</v>
      </c>
      <c r="C2976" s="88">
        <v>2008</v>
      </c>
      <c r="D2976" s="89"/>
      <c r="E2976" s="15">
        <v>1270</v>
      </c>
      <c r="F2976" s="15">
        <v>1271</v>
      </c>
      <c r="G2976" s="15">
        <v>2541</v>
      </c>
      <c r="H2976" s="90">
        <v>0</v>
      </c>
      <c r="I2976" s="90">
        <v>0</v>
      </c>
      <c r="J2976" s="15">
        <v>0</v>
      </c>
      <c r="K2976" s="15">
        <v>1270</v>
      </c>
      <c r="L2976" s="15">
        <v>1271</v>
      </c>
      <c r="M2976" s="15">
        <v>2541</v>
      </c>
      <c r="O2976" s="13"/>
      <c r="P2976" s="13"/>
    </row>
    <row r="2977" spans="1:16" ht="12.9" customHeight="1" x14ac:dyDescent="0.2">
      <c r="A2977" s="11" t="str">
        <f t="shared" si="57"/>
        <v>ORANGE2009</v>
      </c>
      <c r="B2977" s="3" t="s">
        <v>32</v>
      </c>
      <c r="C2977" s="12">
        <v>2009</v>
      </c>
      <c r="D2977" s="89"/>
      <c r="E2977" s="13">
        <v>1200</v>
      </c>
      <c r="F2977" s="13">
        <v>1203</v>
      </c>
      <c r="G2977" s="13">
        <v>2403</v>
      </c>
      <c r="H2977" s="13">
        <v>0</v>
      </c>
      <c r="I2977" s="13">
        <v>0</v>
      </c>
      <c r="J2977" s="13">
        <v>0</v>
      </c>
      <c r="K2977" s="15">
        <v>1200</v>
      </c>
      <c r="L2977" s="15">
        <v>1203</v>
      </c>
      <c r="M2977" s="15">
        <v>2403</v>
      </c>
      <c r="O2977" s="13"/>
      <c r="P2977" s="13"/>
    </row>
    <row r="2978" spans="1:16" ht="12.9" customHeight="1" x14ac:dyDescent="0.2">
      <c r="A2978" s="11" t="str">
        <f t="shared" si="57"/>
        <v>ORANGE2010</v>
      </c>
      <c r="B2978" s="3" t="s">
        <v>32</v>
      </c>
      <c r="C2978" s="12">
        <v>2010</v>
      </c>
      <c r="E2978" s="13">
        <v>1160</v>
      </c>
      <c r="F2978" s="13">
        <v>1152</v>
      </c>
      <c r="G2978" s="13">
        <v>2312</v>
      </c>
      <c r="H2978" s="13">
        <v>0</v>
      </c>
      <c r="I2978" s="13">
        <v>0</v>
      </c>
      <c r="J2978" s="13">
        <v>0</v>
      </c>
      <c r="K2978" s="15">
        <v>1160</v>
      </c>
      <c r="L2978" s="15">
        <v>1152</v>
      </c>
      <c r="M2978" s="15">
        <v>2312</v>
      </c>
      <c r="O2978" s="13"/>
      <c r="P2978" s="13"/>
    </row>
    <row r="2979" spans="1:16" ht="12.9" customHeight="1" x14ac:dyDescent="0.2">
      <c r="A2979" s="11" t="str">
        <f t="shared" si="57"/>
        <v>ORANGE2011</v>
      </c>
      <c r="B2979" s="91" t="s">
        <v>32</v>
      </c>
      <c r="C2979" s="16">
        <v>2011</v>
      </c>
      <c r="D2979" s="89"/>
      <c r="E2979" s="92">
        <v>1177</v>
      </c>
      <c r="F2979" s="92">
        <v>1175</v>
      </c>
      <c r="G2979" s="92">
        <v>2352</v>
      </c>
      <c r="H2979" s="92">
        <v>0</v>
      </c>
      <c r="I2979" s="92">
        <v>0</v>
      </c>
      <c r="J2979" s="92">
        <v>0</v>
      </c>
      <c r="K2979" s="15">
        <v>1177</v>
      </c>
      <c r="L2979" s="15">
        <v>1175</v>
      </c>
      <c r="M2979" s="15">
        <v>2352</v>
      </c>
      <c r="O2979" s="13"/>
      <c r="P2979" s="13"/>
    </row>
    <row r="2980" spans="1:16" ht="12.9" customHeight="1" x14ac:dyDescent="0.2">
      <c r="A2980" s="11" t="str">
        <f t="shared" si="57"/>
        <v>ORANGE2012</v>
      </c>
      <c r="B2980" s="95" t="s">
        <v>32</v>
      </c>
      <c r="C2980" s="88">
        <v>2012</v>
      </c>
      <c r="D2980" s="89"/>
      <c r="E2980" s="15">
        <v>1437</v>
      </c>
      <c r="F2980" s="15">
        <v>1425</v>
      </c>
      <c r="G2980" s="15">
        <v>2862</v>
      </c>
      <c r="H2980" s="90">
        <v>0</v>
      </c>
      <c r="I2980" s="90">
        <v>0</v>
      </c>
      <c r="J2980" s="15">
        <v>0</v>
      </c>
      <c r="K2980" s="15">
        <v>1437</v>
      </c>
      <c r="L2980" s="15">
        <v>1425</v>
      </c>
      <c r="M2980" s="15">
        <v>2862</v>
      </c>
      <c r="O2980" s="13"/>
      <c r="P2980" s="13"/>
    </row>
    <row r="2981" spans="1:16" ht="12.9" customHeight="1" x14ac:dyDescent="0.2">
      <c r="A2981" s="11" t="str">
        <f t="shared" si="57"/>
        <v>ORANGE2013</v>
      </c>
      <c r="B2981" s="3" t="s">
        <v>32</v>
      </c>
      <c r="C2981" s="12">
        <v>2013</v>
      </c>
      <c r="E2981" s="13">
        <v>1847</v>
      </c>
      <c r="F2981" s="13">
        <v>1843</v>
      </c>
      <c r="G2981" s="13">
        <v>3690</v>
      </c>
      <c r="H2981" s="13">
        <v>0</v>
      </c>
      <c r="I2981" s="13">
        <v>0</v>
      </c>
      <c r="J2981" s="13">
        <v>0</v>
      </c>
      <c r="K2981" s="15">
        <v>1847</v>
      </c>
      <c r="L2981" s="15">
        <v>1843</v>
      </c>
      <c r="M2981" s="15">
        <v>3690</v>
      </c>
      <c r="O2981" s="13"/>
      <c r="P2981" s="13"/>
    </row>
    <row r="2982" spans="1:16" ht="12.9" customHeight="1" x14ac:dyDescent="0.2">
      <c r="A2982" s="11" t="str">
        <f t="shared" si="57"/>
        <v>ORANGE2014</v>
      </c>
      <c r="B2982" s="93" t="s">
        <v>32</v>
      </c>
      <c r="C2982" s="88">
        <v>2014</v>
      </c>
      <c r="D2982" s="89"/>
      <c r="E2982" s="15">
        <v>1250</v>
      </c>
      <c r="F2982" s="15">
        <v>1245</v>
      </c>
      <c r="G2982" s="15">
        <v>2495</v>
      </c>
      <c r="H2982" s="15">
        <v>0</v>
      </c>
      <c r="I2982" s="15">
        <v>0</v>
      </c>
      <c r="J2982" s="15">
        <v>0</v>
      </c>
      <c r="K2982" s="15">
        <v>1250</v>
      </c>
      <c r="L2982" s="15">
        <v>1245</v>
      </c>
      <c r="M2982" s="15">
        <v>2495</v>
      </c>
      <c r="O2982" s="13"/>
      <c r="P2982" s="13"/>
    </row>
    <row r="2983" spans="1:16" ht="12.9" customHeight="1" x14ac:dyDescent="0.2">
      <c r="A2983" s="11" t="str">
        <f t="shared" si="57"/>
        <v>ORANGE2015</v>
      </c>
      <c r="B2983" s="3" t="s">
        <v>32</v>
      </c>
      <c r="C2983" s="12">
        <v>2015</v>
      </c>
      <c r="E2983" s="13">
        <v>1204</v>
      </c>
      <c r="F2983" s="13">
        <v>1200</v>
      </c>
      <c r="G2983" s="13">
        <v>2404</v>
      </c>
      <c r="H2983" s="13">
        <v>0</v>
      </c>
      <c r="I2983" s="13">
        <v>0</v>
      </c>
      <c r="J2983" s="13">
        <v>0</v>
      </c>
      <c r="K2983" s="15">
        <v>1204</v>
      </c>
      <c r="L2983" s="15">
        <v>1200</v>
      </c>
      <c r="M2983" s="15">
        <v>2404</v>
      </c>
      <c r="O2983" s="13"/>
      <c r="P2983" s="13"/>
    </row>
    <row r="2984" spans="1:16" ht="12.9" customHeight="1" x14ac:dyDescent="0.2">
      <c r="A2984" s="11" t="str">
        <f t="shared" si="57"/>
        <v>ORANGE2016</v>
      </c>
      <c r="B2984" s="3" t="s">
        <v>32</v>
      </c>
      <c r="C2984" s="12">
        <v>2016</v>
      </c>
      <c r="E2984" s="13">
        <v>1199</v>
      </c>
      <c r="F2984" s="13">
        <v>1191</v>
      </c>
      <c r="G2984" s="13">
        <v>2390</v>
      </c>
      <c r="H2984" s="13">
        <v>0</v>
      </c>
      <c r="I2984" s="13">
        <v>0</v>
      </c>
      <c r="J2984" s="13">
        <v>0</v>
      </c>
      <c r="K2984" s="15">
        <v>1199</v>
      </c>
      <c r="L2984" s="15">
        <v>1191</v>
      </c>
      <c r="M2984" s="15">
        <v>2390</v>
      </c>
      <c r="O2984" s="13"/>
      <c r="P2984" s="13"/>
    </row>
    <row r="2985" spans="1:16" ht="12.9" customHeight="1" x14ac:dyDescent="0.2">
      <c r="A2985" s="11" t="str">
        <f t="shared" si="57"/>
        <v>ORANGE2017</v>
      </c>
      <c r="B2985" s="95" t="s">
        <v>32</v>
      </c>
      <c r="C2985" s="88">
        <v>2017</v>
      </c>
      <c r="E2985" s="15">
        <v>1421</v>
      </c>
      <c r="F2985" s="15">
        <v>1416</v>
      </c>
      <c r="G2985" s="15">
        <v>2837</v>
      </c>
      <c r="H2985" s="90">
        <v>0</v>
      </c>
      <c r="I2985" s="90">
        <v>0</v>
      </c>
      <c r="J2985" s="15">
        <v>0</v>
      </c>
      <c r="K2985" s="15">
        <v>1421</v>
      </c>
      <c r="L2985" s="15">
        <v>1416</v>
      </c>
      <c r="M2985" s="15">
        <v>2837</v>
      </c>
      <c r="O2985" s="13"/>
      <c r="P2985" s="13"/>
    </row>
    <row r="2986" spans="1:16" ht="12.9" customHeight="1" x14ac:dyDescent="0.2">
      <c r="A2986" s="11" t="str">
        <f t="shared" si="57"/>
        <v>ORANGE2018</v>
      </c>
      <c r="B2986" s="3" t="s">
        <v>32</v>
      </c>
      <c r="C2986" s="12">
        <v>2018</v>
      </c>
      <c r="E2986" s="13">
        <v>1809</v>
      </c>
      <c r="F2986" s="13">
        <v>1797</v>
      </c>
      <c r="G2986" s="13">
        <v>3606</v>
      </c>
      <c r="H2986" s="13">
        <v>0</v>
      </c>
      <c r="I2986" s="13">
        <v>0</v>
      </c>
      <c r="J2986" s="13">
        <v>0</v>
      </c>
      <c r="K2986" s="15">
        <v>1809</v>
      </c>
      <c r="L2986" s="15">
        <v>1797</v>
      </c>
      <c r="M2986" s="15">
        <v>3606</v>
      </c>
      <c r="O2986" s="13"/>
      <c r="P2986" s="13"/>
    </row>
    <row r="2987" spans="1:16" ht="12.9" customHeight="1" x14ac:dyDescent="0.2">
      <c r="A2987" s="11" t="str">
        <f t="shared" ref="A2987:A3041" si="58">CONCATENATE(B2987,C2987)</f>
        <v>ORANGE2019</v>
      </c>
      <c r="B2987" s="3" t="s">
        <v>32</v>
      </c>
      <c r="C2987" s="12">
        <v>2019</v>
      </c>
      <c r="E2987" s="13">
        <v>1994</v>
      </c>
      <c r="F2987" s="13">
        <v>1861</v>
      </c>
      <c r="G2987" s="13">
        <v>3855</v>
      </c>
      <c r="H2987" s="13">
        <v>0</v>
      </c>
      <c r="I2987" s="13">
        <v>0</v>
      </c>
      <c r="J2987" s="13">
        <v>0</v>
      </c>
      <c r="K2987" s="15">
        <v>1994</v>
      </c>
      <c r="L2987" s="15">
        <v>1861</v>
      </c>
      <c r="M2987" s="15">
        <v>3855</v>
      </c>
      <c r="O2987" s="13"/>
      <c r="P2987" s="13"/>
    </row>
    <row r="2988" spans="1:16" ht="12.9" customHeight="1" x14ac:dyDescent="0.2">
      <c r="A2988" s="11" t="str">
        <f t="shared" si="58"/>
        <v>ORANGE2020</v>
      </c>
      <c r="B2988" s="3" t="s">
        <v>32</v>
      </c>
      <c r="C2988" s="12">
        <v>2020</v>
      </c>
      <c r="E2988" s="13">
        <v>839</v>
      </c>
      <c r="F2988" s="13">
        <v>832</v>
      </c>
      <c r="G2988" s="13">
        <v>1671</v>
      </c>
      <c r="H2988" s="13">
        <v>0</v>
      </c>
      <c r="I2988" s="13">
        <v>0</v>
      </c>
      <c r="J2988" s="13">
        <v>0</v>
      </c>
      <c r="K2988" s="15">
        <v>839</v>
      </c>
      <c r="L2988" s="15">
        <v>832</v>
      </c>
      <c r="M2988" s="15">
        <v>1671</v>
      </c>
      <c r="O2988" s="13"/>
      <c r="P2988" s="13"/>
    </row>
    <row r="2989" spans="1:16" ht="12.9" customHeight="1" x14ac:dyDescent="0.2">
      <c r="A2989" s="11" t="str">
        <f t="shared" si="58"/>
        <v>ORANGE2021</v>
      </c>
      <c r="B2989" s="95" t="s">
        <v>32</v>
      </c>
      <c r="C2989" s="88">
        <v>2021</v>
      </c>
      <c r="D2989" s="89"/>
      <c r="E2989" s="15">
        <v>1265</v>
      </c>
      <c r="F2989" s="15">
        <v>1267</v>
      </c>
      <c r="G2989" s="15">
        <v>2532</v>
      </c>
      <c r="H2989" s="90">
        <v>0</v>
      </c>
      <c r="I2989" s="90">
        <v>0</v>
      </c>
      <c r="J2989" s="15">
        <v>0</v>
      </c>
      <c r="K2989" s="15">
        <v>1265</v>
      </c>
      <c r="L2989" s="15">
        <v>1267</v>
      </c>
      <c r="M2989" s="15">
        <v>2532</v>
      </c>
      <c r="O2989" s="13"/>
      <c r="P2989" s="13"/>
    </row>
    <row r="2990" spans="1:16" ht="12.9" customHeight="1" x14ac:dyDescent="0.2">
      <c r="A2990" s="11" t="str">
        <f t="shared" si="58"/>
        <v>ORANGE2022</v>
      </c>
      <c r="B2990" s="3" t="s">
        <v>32</v>
      </c>
      <c r="C2990" s="12">
        <v>2022</v>
      </c>
      <c r="E2990" s="13">
        <v>2096</v>
      </c>
      <c r="F2990" s="13">
        <v>2089</v>
      </c>
      <c r="G2990" s="13">
        <v>4185</v>
      </c>
      <c r="H2990" s="13">
        <v>0</v>
      </c>
      <c r="I2990" s="13">
        <v>0</v>
      </c>
      <c r="J2990" s="13">
        <v>0</v>
      </c>
      <c r="K2990" s="15">
        <v>2096</v>
      </c>
      <c r="L2990" s="15">
        <v>2089</v>
      </c>
      <c r="M2990" s="15">
        <v>4185</v>
      </c>
      <c r="O2990" s="13"/>
      <c r="P2990" s="13"/>
    </row>
    <row r="2991" spans="1:16" ht="12.9" customHeight="1" x14ac:dyDescent="0.2">
      <c r="A2991" s="11" t="str">
        <f t="shared" si="58"/>
        <v>ORANGE2023</v>
      </c>
      <c r="B2991" s="3" t="s">
        <v>32</v>
      </c>
      <c r="C2991" s="12">
        <v>2023</v>
      </c>
      <c r="E2991" s="13">
        <v>2457</v>
      </c>
      <c r="F2991" s="13">
        <v>2454</v>
      </c>
      <c r="G2991" s="13">
        <v>4911</v>
      </c>
      <c r="H2991" s="13">
        <v>0</v>
      </c>
      <c r="I2991" s="13">
        <v>0</v>
      </c>
      <c r="J2991" s="13">
        <v>0</v>
      </c>
      <c r="K2991" s="15">
        <v>2457</v>
      </c>
      <c r="L2991" s="15">
        <v>2454</v>
      </c>
      <c r="M2991" s="15">
        <v>4911</v>
      </c>
      <c r="O2991" s="13"/>
      <c r="P2991" s="13"/>
    </row>
    <row r="2992" spans="1:16" ht="12.9" customHeight="1" x14ac:dyDescent="0.2">
      <c r="A2992" s="11" t="str">
        <f t="shared" si="58"/>
        <v>ORANGE2024</v>
      </c>
      <c r="B2992" s="3" t="s">
        <v>32</v>
      </c>
      <c r="C2992" s="12">
        <v>2024</v>
      </c>
      <c r="D2992" s="89"/>
      <c r="E2992" s="13">
        <v>2426</v>
      </c>
      <c r="F2992" s="13">
        <v>2417</v>
      </c>
      <c r="G2992" s="13">
        <v>4843</v>
      </c>
      <c r="H2992" s="13">
        <v>0</v>
      </c>
      <c r="I2992" s="13">
        <v>0</v>
      </c>
      <c r="J2992" s="13">
        <v>0</v>
      </c>
      <c r="K2992" s="15">
        <v>2426</v>
      </c>
      <c r="L2992" s="15">
        <v>2417</v>
      </c>
      <c r="M2992" s="15">
        <v>4843</v>
      </c>
      <c r="O2992" s="13"/>
      <c r="P2992" s="13"/>
    </row>
    <row r="2993" spans="1:16" ht="12.9" customHeight="1" x14ac:dyDescent="0.2">
      <c r="A2993" s="11" t="str">
        <f t="shared" si="58"/>
        <v>PALM ISLAND1985</v>
      </c>
      <c r="B2993" s="3" t="s">
        <v>94</v>
      </c>
      <c r="C2993" s="12">
        <v>1985</v>
      </c>
      <c r="E2993" s="13">
        <v>786</v>
      </c>
      <c r="F2993" s="13">
        <v>790</v>
      </c>
      <c r="G2993" s="13">
        <v>1576</v>
      </c>
      <c r="H2993" s="13">
        <v>0</v>
      </c>
      <c r="I2993" s="13">
        <v>0</v>
      </c>
      <c r="J2993" s="13">
        <v>0</v>
      </c>
      <c r="K2993" s="15">
        <v>786</v>
      </c>
      <c r="L2993" s="15">
        <v>790</v>
      </c>
      <c r="M2993" s="15">
        <v>1576</v>
      </c>
      <c r="O2993" s="13"/>
      <c r="P2993" s="13"/>
    </row>
    <row r="2994" spans="1:16" ht="12.9" customHeight="1" x14ac:dyDescent="0.2">
      <c r="A2994" s="11" t="str">
        <f t="shared" si="58"/>
        <v>PALM ISLAND1986</v>
      </c>
      <c r="B2994" s="3" t="s">
        <v>94</v>
      </c>
      <c r="C2994" s="12">
        <v>1986</v>
      </c>
      <c r="E2994" s="13">
        <v>690</v>
      </c>
      <c r="F2994" s="13">
        <v>715</v>
      </c>
      <c r="G2994" s="13">
        <v>1405</v>
      </c>
      <c r="H2994" s="13">
        <v>0</v>
      </c>
      <c r="I2994" s="13">
        <v>0</v>
      </c>
      <c r="J2994" s="13">
        <v>0</v>
      </c>
      <c r="K2994" s="15">
        <v>690</v>
      </c>
      <c r="L2994" s="15">
        <v>715</v>
      </c>
      <c r="M2994" s="15">
        <v>1405</v>
      </c>
      <c r="O2994" s="13"/>
      <c r="P2994" s="13"/>
    </row>
    <row r="2995" spans="1:16" ht="12.9" customHeight="1" x14ac:dyDescent="0.2">
      <c r="A2995" s="11" t="str">
        <f t="shared" si="58"/>
        <v>PALM ISLAND1987</v>
      </c>
      <c r="B2995" s="3" t="s">
        <v>94</v>
      </c>
      <c r="C2995" s="12">
        <v>1987</v>
      </c>
      <c r="E2995" s="13">
        <v>564</v>
      </c>
      <c r="F2995" s="13">
        <v>564</v>
      </c>
      <c r="G2995" s="13">
        <v>1128</v>
      </c>
      <c r="H2995" s="13">
        <v>0</v>
      </c>
      <c r="I2995" s="13">
        <v>0</v>
      </c>
      <c r="J2995" s="13">
        <v>0</v>
      </c>
      <c r="K2995" s="15">
        <v>564</v>
      </c>
      <c r="L2995" s="15">
        <v>564</v>
      </c>
      <c r="M2995" s="15">
        <v>1128</v>
      </c>
      <c r="O2995" s="13"/>
      <c r="P2995" s="13"/>
    </row>
    <row r="2996" spans="1:16" ht="12.9" customHeight="1" x14ac:dyDescent="0.2">
      <c r="A2996" s="11" t="str">
        <f t="shared" si="58"/>
        <v>PALM ISLAND2002</v>
      </c>
      <c r="B2996" s="3" t="s">
        <v>94</v>
      </c>
      <c r="C2996" s="12">
        <v>2002</v>
      </c>
      <c r="D2996" s="89"/>
      <c r="E2996" s="13">
        <v>385</v>
      </c>
      <c r="F2996" s="13">
        <v>385</v>
      </c>
      <c r="G2996" s="13">
        <v>770</v>
      </c>
      <c r="H2996" s="13">
        <v>0</v>
      </c>
      <c r="I2996" s="13">
        <v>0</v>
      </c>
      <c r="J2996" s="13">
        <v>0</v>
      </c>
      <c r="K2996" s="15">
        <v>385</v>
      </c>
      <c r="L2996" s="15">
        <v>385</v>
      </c>
      <c r="M2996" s="15">
        <v>770</v>
      </c>
      <c r="O2996" s="13"/>
      <c r="P2996" s="13"/>
    </row>
    <row r="2997" spans="1:16" ht="12.9" customHeight="1" x14ac:dyDescent="0.2">
      <c r="A2997" s="11" t="str">
        <f t="shared" si="58"/>
        <v>PALM ISLAND2003</v>
      </c>
      <c r="B2997" s="3" t="s">
        <v>94</v>
      </c>
      <c r="C2997" s="12">
        <v>2003</v>
      </c>
      <c r="E2997" s="13">
        <v>1404</v>
      </c>
      <c r="F2997" s="13">
        <v>1404</v>
      </c>
      <c r="G2997" s="13">
        <v>2808</v>
      </c>
      <c r="H2997" s="13">
        <v>0</v>
      </c>
      <c r="I2997" s="13">
        <v>0</v>
      </c>
      <c r="J2997" s="13">
        <v>0</v>
      </c>
      <c r="K2997" s="15">
        <v>1404</v>
      </c>
      <c r="L2997" s="15">
        <v>1404</v>
      </c>
      <c r="M2997" s="15">
        <v>2808</v>
      </c>
      <c r="O2997" s="13"/>
      <c r="P2997" s="13"/>
    </row>
    <row r="2998" spans="1:16" ht="12.9" customHeight="1" x14ac:dyDescent="0.2">
      <c r="A2998" s="11" t="str">
        <f t="shared" si="58"/>
        <v>PALM ISLAND2004</v>
      </c>
      <c r="B2998" s="95" t="s">
        <v>94</v>
      </c>
      <c r="C2998" s="88">
        <v>2004</v>
      </c>
      <c r="D2998" s="89"/>
      <c r="E2998" s="15">
        <v>1296</v>
      </c>
      <c r="F2998" s="15">
        <v>1296</v>
      </c>
      <c r="G2998" s="15">
        <v>2592</v>
      </c>
      <c r="H2998" s="90">
        <v>0</v>
      </c>
      <c r="I2998" s="90">
        <v>0</v>
      </c>
      <c r="J2998" s="15">
        <v>0</v>
      </c>
      <c r="K2998" s="15">
        <v>1296</v>
      </c>
      <c r="L2998" s="15">
        <v>1296</v>
      </c>
      <c r="M2998" s="15">
        <v>2592</v>
      </c>
      <c r="O2998" s="13"/>
      <c r="P2998" s="13"/>
    </row>
    <row r="2999" spans="1:16" ht="12.9" customHeight="1" x14ac:dyDescent="0.2">
      <c r="A2999" s="11" t="str">
        <f t="shared" si="58"/>
        <v>PALM ISLAND2005</v>
      </c>
      <c r="B2999" s="95" t="s">
        <v>94</v>
      </c>
      <c r="C2999" s="88">
        <v>2005</v>
      </c>
      <c r="E2999" s="15">
        <v>2230</v>
      </c>
      <c r="F2999" s="15">
        <v>2232</v>
      </c>
      <c r="G2999" s="15">
        <v>4462</v>
      </c>
      <c r="H2999" s="90">
        <v>0</v>
      </c>
      <c r="I2999" s="90">
        <v>0</v>
      </c>
      <c r="J2999" s="15">
        <v>0</v>
      </c>
      <c r="K2999" s="15">
        <v>2230</v>
      </c>
      <c r="L2999" s="15">
        <v>2232</v>
      </c>
      <c r="M2999" s="15">
        <v>4462</v>
      </c>
      <c r="O2999" s="13"/>
      <c r="P2999" s="13"/>
    </row>
    <row r="3000" spans="1:16" ht="12.9" customHeight="1" x14ac:dyDescent="0.2">
      <c r="A3000" s="11" t="str">
        <f t="shared" si="58"/>
        <v>PALM ISLAND2006</v>
      </c>
      <c r="B3000" s="3" t="s">
        <v>94</v>
      </c>
      <c r="C3000" s="12">
        <v>2006</v>
      </c>
      <c r="E3000" s="13">
        <v>1861</v>
      </c>
      <c r="F3000" s="13">
        <v>1861</v>
      </c>
      <c r="G3000" s="13">
        <v>3722</v>
      </c>
      <c r="H3000" s="13">
        <v>0</v>
      </c>
      <c r="I3000" s="13">
        <v>0</v>
      </c>
      <c r="J3000" s="13">
        <v>0</v>
      </c>
      <c r="K3000" s="15">
        <v>1861</v>
      </c>
      <c r="L3000" s="15">
        <v>1861</v>
      </c>
      <c r="M3000" s="15">
        <v>3722</v>
      </c>
      <c r="O3000" s="13"/>
      <c r="P3000" s="13"/>
    </row>
    <row r="3001" spans="1:16" ht="12.9" customHeight="1" x14ac:dyDescent="0.2">
      <c r="A3001" s="11" t="str">
        <f t="shared" si="58"/>
        <v>PALM ISLAND2007</v>
      </c>
      <c r="B3001" s="3" t="s">
        <v>94</v>
      </c>
      <c r="C3001" s="12">
        <v>2007</v>
      </c>
      <c r="E3001" s="13">
        <v>1158</v>
      </c>
      <c r="F3001" s="13">
        <v>1158</v>
      </c>
      <c r="G3001" s="13">
        <v>2316</v>
      </c>
      <c r="H3001" s="13">
        <v>0</v>
      </c>
      <c r="I3001" s="13">
        <v>0</v>
      </c>
      <c r="J3001" s="13">
        <v>0</v>
      </c>
      <c r="K3001" s="15">
        <v>1158</v>
      </c>
      <c r="L3001" s="15">
        <v>1158</v>
      </c>
      <c r="M3001" s="15">
        <v>2316</v>
      </c>
      <c r="O3001" s="13"/>
      <c r="P3001" s="13"/>
    </row>
    <row r="3002" spans="1:16" ht="12.9" customHeight="1" x14ac:dyDescent="0.2">
      <c r="A3002" s="11" t="str">
        <f t="shared" si="58"/>
        <v>PALM ISLAND2008</v>
      </c>
      <c r="B3002" s="93" t="s">
        <v>94</v>
      </c>
      <c r="C3002" s="12">
        <v>2008</v>
      </c>
      <c r="E3002" s="94">
        <v>927</v>
      </c>
      <c r="F3002" s="94">
        <v>928</v>
      </c>
      <c r="G3002" s="94">
        <v>1855</v>
      </c>
      <c r="H3002" s="94">
        <v>0</v>
      </c>
      <c r="I3002" s="94">
        <v>0</v>
      </c>
      <c r="J3002" s="94">
        <v>0</v>
      </c>
      <c r="K3002" s="15">
        <v>927</v>
      </c>
      <c r="L3002" s="15">
        <v>928</v>
      </c>
      <c r="M3002" s="15">
        <v>1855</v>
      </c>
      <c r="O3002" s="13"/>
      <c r="P3002" s="13"/>
    </row>
    <row r="3003" spans="1:16" ht="12.9" customHeight="1" x14ac:dyDescent="0.2">
      <c r="A3003" s="11" t="str">
        <f t="shared" si="58"/>
        <v>PALM ISLAND2009</v>
      </c>
      <c r="B3003" s="3" t="s">
        <v>94</v>
      </c>
      <c r="C3003" s="12">
        <v>2009</v>
      </c>
      <c r="E3003" s="13">
        <v>1922</v>
      </c>
      <c r="F3003" s="13">
        <v>1922</v>
      </c>
      <c r="G3003" s="13">
        <v>3844</v>
      </c>
      <c r="H3003" s="13">
        <v>0</v>
      </c>
      <c r="I3003" s="13">
        <v>0</v>
      </c>
      <c r="J3003" s="13">
        <v>0</v>
      </c>
      <c r="K3003" s="15">
        <v>1922</v>
      </c>
      <c r="L3003" s="15">
        <v>1922</v>
      </c>
      <c r="M3003" s="15">
        <v>3844</v>
      </c>
      <c r="O3003" s="13"/>
      <c r="P3003" s="13"/>
    </row>
    <row r="3004" spans="1:16" ht="12.9" customHeight="1" x14ac:dyDescent="0.2">
      <c r="A3004" s="11" t="str">
        <f t="shared" si="58"/>
        <v>PALM ISLAND2010</v>
      </c>
      <c r="B3004" s="95" t="s">
        <v>94</v>
      </c>
      <c r="C3004" s="88">
        <v>2010</v>
      </c>
      <c r="D3004" s="89"/>
      <c r="E3004" s="15">
        <v>2506</v>
      </c>
      <c r="F3004" s="15">
        <v>2512</v>
      </c>
      <c r="G3004" s="15">
        <v>5018</v>
      </c>
      <c r="H3004" s="90">
        <v>0</v>
      </c>
      <c r="I3004" s="90">
        <v>0</v>
      </c>
      <c r="J3004" s="15">
        <v>0</v>
      </c>
      <c r="K3004" s="15">
        <v>2506</v>
      </c>
      <c r="L3004" s="15">
        <v>2512</v>
      </c>
      <c r="M3004" s="15">
        <v>5018</v>
      </c>
      <c r="O3004" s="13"/>
      <c r="P3004" s="13"/>
    </row>
    <row r="3005" spans="1:16" ht="12.9" customHeight="1" x14ac:dyDescent="0.2">
      <c r="A3005" s="11" t="str">
        <f t="shared" si="58"/>
        <v>PALM ISLAND2011</v>
      </c>
      <c r="B3005" s="3" t="s">
        <v>94</v>
      </c>
      <c r="C3005" s="12">
        <v>2011</v>
      </c>
      <c r="E3005" s="13">
        <v>2983</v>
      </c>
      <c r="F3005" s="13">
        <v>3001</v>
      </c>
      <c r="G3005" s="13">
        <v>5984</v>
      </c>
      <c r="H3005" s="13">
        <v>0</v>
      </c>
      <c r="I3005" s="13">
        <v>0</v>
      </c>
      <c r="J3005" s="13">
        <v>0</v>
      </c>
      <c r="K3005" s="15">
        <v>2983</v>
      </c>
      <c r="L3005" s="15">
        <v>3001</v>
      </c>
      <c r="M3005" s="15">
        <v>5984</v>
      </c>
      <c r="O3005" s="13"/>
      <c r="P3005" s="13"/>
    </row>
    <row r="3006" spans="1:16" ht="12.9" customHeight="1" x14ac:dyDescent="0.2">
      <c r="A3006" s="11" t="str">
        <f t="shared" si="58"/>
        <v>PALM ISLAND2012</v>
      </c>
      <c r="B3006" s="3" t="s">
        <v>94</v>
      </c>
      <c r="C3006" s="12">
        <v>2012</v>
      </c>
      <c r="E3006" s="13">
        <v>2911</v>
      </c>
      <c r="F3006" s="13">
        <v>2912</v>
      </c>
      <c r="G3006" s="13">
        <v>5823</v>
      </c>
      <c r="H3006" s="13">
        <v>0</v>
      </c>
      <c r="I3006" s="13">
        <v>0</v>
      </c>
      <c r="J3006" s="13">
        <v>0</v>
      </c>
      <c r="K3006" s="15">
        <v>2911</v>
      </c>
      <c r="L3006" s="15">
        <v>2912</v>
      </c>
      <c r="M3006" s="15">
        <v>5823</v>
      </c>
      <c r="O3006" s="13"/>
      <c r="P3006" s="13"/>
    </row>
    <row r="3007" spans="1:16" ht="12.9" customHeight="1" x14ac:dyDescent="0.2">
      <c r="A3007" s="11" t="str">
        <f t="shared" si="58"/>
        <v>PALM ISLAND2013</v>
      </c>
      <c r="B3007" s="3" t="s">
        <v>94</v>
      </c>
      <c r="C3007" s="12">
        <v>2013</v>
      </c>
      <c r="E3007" s="13">
        <v>2551</v>
      </c>
      <c r="F3007" s="13">
        <v>2528</v>
      </c>
      <c r="G3007" s="13">
        <v>5079</v>
      </c>
      <c r="H3007" s="13">
        <v>0</v>
      </c>
      <c r="I3007" s="13">
        <v>0</v>
      </c>
      <c r="J3007" s="13">
        <v>0</v>
      </c>
      <c r="K3007" s="15">
        <v>2551</v>
      </c>
      <c r="L3007" s="15">
        <v>2528</v>
      </c>
      <c r="M3007" s="15">
        <v>5079</v>
      </c>
      <c r="O3007" s="13"/>
      <c r="P3007" s="13"/>
    </row>
    <row r="3008" spans="1:16" ht="12.9" customHeight="1" x14ac:dyDescent="0.2">
      <c r="A3008" s="11" t="str">
        <f t="shared" si="58"/>
        <v>PALM ISLAND2014</v>
      </c>
      <c r="B3008" s="95" t="s">
        <v>94</v>
      </c>
      <c r="C3008" s="88">
        <v>2014</v>
      </c>
      <c r="D3008" s="89"/>
      <c r="E3008" s="15">
        <v>2378</v>
      </c>
      <c r="F3008" s="15">
        <v>2362</v>
      </c>
      <c r="G3008" s="15">
        <v>4740</v>
      </c>
      <c r="H3008" s="90">
        <v>0</v>
      </c>
      <c r="I3008" s="90">
        <v>0</v>
      </c>
      <c r="J3008" s="15">
        <v>0</v>
      </c>
      <c r="K3008" s="15">
        <v>2378</v>
      </c>
      <c r="L3008" s="15">
        <v>2362</v>
      </c>
      <c r="M3008" s="15">
        <v>4740</v>
      </c>
      <c r="O3008" s="13"/>
      <c r="P3008" s="13"/>
    </row>
    <row r="3009" spans="1:16" ht="12.9" customHeight="1" x14ac:dyDescent="0.2">
      <c r="A3009" s="11" t="str">
        <f t="shared" si="58"/>
        <v>PALM ISLAND2015</v>
      </c>
      <c r="B3009" s="3" t="s">
        <v>94</v>
      </c>
      <c r="C3009" s="12">
        <v>2015</v>
      </c>
      <c r="E3009" s="13">
        <v>2497</v>
      </c>
      <c r="F3009" s="13">
        <v>2497</v>
      </c>
      <c r="G3009" s="13">
        <v>4994</v>
      </c>
      <c r="H3009" s="13">
        <v>0</v>
      </c>
      <c r="I3009" s="13">
        <v>0</v>
      </c>
      <c r="J3009" s="13">
        <v>0</v>
      </c>
      <c r="K3009" s="15">
        <v>2497</v>
      </c>
      <c r="L3009" s="15">
        <v>2497</v>
      </c>
      <c r="M3009" s="15">
        <v>4994</v>
      </c>
      <c r="O3009" s="13"/>
      <c r="P3009" s="13"/>
    </row>
    <row r="3010" spans="1:16" ht="12.9" customHeight="1" x14ac:dyDescent="0.2">
      <c r="A3010" s="11" t="str">
        <f t="shared" si="58"/>
        <v>PALM ISLAND2016</v>
      </c>
      <c r="B3010" s="95" t="s">
        <v>94</v>
      </c>
      <c r="C3010" s="88">
        <v>2016</v>
      </c>
      <c r="D3010" s="89"/>
      <c r="E3010" s="15">
        <v>2590</v>
      </c>
      <c r="F3010" s="15">
        <v>2589</v>
      </c>
      <c r="G3010" s="15">
        <v>5179</v>
      </c>
      <c r="H3010" s="90">
        <v>0</v>
      </c>
      <c r="I3010" s="90">
        <v>0</v>
      </c>
      <c r="J3010" s="15">
        <v>0</v>
      </c>
      <c r="K3010" s="15">
        <v>2590</v>
      </c>
      <c r="L3010" s="15">
        <v>2589</v>
      </c>
      <c r="M3010" s="15">
        <v>5179</v>
      </c>
      <c r="O3010" s="13"/>
      <c r="P3010" s="13"/>
    </row>
    <row r="3011" spans="1:16" ht="12.9" customHeight="1" x14ac:dyDescent="0.2">
      <c r="A3011" s="11" t="str">
        <f t="shared" si="58"/>
        <v>PALM ISLAND2017</v>
      </c>
      <c r="B3011" s="3" t="s">
        <v>94</v>
      </c>
      <c r="C3011" s="12">
        <v>2017</v>
      </c>
      <c r="E3011" s="13">
        <v>2583</v>
      </c>
      <c r="F3011" s="13">
        <v>2551</v>
      </c>
      <c r="G3011" s="13">
        <v>5134</v>
      </c>
      <c r="H3011" s="13">
        <v>0</v>
      </c>
      <c r="I3011" s="13">
        <v>0</v>
      </c>
      <c r="J3011" s="13">
        <v>0</v>
      </c>
      <c r="K3011" s="15">
        <v>2583</v>
      </c>
      <c r="L3011" s="15">
        <v>2551</v>
      </c>
      <c r="M3011" s="15">
        <v>5134</v>
      </c>
      <c r="O3011" s="13"/>
      <c r="P3011" s="13"/>
    </row>
    <row r="3012" spans="1:16" ht="12.9" customHeight="1" x14ac:dyDescent="0.2">
      <c r="A3012" s="11" t="str">
        <f t="shared" si="58"/>
        <v>PALM ISLAND2018</v>
      </c>
      <c r="B3012" s="95" t="s">
        <v>94</v>
      </c>
      <c r="C3012" s="88">
        <v>2018</v>
      </c>
      <c r="D3012" s="89"/>
      <c r="E3012" s="15">
        <v>2622</v>
      </c>
      <c r="F3012" s="15">
        <v>2597</v>
      </c>
      <c r="G3012" s="15">
        <v>5219</v>
      </c>
      <c r="H3012" s="90">
        <v>0</v>
      </c>
      <c r="I3012" s="90">
        <v>0</v>
      </c>
      <c r="J3012" s="15">
        <v>0</v>
      </c>
      <c r="K3012" s="15">
        <v>2622</v>
      </c>
      <c r="L3012" s="15">
        <v>2597</v>
      </c>
      <c r="M3012" s="15">
        <v>5219</v>
      </c>
      <c r="O3012" s="13"/>
      <c r="P3012" s="13"/>
    </row>
    <row r="3013" spans="1:16" ht="12.9" customHeight="1" x14ac:dyDescent="0.2">
      <c r="A3013" s="11" t="str">
        <f t="shared" si="58"/>
        <v>PALM ISLAND2019</v>
      </c>
      <c r="B3013" s="95" t="s">
        <v>94</v>
      </c>
      <c r="C3013" s="88">
        <v>2019</v>
      </c>
      <c r="D3013" s="89"/>
      <c r="E3013" s="15">
        <v>2592</v>
      </c>
      <c r="F3013" s="15">
        <v>2553</v>
      </c>
      <c r="G3013" s="15">
        <v>5145</v>
      </c>
      <c r="H3013" s="90">
        <v>0</v>
      </c>
      <c r="I3013" s="90">
        <v>0</v>
      </c>
      <c r="J3013" s="15">
        <v>0</v>
      </c>
      <c r="K3013" s="15">
        <v>2592</v>
      </c>
      <c r="L3013" s="15">
        <v>2553</v>
      </c>
      <c r="M3013" s="15">
        <v>5145</v>
      </c>
      <c r="O3013" s="13"/>
      <c r="P3013" s="13"/>
    </row>
    <row r="3014" spans="1:16" ht="12.9" customHeight="1" x14ac:dyDescent="0.2">
      <c r="A3014" s="11" t="str">
        <f t="shared" si="58"/>
        <v>PALM ISLAND2020</v>
      </c>
      <c r="B3014" s="3" t="s">
        <v>94</v>
      </c>
      <c r="C3014" s="12">
        <v>2020</v>
      </c>
      <c r="E3014" s="13">
        <v>2092</v>
      </c>
      <c r="F3014" s="13">
        <v>2065</v>
      </c>
      <c r="G3014" s="13">
        <v>4157</v>
      </c>
      <c r="H3014" s="13">
        <v>0</v>
      </c>
      <c r="I3014" s="13">
        <v>0</v>
      </c>
      <c r="J3014" s="13">
        <v>0</v>
      </c>
      <c r="K3014" s="15">
        <v>2092</v>
      </c>
      <c r="L3014" s="15">
        <v>2065</v>
      </c>
      <c r="M3014" s="15">
        <v>4157</v>
      </c>
      <c r="O3014" s="13"/>
      <c r="P3014" s="13"/>
    </row>
    <row r="3015" spans="1:16" ht="12.9" customHeight="1" x14ac:dyDescent="0.2">
      <c r="A3015" s="11" t="str">
        <f t="shared" si="58"/>
        <v>PALM ISLAND2021</v>
      </c>
      <c r="B3015" s="3" t="s">
        <v>94</v>
      </c>
      <c r="C3015" s="12">
        <v>2021</v>
      </c>
      <c r="E3015" s="13">
        <v>2406</v>
      </c>
      <c r="F3015" s="13">
        <v>2377</v>
      </c>
      <c r="G3015" s="13">
        <v>4783</v>
      </c>
      <c r="H3015" s="13">
        <v>0</v>
      </c>
      <c r="I3015" s="13">
        <v>0</v>
      </c>
      <c r="J3015" s="13">
        <v>0</v>
      </c>
      <c r="K3015" s="15">
        <v>2406</v>
      </c>
      <c r="L3015" s="15">
        <v>2377</v>
      </c>
      <c r="M3015" s="15">
        <v>4783</v>
      </c>
      <c r="O3015" s="13"/>
      <c r="P3015" s="13"/>
    </row>
    <row r="3016" spans="1:16" ht="12.9" customHeight="1" x14ac:dyDescent="0.2">
      <c r="A3016" s="11" t="str">
        <f t="shared" si="58"/>
        <v>PALM ISLAND2022</v>
      </c>
      <c r="B3016" s="3" t="s">
        <v>94</v>
      </c>
      <c r="C3016" s="12">
        <v>2022</v>
      </c>
      <c r="E3016" s="13">
        <v>2432</v>
      </c>
      <c r="F3016" s="13">
        <v>2419</v>
      </c>
      <c r="G3016" s="13">
        <v>4851</v>
      </c>
      <c r="H3016" s="13">
        <v>0</v>
      </c>
      <c r="I3016" s="13">
        <v>0</v>
      </c>
      <c r="J3016" s="13">
        <v>0</v>
      </c>
      <c r="K3016" s="15">
        <v>2432</v>
      </c>
      <c r="L3016" s="15">
        <v>2419</v>
      </c>
      <c r="M3016" s="15">
        <v>4851</v>
      </c>
      <c r="O3016" s="13"/>
      <c r="P3016" s="13"/>
    </row>
    <row r="3017" spans="1:16" ht="12.9" customHeight="1" x14ac:dyDescent="0.2">
      <c r="A3017" s="11" t="str">
        <f t="shared" si="58"/>
        <v>PALM ISLAND2023</v>
      </c>
      <c r="B3017" s="93" t="s">
        <v>94</v>
      </c>
      <c r="C3017" s="88">
        <v>2023</v>
      </c>
      <c r="D3017" s="89"/>
      <c r="E3017" s="15">
        <v>2423</v>
      </c>
      <c r="F3017" s="15">
        <v>2429</v>
      </c>
      <c r="G3017" s="15">
        <v>4852</v>
      </c>
      <c r="H3017" s="15">
        <v>0</v>
      </c>
      <c r="I3017" s="15">
        <v>0</v>
      </c>
      <c r="J3017" s="15">
        <v>0</v>
      </c>
      <c r="K3017" s="15">
        <v>2423</v>
      </c>
      <c r="L3017" s="15">
        <v>2429</v>
      </c>
      <c r="M3017" s="15">
        <v>4852</v>
      </c>
      <c r="O3017" s="13"/>
      <c r="P3017" s="13"/>
    </row>
    <row r="3018" spans="1:16" ht="12.9" customHeight="1" x14ac:dyDescent="0.2">
      <c r="A3018" s="11" t="str">
        <f t="shared" si="58"/>
        <v>PALM ISLAND2024</v>
      </c>
      <c r="B3018" s="3" t="s">
        <v>94</v>
      </c>
      <c r="C3018" s="12">
        <v>2024</v>
      </c>
      <c r="E3018" s="13">
        <v>2272</v>
      </c>
      <c r="F3018" s="13">
        <v>2256</v>
      </c>
      <c r="G3018" s="13">
        <v>4528</v>
      </c>
      <c r="H3018" s="13">
        <v>0</v>
      </c>
      <c r="I3018" s="13">
        <v>0</v>
      </c>
      <c r="J3018" s="13">
        <v>0</v>
      </c>
      <c r="K3018" s="15">
        <v>2272</v>
      </c>
      <c r="L3018" s="15">
        <v>2256</v>
      </c>
      <c r="M3018" s="15">
        <v>4528</v>
      </c>
      <c r="O3018" s="13"/>
      <c r="P3018" s="13"/>
    </row>
    <row r="3019" spans="1:16" ht="12.9" customHeight="1" x14ac:dyDescent="0.2">
      <c r="A3019" s="11" t="str">
        <f t="shared" si="58"/>
        <v>PARABURDOO1985</v>
      </c>
      <c r="B3019" s="3" t="s">
        <v>31</v>
      </c>
      <c r="C3019" s="12">
        <v>1985</v>
      </c>
      <c r="E3019" s="13">
        <v>1061</v>
      </c>
      <c r="F3019" s="13">
        <v>1052</v>
      </c>
      <c r="G3019" s="13">
        <v>2113</v>
      </c>
      <c r="H3019" s="13">
        <v>0</v>
      </c>
      <c r="I3019" s="13">
        <v>0</v>
      </c>
      <c r="J3019" s="13">
        <v>0</v>
      </c>
      <c r="K3019" s="15">
        <v>1061</v>
      </c>
      <c r="L3019" s="15">
        <v>1052</v>
      </c>
      <c r="M3019" s="15">
        <v>2113</v>
      </c>
      <c r="O3019" s="13"/>
      <c r="P3019" s="13"/>
    </row>
    <row r="3020" spans="1:16" ht="12.9" customHeight="1" x14ac:dyDescent="0.2">
      <c r="A3020" s="11" t="str">
        <f t="shared" si="58"/>
        <v>PARABURDOO1986</v>
      </c>
      <c r="B3020" s="95" t="s">
        <v>31</v>
      </c>
      <c r="C3020" s="88">
        <v>1986</v>
      </c>
      <c r="D3020" s="89"/>
      <c r="E3020" s="15">
        <v>739</v>
      </c>
      <c r="F3020" s="15">
        <v>736</v>
      </c>
      <c r="G3020" s="15">
        <v>1475</v>
      </c>
      <c r="H3020" s="90">
        <v>0</v>
      </c>
      <c r="I3020" s="90">
        <v>0</v>
      </c>
      <c r="J3020" s="15">
        <v>0</v>
      </c>
      <c r="K3020" s="15">
        <v>739</v>
      </c>
      <c r="L3020" s="15">
        <v>736</v>
      </c>
      <c r="M3020" s="15">
        <v>1475</v>
      </c>
      <c r="O3020" s="13"/>
      <c r="P3020" s="13"/>
    </row>
    <row r="3021" spans="1:16" ht="12.9" customHeight="1" x14ac:dyDescent="0.2">
      <c r="A3021" s="11" t="str">
        <f t="shared" si="58"/>
        <v>PARABURDOO1987</v>
      </c>
      <c r="B3021" s="3" t="s">
        <v>31</v>
      </c>
      <c r="C3021" s="12">
        <v>1987</v>
      </c>
      <c r="E3021" s="13">
        <v>703</v>
      </c>
      <c r="F3021" s="13">
        <v>713</v>
      </c>
      <c r="G3021" s="13">
        <v>1416</v>
      </c>
      <c r="H3021" s="13">
        <v>0</v>
      </c>
      <c r="I3021" s="13">
        <v>0</v>
      </c>
      <c r="J3021" s="13">
        <v>0</v>
      </c>
      <c r="K3021" s="15">
        <v>703</v>
      </c>
      <c r="L3021" s="15">
        <v>713</v>
      </c>
      <c r="M3021" s="15">
        <v>1416</v>
      </c>
      <c r="O3021" s="13"/>
      <c r="P3021" s="13"/>
    </row>
    <row r="3022" spans="1:16" ht="12.9" customHeight="1" x14ac:dyDescent="0.2">
      <c r="A3022" s="11" t="str">
        <f t="shared" si="58"/>
        <v>PARABURDOO1988</v>
      </c>
      <c r="B3022" s="3" t="s">
        <v>31</v>
      </c>
      <c r="C3022" s="12">
        <v>1988</v>
      </c>
      <c r="E3022" s="13">
        <v>757</v>
      </c>
      <c r="F3022" s="13">
        <v>759</v>
      </c>
      <c r="G3022" s="13">
        <v>1516</v>
      </c>
      <c r="H3022" s="13">
        <v>0</v>
      </c>
      <c r="I3022" s="13">
        <v>0</v>
      </c>
      <c r="J3022" s="13">
        <v>0</v>
      </c>
      <c r="K3022" s="15">
        <v>757</v>
      </c>
      <c r="L3022" s="15">
        <v>759</v>
      </c>
      <c r="M3022" s="15">
        <v>1516</v>
      </c>
      <c r="O3022" s="13"/>
      <c r="P3022" s="13"/>
    </row>
    <row r="3023" spans="1:16" ht="12.9" customHeight="1" x14ac:dyDescent="0.2">
      <c r="A3023" s="11" t="str">
        <f t="shared" si="58"/>
        <v>PARABURDOO1989</v>
      </c>
      <c r="B3023" s="95" t="s">
        <v>31</v>
      </c>
      <c r="C3023" s="88">
        <v>1989</v>
      </c>
      <c r="D3023" s="89"/>
      <c r="E3023" s="15">
        <v>556</v>
      </c>
      <c r="F3023" s="15">
        <v>555</v>
      </c>
      <c r="G3023" s="15">
        <v>1111</v>
      </c>
      <c r="H3023" s="90">
        <v>0</v>
      </c>
      <c r="I3023" s="90">
        <v>0</v>
      </c>
      <c r="J3023" s="15">
        <v>0</v>
      </c>
      <c r="K3023" s="15">
        <v>556</v>
      </c>
      <c r="L3023" s="15">
        <v>555</v>
      </c>
      <c r="M3023" s="15">
        <v>1111</v>
      </c>
      <c r="O3023" s="13"/>
      <c r="P3023" s="13"/>
    </row>
    <row r="3024" spans="1:16" ht="12.9" customHeight="1" x14ac:dyDescent="0.2">
      <c r="A3024" s="11" t="str">
        <f t="shared" si="58"/>
        <v>PARABURDOO1990</v>
      </c>
      <c r="B3024" s="3" t="s">
        <v>31</v>
      </c>
      <c r="C3024" s="12">
        <v>1990</v>
      </c>
      <c r="E3024" s="13">
        <v>647</v>
      </c>
      <c r="F3024" s="13">
        <v>647</v>
      </c>
      <c r="G3024" s="13">
        <v>1294</v>
      </c>
      <c r="H3024" s="13">
        <v>0</v>
      </c>
      <c r="I3024" s="13">
        <v>0</v>
      </c>
      <c r="J3024" s="13">
        <v>0</v>
      </c>
      <c r="K3024" s="15">
        <v>647</v>
      </c>
      <c r="L3024" s="15">
        <v>647</v>
      </c>
      <c r="M3024" s="15">
        <v>1294</v>
      </c>
      <c r="O3024" s="13"/>
      <c r="P3024" s="13"/>
    </row>
    <row r="3025" spans="1:16" ht="12.9" customHeight="1" x14ac:dyDescent="0.2">
      <c r="A3025" s="11" t="str">
        <f t="shared" si="58"/>
        <v>PARABURDOO1991</v>
      </c>
      <c r="B3025" s="3" t="s">
        <v>31</v>
      </c>
      <c r="C3025" s="12">
        <v>1991</v>
      </c>
      <c r="E3025" s="13">
        <v>638</v>
      </c>
      <c r="F3025" s="13">
        <v>638</v>
      </c>
      <c r="G3025" s="13">
        <v>1276</v>
      </c>
      <c r="H3025" s="13">
        <v>0</v>
      </c>
      <c r="I3025" s="13">
        <v>0</v>
      </c>
      <c r="J3025" s="13">
        <v>0</v>
      </c>
      <c r="K3025" s="15">
        <v>638</v>
      </c>
      <c r="L3025" s="15">
        <v>638</v>
      </c>
      <c r="M3025" s="15">
        <v>1276</v>
      </c>
      <c r="O3025" s="13"/>
      <c r="P3025" s="13"/>
    </row>
    <row r="3026" spans="1:16" ht="12.9" customHeight="1" x14ac:dyDescent="0.2">
      <c r="A3026" s="11" t="str">
        <f t="shared" si="58"/>
        <v>PARABURDOO1992</v>
      </c>
      <c r="B3026" s="95" t="s">
        <v>31</v>
      </c>
      <c r="C3026" s="88">
        <v>1992</v>
      </c>
      <c r="D3026" s="89"/>
      <c r="E3026" s="15">
        <v>667</v>
      </c>
      <c r="F3026" s="15">
        <v>668</v>
      </c>
      <c r="G3026" s="15">
        <v>1335</v>
      </c>
      <c r="H3026" s="90">
        <v>0</v>
      </c>
      <c r="I3026" s="90">
        <v>0</v>
      </c>
      <c r="J3026" s="15">
        <v>0</v>
      </c>
      <c r="K3026" s="15">
        <v>667</v>
      </c>
      <c r="L3026" s="15">
        <v>668</v>
      </c>
      <c r="M3026" s="15">
        <v>1335</v>
      </c>
      <c r="O3026" s="13"/>
      <c r="P3026" s="13"/>
    </row>
    <row r="3027" spans="1:16" ht="12.9" customHeight="1" x14ac:dyDescent="0.2">
      <c r="A3027" s="11" t="str">
        <f t="shared" si="58"/>
        <v>PARABURDOO1993</v>
      </c>
      <c r="B3027" s="3" t="s">
        <v>31</v>
      </c>
      <c r="C3027" s="12">
        <v>1993</v>
      </c>
      <c r="E3027" s="13">
        <v>639</v>
      </c>
      <c r="F3027" s="13">
        <v>642</v>
      </c>
      <c r="G3027" s="13">
        <v>1281</v>
      </c>
      <c r="H3027" s="13">
        <v>0</v>
      </c>
      <c r="I3027" s="13">
        <v>0</v>
      </c>
      <c r="J3027" s="13">
        <v>0</v>
      </c>
      <c r="K3027" s="15">
        <v>639</v>
      </c>
      <c r="L3027" s="15">
        <v>642</v>
      </c>
      <c r="M3027" s="15">
        <v>1281</v>
      </c>
      <c r="O3027" s="13"/>
      <c r="P3027" s="13"/>
    </row>
    <row r="3028" spans="1:16" ht="12.9" customHeight="1" x14ac:dyDescent="0.2">
      <c r="A3028" s="11" t="str">
        <f t="shared" si="58"/>
        <v>PARABURDOO1994</v>
      </c>
      <c r="B3028" s="93" t="s">
        <v>31</v>
      </c>
      <c r="C3028" s="88">
        <v>1994</v>
      </c>
      <c r="D3028" s="89"/>
      <c r="E3028" s="15">
        <v>649</v>
      </c>
      <c r="F3028" s="15">
        <v>649</v>
      </c>
      <c r="G3028" s="15">
        <v>1298</v>
      </c>
      <c r="H3028" s="15">
        <v>0</v>
      </c>
      <c r="I3028" s="15">
        <v>0</v>
      </c>
      <c r="J3028" s="15">
        <v>0</v>
      </c>
      <c r="K3028" s="15">
        <v>649</v>
      </c>
      <c r="L3028" s="15">
        <v>649</v>
      </c>
      <c r="M3028" s="15">
        <v>1298</v>
      </c>
      <c r="O3028" s="13"/>
      <c r="P3028" s="13"/>
    </row>
    <row r="3029" spans="1:16" ht="12.9" customHeight="1" x14ac:dyDescent="0.2">
      <c r="A3029" s="11" t="str">
        <f t="shared" si="58"/>
        <v>PARABURDOO1995</v>
      </c>
      <c r="B3029" s="95" t="s">
        <v>31</v>
      </c>
      <c r="C3029" s="88">
        <v>1995</v>
      </c>
      <c r="D3029" s="89"/>
      <c r="E3029" s="15">
        <v>682</v>
      </c>
      <c r="F3029" s="15">
        <v>679</v>
      </c>
      <c r="G3029" s="15">
        <v>1361</v>
      </c>
      <c r="H3029" s="90">
        <v>0</v>
      </c>
      <c r="I3029" s="90">
        <v>0</v>
      </c>
      <c r="J3029" s="15">
        <v>0</v>
      </c>
      <c r="K3029" s="15">
        <v>682</v>
      </c>
      <c r="L3029" s="15">
        <v>679</v>
      </c>
      <c r="M3029" s="15">
        <v>1361</v>
      </c>
      <c r="O3029" s="13"/>
      <c r="P3029" s="13"/>
    </row>
    <row r="3030" spans="1:16" ht="12.9" customHeight="1" x14ac:dyDescent="0.2">
      <c r="A3030" s="11" t="str">
        <f t="shared" si="58"/>
        <v>PARABURDOO1996</v>
      </c>
      <c r="B3030" s="3" t="s">
        <v>31</v>
      </c>
      <c r="C3030" s="12">
        <v>1996</v>
      </c>
      <c r="E3030" s="13">
        <v>642</v>
      </c>
      <c r="F3030" s="13">
        <v>641</v>
      </c>
      <c r="G3030" s="13">
        <v>1283</v>
      </c>
      <c r="H3030" s="13">
        <v>0</v>
      </c>
      <c r="I3030" s="13">
        <v>0</v>
      </c>
      <c r="J3030" s="13">
        <v>0</v>
      </c>
      <c r="K3030" s="15">
        <v>642</v>
      </c>
      <c r="L3030" s="15">
        <v>641</v>
      </c>
      <c r="M3030" s="15">
        <v>1283</v>
      </c>
      <c r="O3030" s="13"/>
      <c r="P3030" s="13"/>
    </row>
    <row r="3031" spans="1:16" ht="12.9" customHeight="1" x14ac:dyDescent="0.2">
      <c r="A3031" s="11" t="str">
        <f t="shared" si="58"/>
        <v>PARABURDOO1997</v>
      </c>
      <c r="B3031" s="3" t="s">
        <v>31</v>
      </c>
      <c r="C3031" s="12">
        <v>1997</v>
      </c>
      <c r="E3031" s="13">
        <v>629</v>
      </c>
      <c r="F3031" s="13">
        <v>625</v>
      </c>
      <c r="G3031" s="13">
        <v>1254</v>
      </c>
      <c r="H3031" s="13">
        <v>0</v>
      </c>
      <c r="I3031" s="13">
        <v>0</v>
      </c>
      <c r="J3031" s="13">
        <v>0</v>
      </c>
      <c r="K3031" s="15">
        <v>629</v>
      </c>
      <c r="L3031" s="15">
        <v>625</v>
      </c>
      <c r="M3031" s="15">
        <v>1254</v>
      </c>
      <c r="O3031" s="13"/>
      <c r="P3031" s="13"/>
    </row>
    <row r="3032" spans="1:16" ht="12.9" customHeight="1" x14ac:dyDescent="0.2">
      <c r="A3032" s="11" t="str">
        <f t="shared" si="58"/>
        <v>PARABURDOO1998</v>
      </c>
      <c r="B3032" s="3" t="s">
        <v>31</v>
      </c>
      <c r="C3032" s="12">
        <v>1998</v>
      </c>
      <c r="E3032" s="13">
        <v>600</v>
      </c>
      <c r="F3032" s="13">
        <v>599</v>
      </c>
      <c r="G3032" s="13">
        <v>1199</v>
      </c>
      <c r="H3032" s="13">
        <v>0</v>
      </c>
      <c r="I3032" s="13">
        <v>0</v>
      </c>
      <c r="J3032" s="13">
        <v>0</v>
      </c>
      <c r="K3032" s="15">
        <v>600</v>
      </c>
      <c r="L3032" s="15">
        <v>599</v>
      </c>
      <c r="M3032" s="15">
        <v>1199</v>
      </c>
      <c r="O3032" s="13"/>
      <c r="P3032" s="13"/>
    </row>
    <row r="3033" spans="1:16" ht="12.9" customHeight="1" x14ac:dyDescent="0.2">
      <c r="A3033" s="11" t="str">
        <f t="shared" si="58"/>
        <v>PARABURDOO1999</v>
      </c>
      <c r="B3033" s="3" t="s">
        <v>31</v>
      </c>
      <c r="C3033" s="12">
        <v>1999</v>
      </c>
      <c r="E3033" s="13">
        <v>573</v>
      </c>
      <c r="F3033" s="13">
        <v>573</v>
      </c>
      <c r="G3033" s="13">
        <v>1146</v>
      </c>
      <c r="H3033" s="13">
        <v>0</v>
      </c>
      <c r="I3033" s="13">
        <v>0</v>
      </c>
      <c r="J3033" s="13">
        <v>0</v>
      </c>
      <c r="K3033" s="15">
        <v>573</v>
      </c>
      <c r="L3033" s="15">
        <v>573</v>
      </c>
      <c r="M3033" s="15">
        <v>1146</v>
      </c>
      <c r="O3033" s="13"/>
      <c r="P3033" s="13"/>
    </row>
    <row r="3034" spans="1:16" ht="12.9" customHeight="1" x14ac:dyDescent="0.2">
      <c r="A3034" s="11" t="str">
        <f t="shared" si="58"/>
        <v>PARABURDOO2000</v>
      </c>
      <c r="B3034" s="3" t="s">
        <v>31</v>
      </c>
      <c r="C3034" s="12">
        <v>2000</v>
      </c>
      <c r="E3034" s="13">
        <v>575</v>
      </c>
      <c r="F3034" s="13">
        <v>574</v>
      </c>
      <c r="G3034" s="13">
        <v>1149</v>
      </c>
      <c r="H3034" s="13">
        <v>0</v>
      </c>
      <c r="I3034" s="13">
        <v>0</v>
      </c>
      <c r="J3034" s="13">
        <v>0</v>
      </c>
      <c r="K3034" s="15">
        <v>575</v>
      </c>
      <c r="L3034" s="15">
        <v>574</v>
      </c>
      <c r="M3034" s="15">
        <v>1149</v>
      </c>
      <c r="O3034" s="13"/>
      <c r="P3034" s="13"/>
    </row>
    <row r="3035" spans="1:16" ht="12.9" customHeight="1" x14ac:dyDescent="0.2">
      <c r="A3035" s="11" t="str">
        <f t="shared" si="58"/>
        <v>PARABURDOO2001</v>
      </c>
      <c r="B3035" s="3" t="s">
        <v>31</v>
      </c>
      <c r="C3035" s="12">
        <v>2001</v>
      </c>
      <c r="E3035" s="13">
        <v>583</v>
      </c>
      <c r="F3035" s="13">
        <v>582</v>
      </c>
      <c r="G3035" s="13">
        <v>1165</v>
      </c>
      <c r="H3035" s="13">
        <v>0</v>
      </c>
      <c r="I3035" s="13">
        <v>0</v>
      </c>
      <c r="J3035" s="13">
        <v>0</v>
      </c>
      <c r="K3035" s="15">
        <v>583</v>
      </c>
      <c r="L3035" s="15">
        <v>582</v>
      </c>
      <c r="M3035" s="15">
        <v>1165</v>
      </c>
      <c r="O3035" s="13"/>
      <c r="P3035" s="13"/>
    </row>
    <row r="3036" spans="1:16" ht="12.9" customHeight="1" x14ac:dyDescent="0.2">
      <c r="A3036" s="11" t="str">
        <f t="shared" si="58"/>
        <v>PARABURDOO2002</v>
      </c>
      <c r="B3036" s="95" t="s">
        <v>31</v>
      </c>
      <c r="C3036" s="88">
        <v>2002</v>
      </c>
      <c r="D3036" s="89"/>
      <c r="E3036" s="15">
        <v>627</v>
      </c>
      <c r="F3036" s="15">
        <v>627</v>
      </c>
      <c r="G3036" s="15">
        <v>1254</v>
      </c>
      <c r="H3036" s="90">
        <v>0</v>
      </c>
      <c r="I3036" s="90">
        <v>0</v>
      </c>
      <c r="J3036" s="15">
        <v>0</v>
      </c>
      <c r="K3036" s="15">
        <v>627</v>
      </c>
      <c r="L3036" s="15">
        <v>627</v>
      </c>
      <c r="M3036" s="15">
        <v>1254</v>
      </c>
      <c r="O3036" s="13"/>
      <c r="P3036" s="13"/>
    </row>
    <row r="3037" spans="1:16" ht="12.9" customHeight="1" x14ac:dyDescent="0.2">
      <c r="A3037" s="11" t="str">
        <f t="shared" si="58"/>
        <v>PARABURDOO2003</v>
      </c>
      <c r="B3037" s="3" t="s">
        <v>31</v>
      </c>
      <c r="C3037" s="12">
        <v>2003</v>
      </c>
      <c r="E3037" s="13">
        <v>628</v>
      </c>
      <c r="F3037" s="13">
        <v>628</v>
      </c>
      <c r="G3037" s="13">
        <v>1256</v>
      </c>
      <c r="H3037" s="13">
        <v>0</v>
      </c>
      <c r="I3037" s="13">
        <v>0</v>
      </c>
      <c r="J3037" s="13">
        <v>0</v>
      </c>
      <c r="K3037" s="15">
        <v>628</v>
      </c>
      <c r="L3037" s="15">
        <v>628</v>
      </c>
      <c r="M3037" s="15">
        <v>1256</v>
      </c>
      <c r="O3037" s="13"/>
      <c r="P3037" s="13"/>
    </row>
    <row r="3038" spans="1:16" ht="12.9" customHeight="1" x14ac:dyDescent="0.2">
      <c r="A3038" s="11" t="str">
        <f t="shared" si="58"/>
        <v>PARABURDOO2004</v>
      </c>
      <c r="B3038" s="3" t="s">
        <v>31</v>
      </c>
      <c r="C3038" s="12">
        <v>2004</v>
      </c>
      <c r="E3038" s="13">
        <v>633</v>
      </c>
      <c r="F3038" s="13">
        <v>631</v>
      </c>
      <c r="G3038" s="13">
        <v>1264</v>
      </c>
      <c r="H3038" s="13">
        <v>0</v>
      </c>
      <c r="I3038" s="13">
        <v>0</v>
      </c>
      <c r="J3038" s="13">
        <v>0</v>
      </c>
      <c r="K3038" s="15">
        <v>633</v>
      </c>
      <c r="L3038" s="15">
        <v>631</v>
      </c>
      <c r="M3038" s="15">
        <v>1264</v>
      </c>
      <c r="O3038" s="13"/>
      <c r="P3038" s="13"/>
    </row>
    <row r="3039" spans="1:16" ht="12.9" customHeight="1" x14ac:dyDescent="0.2">
      <c r="A3039" s="11" t="str">
        <f t="shared" si="58"/>
        <v>PARABURDOO2005</v>
      </c>
      <c r="B3039" s="95" t="s">
        <v>31</v>
      </c>
      <c r="C3039" s="88">
        <v>2005</v>
      </c>
      <c r="D3039" s="89"/>
      <c r="E3039" s="15">
        <v>672</v>
      </c>
      <c r="F3039" s="15">
        <v>672</v>
      </c>
      <c r="G3039" s="15">
        <v>1344</v>
      </c>
      <c r="H3039" s="90">
        <v>0</v>
      </c>
      <c r="I3039" s="90">
        <v>0</v>
      </c>
      <c r="J3039" s="15">
        <v>0</v>
      </c>
      <c r="K3039" s="15">
        <v>672</v>
      </c>
      <c r="L3039" s="15">
        <v>672</v>
      </c>
      <c r="M3039" s="15">
        <v>1344</v>
      </c>
      <c r="O3039" s="13"/>
      <c r="P3039" s="13"/>
    </row>
    <row r="3040" spans="1:16" ht="12.9" customHeight="1" x14ac:dyDescent="0.2">
      <c r="A3040" s="11" t="str">
        <f t="shared" si="58"/>
        <v>PARABURDOO2006</v>
      </c>
      <c r="B3040" s="3" t="s">
        <v>31</v>
      </c>
      <c r="C3040" s="12">
        <v>2006</v>
      </c>
      <c r="E3040" s="13">
        <v>634</v>
      </c>
      <c r="F3040" s="13">
        <v>635</v>
      </c>
      <c r="G3040" s="13">
        <v>1269</v>
      </c>
      <c r="H3040" s="13">
        <v>0</v>
      </c>
      <c r="I3040" s="13">
        <v>0</v>
      </c>
      <c r="J3040" s="13">
        <v>0</v>
      </c>
      <c r="K3040" s="15">
        <v>634</v>
      </c>
      <c r="L3040" s="15">
        <v>635</v>
      </c>
      <c r="M3040" s="15">
        <v>1269</v>
      </c>
      <c r="O3040" s="13"/>
      <c r="P3040" s="13"/>
    </row>
    <row r="3041" spans="1:16" ht="12.9" customHeight="1" x14ac:dyDescent="0.2">
      <c r="A3041" s="11" t="str">
        <f t="shared" si="58"/>
        <v>PARABURDOO2007</v>
      </c>
      <c r="B3041" s="95" t="s">
        <v>31</v>
      </c>
      <c r="C3041" s="88">
        <v>2007</v>
      </c>
      <c r="D3041" s="89"/>
      <c r="E3041" s="15">
        <v>713</v>
      </c>
      <c r="F3041" s="15">
        <v>713</v>
      </c>
      <c r="G3041" s="15">
        <v>1426</v>
      </c>
      <c r="H3041" s="90">
        <v>0</v>
      </c>
      <c r="I3041" s="90">
        <v>0</v>
      </c>
      <c r="J3041" s="15">
        <v>0</v>
      </c>
      <c r="K3041" s="15">
        <v>713</v>
      </c>
      <c r="L3041" s="15">
        <v>713</v>
      </c>
      <c r="M3041" s="15">
        <v>1426</v>
      </c>
      <c r="O3041" s="13"/>
      <c r="P3041" s="13"/>
    </row>
    <row r="3042" spans="1:16" ht="12.9" customHeight="1" x14ac:dyDescent="0.2">
      <c r="A3042" s="11" t="str">
        <f t="shared" ref="A3042:A3105" si="59">CONCATENATE(B3042,C3042)</f>
        <v>PARABURDOO2008</v>
      </c>
      <c r="B3042" s="95" t="s">
        <v>31</v>
      </c>
      <c r="C3042" s="88">
        <v>2008</v>
      </c>
      <c r="D3042" s="89"/>
      <c r="E3042" s="15">
        <v>809</v>
      </c>
      <c r="F3042" s="15">
        <v>807</v>
      </c>
      <c r="G3042" s="15">
        <v>1616</v>
      </c>
      <c r="H3042" s="90">
        <v>0</v>
      </c>
      <c r="I3042" s="90">
        <v>0</v>
      </c>
      <c r="J3042" s="15">
        <v>0</v>
      </c>
      <c r="K3042" s="15">
        <v>809</v>
      </c>
      <c r="L3042" s="15">
        <v>807</v>
      </c>
      <c r="M3042" s="15">
        <v>1616</v>
      </c>
      <c r="O3042" s="13"/>
      <c r="P3042" s="13"/>
    </row>
    <row r="3043" spans="1:16" ht="12.9" customHeight="1" x14ac:dyDescent="0.2">
      <c r="A3043" s="11" t="str">
        <f t="shared" si="59"/>
        <v>PARABURDOO2009</v>
      </c>
      <c r="B3043" s="95" t="s">
        <v>31</v>
      </c>
      <c r="C3043" s="88">
        <v>2009</v>
      </c>
      <c r="D3043" s="89"/>
      <c r="E3043" s="15">
        <v>966</v>
      </c>
      <c r="F3043" s="15">
        <v>959</v>
      </c>
      <c r="G3043" s="15">
        <v>1925</v>
      </c>
      <c r="H3043" s="90">
        <v>0</v>
      </c>
      <c r="I3043" s="90">
        <v>0</v>
      </c>
      <c r="J3043" s="15">
        <v>0</v>
      </c>
      <c r="K3043" s="15">
        <v>966</v>
      </c>
      <c r="L3043" s="15">
        <v>959</v>
      </c>
      <c r="M3043" s="15">
        <v>1925</v>
      </c>
      <c r="O3043" s="13"/>
      <c r="P3043" s="13"/>
    </row>
    <row r="3044" spans="1:16" ht="12.9" customHeight="1" x14ac:dyDescent="0.2">
      <c r="A3044" s="11" t="str">
        <f t="shared" si="59"/>
        <v>PARABURDOO2010</v>
      </c>
      <c r="B3044" s="3" t="s">
        <v>31</v>
      </c>
      <c r="C3044" s="12">
        <v>2010</v>
      </c>
      <c r="E3044" s="13">
        <v>1242</v>
      </c>
      <c r="F3044" s="13">
        <v>1240</v>
      </c>
      <c r="G3044" s="13">
        <v>2482</v>
      </c>
      <c r="H3044" s="13">
        <v>0</v>
      </c>
      <c r="I3044" s="13">
        <v>0</v>
      </c>
      <c r="J3044" s="13">
        <v>0</v>
      </c>
      <c r="K3044" s="15">
        <v>1242</v>
      </c>
      <c r="L3044" s="15">
        <v>1240</v>
      </c>
      <c r="M3044" s="15">
        <v>2482</v>
      </c>
      <c r="O3044" s="13"/>
      <c r="P3044" s="13"/>
    </row>
    <row r="3045" spans="1:16" ht="12.9" customHeight="1" x14ac:dyDescent="0.2">
      <c r="A3045" s="11" t="str">
        <f t="shared" si="59"/>
        <v>PARABURDOO2011</v>
      </c>
      <c r="B3045" s="3" t="s">
        <v>31</v>
      </c>
      <c r="C3045" s="12">
        <v>2011</v>
      </c>
      <c r="E3045" s="13">
        <v>1526</v>
      </c>
      <c r="F3045" s="13">
        <v>1526</v>
      </c>
      <c r="G3045" s="13">
        <v>3052</v>
      </c>
      <c r="H3045" s="13">
        <v>0</v>
      </c>
      <c r="I3045" s="13">
        <v>0</v>
      </c>
      <c r="J3045" s="13">
        <v>0</v>
      </c>
      <c r="K3045" s="15">
        <v>1526</v>
      </c>
      <c r="L3045" s="15">
        <v>1526</v>
      </c>
      <c r="M3045" s="15">
        <v>3052</v>
      </c>
      <c r="O3045" s="13"/>
      <c r="P3045" s="13"/>
    </row>
    <row r="3046" spans="1:16" ht="12.9" customHeight="1" x14ac:dyDescent="0.2">
      <c r="A3046" s="11" t="str">
        <f t="shared" si="59"/>
        <v>PARABURDOO2012</v>
      </c>
      <c r="B3046" s="91" t="s">
        <v>31</v>
      </c>
      <c r="C3046" s="16">
        <v>2012</v>
      </c>
      <c r="D3046" s="89"/>
      <c r="E3046" s="92">
        <v>1946</v>
      </c>
      <c r="F3046" s="92">
        <v>1941</v>
      </c>
      <c r="G3046" s="92">
        <v>3887</v>
      </c>
      <c r="H3046" s="92">
        <v>0</v>
      </c>
      <c r="I3046" s="92">
        <v>0</v>
      </c>
      <c r="J3046" s="92">
        <v>0</v>
      </c>
      <c r="K3046" s="15">
        <v>1946</v>
      </c>
      <c r="L3046" s="15">
        <v>1941</v>
      </c>
      <c r="M3046" s="15">
        <v>3887</v>
      </c>
      <c r="O3046" s="13"/>
      <c r="P3046" s="13"/>
    </row>
    <row r="3047" spans="1:16" ht="12.9" customHeight="1" x14ac:dyDescent="0.2">
      <c r="A3047" s="11" t="str">
        <f t="shared" si="59"/>
        <v>PARABURDOO2013</v>
      </c>
      <c r="B3047" s="3" t="s">
        <v>31</v>
      </c>
      <c r="C3047" s="12">
        <v>2013</v>
      </c>
      <c r="E3047" s="13">
        <v>1561</v>
      </c>
      <c r="F3047" s="13">
        <v>1558</v>
      </c>
      <c r="G3047" s="13">
        <v>3119</v>
      </c>
      <c r="H3047" s="13">
        <v>0</v>
      </c>
      <c r="I3047" s="13">
        <v>0</v>
      </c>
      <c r="J3047" s="13">
        <v>0</v>
      </c>
      <c r="K3047" s="15">
        <v>1561</v>
      </c>
      <c r="L3047" s="15">
        <v>1558</v>
      </c>
      <c r="M3047" s="15">
        <v>3119</v>
      </c>
      <c r="O3047" s="13"/>
      <c r="P3047" s="13"/>
    </row>
    <row r="3048" spans="1:16" ht="12.9" customHeight="1" x14ac:dyDescent="0.2">
      <c r="A3048" s="11" t="str">
        <f t="shared" si="59"/>
        <v>PARABURDOO2014</v>
      </c>
      <c r="B3048" s="93" t="s">
        <v>31</v>
      </c>
      <c r="C3048" s="88">
        <v>2014</v>
      </c>
      <c r="D3048" s="89"/>
      <c r="E3048" s="15">
        <v>1505</v>
      </c>
      <c r="F3048" s="15">
        <v>1499</v>
      </c>
      <c r="G3048" s="15">
        <v>3004</v>
      </c>
      <c r="H3048" s="15">
        <v>0</v>
      </c>
      <c r="I3048" s="15">
        <v>0</v>
      </c>
      <c r="J3048" s="15">
        <v>0</v>
      </c>
      <c r="K3048" s="15">
        <v>1505</v>
      </c>
      <c r="L3048" s="15">
        <v>1499</v>
      </c>
      <c r="M3048" s="15">
        <v>3004</v>
      </c>
      <c r="O3048" s="13"/>
      <c r="P3048" s="13"/>
    </row>
    <row r="3049" spans="1:16" ht="12.9" customHeight="1" x14ac:dyDescent="0.2">
      <c r="A3049" s="11" t="str">
        <f t="shared" si="59"/>
        <v>PARABURDOO2015</v>
      </c>
      <c r="B3049" s="93" t="s">
        <v>31</v>
      </c>
      <c r="C3049" s="88">
        <v>2015</v>
      </c>
      <c r="D3049" s="89"/>
      <c r="E3049" s="15">
        <v>1418</v>
      </c>
      <c r="F3049" s="15">
        <v>1413</v>
      </c>
      <c r="G3049" s="15">
        <v>2831</v>
      </c>
      <c r="H3049" s="15">
        <v>0</v>
      </c>
      <c r="I3049" s="15">
        <v>0</v>
      </c>
      <c r="J3049" s="15">
        <v>0</v>
      </c>
      <c r="K3049" s="15">
        <v>1418</v>
      </c>
      <c r="L3049" s="15">
        <v>1413</v>
      </c>
      <c r="M3049" s="15">
        <v>2831</v>
      </c>
      <c r="O3049" s="13"/>
      <c r="P3049" s="13"/>
    </row>
    <row r="3050" spans="1:16" ht="12.9" customHeight="1" x14ac:dyDescent="0.2">
      <c r="A3050" s="11" t="str">
        <f t="shared" si="59"/>
        <v>PARABURDOO2016</v>
      </c>
      <c r="B3050" s="95" t="s">
        <v>31</v>
      </c>
      <c r="C3050" s="88">
        <v>2016</v>
      </c>
      <c r="D3050" s="89"/>
      <c r="E3050" s="15">
        <v>1268</v>
      </c>
      <c r="F3050" s="15">
        <v>1252</v>
      </c>
      <c r="G3050" s="15">
        <v>2520</v>
      </c>
      <c r="H3050" s="90">
        <v>0</v>
      </c>
      <c r="I3050" s="90">
        <v>0</v>
      </c>
      <c r="J3050" s="15">
        <v>0</v>
      </c>
      <c r="K3050" s="15">
        <v>1268</v>
      </c>
      <c r="L3050" s="15">
        <v>1252</v>
      </c>
      <c r="M3050" s="15">
        <v>2520</v>
      </c>
      <c r="O3050" s="13"/>
      <c r="P3050" s="13"/>
    </row>
    <row r="3051" spans="1:16" ht="12.9" customHeight="1" x14ac:dyDescent="0.2">
      <c r="A3051" s="11" t="str">
        <f t="shared" si="59"/>
        <v>PARABURDOO2017</v>
      </c>
      <c r="B3051" s="3" t="s">
        <v>31</v>
      </c>
      <c r="C3051" s="12">
        <v>2017</v>
      </c>
      <c r="E3051" s="13">
        <v>1244</v>
      </c>
      <c r="F3051" s="13">
        <v>1234</v>
      </c>
      <c r="G3051" s="13">
        <v>2478</v>
      </c>
      <c r="H3051" s="13">
        <v>0</v>
      </c>
      <c r="I3051" s="13">
        <v>0</v>
      </c>
      <c r="J3051" s="13">
        <v>0</v>
      </c>
      <c r="K3051" s="15">
        <v>1244</v>
      </c>
      <c r="L3051" s="15">
        <v>1234</v>
      </c>
      <c r="M3051" s="15">
        <v>2478</v>
      </c>
    </row>
    <row r="3052" spans="1:16" ht="12.9" customHeight="1" x14ac:dyDescent="0.2">
      <c r="A3052" s="11" t="str">
        <f t="shared" si="59"/>
        <v>PARABURDOO2018</v>
      </c>
      <c r="B3052" s="95" t="s">
        <v>31</v>
      </c>
      <c r="C3052" s="88">
        <v>2018</v>
      </c>
      <c r="D3052" s="89"/>
      <c r="E3052" s="15">
        <v>1161</v>
      </c>
      <c r="F3052" s="15">
        <v>1153</v>
      </c>
      <c r="G3052" s="15">
        <v>2314</v>
      </c>
      <c r="H3052" s="90">
        <v>0</v>
      </c>
      <c r="I3052" s="90">
        <v>0</v>
      </c>
      <c r="J3052" s="15">
        <v>0</v>
      </c>
      <c r="K3052" s="15">
        <v>1161</v>
      </c>
      <c r="L3052" s="15">
        <v>1153</v>
      </c>
      <c r="M3052" s="15">
        <v>2314</v>
      </c>
    </row>
    <row r="3053" spans="1:16" ht="12.9" customHeight="1" x14ac:dyDescent="0.2">
      <c r="A3053" s="11" t="str">
        <f t="shared" si="59"/>
        <v>PARABURDOO2019</v>
      </c>
      <c r="B3053" s="3" t="s">
        <v>31</v>
      </c>
      <c r="C3053" s="12">
        <v>2019</v>
      </c>
      <c r="E3053" s="13">
        <v>1183</v>
      </c>
      <c r="F3053" s="13">
        <v>1180</v>
      </c>
      <c r="G3053" s="13">
        <v>2363</v>
      </c>
      <c r="H3053" s="13">
        <v>0</v>
      </c>
      <c r="I3053" s="13">
        <v>0</v>
      </c>
      <c r="J3053" s="13">
        <v>0</v>
      </c>
      <c r="K3053" s="15">
        <v>1183</v>
      </c>
      <c r="L3053" s="15">
        <v>1180</v>
      </c>
      <c r="M3053" s="15">
        <v>2363</v>
      </c>
    </row>
    <row r="3054" spans="1:16" ht="12.9" customHeight="1" x14ac:dyDescent="0.2">
      <c r="A3054" s="11" t="str">
        <f t="shared" si="59"/>
        <v>PARABURDOO2020</v>
      </c>
      <c r="B3054" s="3" t="s">
        <v>31</v>
      </c>
      <c r="C3054" s="12">
        <v>2020</v>
      </c>
      <c r="E3054" s="13">
        <v>821</v>
      </c>
      <c r="F3054" s="13">
        <v>820</v>
      </c>
      <c r="G3054" s="13">
        <v>1641</v>
      </c>
      <c r="H3054" s="13">
        <v>0</v>
      </c>
      <c r="I3054" s="13">
        <v>0</v>
      </c>
      <c r="J3054" s="13">
        <v>0</v>
      </c>
      <c r="K3054" s="15">
        <v>821</v>
      </c>
      <c r="L3054" s="15">
        <v>820</v>
      </c>
      <c r="M3054" s="15">
        <v>1641</v>
      </c>
    </row>
    <row r="3055" spans="1:16" ht="12.9" customHeight="1" x14ac:dyDescent="0.2">
      <c r="A3055" s="11" t="str">
        <f t="shared" si="59"/>
        <v>PARABURDOO2021</v>
      </c>
      <c r="B3055" s="3" t="s">
        <v>31</v>
      </c>
      <c r="C3055" s="12">
        <v>2021</v>
      </c>
      <c r="E3055" s="13">
        <v>1556</v>
      </c>
      <c r="F3055" s="13">
        <v>1545</v>
      </c>
      <c r="G3055" s="13">
        <v>3101</v>
      </c>
      <c r="H3055" s="13">
        <v>0</v>
      </c>
      <c r="I3055" s="13">
        <v>0</v>
      </c>
      <c r="J3055" s="13">
        <v>0</v>
      </c>
      <c r="K3055" s="15">
        <v>1556</v>
      </c>
      <c r="L3055" s="15">
        <v>1545</v>
      </c>
      <c r="M3055" s="15">
        <v>3101</v>
      </c>
    </row>
    <row r="3056" spans="1:16" ht="12.9" customHeight="1" x14ac:dyDescent="0.2">
      <c r="A3056" s="11" t="str">
        <f t="shared" si="59"/>
        <v>PARABURDOO2022</v>
      </c>
      <c r="B3056" s="3" t="s">
        <v>31</v>
      </c>
      <c r="C3056" s="12">
        <v>2022</v>
      </c>
      <c r="E3056" s="13">
        <v>1552</v>
      </c>
      <c r="F3056" s="13">
        <v>1538</v>
      </c>
      <c r="G3056" s="13">
        <v>3090</v>
      </c>
      <c r="H3056" s="13">
        <v>0</v>
      </c>
      <c r="I3056" s="13">
        <v>0</v>
      </c>
      <c r="J3056" s="13">
        <v>0</v>
      </c>
      <c r="K3056" s="15">
        <v>1552</v>
      </c>
      <c r="L3056" s="15">
        <v>1538</v>
      </c>
      <c r="M3056" s="15">
        <v>3090</v>
      </c>
    </row>
    <row r="3057" spans="1:13" ht="12.9" customHeight="1" x14ac:dyDescent="0.2">
      <c r="A3057" s="11" t="str">
        <f t="shared" si="59"/>
        <v>PARABURDOO2023</v>
      </c>
      <c r="B3057" s="3" t="s">
        <v>31</v>
      </c>
      <c r="C3057" s="12">
        <v>2023</v>
      </c>
      <c r="E3057" s="13">
        <v>1762</v>
      </c>
      <c r="F3057" s="13">
        <v>1748</v>
      </c>
      <c r="G3057" s="13">
        <v>3510</v>
      </c>
      <c r="H3057" s="13">
        <v>0</v>
      </c>
      <c r="I3057" s="13">
        <v>0</v>
      </c>
      <c r="J3057" s="13">
        <v>0</v>
      </c>
      <c r="K3057" s="15">
        <v>1762</v>
      </c>
      <c r="L3057" s="15">
        <v>1748</v>
      </c>
      <c r="M3057" s="15">
        <v>3510</v>
      </c>
    </row>
    <row r="3058" spans="1:13" ht="12.9" customHeight="1" x14ac:dyDescent="0.2">
      <c r="A3058" s="11" t="str">
        <f t="shared" si="59"/>
        <v>PARABURDOO2024</v>
      </c>
      <c r="B3058" s="93" t="s">
        <v>31</v>
      </c>
      <c r="C3058" s="88">
        <v>2024</v>
      </c>
      <c r="D3058" s="89"/>
      <c r="E3058" s="15">
        <v>1758</v>
      </c>
      <c r="F3058" s="15">
        <v>1745</v>
      </c>
      <c r="G3058" s="15">
        <v>3503</v>
      </c>
      <c r="H3058" s="15">
        <v>0</v>
      </c>
      <c r="I3058" s="15">
        <v>0</v>
      </c>
      <c r="J3058" s="15">
        <v>0</v>
      </c>
      <c r="K3058" s="15">
        <v>1758</v>
      </c>
      <c r="L3058" s="15">
        <v>1745</v>
      </c>
      <c r="M3058" s="15">
        <v>3503</v>
      </c>
    </row>
    <row r="3059" spans="1:13" ht="12.9" customHeight="1" x14ac:dyDescent="0.2">
      <c r="A3059" s="11" t="str">
        <f t="shared" si="59"/>
        <v>PARKES1985</v>
      </c>
      <c r="B3059" s="95" t="s">
        <v>158</v>
      </c>
      <c r="C3059" s="88">
        <v>1985</v>
      </c>
      <c r="D3059" s="89"/>
      <c r="E3059" s="15">
        <v>1239</v>
      </c>
      <c r="F3059" s="15">
        <v>1239</v>
      </c>
      <c r="G3059" s="15">
        <v>2478</v>
      </c>
      <c r="H3059" s="90">
        <v>0</v>
      </c>
      <c r="I3059" s="90">
        <v>0</v>
      </c>
      <c r="J3059" s="15">
        <v>0</v>
      </c>
      <c r="K3059" s="15">
        <v>1239</v>
      </c>
      <c r="L3059" s="15">
        <v>1239</v>
      </c>
      <c r="M3059" s="15">
        <v>2478</v>
      </c>
    </row>
    <row r="3060" spans="1:13" ht="12.9" customHeight="1" x14ac:dyDescent="0.2">
      <c r="A3060" s="11" t="str">
        <f t="shared" si="59"/>
        <v>PARKES1986</v>
      </c>
      <c r="B3060" s="3" t="s">
        <v>158</v>
      </c>
      <c r="C3060" s="12">
        <v>1986</v>
      </c>
      <c r="E3060" s="13">
        <v>1175</v>
      </c>
      <c r="F3060" s="13">
        <v>1175</v>
      </c>
      <c r="G3060" s="13">
        <v>2350</v>
      </c>
      <c r="H3060" s="13">
        <v>0</v>
      </c>
      <c r="I3060" s="13">
        <v>0</v>
      </c>
      <c r="J3060" s="13">
        <v>0</v>
      </c>
      <c r="K3060" s="15">
        <v>1175</v>
      </c>
      <c r="L3060" s="15">
        <v>1175</v>
      </c>
      <c r="M3060" s="15">
        <v>2350</v>
      </c>
    </row>
    <row r="3061" spans="1:13" ht="12.9" customHeight="1" x14ac:dyDescent="0.2">
      <c r="A3061" s="11" t="str">
        <f t="shared" si="59"/>
        <v>PARKES1987</v>
      </c>
      <c r="B3061" s="95" t="s">
        <v>158</v>
      </c>
      <c r="C3061" s="88">
        <v>1987</v>
      </c>
      <c r="D3061" s="89"/>
      <c r="E3061" s="15">
        <v>1455</v>
      </c>
      <c r="F3061" s="15">
        <v>1455</v>
      </c>
      <c r="G3061" s="15">
        <v>2910</v>
      </c>
      <c r="H3061" s="90">
        <v>0</v>
      </c>
      <c r="I3061" s="90">
        <v>0</v>
      </c>
      <c r="J3061" s="15">
        <v>0</v>
      </c>
      <c r="K3061" s="15">
        <v>1455</v>
      </c>
      <c r="L3061" s="15">
        <v>1455</v>
      </c>
      <c r="M3061" s="15">
        <v>2910</v>
      </c>
    </row>
    <row r="3062" spans="1:13" ht="12.9" customHeight="1" x14ac:dyDescent="0.2">
      <c r="A3062" s="11" t="str">
        <f t="shared" si="59"/>
        <v>PARKES1988</v>
      </c>
      <c r="B3062" s="95" t="s">
        <v>158</v>
      </c>
      <c r="C3062" s="88">
        <v>1988</v>
      </c>
      <c r="D3062" s="89"/>
      <c r="E3062" s="15">
        <v>1439</v>
      </c>
      <c r="F3062" s="15">
        <v>1285</v>
      </c>
      <c r="G3062" s="15">
        <v>2724</v>
      </c>
      <c r="H3062" s="90">
        <v>0</v>
      </c>
      <c r="I3062" s="90">
        <v>0</v>
      </c>
      <c r="J3062" s="15">
        <v>0</v>
      </c>
      <c r="K3062" s="15">
        <v>1439</v>
      </c>
      <c r="L3062" s="15">
        <v>1285</v>
      </c>
      <c r="M3062" s="15">
        <v>2724</v>
      </c>
    </row>
    <row r="3063" spans="1:13" ht="12.9" customHeight="1" x14ac:dyDescent="0.2">
      <c r="A3063" s="11" t="str">
        <f t="shared" si="59"/>
        <v>PARKES1989</v>
      </c>
      <c r="B3063" s="3" t="s">
        <v>158</v>
      </c>
      <c r="C3063" s="12">
        <v>1989</v>
      </c>
      <c r="E3063" s="13">
        <v>1571</v>
      </c>
      <c r="F3063" s="13">
        <v>1572</v>
      </c>
      <c r="G3063" s="13">
        <v>3143</v>
      </c>
      <c r="H3063" s="13">
        <v>0</v>
      </c>
      <c r="I3063" s="13">
        <v>0</v>
      </c>
      <c r="J3063" s="13">
        <v>0</v>
      </c>
      <c r="K3063" s="15">
        <v>1571</v>
      </c>
      <c r="L3063" s="15">
        <v>1572</v>
      </c>
      <c r="M3063" s="15">
        <v>3143</v>
      </c>
    </row>
    <row r="3064" spans="1:13" ht="12.9" customHeight="1" x14ac:dyDescent="0.2">
      <c r="A3064" s="11" t="str">
        <f t="shared" si="59"/>
        <v>PARKES1990</v>
      </c>
      <c r="B3064" s="3" t="s">
        <v>158</v>
      </c>
      <c r="C3064" s="12">
        <v>1990</v>
      </c>
      <c r="E3064" s="13">
        <v>2094</v>
      </c>
      <c r="F3064" s="13">
        <v>2122</v>
      </c>
      <c r="G3064" s="13">
        <v>4216</v>
      </c>
      <c r="H3064" s="13">
        <v>0</v>
      </c>
      <c r="I3064" s="13">
        <v>0</v>
      </c>
      <c r="J3064" s="13">
        <v>0</v>
      </c>
      <c r="K3064" s="15">
        <v>2094</v>
      </c>
      <c r="L3064" s="15">
        <v>2122</v>
      </c>
      <c r="M3064" s="15">
        <v>4216</v>
      </c>
    </row>
    <row r="3065" spans="1:13" ht="12.9" customHeight="1" x14ac:dyDescent="0.2">
      <c r="A3065" s="11" t="str">
        <f t="shared" si="59"/>
        <v>PARKES1991</v>
      </c>
      <c r="B3065" s="3" t="s">
        <v>158</v>
      </c>
      <c r="C3065" s="12">
        <v>1991</v>
      </c>
      <c r="E3065" s="13">
        <v>900</v>
      </c>
      <c r="F3065" s="13">
        <v>920</v>
      </c>
      <c r="G3065" s="13">
        <v>1820</v>
      </c>
      <c r="H3065" s="13">
        <v>0</v>
      </c>
      <c r="I3065" s="13">
        <v>0</v>
      </c>
      <c r="J3065" s="13">
        <v>0</v>
      </c>
      <c r="K3065" s="15">
        <v>900</v>
      </c>
      <c r="L3065" s="15">
        <v>920</v>
      </c>
      <c r="M3065" s="15">
        <v>1820</v>
      </c>
    </row>
    <row r="3066" spans="1:13" ht="12.9" customHeight="1" x14ac:dyDescent="0.2">
      <c r="A3066" s="11" t="str">
        <f t="shared" si="59"/>
        <v>PARKES1992</v>
      </c>
      <c r="B3066" s="95" t="s">
        <v>158</v>
      </c>
      <c r="C3066" s="88">
        <v>1992</v>
      </c>
      <c r="D3066" s="89"/>
      <c r="E3066" s="15">
        <v>915</v>
      </c>
      <c r="F3066" s="15">
        <v>932</v>
      </c>
      <c r="G3066" s="15">
        <v>1847</v>
      </c>
      <c r="H3066" s="90">
        <v>0</v>
      </c>
      <c r="I3066" s="90">
        <v>0</v>
      </c>
      <c r="J3066" s="15">
        <v>0</v>
      </c>
      <c r="K3066" s="15">
        <v>915</v>
      </c>
      <c r="L3066" s="15">
        <v>932</v>
      </c>
      <c r="M3066" s="15">
        <v>1847</v>
      </c>
    </row>
    <row r="3067" spans="1:13" ht="12.9" customHeight="1" x14ac:dyDescent="0.2">
      <c r="A3067" s="11" t="str">
        <f t="shared" si="59"/>
        <v>PARKES1993</v>
      </c>
      <c r="B3067" s="3" t="s">
        <v>158</v>
      </c>
      <c r="C3067" s="12">
        <v>1993</v>
      </c>
      <c r="E3067" s="13">
        <v>995</v>
      </c>
      <c r="F3067" s="13">
        <v>1001</v>
      </c>
      <c r="G3067" s="13">
        <v>1996</v>
      </c>
      <c r="H3067" s="13">
        <v>0</v>
      </c>
      <c r="I3067" s="13">
        <v>0</v>
      </c>
      <c r="J3067" s="13">
        <v>0</v>
      </c>
      <c r="K3067" s="15">
        <v>995</v>
      </c>
      <c r="L3067" s="15">
        <v>1001</v>
      </c>
      <c r="M3067" s="15">
        <v>1996</v>
      </c>
    </row>
    <row r="3068" spans="1:13" ht="12.9" customHeight="1" x14ac:dyDescent="0.2">
      <c r="A3068" s="11" t="str">
        <f t="shared" si="59"/>
        <v>PARKES1994</v>
      </c>
      <c r="B3068" s="3" t="s">
        <v>158</v>
      </c>
      <c r="C3068" s="12">
        <v>1994</v>
      </c>
      <c r="E3068" s="13">
        <v>984</v>
      </c>
      <c r="F3068" s="13">
        <v>1021</v>
      </c>
      <c r="G3068" s="13">
        <v>2005</v>
      </c>
      <c r="H3068" s="13">
        <v>0</v>
      </c>
      <c r="I3068" s="13">
        <v>0</v>
      </c>
      <c r="J3068" s="13">
        <v>0</v>
      </c>
      <c r="K3068" s="15">
        <v>984</v>
      </c>
      <c r="L3068" s="15">
        <v>1021</v>
      </c>
      <c r="M3068" s="15">
        <v>2005</v>
      </c>
    </row>
    <row r="3069" spans="1:13" ht="12.9" customHeight="1" x14ac:dyDescent="0.2">
      <c r="A3069" s="11" t="str">
        <f t="shared" si="59"/>
        <v>PARKES1995</v>
      </c>
      <c r="B3069" s="3" t="s">
        <v>158</v>
      </c>
      <c r="C3069" s="12">
        <v>1995</v>
      </c>
      <c r="E3069" s="13">
        <v>939</v>
      </c>
      <c r="F3069" s="13">
        <v>945</v>
      </c>
      <c r="G3069" s="13">
        <v>1884</v>
      </c>
      <c r="H3069" s="13">
        <v>0</v>
      </c>
      <c r="I3069" s="13">
        <v>0</v>
      </c>
      <c r="J3069" s="13">
        <v>0</v>
      </c>
      <c r="K3069" s="15">
        <v>939</v>
      </c>
      <c r="L3069" s="15">
        <v>945</v>
      </c>
      <c r="M3069" s="15">
        <v>1884</v>
      </c>
    </row>
    <row r="3070" spans="1:13" ht="12.9" customHeight="1" x14ac:dyDescent="0.2">
      <c r="A3070" s="11" t="str">
        <f t="shared" si="59"/>
        <v>PARKES1996</v>
      </c>
      <c r="B3070" s="3" t="s">
        <v>158</v>
      </c>
      <c r="C3070" s="12">
        <v>1996</v>
      </c>
      <c r="E3070" s="13">
        <v>978</v>
      </c>
      <c r="F3070" s="13">
        <v>986</v>
      </c>
      <c r="G3070" s="13">
        <v>1964</v>
      </c>
      <c r="H3070" s="13">
        <v>0</v>
      </c>
      <c r="I3070" s="13">
        <v>0</v>
      </c>
      <c r="J3070" s="13">
        <v>0</v>
      </c>
      <c r="K3070" s="15">
        <v>978</v>
      </c>
      <c r="L3070" s="15">
        <v>986</v>
      </c>
      <c r="M3070" s="15">
        <v>1964</v>
      </c>
    </row>
    <row r="3071" spans="1:13" ht="12.9" customHeight="1" x14ac:dyDescent="0.2">
      <c r="A3071" s="11" t="str">
        <f t="shared" si="59"/>
        <v>PARKES1997</v>
      </c>
      <c r="B3071" s="3" t="s">
        <v>158</v>
      </c>
      <c r="C3071" s="12">
        <v>1997</v>
      </c>
      <c r="E3071" s="13">
        <v>990</v>
      </c>
      <c r="F3071" s="13">
        <v>994</v>
      </c>
      <c r="G3071" s="13">
        <v>1984</v>
      </c>
      <c r="H3071" s="13">
        <v>0</v>
      </c>
      <c r="I3071" s="13">
        <v>0</v>
      </c>
      <c r="J3071" s="13">
        <v>0</v>
      </c>
      <c r="K3071" s="15">
        <v>990</v>
      </c>
      <c r="L3071" s="15">
        <v>994</v>
      </c>
      <c r="M3071" s="15">
        <v>1984</v>
      </c>
    </row>
    <row r="3072" spans="1:13" ht="12.9" customHeight="1" x14ac:dyDescent="0.2">
      <c r="A3072" s="11" t="str">
        <f t="shared" si="59"/>
        <v>PARKES1998</v>
      </c>
      <c r="B3072" s="3" t="s">
        <v>158</v>
      </c>
      <c r="C3072" s="12">
        <v>1998</v>
      </c>
      <c r="E3072" s="13">
        <v>1047</v>
      </c>
      <c r="F3072" s="13">
        <v>1046</v>
      </c>
      <c r="G3072" s="13">
        <v>2093</v>
      </c>
      <c r="H3072" s="13">
        <v>0</v>
      </c>
      <c r="I3072" s="13">
        <v>0</v>
      </c>
      <c r="J3072" s="13">
        <v>0</v>
      </c>
      <c r="K3072" s="15">
        <v>1047</v>
      </c>
      <c r="L3072" s="15">
        <v>1046</v>
      </c>
      <c r="M3072" s="15">
        <v>2093</v>
      </c>
    </row>
    <row r="3073" spans="1:13" ht="12.9" customHeight="1" x14ac:dyDescent="0.2">
      <c r="A3073" s="11" t="str">
        <f t="shared" si="59"/>
        <v>PARKES1999</v>
      </c>
      <c r="B3073" s="3" t="s">
        <v>158</v>
      </c>
      <c r="C3073" s="12">
        <v>1999</v>
      </c>
      <c r="E3073" s="13">
        <v>994</v>
      </c>
      <c r="F3073" s="13">
        <v>1033</v>
      </c>
      <c r="G3073" s="13">
        <v>2027</v>
      </c>
      <c r="H3073" s="13">
        <v>0</v>
      </c>
      <c r="I3073" s="13">
        <v>0</v>
      </c>
      <c r="J3073" s="13">
        <v>0</v>
      </c>
      <c r="K3073" s="15">
        <v>994</v>
      </c>
      <c r="L3073" s="15">
        <v>1033</v>
      </c>
      <c r="M3073" s="15">
        <v>2027</v>
      </c>
    </row>
    <row r="3074" spans="1:13" ht="12.9" customHeight="1" x14ac:dyDescent="0.2">
      <c r="A3074" s="11" t="str">
        <f t="shared" si="59"/>
        <v>PARKES2000</v>
      </c>
      <c r="B3074" s="3" t="s">
        <v>158</v>
      </c>
      <c r="C3074" s="12">
        <v>2000</v>
      </c>
      <c r="E3074" s="13">
        <v>1005</v>
      </c>
      <c r="F3074" s="13">
        <v>993</v>
      </c>
      <c r="G3074" s="13">
        <v>1998</v>
      </c>
      <c r="H3074" s="13">
        <v>0</v>
      </c>
      <c r="I3074" s="13">
        <v>0</v>
      </c>
      <c r="J3074" s="13">
        <v>0</v>
      </c>
      <c r="K3074" s="15">
        <v>1005</v>
      </c>
      <c r="L3074" s="15">
        <v>993</v>
      </c>
      <c r="M3074" s="15">
        <v>1998</v>
      </c>
    </row>
    <row r="3075" spans="1:13" ht="12.9" customHeight="1" x14ac:dyDescent="0.2">
      <c r="A3075" s="11" t="str">
        <f t="shared" si="59"/>
        <v>PARKES2001</v>
      </c>
      <c r="B3075" s="3" t="s">
        <v>158</v>
      </c>
      <c r="C3075" s="12">
        <v>2001</v>
      </c>
      <c r="E3075" s="13">
        <v>874</v>
      </c>
      <c r="F3075" s="13">
        <v>834</v>
      </c>
      <c r="G3075" s="13">
        <v>1708</v>
      </c>
      <c r="H3075" s="13">
        <v>0</v>
      </c>
      <c r="I3075" s="13">
        <v>0</v>
      </c>
      <c r="J3075" s="13">
        <v>0</v>
      </c>
      <c r="K3075" s="15">
        <v>874</v>
      </c>
      <c r="L3075" s="15">
        <v>834</v>
      </c>
      <c r="M3075" s="15">
        <v>1708</v>
      </c>
    </row>
    <row r="3076" spans="1:13" ht="12.9" customHeight="1" x14ac:dyDescent="0.2">
      <c r="A3076" s="11" t="str">
        <f t="shared" si="59"/>
        <v>PARKES2002</v>
      </c>
      <c r="B3076" s="3" t="s">
        <v>158</v>
      </c>
      <c r="C3076" s="12">
        <v>2002</v>
      </c>
      <c r="E3076" s="13">
        <v>818</v>
      </c>
      <c r="F3076" s="13">
        <v>809</v>
      </c>
      <c r="G3076" s="13">
        <v>1627</v>
      </c>
      <c r="H3076" s="13">
        <v>0</v>
      </c>
      <c r="I3076" s="13">
        <v>0</v>
      </c>
      <c r="J3076" s="13">
        <v>0</v>
      </c>
      <c r="K3076" s="15">
        <v>818</v>
      </c>
      <c r="L3076" s="15">
        <v>809</v>
      </c>
      <c r="M3076" s="15">
        <v>1627</v>
      </c>
    </row>
    <row r="3077" spans="1:13" ht="12.9" customHeight="1" x14ac:dyDescent="0.2">
      <c r="A3077" s="11" t="str">
        <f t="shared" si="59"/>
        <v>PARKES2003</v>
      </c>
      <c r="B3077" s="95" t="s">
        <v>158</v>
      </c>
      <c r="C3077" s="88">
        <v>2003</v>
      </c>
      <c r="D3077" s="89"/>
      <c r="E3077" s="15">
        <v>915</v>
      </c>
      <c r="F3077" s="15">
        <v>914</v>
      </c>
      <c r="G3077" s="15">
        <v>1829</v>
      </c>
      <c r="H3077" s="90">
        <v>0</v>
      </c>
      <c r="I3077" s="90">
        <v>0</v>
      </c>
      <c r="J3077" s="15">
        <v>0</v>
      </c>
      <c r="K3077" s="15">
        <v>915</v>
      </c>
      <c r="L3077" s="15">
        <v>914</v>
      </c>
      <c r="M3077" s="15">
        <v>1829</v>
      </c>
    </row>
    <row r="3078" spans="1:13" ht="12.9" customHeight="1" x14ac:dyDescent="0.2">
      <c r="A3078" s="11" t="str">
        <f t="shared" si="59"/>
        <v>PARKES2004</v>
      </c>
      <c r="B3078" s="3" t="s">
        <v>158</v>
      </c>
      <c r="C3078" s="12">
        <v>2004</v>
      </c>
      <c r="E3078" s="13">
        <v>928</v>
      </c>
      <c r="F3078" s="13">
        <v>925</v>
      </c>
      <c r="G3078" s="13">
        <v>1853</v>
      </c>
      <c r="H3078" s="13">
        <v>0</v>
      </c>
      <c r="I3078" s="13">
        <v>0</v>
      </c>
      <c r="J3078" s="13">
        <v>0</v>
      </c>
      <c r="K3078" s="15">
        <v>928</v>
      </c>
      <c r="L3078" s="15">
        <v>925</v>
      </c>
      <c r="M3078" s="15">
        <v>1853</v>
      </c>
    </row>
    <row r="3079" spans="1:13" ht="12.9" customHeight="1" x14ac:dyDescent="0.2">
      <c r="A3079" s="11" t="str">
        <f t="shared" si="59"/>
        <v>PARKES2005</v>
      </c>
      <c r="B3079" s="3" t="s">
        <v>158</v>
      </c>
      <c r="C3079" s="12">
        <v>2005</v>
      </c>
      <c r="E3079" s="13">
        <v>934</v>
      </c>
      <c r="F3079" s="13">
        <v>934</v>
      </c>
      <c r="G3079" s="13">
        <v>1868</v>
      </c>
      <c r="H3079" s="13">
        <v>0</v>
      </c>
      <c r="I3079" s="13">
        <v>0</v>
      </c>
      <c r="J3079" s="13">
        <v>0</v>
      </c>
      <c r="K3079" s="15">
        <v>934</v>
      </c>
      <c r="L3079" s="15">
        <v>934</v>
      </c>
      <c r="M3079" s="15">
        <v>1868</v>
      </c>
    </row>
    <row r="3080" spans="1:13" ht="12.9" customHeight="1" x14ac:dyDescent="0.2">
      <c r="A3080" s="11" t="str">
        <f t="shared" si="59"/>
        <v>PARKES2006</v>
      </c>
      <c r="B3080" s="3" t="s">
        <v>158</v>
      </c>
      <c r="C3080" s="12">
        <v>2006</v>
      </c>
      <c r="E3080" s="13">
        <v>924</v>
      </c>
      <c r="F3080" s="13">
        <v>926</v>
      </c>
      <c r="G3080" s="13">
        <v>1850</v>
      </c>
      <c r="H3080" s="13">
        <v>0</v>
      </c>
      <c r="I3080" s="13">
        <v>0</v>
      </c>
      <c r="J3080" s="13">
        <v>0</v>
      </c>
      <c r="K3080" s="15">
        <v>924</v>
      </c>
      <c r="L3080" s="15">
        <v>926</v>
      </c>
      <c r="M3080" s="15">
        <v>1850</v>
      </c>
    </row>
    <row r="3081" spans="1:13" ht="12.9" customHeight="1" x14ac:dyDescent="0.2">
      <c r="A3081" s="11" t="str">
        <f t="shared" si="59"/>
        <v>PARKES2007</v>
      </c>
      <c r="B3081" s="3" t="s">
        <v>158</v>
      </c>
      <c r="C3081" s="12">
        <v>2007</v>
      </c>
      <c r="E3081" s="13">
        <v>887</v>
      </c>
      <c r="F3081" s="13">
        <v>887</v>
      </c>
      <c r="G3081" s="13">
        <v>1774</v>
      </c>
      <c r="H3081" s="13">
        <v>0</v>
      </c>
      <c r="I3081" s="13">
        <v>0</v>
      </c>
      <c r="J3081" s="13">
        <v>0</v>
      </c>
      <c r="K3081" s="15">
        <v>887</v>
      </c>
      <c r="L3081" s="15">
        <v>887</v>
      </c>
      <c r="M3081" s="15">
        <v>1774</v>
      </c>
    </row>
    <row r="3082" spans="1:13" ht="12.9" customHeight="1" x14ac:dyDescent="0.2">
      <c r="A3082" s="11" t="str">
        <f t="shared" si="59"/>
        <v>PARKES2008</v>
      </c>
      <c r="B3082" s="95" t="s">
        <v>158</v>
      </c>
      <c r="C3082" s="88">
        <v>2008</v>
      </c>
      <c r="D3082" s="89"/>
      <c r="E3082" s="15">
        <v>921</v>
      </c>
      <c r="F3082" s="15">
        <v>923</v>
      </c>
      <c r="G3082" s="15">
        <v>1844</v>
      </c>
      <c r="H3082" s="90">
        <v>0</v>
      </c>
      <c r="I3082" s="90">
        <v>0</v>
      </c>
      <c r="J3082" s="15">
        <v>0</v>
      </c>
      <c r="K3082" s="15">
        <v>921</v>
      </c>
      <c r="L3082" s="15">
        <v>923</v>
      </c>
      <c r="M3082" s="15">
        <v>1844</v>
      </c>
    </row>
    <row r="3083" spans="1:13" ht="12.9" customHeight="1" x14ac:dyDescent="0.2">
      <c r="A3083" s="11" t="str">
        <f t="shared" si="59"/>
        <v>PARKES2009</v>
      </c>
      <c r="B3083" s="3" t="s">
        <v>158</v>
      </c>
      <c r="C3083" s="12">
        <v>2009</v>
      </c>
      <c r="E3083" s="13">
        <v>908</v>
      </c>
      <c r="F3083" s="13">
        <v>908</v>
      </c>
      <c r="G3083" s="13">
        <v>1816</v>
      </c>
      <c r="H3083" s="13">
        <v>0</v>
      </c>
      <c r="I3083" s="13">
        <v>0</v>
      </c>
      <c r="J3083" s="13">
        <v>0</v>
      </c>
      <c r="K3083" s="15">
        <v>908</v>
      </c>
      <c r="L3083" s="15">
        <v>908</v>
      </c>
      <c r="M3083" s="15">
        <v>1816</v>
      </c>
    </row>
    <row r="3084" spans="1:13" ht="12.9" customHeight="1" x14ac:dyDescent="0.2">
      <c r="A3084" s="11" t="str">
        <f t="shared" si="59"/>
        <v>PARKES2010</v>
      </c>
      <c r="B3084" s="3" t="s">
        <v>158</v>
      </c>
      <c r="C3084" s="12">
        <v>2010</v>
      </c>
      <c r="E3084" s="13">
        <v>896</v>
      </c>
      <c r="F3084" s="13">
        <v>895</v>
      </c>
      <c r="G3084" s="13">
        <v>1791</v>
      </c>
      <c r="H3084" s="13">
        <v>0</v>
      </c>
      <c r="I3084" s="13">
        <v>0</v>
      </c>
      <c r="J3084" s="13">
        <v>0</v>
      </c>
      <c r="K3084" s="15">
        <v>896</v>
      </c>
      <c r="L3084" s="15">
        <v>895</v>
      </c>
      <c r="M3084" s="15">
        <v>1791</v>
      </c>
    </row>
    <row r="3085" spans="1:13" ht="12.9" customHeight="1" x14ac:dyDescent="0.2">
      <c r="A3085" s="11" t="str">
        <f t="shared" si="59"/>
        <v>PARKES2011</v>
      </c>
      <c r="B3085" s="3" t="s">
        <v>158</v>
      </c>
      <c r="C3085" s="12">
        <v>2011</v>
      </c>
      <c r="E3085" s="13">
        <v>890</v>
      </c>
      <c r="F3085" s="13">
        <v>888</v>
      </c>
      <c r="G3085" s="13">
        <v>1778</v>
      </c>
      <c r="H3085" s="13">
        <v>0</v>
      </c>
      <c r="I3085" s="13">
        <v>0</v>
      </c>
      <c r="J3085" s="13">
        <v>0</v>
      </c>
      <c r="K3085" s="15">
        <v>890</v>
      </c>
      <c r="L3085" s="15">
        <v>888</v>
      </c>
      <c r="M3085" s="15">
        <v>1778</v>
      </c>
    </row>
    <row r="3086" spans="1:13" ht="12.9" customHeight="1" x14ac:dyDescent="0.2">
      <c r="A3086" s="11" t="str">
        <f t="shared" si="59"/>
        <v>PARKES2012</v>
      </c>
      <c r="B3086" s="3" t="s">
        <v>158</v>
      </c>
      <c r="C3086" s="12">
        <v>2012</v>
      </c>
      <c r="E3086" s="13">
        <v>953</v>
      </c>
      <c r="F3086" s="13">
        <v>903</v>
      </c>
      <c r="G3086" s="13">
        <v>1856</v>
      </c>
      <c r="H3086" s="13">
        <v>0</v>
      </c>
      <c r="I3086" s="13">
        <v>0</v>
      </c>
      <c r="J3086" s="13">
        <v>0</v>
      </c>
      <c r="K3086" s="15">
        <v>953</v>
      </c>
      <c r="L3086" s="15">
        <v>903</v>
      </c>
      <c r="M3086" s="15">
        <v>1856</v>
      </c>
    </row>
    <row r="3087" spans="1:13" ht="12.9" customHeight="1" x14ac:dyDescent="0.2">
      <c r="A3087" s="11" t="str">
        <f t="shared" si="59"/>
        <v>PARKES2013</v>
      </c>
      <c r="B3087" s="95" t="s">
        <v>158</v>
      </c>
      <c r="C3087" s="88">
        <v>2013</v>
      </c>
      <c r="D3087" s="89"/>
      <c r="E3087" s="15">
        <v>901</v>
      </c>
      <c r="F3087" s="15">
        <v>878</v>
      </c>
      <c r="G3087" s="15">
        <v>1779</v>
      </c>
      <c r="H3087" s="90">
        <v>0</v>
      </c>
      <c r="I3087" s="90">
        <v>0</v>
      </c>
      <c r="J3087" s="15">
        <v>0</v>
      </c>
      <c r="K3087" s="15">
        <v>901</v>
      </c>
      <c r="L3087" s="15">
        <v>878</v>
      </c>
      <c r="M3087" s="15">
        <v>1779</v>
      </c>
    </row>
    <row r="3088" spans="1:13" ht="12.9" customHeight="1" x14ac:dyDescent="0.2">
      <c r="A3088" s="11" t="str">
        <f t="shared" si="59"/>
        <v>PARKES2014</v>
      </c>
      <c r="B3088" s="93" t="s">
        <v>158</v>
      </c>
      <c r="C3088" s="88">
        <v>2014</v>
      </c>
      <c r="E3088" s="15">
        <v>870</v>
      </c>
      <c r="F3088" s="15">
        <v>1043</v>
      </c>
      <c r="G3088" s="15">
        <v>1913</v>
      </c>
      <c r="H3088" s="15">
        <v>0</v>
      </c>
      <c r="I3088" s="15">
        <v>0</v>
      </c>
      <c r="J3088" s="15">
        <v>0</v>
      </c>
      <c r="K3088" s="15">
        <v>870</v>
      </c>
      <c r="L3088" s="15">
        <v>1043</v>
      </c>
      <c r="M3088" s="15">
        <v>1913</v>
      </c>
    </row>
    <row r="3089" spans="1:13" ht="12.9" customHeight="1" x14ac:dyDescent="0.2">
      <c r="A3089" s="11" t="str">
        <f t="shared" si="59"/>
        <v>PARKES2015</v>
      </c>
      <c r="B3089" s="95" t="s">
        <v>158</v>
      </c>
      <c r="C3089" s="88">
        <v>2015</v>
      </c>
      <c r="D3089" s="89"/>
      <c r="E3089" s="15">
        <v>863</v>
      </c>
      <c r="F3089" s="15">
        <v>1089</v>
      </c>
      <c r="G3089" s="15">
        <v>1952</v>
      </c>
      <c r="H3089" s="90">
        <v>0</v>
      </c>
      <c r="I3089" s="90">
        <v>0</v>
      </c>
      <c r="J3089" s="15">
        <v>0</v>
      </c>
      <c r="K3089" s="15">
        <v>863</v>
      </c>
      <c r="L3089" s="15">
        <v>1089</v>
      </c>
      <c r="M3089" s="15">
        <v>1952</v>
      </c>
    </row>
    <row r="3090" spans="1:13" ht="12.9" customHeight="1" x14ac:dyDescent="0.2">
      <c r="A3090" s="11" t="str">
        <f t="shared" si="59"/>
        <v>PARKES2016</v>
      </c>
      <c r="B3090" s="3" t="s">
        <v>158</v>
      </c>
      <c r="C3090" s="12">
        <v>2016</v>
      </c>
      <c r="E3090" s="13">
        <v>880</v>
      </c>
      <c r="F3090" s="13">
        <v>940</v>
      </c>
      <c r="G3090" s="13">
        <v>1820</v>
      </c>
      <c r="H3090" s="13">
        <v>0</v>
      </c>
      <c r="I3090" s="13">
        <v>0</v>
      </c>
      <c r="J3090" s="13">
        <v>0</v>
      </c>
      <c r="K3090" s="15">
        <v>880</v>
      </c>
      <c r="L3090" s="15">
        <v>940</v>
      </c>
      <c r="M3090" s="15">
        <v>1820</v>
      </c>
    </row>
    <row r="3091" spans="1:13" ht="12.9" customHeight="1" x14ac:dyDescent="0.2">
      <c r="A3091" s="11" t="str">
        <f t="shared" si="59"/>
        <v>PARKES2017</v>
      </c>
      <c r="B3091" s="91" t="s">
        <v>158</v>
      </c>
      <c r="C3091" s="16">
        <v>2017</v>
      </c>
      <c r="D3091" s="89"/>
      <c r="E3091" s="92">
        <v>881</v>
      </c>
      <c r="F3091" s="92">
        <v>875</v>
      </c>
      <c r="G3091" s="92">
        <v>1756</v>
      </c>
      <c r="H3091" s="92">
        <v>0</v>
      </c>
      <c r="I3091" s="92">
        <v>0</v>
      </c>
      <c r="J3091" s="92">
        <v>0</v>
      </c>
      <c r="K3091" s="15">
        <v>881</v>
      </c>
      <c r="L3091" s="15">
        <v>875</v>
      </c>
      <c r="M3091" s="15">
        <v>1756</v>
      </c>
    </row>
    <row r="3092" spans="1:13" ht="12.9" customHeight="1" x14ac:dyDescent="0.2">
      <c r="A3092" s="11" t="str">
        <f t="shared" si="59"/>
        <v>PARKES2018</v>
      </c>
      <c r="B3092" s="3" t="s">
        <v>158</v>
      </c>
      <c r="C3092" s="12">
        <v>2018</v>
      </c>
      <c r="E3092" s="13">
        <v>901</v>
      </c>
      <c r="F3092" s="13">
        <v>900</v>
      </c>
      <c r="G3092" s="13">
        <v>1801</v>
      </c>
      <c r="H3092" s="13">
        <v>0</v>
      </c>
      <c r="I3092" s="13">
        <v>0</v>
      </c>
      <c r="J3092" s="13">
        <v>0</v>
      </c>
      <c r="K3092" s="15">
        <v>901</v>
      </c>
      <c r="L3092" s="15">
        <v>900</v>
      </c>
      <c r="M3092" s="15">
        <v>1801</v>
      </c>
    </row>
    <row r="3093" spans="1:13" ht="12.9" customHeight="1" x14ac:dyDescent="0.2">
      <c r="A3093" s="11" t="str">
        <f t="shared" si="59"/>
        <v>PARKES2019</v>
      </c>
      <c r="B3093" s="3" t="s">
        <v>158</v>
      </c>
      <c r="C3093" s="12">
        <v>2019</v>
      </c>
      <c r="E3093" s="13">
        <v>1078</v>
      </c>
      <c r="F3093" s="13">
        <v>1076</v>
      </c>
      <c r="G3093" s="13">
        <v>2154</v>
      </c>
      <c r="H3093" s="13">
        <v>0</v>
      </c>
      <c r="I3093" s="13">
        <v>0</v>
      </c>
      <c r="J3093" s="13">
        <v>0</v>
      </c>
      <c r="K3093" s="15">
        <v>1078</v>
      </c>
      <c r="L3093" s="15">
        <v>1076</v>
      </c>
      <c r="M3093" s="15">
        <v>2154</v>
      </c>
    </row>
    <row r="3094" spans="1:13" ht="12.9" customHeight="1" x14ac:dyDescent="0.2">
      <c r="A3094" s="11" t="str">
        <f t="shared" si="59"/>
        <v>PARKES2020</v>
      </c>
      <c r="B3094" s="3" t="s">
        <v>158</v>
      </c>
      <c r="C3094" s="12">
        <v>2020</v>
      </c>
      <c r="E3094" s="13">
        <v>557</v>
      </c>
      <c r="F3094" s="13">
        <v>556</v>
      </c>
      <c r="G3094" s="13">
        <v>1113</v>
      </c>
      <c r="H3094" s="13">
        <v>0</v>
      </c>
      <c r="I3094" s="13">
        <v>0</v>
      </c>
      <c r="J3094" s="13">
        <v>0</v>
      </c>
      <c r="K3094" s="15">
        <v>557</v>
      </c>
      <c r="L3094" s="15">
        <v>556</v>
      </c>
      <c r="M3094" s="15">
        <v>1113</v>
      </c>
    </row>
    <row r="3095" spans="1:13" ht="12.9" customHeight="1" x14ac:dyDescent="0.2">
      <c r="A3095" s="11" t="str">
        <f t="shared" si="59"/>
        <v>PARKES2021</v>
      </c>
      <c r="B3095" s="95" t="s">
        <v>158</v>
      </c>
      <c r="C3095" s="88">
        <v>2021</v>
      </c>
      <c r="D3095" s="89"/>
      <c r="E3095" s="15">
        <v>482</v>
      </c>
      <c r="F3095" s="15">
        <v>481</v>
      </c>
      <c r="G3095" s="15">
        <v>963</v>
      </c>
      <c r="H3095" s="90">
        <v>0</v>
      </c>
      <c r="I3095" s="90">
        <v>0</v>
      </c>
      <c r="J3095" s="15">
        <v>0</v>
      </c>
      <c r="K3095" s="15">
        <v>482</v>
      </c>
      <c r="L3095" s="15">
        <v>481</v>
      </c>
      <c r="M3095" s="15">
        <v>963</v>
      </c>
    </row>
    <row r="3096" spans="1:13" ht="12.9" customHeight="1" x14ac:dyDescent="0.2">
      <c r="A3096" s="11" t="str">
        <f t="shared" si="59"/>
        <v>PARKES2022</v>
      </c>
      <c r="B3096" s="3" t="s">
        <v>158</v>
      </c>
      <c r="C3096" s="12">
        <v>2022</v>
      </c>
      <c r="E3096" s="13">
        <v>959</v>
      </c>
      <c r="F3096" s="13">
        <v>954</v>
      </c>
      <c r="G3096" s="13">
        <v>1913</v>
      </c>
      <c r="H3096" s="13">
        <v>0</v>
      </c>
      <c r="I3096" s="13">
        <v>0</v>
      </c>
      <c r="J3096" s="13">
        <v>0</v>
      </c>
      <c r="K3096" s="15">
        <v>959</v>
      </c>
      <c r="L3096" s="15">
        <v>954</v>
      </c>
      <c r="M3096" s="15">
        <v>1913</v>
      </c>
    </row>
    <row r="3097" spans="1:13" ht="12.9" customHeight="1" x14ac:dyDescent="0.2">
      <c r="A3097" s="11" t="str">
        <f t="shared" si="59"/>
        <v>PARKES2023</v>
      </c>
      <c r="B3097" s="3" t="s">
        <v>158</v>
      </c>
      <c r="C3097" s="12">
        <v>2023</v>
      </c>
      <c r="E3097" s="13">
        <v>998</v>
      </c>
      <c r="F3097" s="13">
        <v>995</v>
      </c>
      <c r="G3097" s="13">
        <v>1993</v>
      </c>
      <c r="H3097" s="13">
        <v>0</v>
      </c>
      <c r="I3097" s="13">
        <v>0</v>
      </c>
      <c r="J3097" s="13">
        <v>0</v>
      </c>
      <c r="K3097" s="15">
        <v>998</v>
      </c>
      <c r="L3097" s="15">
        <v>995</v>
      </c>
      <c r="M3097" s="15">
        <v>1993</v>
      </c>
    </row>
    <row r="3098" spans="1:13" ht="12.9" customHeight="1" x14ac:dyDescent="0.2">
      <c r="A3098" s="11" t="str">
        <f t="shared" si="59"/>
        <v>PARKES2024</v>
      </c>
      <c r="B3098" s="3" t="s">
        <v>158</v>
      </c>
      <c r="C3098" s="12">
        <v>2024</v>
      </c>
      <c r="E3098" s="13">
        <v>825</v>
      </c>
      <c r="F3098" s="13">
        <v>821</v>
      </c>
      <c r="G3098" s="13">
        <v>1646</v>
      </c>
      <c r="H3098" s="13">
        <v>0</v>
      </c>
      <c r="I3098" s="13">
        <v>0</v>
      </c>
      <c r="J3098" s="13">
        <v>0</v>
      </c>
      <c r="K3098" s="15">
        <v>825</v>
      </c>
      <c r="L3098" s="15">
        <v>821</v>
      </c>
      <c r="M3098" s="15">
        <v>1646</v>
      </c>
    </row>
    <row r="3099" spans="1:13" ht="12.9" customHeight="1" x14ac:dyDescent="0.2">
      <c r="A3099" s="11" t="str">
        <f t="shared" si="59"/>
        <v>PERTH1985</v>
      </c>
      <c r="B3099" s="93" t="s">
        <v>30</v>
      </c>
      <c r="C3099" s="88">
        <v>1985</v>
      </c>
      <c r="D3099" s="89"/>
      <c r="E3099" s="15">
        <v>20289</v>
      </c>
      <c r="F3099" s="15">
        <v>20147</v>
      </c>
      <c r="G3099" s="15">
        <v>40436</v>
      </c>
      <c r="H3099" s="15">
        <v>1476</v>
      </c>
      <c r="I3099" s="15">
        <v>1473</v>
      </c>
      <c r="J3099" s="15">
        <v>2949</v>
      </c>
      <c r="K3099" s="15">
        <v>21765</v>
      </c>
      <c r="L3099" s="15">
        <v>21620</v>
      </c>
      <c r="M3099" s="15">
        <v>43385</v>
      </c>
    </row>
    <row r="3100" spans="1:13" ht="12.9" customHeight="1" x14ac:dyDescent="0.2">
      <c r="A3100" s="11" t="str">
        <f t="shared" si="59"/>
        <v>PERTH1986</v>
      </c>
      <c r="B3100" s="93" t="s">
        <v>30</v>
      </c>
      <c r="C3100" s="88">
        <v>1986</v>
      </c>
      <c r="D3100" s="89"/>
      <c r="E3100" s="15">
        <v>19640</v>
      </c>
      <c r="F3100" s="15">
        <v>19598</v>
      </c>
      <c r="G3100" s="15">
        <v>39238</v>
      </c>
      <c r="H3100" s="15">
        <v>1642</v>
      </c>
      <c r="I3100" s="15">
        <v>1638</v>
      </c>
      <c r="J3100" s="15">
        <v>3280</v>
      </c>
      <c r="K3100" s="15">
        <v>21282</v>
      </c>
      <c r="L3100" s="15">
        <v>21236</v>
      </c>
      <c r="M3100" s="15">
        <v>42518</v>
      </c>
    </row>
    <row r="3101" spans="1:13" ht="12.9" customHeight="1" x14ac:dyDescent="0.2">
      <c r="A3101" s="11" t="str">
        <f t="shared" si="59"/>
        <v>PERTH1987</v>
      </c>
      <c r="B3101" s="95" t="s">
        <v>30</v>
      </c>
      <c r="C3101" s="88">
        <v>1987</v>
      </c>
      <c r="D3101" s="89"/>
      <c r="E3101" s="15">
        <v>14317</v>
      </c>
      <c r="F3101" s="15">
        <v>14228</v>
      </c>
      <c r="G3101" s="15">
        <v>28545</v>
      </c>
      <c r="H3101" s="90">
        <v>1655</v>
      </c>
      <c r="I3101" s="90">
        <v>1652</v>
      </c>
      <c r="J3101" s="15">
        <v>3307</v>
      </c>
      <c r="K3101" s="15">
        <v>15972</v>
      </c>
      <c r="L3101" s="15">
        <v>15880</v>
      </c>
      <c r="M3101" s="15">
        <v>31852</v>
      </c>
    </row>
    <row r="3102" spans="1:13" ht="12.9" customHeight="1" x14ac:dyDescent="0.2">
      <c r="A3102" s="11" t="str">
        <f t="shared" si="59"/>
        <v>PERTH1988</v>
      </c>
      <c r="B3102" s="3" t="s">
        <v>30</v>
      </c>
      <c r="C3102" s="12">
        <v>1988</v>
      </c>
      <c r="E3102" s="13">
        <v>14341</v>
      </c>
      <c r="F3102" s="13">
        <v>14268</v>
      </c>
      <c r="G3102" s="13">
        <v>28609</v>
      </c>
      <c r="H3102" s="13">
        <v>1667</v>
      </c>
      <c r="I3102" s="13">
        <v>1668</v>
      </c>
      <c r="J3102" s="13">
        <v>3335</v>
      </c>
      <c r="K3102" s="15">
        <v>16008</v>
      </c>
      <c r="L3102" s="15">
        <v>15936</v>
      </c>
      <c r="M3102" s="15">
        <v>31944</v>
      </c>
    </row>
    <row r="3103" spans="1:13" ht="12.9" customHeight="1" x14ac:dyDescent="0.2">
      <c r="A3103" s="11" t="str">
        <f t="shared" si="59"/>
        <v>PERTH1989</v>
      </c>
      <c r="B3103" s="3" t="s">
        <v>30</v>
      </c>
      <c r="C3103" s="12">
        <v>1989</v>
      </c>
      <c r="E3103" s="13">
        <v>11842</v>
      </c>
      <c r="F3103" s="13">
        <v>11790</v>
      </c>
      <c r="G3103" s="13">
        <v>23632</v>
      </c>
      <c r="H3103" s="13">
        <v>2113</v>
      </c>
      <c r="I3103" s="13">
        <v>2115</v>
      </c>
      <c r="J3103" s="13">
        <v>4228</v>
      </c>
      <c r="K3103" s="15">
        <v>13955</v>
      </c>
      <c r="L3103" s="15">
        <v>13905</v>
      </c>
      <c r="M3103" s="15">
        <v>27860</v>
      </c>
    </row>
    <row r="3104" spans="1:13" ht="12.9" customHeight="1" x14ac:dyDescent="0.2">
      <c r="A3104" s="11" t="str">
        <f t="shared" si="59"/>
        <v>PERTH1990</v>
      </c>
      <c r="B3104" s="3" t="s">
        <v>30</v>
      </c>
      <c r="C3104" s="12">
        <v>1990</v>
      </c>
      <c r="E3104" s="13">
        <v>14173</v>
      </c>
      <c r="F3104" s="13">
        <v>14238</v>
      </c>
      <c r="G3104" s="13">
        <v>28411</v>
      </c>
      <c r="H3104" s="13">
        <v>2424</v>
      </c>
      <c r="I3104" s="13">
        <v>2425</v>
      </c>
      <c r="J3104" s="13">
        <v>4849</v>
      </c>
      <c r="K3104" s="15">
        <v>16597</v>
      </c>
      <c r="L3104" s="15">
        <v>16663</v>
      </c>
      <c r="M3104" s="15">
        <v>33260</v>
      </c>
    </row>
    <row r="3105" spans="1:13" ht="12.9" customHeight="1" x14ac:dyDescent="0.2">
      <c r="A3105" s="11" t="str">
        <f t="shared" si="59"/>
        <v>PERTH1991</v>
      </c>
      <c r="B3105" s="3" t="s">
        <v>30</v>
      </c>
      <c r="C3105" s="12">
        <v>1991</v>
      </c>
      <c r="E3105" s="13">
        <v>16445</v>
      </c>
      <c r="F3105" s="13">
        <v>16607</v>
      </c>
      <c r="G3105" s="13">
        <v>33052</v>
      </c>
      <c r="H3105" s="13">
        <v>2677</v>
      </c>
      <c r="I3105" s="13">
        <v>2674</v>
      </c>
      <c r="J3105" s="13">
        <v>5351</v>
      </c>
      <c r="K3105" s="15">
        <v>19122</v>
      </c>
      <c r="L3105" s="15">
        <v>19281</v>
      </c>
      <c r="M3105" s="15">
        <v>38403</v>
      </c>
    </row>
    <row r="3106" spans="1:13" ht="12.9" customHeight="1" x14ac:dyDescent="0.2">
      <c r="A3106" s="11" t="str">
        <f t="shared" ref="A3106:A3169" si="60">CONCATENATE(B3106,C3106)</f>
        <v>PERTH1992</v>
      </c>
      <c r="B3106" s="3" t="s">
        <v>30</v>
      </c>
      <c r="C3106" s="12">
        <v>1992</v>
      </c>
      <c r="D3106" s="89"/>
      <c r="E3106" s="13">
        <v>16436</v>
      </c>
      <c r="F3106" s="13">
        <v>16535</v>
      </c>
      <c r="G3106" s="13">
        <v>32971</v>
      </c>
      <c r="H3106" s="13">
        <v>2954</v>
      </c>
      <c r="I3106" s="13">
        <v>2953</v>
      </c>
      <c r="J3106" s="13">
        <v>5907</v>
      </c>
      <c r="K3106" s="15">
        <v>19390</v>
      </c>
      <c r="L3106" s="15">
        <v>19488</v>
      </c>
      <c r="M3106" s="15">
        <v>38878</v>
      </c>
    </row>
    <row r="3107" spans="1:13" ht="12.9" customHeight="1" x14ac:dyDescent="0.2">
      <c r="A3107" s="11" t="str">
        <f t="shared" si="60"/>
        <v>PERTH1993</v>
      </c>
      <c r="B3107" s="95" t="s">
        <v>30</v>
      </c>
      <c r="C3107" s="88">
        <v>1993</v>
      </c>
      <c r="D3107" s="89"/>
      <c r="E3107" s="15">
        <v>17569</v>
      </c>
      <c r="F3107" s="15">
        <v>17515</v>
      </c>
      <c r="G3107" s="15">
        <v>35084</v>
      </c>
      <c r="H3107" s="90">
        <v>3560</v>
      </c>
      <c r="I3107" s="90">
        <v>3561</v>
      </c>
      <c r="J3107" s="15">
        <v>7121</v>
      </c>
      <c r="K3107" s="15">
        <v>21129</v>
      </c>
      <c r="L3107" s="15">
        <v>21076</v>
      </c>
      <c r="M3107" s="15">
        <v>42205</v>
      </c>
    </row>
    <row r="3108" spans="1:13" ht="12.9" customHeight="1" x14ac:dyDescent="0.2">
      <c r="A3108" s="11" t="str">
        <f t="shared" si="60"/>
        <v>PERTH1994</v>
      </c>
      <c r="B3108" s="3" t="s">
        <v>30</v>
      </c>
      <c r="C3108" s="12">
        <v>1994</v>
      </c>
      <c r="E3108" s="13">
        <v>19691</v>
      </c>
      <c r="F3108" s="13">
        <v>19699</v>
      </c>
      <c r="G3108" s="13">
        <v>39390</v>
      </c>
      <c r="H3108" s="13">
        <v>3681</v>
      </c>
      <c r="I3108" s="13">
        <v>3681</v>
      </c>
      <c r="J3108" s="13">
        <v>7362</v>
      </c>
      <c r="K3108" s="15">
        <v>23372</v>
      </c>
      <c r="L3108" s="15">
        <v>23380</v>
      </c>
      <c r="M3108" s="15">
        <v>46752</v>
      </c>
    </row>
    <row r="3109" spans="1:13" ht="12.9" customHeight="1" x14ac:dyDescent="0.2">
      <c r="A3109" s="11" t="str">
        <f t="shared" si="60"/>
        <v>PERTH1995</v>
      </c>
      <c r="B3109" s="3" t="s">
        <v>30</v>
      </c>
      <c r="C3109" s="12">
        <v>1995</v>
      </c>
      <c r="E3109" s="13">
        <v>22293</v>
      </c>
      <c r="F3109" s="13">
        <v>22219</v>
      </c>
      <c r="G3109" s="13">
        <v>44512</v>
      </c>
      <c r="H3109" s="13">
        <v>4072</v>
      </c>
      <c r="I3109" s="13">
        <v>4095</v>
      </c>
      <c r="J3109" s="13">
        <v>8167</v>
      </c>
      <c r="K3109" s="15">
        <v>26365</v>
      </c>
      <c r="L3109" s="15">
        <v>26314</v>
      </c>
      <c r="M3109" s="15">
        <v>52679</v>
      </c>
    </row>
    <row r="3110" spans="1:13" ht="12.9" customHeight="1" x14ac:dyDescent="0.2">
      <c r="A3110" s="11" t="str">
        <f t="shared" si="60"/>
        <v>PERTH1996</v>
      </c>
      <c r="B3110" s="3" t="s">
        <v>30</v>
      </c>
      <c r="C3110" s="12">
        <v>1996</v>
      </c>
      <c r="E3110" s="13">
        <v>23716</v>
      </c>
      <c r="F3110" s="13">
        <v>23712</v>
      </c>
      <c r="G3110" s="13">
        <v>47428</v>
      </c>
      <c r="H3110" s="13">
        <v>4459</v>
      </c>
      <c r="I3110" s="13">
        <v>4458</v>
      </c>
      <c r="J3110" s="13">
        <v>8917</v>
      </c>
      <c r="K3110" s="15">
        <v>28175</v>
      </c>
      <c r="L3110" s="15">
        <v>28170</v>
      </c>
      <c r="M3110" s="15">
        <v>56345</v>
      </c>
    </row>
    <row r="3111" spans="1:13" ht="12.9" customHeight="1" x14ac:dyDescent="0.2">
      <c r="A3111" s="11" t="str">
        <f t="shared" si="60"/>
        <v>PERTH1997</v>
      </c>
      <c r="B3111" s="3" t="s">
        <v>30</v>
      </c>
      <c r="C3111" s="12">
        <v>1997</v>
      </c>
      <c r="E3111" s="13">
        <v>23976</v>
      </c>
      <c r="F3111" s="13">
        <v>24032</v>
      </c>
      <c r="G3111" s="13">
        <v>48008</v>
      </c>
      <c r="H3111" s="13">
        <v>4366</v>
      </c>
      <c r="I3111" s="13">
        <v>4359</v>
      </c>
      <c r="J3111" s="13">
        <v>8725</v>
      </c>
      <c r="K3111" s="15">
        <v>28342</v>
      </c>
      <c r="L3111" s="15">
        <v>28391</v>
      </c>
      <c r="M3111" s="15">
        <v>56733</v>
      </c>
    </row>
    <row r="3112" spans="1:13" ht="12.9" customHeight="1" x14ac:dyDescent="0.2">
      <c r="A3112" s="11" t="str">
        <f t="shared" si="60"/>
        <v>PERTH1998</v>
      </c>
      <c r="B3112" s="93" t="s">
        <v>30</v>
      </c>
      <c r="C3112" s="88">
        <v>1998</v>
      </c>
      <c r="D3112" s="89"/>
      <c r="E3112" s="15">
        <v>22656</v>
      </c>
      <c r="F3112" s="15">
        <v>22698</v>
      </c>
      <c r="G3112" s="15">
        <v>45354</v>
      </c>
      <c r="H3112" s="15">
        <v>4580</v>
      </c>
      <c r="I3112" s="15">
        <v>4584</v>
      </c>
      <c r="J3112" s="15">
        <v>9164</v>
      </c>
      <c r="K3112" s="15">
        <v>27236</v>
      </c>
      <c r="L3112" s="15">
        <v>27282</v>
      </c>
      <c r="M3112" s="15">
        <v>54518</v>
      </c>
    </row>
    <row r="3113" spans="1:13" ht="12.9" customHeight="1" x14ac:dyDescent="0.2">
      <c r="A3113" s="11" t="str">
        <f t="shared" si="60"/>
        <v>PERTH1999</v>
      </c>
      <c r="B3113" s="3" t="s">
        <v>30</v>
      </c>
      <c r="C3113" s="12">
        <v>1999</v>
      </c>
      <c r="E3113" s="13">
        <v>22467</v>
      </c>
      <c r="F3113" s="13">
        <v>22503</v>
      </c>
      <c r="G3113" s="13">
        <v>44970</v>
      </c>
      <c r="H3113" s="13">
        <v>4800</v>
      </c>
      <c r="I3113" s="13">
        <v>4804</v>
      </c>
      <c r="J3113" s="13">
        <v>9604</v>
      </c>
      <c r="K3113" s="15">
        <v>27267</v>
      </c>
      <c r="L3113" s="15">
        <v>27307</v>
      </c>
      <c r="M3113" s="15">
        <v>54574</v>
      </c>
    </row>
    <row r="3114" spans="1:13" ht="12.9" customHeight="1" x14ac:dyDescent="0.2">
      <c r="A3114" s="11" t="str">
        <f t="shared" si="60"/>
        <v>PERTH2000</v>
      </c>
      <c r="B3114" s="3" t="s">
        <v>30</v>
      </c>
      <c r="C3114" s="12">
        <v>2000</v>
      </c>
      <c r="E3114" s="13">
        <v>23095</v>
      </c>
      <c r="F3114" s="13">
        <v>23104</v>
      </c>
      <c r="G3114" s="13">
        <v>46199</v>
      </c>
      <c r="H3114" s="13">
        <v>5051</v>
      </c>
      <c r="I3114" s="13">
        <v>5052</v>
      </c>
      <c r="J3114" s="13">
        <v>10103</v>
      </c>
      <c r="K3114" s="15">
        <v>28146</v>
      </c>
      <c r="L3114" s="15">
        <v>28156</v>
      </c>
      <c r="M3114" s="15">
        <v>56302</v>
      </c>
    </row>
    <row r="3115" spans="1:13" ht="12.9" customHeight="1" x14ac:dyDescent="0.2">
      <c r="A3115" s="11" t="str">
        <f t="shared" si="60"/>
        <v>PERTH2001</v>
      </c>
      <c r="B3115" s="3" t="s">
        <v>30</v>
      </c>
      <c r="C3115" s="12">
        <v>2001</v>
      </c>
      <c r="E3115" s="13">
        <v>20869</v>
      </c>
      <c r="F3115" s="13">
        <v>20881</v>
      </c>
      <c r="G3115" s="13">
        <v>41750</v>
      </c>
      <c r="H3115" s="13">
        <v>4577</v>
      </c>
      <c r="I3115" s="13">
        <v>4564</v>
      </c>
      <c r="J3115" s="13">
        <v>9141</v>
      </c>
      <c r="K3115" s="15">
        <v>25446</v>
      </c>
      <c r="L3115" s="15">
        <v>25445</v>
      </c>
      <c r="M3115" s="15">
        <v>50891</v>
      </c>
    </row>
    <row r="3116" spans="1:13" ht="12.9" customHeight="1" x14ac:dyDescent="0.2">
      <c r="A3116" s="11" t="str">
        <f t="shared" si="60"/>
        <v>PERTH2002</v>
      </c>
      <c r="B3116" s="95" t="s">
        <v>30</v>
      </c>
      <c r="C3116" s="88">
        <v>2002</v>
      </c>
      <c r="D3116" s="89"/>
      <c r="E3116" s="15">
        <v>18388</v>
      </c>
      <c r="F3116" s="15">
        <v>18417</v>
      </c>
      <c r="G3116" s="15">
        <v>36805</v>
      </c>
      <c r="H3116" s="90">
        <v>4170</v>
      </c>
      <c r="I3116" s="90">
        <v>4165</v>
      </c>
      <c r="J3116" s="15">
        <v>8335</v>
      </c>
      <c r="K3116" s="15">
        <v>22558</v>
      </c>
      <c r="L3116" s="15">
        <v>22582</v>
      </c>
      <c r="M3116" s="15">
        <v>45140</v>
      </c>
    </row>
    <row r="3117" spans="1:13" ht="12.9" customHeight="1" x14ac:dyDescent="0.2">
      <c r="A3117" s="11" t="str">
        <f t="shared" si="60"/>
        <v>PERTH2003</v>
      </c>
      <c r="B3117" s="95" t="s">
        <v>30</v>
      </c>
      <c r="C3117" s="88">
        <v>2003</v>
      </c>
      <c r="D3117" s="89"/>
      <c r="E3117" s="15">
        <v>20387</v>
      </c>
      <c r="F3117" s="15">
        <v>20376</v>
      </c>
      <c r="G3117" s="15">
        <v>40763</v>
      </c>
      <c r="H3117" s="90">
        <v>4374</v>
      </c>
      <c r="I3117" s="90">
        <v>4424</v>
      </c>
      <c r="J3117" s="15">
        <v>8798</v>
      </c>
      <c r="K3117" s="15">
        <v>24761</v>
      </c>
      <c r="L3117" s="15">
        <v>24800</v>
      </c>
      <c r="M3117" s="15">
        <v>49561</v>
      </c>
    </row>
    <row r="3118" spans="1:13" ht="12.9" customHeight="1" x14ac:dyDescent="0.2">
      <c r="A3118" s="11" t="str">
        <f t="shared" si="60"/>
        <v>PERTH2004</v>
      </c>
      <c r="B3118" s="95" t="s">
        <v>30</v>
      </c>
      <c r="C3118" s="88">
        <v>2004</v>
      </c>
      <c r="D3118" s="89"/>
      <c r="E3118" s="15">
        <v>22442</v>
      </c>
      <c r="F3118" s="15">
        <v>22418</v>
      </c>
      <c r="G3118" s="15">
        <v>44860</v>
      </c>
      <c r="H3118" s="90">
        <v>4737</v>
      </c>
      <c r="I3118" s="90">
        <v>4787</v>
      </c>
      <c r="J3118" s="15">
        <v>9524</v>
      </c>
      <c r="K3118" s="15">
        <v>27179</v>
      </c>
      <c r="L3118" s="15">
        <v>27205</v>
      </c>
      <c r="M3118" s="15">
        <v>54384</v>
      </c>
    </row>
    <row r="3119" spans="1:13" ht="12.9" customHeight="1" x14ac:dyDescent="0.2">
      <c r="A3119" s="11" t="str">
        <f t="shared" si="60"/>
        <v>PERTH2005</v>
      </c>
      <c r="B3119" s="95" t="s">
        <v>30</v>
      </c>
      <c r="C3119" s="88">
        <v>2005</v>
      </c>
      <c r="D3119" s="89"/>
      <c r="E3119" s="15">
        <v>23306</v>
      </c>
      <c r="F3119" s="15">
        <v>23277</v>
      </c>
      <c r="G3119" s="15">
        <v>46583</v>
      </c>
      <c r="H3119" s="90">
        <v>5368</v>
      </c>
      <c r="I3119" s="90">
        <v>5406</v>
      </c>
      <c r="J3119" s="15">
        <v>10774</v>
      </c>
      <c r="K3119" s="15">
        <v>28674</v>
      </c>
      <c r="L3119" s="15">
        <v>28683</v>
      </c>
      <c r="M3119" s="15">
        <v>57357</v>
      </c>
    </row>
    <row r="3120" spans="1:13" ht="12.9" customHeight="1" x14ac:dyDescent="0.2">
      <c r="A3120" s="11" t="str">
        <f t="shared" si="60"/>
        <v>PERTH2006</v>
      </c>
      <c r="B3120" s="3" t="s">
        <v>30</v>
      </c>
      <c r="C3120" s="12">
        <v>2006</v>
      </c>
      <c r="E3120" s="13">
        <v>24475</v>
      </c>
      <c r="F3120" s="13">
        <v>24466</v>
      </c>
      <c r="G3120" s="13">
        <v>48941</v>
      </c>
      <c r="H3120" s="13">
        <v>5149</v>
      </c>
      <c r="I3120" s="13">
        <v>5151</v>
      </c>
      <c r="J3120" s="13">
        <v>10300</v>
      </c>
      <c r="K3120" s="15">
        <v>29624</v>
      </c>
      <c r="L3120" s="15">
        <v>29617</v>
      </c>
      <c r="M3120" s="15">
        <v>59241</v>
      </c>
    </row>
    <row r="3121" spans="1:13" ht="12.9" customHeight="1" x14ac:dyDescent="0.2">
      <c r="A3121" s="11" t="str">
        <f t="shared" si="60"/>
        <v>PERTH2007</v>
      </c>
      <c r="B3121" s="95" t="s">
        <v>30</v>
      </c>
      <c r="C3121" s="88">
        <v>2007</v>
      </c>
      <c r="D3121" s="89"/>
      <c r="E3121" s="15">
        <v>26500</v>
      </c>
      <c r="F3121" s="15">
        <v>26502</v>
      </c>
      <c r="G3121" s="15">
        <v>53002</v>
      </c>
      <c r="H3121" s="90">
        <v>5996</v>
      </c>
      <c r="I3121" s="90">
        <v>5996</v>
      </c>
      <c r="J3121" s="15">
        <v>11992</v>
      </c>
      <c r="K3121" s="15">
        <v>32496</v>
      </c>
      <c r="L3121" s="15">
        <v>32498</v>
      </c>
      <c r="M3121" s="15">
        <v>64994</v>
      </c>
    </row>
    <row r="3122" spans="1:13" ht="12.9" customHeight="1" x14ac:dyDescent="0.2">
      <c r="A3122" s="11" t="str">
        <f t="shared" si="60"/>
        <v>PERTH2008</v>
      </c>
      <c r="B3122" s="93" t="s">
        <v>30</v>
      </c>
      <c r="C3122" s="88">
        <v>2008</v>
      </c>
      <c r="D3122" s="89"/>
      <c r="E3122" s="15">
        <v>30505</v>
      </c>
      <c r="F3122" s="15">
        <v>30446</v>
      </c>
      <c r="G3122" s="15">
        <v>60951</v>
      </c>
      <c r="H3122" s="15">
        <v>6716</v>
      </c>
      <c r="I3122" s="15">
        <v>6706</v>
      </c>
      <c r="J3122" s="15">
        <v>13422</v>
      </c>
      <c r="K3122" s="15">
        <v>37221</v>
      </c>
      <c r="L3122" s="15">
        <v>37152</v>
      </c>
      <c r="M3122" s="15">
        <v>74373</v>
      </c>
    </row>
    <row r="3123" spans="1:13" ht="12.9" customHeight="1" x14ac:dyDescent="0.2">
      <c r="A3123" s="11" t="str">
        <f t="shared" si="60"/>
        <v>PERTH2009</v>
      </c>
      <c r="B3123" s="3" t="s">
        <v>30</v>
      </c>
      <c r="C3123" s="12">
        <v>2009</v>
      </c>
      <c r="E3123" s="13">
        <v>32213</v>
      </c>
      <c r="F3123" s="13">
        <v>32142</v>
      </c>
      <c r="G3123" s="13">
        <v>64355</v>
      </c>
      <c r="H3123" s="13">
        <v>7944</v>
      </c>
      <c r="I3123" s="13">
        <v>7935</v>
      </c>
      <c r="J3123" s="13">
        <v>15879</v>
      </c>
      <c r="K3123" s="15">
        <v>40157</v>
      </c>
      <c r="L3123" s="15">
        <v>40077</v>
      </c>
      <c r="M3123" s="15">
        <v>80234</v>
      </c>
    </row>
    <row r="3124" spans="1:13" ht="12.9" customHeight="1" x14ac:dyDescent="0.2">
      <c r="A3124" s="11" t="str">
        <f t="shared" si="60"/>
        <v>PERTH2010</v>
      </c>
      <c r="B3124" s="3" t="s">
        <v>30</v>
      </c>
      <c r="C3124" s="12">
        <v>2010</v>
      </c>
      <c r="E3124" s="13">
        <v>33814</v>
      </c>
      <c r="F3124" s="13">
        <v>33813</v>
      </c>
      <c r="G3124" s="13">
        <v>67627</v>
      </c>
      <c r="H3124" s="13">
        <v>8920</v>
      </c>
      <c r="I3124" s="13">
        <v>8923</v>
      </c>
      <c r="J3124" s="13">
        <v>17843</v>
      </c>
      <c r="K3124" s="15">
        <v>42734</v>
      </c>
      <c r="L3124" s="15">
        <v>42736</v>
      </c>
      <c r="M3124" s="15">
        <v>85470</v>
      </c>
    </row>
    <row r="3125" spans="1:13" ht="12.9" customHeight="1" x14ac:dyDescent="0.2">
      <c r="A3125" s="11" t="str">
        <f t="shared" si="60"/>
        <v>PERTH2011</v>
      </c>
      <c r="B3125" s="3" t="s">
        <v>30</v>
      </c>
      <c r="C3125" s="12">
        <v>2011</v>
      </c>
      <c r="D3125" s="89"/>
      <c r="E3125" s="13">
        <v>35335</v>
      </c>
      <c r="F3125" s="13">
        <v>35489</v>
      </c>
      <c r="G3125" s="13">
        <v>70824</v>
      </c>
      <c r="H3125" s="13">
        <v>9557</v>
      </c>
      <c r="I3125" s="13">
        <v>9558</v>
      </c>
      <c r="J3125" s="13">
        <v>19115</v>
      </c>
      <c r="K3125" s="15">
        <v>44892</v>
      </c>
      <c r="L3125" s="15">
        <v>45047</v>
      </c>
      <c r="M3125" s="15">
        <v>89939</v>
      </c>
    </row>
    <row r="3126" spans="1:13" ht="12.9" customHeight="1" x14ac:dyDescent="0.2">
      <c r="A3126" s="11" t="str">
        <f t="shared" si="60"/>
        <v>PERTH2012</v>
      </c>
      <c r="B3126" s="95" t="s">
        <v>30</v>
      </c>
      <c r="C3126" s="88">
        <v>2012</v>
      </c>
      <c r="D3126" s="89"/>
      <c r="E3126" s="15">
        <v>39003</v>
      </c>
      <c r="F3126" s="15">
        <v>39118</v>
      </c>
      <c r="G3126" s="15">
        <v>78121</v>
      </c>
      <c r="H3126" s="90">
        <v>9963</v>
      </c>
      <c r="I3126" s="90">
        <v>9957</v>
      </c>
      <c r="J3126" s="15">
        <v>19920</v>
      </c>
      <c r="K3126" s="15">
        <v>48966</v>
      </c>
      <c r="L3126" s="15">
        <v>49075</v>
      </c>
      <c r="M3126" s="15">
        <v>98041</v>
      </c>
    </row>
    <row r="3127" spans="1:13" ht="12.9" customHeight="1" x14ac:dyDescent="0.2">
      <c r="A3127" s="11" t="str">
        <f t="shared" si="60"/>
        <v>PERTH2013</v>
      </c>
      <c r="B3127" s="3" t="s">
        <v>30</v>
      </c>
      <c r="C3127" s="12">
        <v>2013</v>
      </c>
      <c r="E3127" s="13">
        <v>38733</v>
      </c>
      <c r="F3127" s="13">
        <v>38814</v>
      </c>
      <c r="G3127" s="13">
        <v>77547</v>
      </c>
      <c r="H3127" s="13">
        <v>11254</v>
      </c>
      <c r="I3127" s="13">
        <v>11250</v>
      </c>
      <c r="J3127" s="13">
        <v>22504</v>
      </c>
      <c r="K3127" s="15">
        <v>49987</v>
      </c>
      <c r="L3127" s="15">
        <v>50064</v>
      </c>
      <c r="M3127" s="15">
        <v>100051</v>
      </c>
    </row>
    <row r="3128" spans="1:13" ht="12.9" customHeight="1" x14ac:dyDescent="0.2">
      <c r="A3128" s="11" t="str">
        <f t="shared" si="60"/>
        <v>PERTH2014</v>
      </c>
      <c r="B3128" s="93" t="s">
        <v>30</v>
      </c>
      <c r="C3128" s="88">
        <v>2014</v>
      </c>
      <c r="D3128" s="89"/>
      <c r="E3128" s="15">
        <v>37782</v>
      </c>
      <c r="F3128" s="15">
        <v>37813</v>
      </c>
      <c r="G3128" s="15">
        <v>75595</v>
      </c>
      <c r="H3128" s="15">
        <v>11839</v>
      </c>
      <c r="I3128" s="15">
        <v>11846</v>
      </c>
      <c r="J3128" s="15">
        <v>23685</v>
      </c>
      <c r="K3128" s="15">
        <v>49621</v>
      </c>
      <c r="L3128" s="15">
        <v>49659</v>
      </c>
      <c r="M3128" s="15">
        <v>99280</v>
      </c>
    </row>
    <row r="3129" spans="1:13" ht="12.9" customHeight="1" x14ac:dyDescent="0.2">
      <c r="A3129" s="11" t="str">
        <f t="shared" si="60"/>
        <v>PERTH2015</v>
      </c>
      <c r="B3129" s="93" t="s">
        <v>30</v>
      </c>
      <c r="C3129" s="88">
        <v>2015</v>
      </c>
      <c r="D3129" s="89"/>
      <c r="E3129" s="15">
        <v>36873</v>
      </c>
      <c r="F3129" s="15">
        <v>36823</v>
      </c>
      <c r="G3129" s="15">
        <v>73696</v>
      </c>
      <c r="H3129" s="15">
        <v>10869</v>
      </c>
      <c r="I3129" s="15">
        <v>10839</v>
      </c>
      <c r="J3129" s="15">
        <v>21708</v>
      </c>
      <c r="K3129" s="15">
        <v>47742</v>
      </c>
      <c r="L3129" s="15">
        <v>47662</v>
      </c>
      <c r="M3129" s="15">
        <v>95404</v>
      </c>
    </row>
    <row r="3130" spans="1:13" ht="12.9" customHeight="1" x14ac:dyDescent="0.2">
      <c r="A3130" s="11" t="str">
        <f t="shared" si="60"/>
        <v>PERTH2016</v>
      </c>
      <c r="B3130" s="95" t="s">
        <v>30</v>
      </c>
      <c r="C3130" s="88">
        <v>2016</v>
      </c>
      <c r="D3130" s="89"/>
      <c r="E3130" s="15">
        <v>35895</v>
      </c>
      <c r="F3130" s="15">
        <v>35983</v>
      </c>
      <c r="G3130" s="15">
        <v>71878</v>
      </c>
      <c r="H3130" s="90">
        <v>11367</v>
      </c>
      <c r="I3130" s="90">
        <v>11368</v>
      </c>
      <c r="J3130" s="15">
        <v>22735</v>
      </c>
      <c r="K3130" s="15">
        <v>47262</v>
      </c>
      <c r="L3130" s="15">
        <v>47351</v>
      </c>
      <c r="M3130" s="15">
        <v>94613</v>
      </c>
    </row>
    <row r="3131" spans="1:13" ht="12.9" customHeight="1" x14ac:dyDescent="0.2">
      <c r="A3131" s="11" t="str">
        <f t="shared" si="60"/>
        <v>PERTH2017</v>
      </c>
      <c r="B3131" s="3" t="s">
        <v>30</v>
      </c>
      <c r="C3131" s="12">
        <v>2017</v>
      </c>
      <c r="E3131" s="13">
        <v>34879</v>
      </c>
      <c r="F3131" s="13">
        <v>35073</v>
      </c>
      <c r="G3131" s="13">
        <v>69952</v>
      </c>
      <c r="H3131" s="13">
        <v>11165</v>
      </c>
      <c r="I3131" s="13">
        <v>11142</v>
      </c>
      <c r="J3131" s="13">
        <v>22307</v>
      </c>
      <c r="K3131" s="15">
        <v>46044</v>
      </c>
      <c r="L3131" s="15">
        <v>46215</v>
      </c>
      <c r="M3131" s="15">
        <v>92259</v>
      </c>
    </row>
    <row r="3132" spans="1:13" ht="12.9" customHeight="1" x14ac:dyDescent="0.2">
      <c r="A3132" s="11" t="str">
        <f t="shared" si="60"/>
        <v>PERTH2018</v>
      </c>
      <c r="B3132" s="93" t="s">
        <v>30</v>
      </c>
      <c r="C3132" s="12">
        <v>2018</v>
      </c>
      <c r="E3132" s="94">
        <v>35022</v>
      </c>
      <c r="F3132" s="94">
        <v>35071</v>
      </c>
      <c r="G3132" s="94">
        <v>70093</v>
      </c>
      <c r="H3132" s="94">
        <v>11390</v>
      </c>
      <c r="I3132" s="94">
        <v>11382</v>
      </c>
      <c r="J3132" s="94">
        <v>22772</v>
      </c>
      <c r="K3132" s="15">
        <v>46412</v>
      </c>
      <c r="L3132" s="15">
        <v>46453</v>
      </c>
      <c r="M3132" s="15">
        <v>92865</v>
      </c>
    </row>
    <row r="3133" spans="1:13" ht="12.9" customHeight="1" x14ac:dyDescent="0.2">
      <c r="A3133" s="11" t="str">
        <f t="shared" si="60"/>
        <v>PERTH2019</v>
      </c>
      <c r="B3133" s="93" t="s">
        <v>30</v>
      </c>
      <c r="C3133" s="88">
        <v>2019</v>
      </c>
      <c r="D3133" s="89"/>
      <c r="E3133" s="15">
        <v>35369</v>
      </c>
      <c r="F3133" s="15">
        <v>35332</v>
      </c>
      <c r="G3133" s="15">
        <v>70701</v>
      </c>
      <c r="H3133" s="15">
        <v>10836</v>
      </c>
      <c r="I3133" s="15">
        <v>10844</v>
      </c>
      <c r="J3133" s="15">
        <v>21680</v>
      </c>
      <c r="K3133" s="15">
        <v>46205</v>
      </c>
      <c r="L3133" s="15">
        <v>46176</v>
      </c>
      <c r="M3133" s="15">
        <v>92381</v>
      </c>
    </row>
    <row r="3134" spans="1:13" ht="12.9" customHeight="1" x14ac:dyDescent="0.2">
      <c r="A3134" s="11" t="str">
        <f t="shared" si="60"/>
        <v>PERTH2020</v>
      </c>
      <c r="B3134" s="3" t="s">
        <v>30</v>
      </c>
      <c r="C3134" s="12">
        <v>2020</v>
      </c>
      <c r="E3134" s="13">
        <v>17254</v>
      </c>
      <c r="F3134" s="13">
        <v>17228</v>
      </c>
      <c r="G3134" s="13">
        <v>34482</v>
      </c>
      <c r="H3134" s="13">
        <v>3577</v>
      </c>
      <c r="I3134" s="13">
        <v>3576</v>
      </c>
      <c r="J3134" s="13">
        <v>7153</v>
      </c>
      <c r="K3134" s="15">
        <v>20831</v>
      </c>
      <c r="L3134" s="15">
        <v>20804</v>
      </c>
      <c r="M3134" s="15">
        <v>41635</v>
      </c>
    </row>
    <row r="3135" spans="1:13" ht="12.9" customHeight="1" x14ac:dyDescent="0.2">
      <c r="A3135" s="11" t="str">
        <f t="shared" si="60"/>
        <v>PERTH2021</v>
      </c>
      <c r="B3135" s="95" t="s">
        <v>30</v>
      </c>
      <c r="C3135" s="88">
        <v>2021</v>
      </c>
      <c r="D3135" s="89"/>
      <c r="E3135" s="15">
        <v>23698</v>
      </c>
      <c r="F3135" s="15">
        <v>23789</v>
      </c>
      <c r="G3135" s="15">
        <v>47487</v>
      </c>
      <c r="H3135" s="90">
        <v>1898</v>
      </c>
      <c r="I3135" s="90">
        <v>1895</v>
      </c>
      <c r="J3135" s="15">
        <v>3793</v>
      </c>
      <c r="K3135" s="15">
        <v>25596</v>
      </c>
      <c r="L3135" s="15">
        <v>25684</v>
      </c>
      <c r="M3135" s="15">
        <v>51280</v>
      </c>
    </row>
    <row r="3136" spans="1:13" ht="12.9" customHeight="1" x14ac:dyDescent="0.2">
      <c r="A3136" s="11" t="str">
        <f t="shared" si="60"/>
        <v>PERTH2022</v>
      </c>
      <c r="B3136" s="95" t="s">
        <v>30</v>
      </c>
      <c r="C3136" s="88">
        <v>2022</v>
      </c>
      <c r="D3136" s="89"/>
      <c r="E3136" s="15">
        <v>28995</v>
      </c>
      <c r="F3136" s="15">
        <v>28880</v>
      </c>
      <c r="G3136" s="15">
        <v>57875</v>
      </c>
      <c r="H3136" s="90">
        <v>5126</v>
      </c>
      <c r="I3136" s="90">
        <v>5085</v>
      </c>
      <c r="J3136" s="15">
        <v>10211</v>
      </c>
      <c r="K3136" s="15">
        <v>34121</v>
      </c>
      <c r="L3136" s="15">
        <v>33965</v>
      </c>
      <c r="M3136" s="15">
        <v>68086</v>
      </c>
    </row>
    <row r="3137" spans="1:13" ht="12.9" customHeight="1" x14ac:dyDescent="0.2">
      <c r="A3137" s="11" t="str">
        <f t="shared" si="60"/>
        <v>PERTH2023</v>
      </c>
      <c r="B3137" s="95" t="s">
        <v>30</v>
      </c>
      <c r="C3137" s="88">
        <v>2023</v>
      </c>
      <c r="D3137" s="89"/>
      <c r="E3137" s="15">
        <v>34801</v>
      </c>
      <c r="F3137" s="15">
        <v>34786</v>
      </c>
      <c r="G3137" s="15">
        <v>69587</v>
      </c>
      <c r="H3137" s="90">
        <v>9422</v>
      </c>
      <c r="I3137" s="90">
        <v>9402</v>
      </c>
      <c r="J3137" s="15">
        <v>18824</v>
      </c>
      <c r="K3137" s="15">
        <v>44223</v>
      </c>
      <c r="L3137" s="15">
        <v>44188</v>
      </c>
      <c r="M3137" s="15">
        <v>88411</v>
      </c>
    </row>
    <row r="3138" spans="1:13" ht="12.9" customHeight="1" x14ac:dyDescent="0.2">
      <c r="A3138" s="11" t="str">
        <f t="shared" si="60"/>
        <v>PERTH2024</v>
      </c>
      <c r="B3138" s="3" t="s">
        <v>30</v>
      </c>
      <c r="C3138" s="12">
        <v>2024</v>
      </c>
      <c r="E3138" s="13">
        <v>37636</v>
      </c>
      <c r="F3138" s="13">
        <v>37556</v>
      </c>
      <c r="G3138" s="13">
        <v>75192</v>
      </c>
      <c r="H3138" s="13">
        <v>12651</v>
      </c>
      <c r="I3138" s="13">
        <v>12647</v>
      </c>
      <c r="J3138" s="13">
        <v>25298</v>
      </c>
      <c r="K3138" s="15">
        <v>50287</v>
      </c>
      <c r="L3138" s="15">
        <v>50203</v>
      </c>
      <c r="M3138" s="15">
        <v>100490</v>
      </c>
    </row>
    <row r="3139" spans="1:13" ht="12.9" customHeight="1" x14ac:dyDescent="0.2">
      <c r="A3139" s="11" t="str">
        <f t="shared" si="60"/>
        <v>PORT HEDLAND1985</v>
      </c>
      <c r="B3139" s="91" t="s">
        <v>29</v>
      </c>
      <c r="C3139" s="16">
        <v>1985</v>
      </c>
      <c r="D3139" s="89"/>
      <c r="E3139" s="92">
        <v>3116</v>
      </c>
      <c r="F3139" s="92">
        <v>3015</v>
      </c>
      <c r="G3139" s="92">
        <v>6131</v>
      </c>
      <c r="H3139" s="92">
        <v>68</v>
      </c>
      <c r="I3139" s="92">
        <v>68</v>
      </c>
      <c r="J3139" s="92">
        <v>136</v>
      </c>
      <c r="K3139" s="15">
        <v>3184</v>
      </c>
      <c r="L3139" s="15">
        <v>3083</v>
      </c>
      <c r="M3139" s="15">
        <v>6267</v>
      </c>
    </row>
    <row r="3140" spans="1:13" ht="12.9" customHeight="1" x14ac:dyDescent="0.2">
      <c r="A3140" s="11" t="str">
        <f t="shared" si="60"/>
        <v>PORT HEDLAND1986</v>
      </c>
      <c r="B3140" s="3" t="s">
        <v>29</v>
      </c>
      <c r="C3140" s="12">
        <v>1986</v>
      </c>
      <c r="E3140" s="13">
        <v>2853</v>
      </c>
      <c r="F3140" s="13">
        <v>2856</v>
      </c>
      <c r="G3140" s="13">
        <v>5709</v>
      </c>
      <c r="H3140" s="13">
        <v>52</v>
      </c>
      <c r="I3140" s="13">
        <v>52</v>
      </c>
      <c r="J3140" s="13">
        <v>104</v>
      </c>
      <c r="K3140" s="15">
        <v>2905</v>
      </c>
      <c r="L3140" s="15">
        <v>2908</v>
      </c>
      <c r="M3140" s="15">
        <v>5813</v>
      </c>
    </row>
    <row r="3141" spans="1:13" ht="12.9" customHeight="1" x14ac:dyDescent="0.2">
      <c r="A3141" s="11" t="str">
        <f t="shared" si="60"/>
        <v>PORT HEDLAND1987</v>
      </c>
      <c r="B3141" s="95" t="s">
        <v>29</v>
      </c>
      <c r="C3141" s="88">
        <v>1987</v>
      </c>
      <c r="D3141" s="89"/>
      <c r="E3141" s="15">
        <v>2662</v>
      </c>
      <c r="F3141" s="15">
        <v>2652</v>
      </c>
      <c r="G3141" s="15">
        <v>5314</v>
      </c>
      <c r="H3141" s="90">
        <v>52</v>
      </c>
      <c r="I3141" s="90">
        <v>52</v>
      </c>
      <c r="J3141" s="15">
        <v>104</v>
      </c>
      <c r="K3141" s="15">
        <v>2714</v>
      </c>
      <c r="L3141" s="15">
        <v>2704</v>
      </c>
      <c r="M3141" s="15">
        <v>5418</v>
      </c>
    </row>
    <row r="3142" spans="1:13" ht="12.9" customHeight="1" x14ac:dyDescent="0.2">
      <c r="A3142" s="11" t="str">
        <f t="shared" si="60"/>
        <v>PORT HEDLAND1988</v>
      </c>
      <c r="B3142" s="3" t="s">
        <v>29</v>
      </c>
      <c r="C3142" s="12">
        <v>1988</v>
      </c>
      <c r="E3142" s="13">
        <v>2387</v>
      </c>
      <c r="F3142" s="13">
        <v>2451</v>
      </c>
      <c r="G3142" s="13">
        <v>4838</v>
      </c>
      <c r="H3142" s="13">
        <v>53</v>
      </c>
      <c r="I3142" s="13">
        <v>53</v>
      </c>
      <c r="J3142" s="13">
        <v>106</v>
      </c>
      <c r="K3142" s="15">
        <v>2440</v>
      </c>
      <c r="L3142" s="15">
        <v>2504</v>
      </c>
      <c r="M3142" s="15">
        <v>4944</v>
      </c>
    </row>
    <row r="3143" spans="1:13" ht="12.9" customHeight="1" x14ac:dyDescent="0.2">
      <c r="A3143" s="11" t="str">
        <f t="shared" si="60"/>
        <v>PORT HEDLAND1989</v>
      </c>
      <c r="B3143" s="93" t="s">
        <v>29</v>
      </c>
      <c r="C3143" s="88">
        <v>1989</v>
      </c>
      <c r="D3143" s="89"/>
      <c r="E3143" s="15">
        <v>1733</v>
      </c>
      <c r="F3143" s="15">
        <v>1768</v>
      </c>
      <c r="G3143" s="15">
        <v>3501</v>
      </c>
      <c r="H3143" s="15">
        <v>51</v>
      </c>
      <c r="I3143" s="15">
        <v>51</v>
      </c>
      <c r="J3143" s="15">
        <v>102</v>
      </c>
      <c r="K3143" s="15">
        <v>1784</v>
      </c>
      <c r="L3143" s="15">
        <v>1819</v>
      </c>
      <c r="M3143" s="15">
        <v>3603</v>
      </c>
    </row>
    <row r="3144" spans="1:13" ht="12.9" customHeight="1" x14ac:dyDescent="0.2">
      <c r="A3144" s="11" t="str">
        <f t="shared" si="60"/>
        <v>PORT HEDLAND1990</v>
      </c>
      <c r="B3144" s="3" t="s">
        <v>29</v>
      </c>
      <c r="C3144" s="12">
        <v>1990</v>
      </c>
      <c r="E3144" s="13">
        <v>1859</v>
      </c>
      <c r="F3144" s="13">
        <v>1897</v>
      </c>
      <c r="G3144" s="13">
        <v>3756</v>
      </c>
      <c r="H3144" s="13">
        <v>52</v>
      </c>
      <c r="I3144" s="13">
        <v>52</v>
      </c>
      <c r="J3144" s="13">
        <v>104</v>
      </c>
      <c r="K3144" s="15">
        <v>1911</v>
      </c>
      <c r="L3144" s="15">
        <v>1949</v>
      </c>
      <c r="M3144" s="15">
        <v>3860</v>
      </c>
    </row>
    <row r="3145" spans="1:13" ht="12.9" customHeight="1" x14ac:dyDescent="0.2">
      <c r="A3145" s="11" t="str">
        <f t="shared" si="60"/>
        <v>PORT HEDLAND1991</v>
      </c>
      <c r="B3145" s="3" t="s">
        <v>29</v>
      </c>
      <c r="C3145" s="12">
        <v>1991</v>
      </c>
      <c r="E3145" s="13">
        <v>1814</v>
      </c>
      <c r="F3145" s="13">
        <v>1811</v>
      </c>
      <c r="G3145" s="13">
        <v>3625</v>
      </c>
      <c r="H3145" s="13">
        <v>52</v>
      </c>
      <c r="I3145" s="13">
        <v>52</v>
      </c>
      <c r="J3145" s="13">
        <v>104</v>
      </c>
      <c r="K3145" s="15">
        <v>1866</v>
      </c>
      <c r="L3145" s="15">
        <v>1863</v>
      </c>
      <c r="M3145" s="15">
        <v>3729</v>
      </c>
    </row>
    <row r="3146" spans="1:13" ht="12.9" customHeight="1" x14ac:dyDescent="0.2">
      <c r="A3146" s="11" t="str">
        <f t="shared" si="60"/>
        <v>PORT HEDLAND1992</v>
      </c>
      <c r="B3146" s="3" t="s">
        <v>29</v>
      </c>
      <c r="C3146" s="12">
        <v>1992</v>
      </c>
      <c r="E3146" s="13">
        <v>1676</v>
      </c>
      <c r="F3146" s="13">
        <v>1676</v>
      </c>
      <c r="G3146" s="13">
        <v>3352</v>
      </c>
      <c r="H3146" s="13">
        <v>53</v>
      </c>
      <c r="I3146" s="13">
        <v>53</v>
      </c>
      <c r="J3146" s="13">
        <v>106</v>
      </c>
      <c r="K3146" s="15">
        <v>1729</v>
      </c>
      <c r="L3146" s="15">
        <v>1729</v>
      </c>
      <c r="M3146" s="15">
        <v>3458</v>
      </c>
    </row>
    <row r="3147" spans="1:13" ht="12.9" customHeight="1" x14ac:dyDescent="0.2">
      <c r="A3147" s="11" t="str">
        <f t="shared" si="60"/>
        <v>PORT HEDLAND1993</v>
      </c>
      <c r="B3147" s="95" t="s">
        <v>29</v>
      </c>
      <c r="C3147" s="88">
        <v>1993</v>
      </c>
      <c r="D3147" s="89"/>
      <c r="E3147" s="15">
        <v>1772</v>
      </c>
      <c r="F3147" s="15">
        <v>1769</v>
      </c>
      <c r="G3147" s="15">
        <v>3541</v>
      </c>
      <c r="H3147" s="90">
        <v>53</v>
      </c>
      <c r="I3147" s="90">
        <v>53</v>
      </c>
      <c r="J3147" s="15">
        <v>106</v>
      </c>
      <c r="K3147" s="15">
        <v>1825</v>
      </c>
      <c r="L3147" s="15">
        <v>1822</v>
      </c>
      <c r="M3147" s="15">
        <v>3647</v>
      </c>
    </row>
    <row r="3148" spans="1:13" ht="12.9" customHeight="1" x14ac:dyDescent="0.2">
      <c r="A3148" s="11" t="str">
        <f t="shared" si="60"/>
        <v>PORT HEDLAND1994</v>
      </c>
      <c r="B3148" s="3" t="s">
        <v>29</v>
      </c>
      <c r="C3148" s="12">
        <v>1994</v>
      </c>
      <c r="E3148" s="13">
        <v>1872</v>
      </c>
      <c r="F3148" s="13">
        <v>1872</v>
      </c>
      <c r="G3148" s="13">
        <v>3744</v>
      </c>
      <c r="H3148" s="13">
        <v>33</v>
      </c>
      <c r="I3148" s="13">
        <v>33</v>
      </c>
      <c r="J3148" s="13">
        <v>66</v>
      </c>
      <c r="K3148" s="15">
        <v>1905</v>
      </c>
      <c r="L3148" s="15">
        <v>1905</v>
      </c>
      <c r="M3148" s="15">
        <v>3810</v>
      </c>
    </row>
    <row r="3149" spans="1:13" ht="12.9" customHeight="1" x14ac:dyDescent="0.2">
      <c r="A3149" s="11" t="str">
        <f t="shared" si="60"/>
        <v>PORT HEDLAND1995</v>
      </c>
      <c r="B3149" s="3" t="s">
        <v>29</v>
      </c>
      <c r="C3149" s="12">
        <v>1995</v>
      </c>
      <c r="E3149" s="13">
        <v>2176</v>
      </c>
      <c r="F3149" s="13">
        <v>2173</v>
      </c>
      <c r="G3149" s="13">
        <v>4349</v>
      </c>
      <c r="H3149" s="13">
        <v>21</v>
      </c>
      <c r="I3149" s="13">
        <v>21</v>
      </c>
      <c r="J3149" s="13">
        <v>42</v>
      </c>
      <c r="K3149" s="15">
        <v>2197</v>
      </c>
      <c r="L3149" s="15">
        <v>2194</v>
      </c>
      <c r="M3149" s="15">
        <v>4391</v>
      </c>
    </row>
    <row r="3150" spans="1:13" ht="12.9" customHeight="1" x14ac:dyDescent="0.2">
      <c r="A3150" s="11" t="str">
        <f t="shared" si="60"/>
        <v>PORT HEDLAND1996</v>
      </c>
      <c r="B3150" s="3" t="s">
        <v>29</v>
      </c>
      <c r="C3150" s="12">
        <v>1996</v>
      </c>
      <c r="E3150" s="13">
        <v>2453</v>
      </c>
      <c r="F3150" s="13">
        <v>2462</v>
      </c>
      <c r="G3150" s="13">
        <v>4915</v>
      </c>
      <c r="H3150" s="13">
        <v>39</v>
      </c>
      <c r="I3150" s="13">
        <v>39</v>
      </c>
      <c r="J3150" s="13">
        <v>78</v>
      </c>
      <c r="K3150" s="15">
        <v>2492</v>
      </c>
      <c r="L3150" s="15">
        <v>2501</v>
      </c>
      <c r="M3150" s="15">
        <v>4993</v>
      </c>
    </row>
    <row r="3151" spans="1:13" ht="12.9" customHeight="1" x14ac:dyDescent="0.2">
      <c r="A3151" s="11" t="str">
        <f t="shared" si="60"/>
        <v>PORT HEDLAND1997</v>
      </c>
      <c r="B3151" s="95" t="s">
        <v>29</v>
      </c>
      <c r="C3151" s="88">
        <v>1997</v>
      </c>
      <c r="D3151" s="89"/>
      <c r="E3151" s="15">
        <v>2102</v>
      </c>
      <c r="F3151" s="15">
        <v>2075</v>
      </c>
      <c r="G3151" s="15">
        <v>4177</v>
      </c>
      <c r="H3151" s="90">
        <v>49</v>
      </c>
      <c r="I3151" s="90">
        <v>50</v>
      </c>
      <c r="J3151" s="15">
        <v>99</v>
      </c>
      <c r="K3151" s="15">
        <v>2151</v>
      </c>
      <c r="L3151" s="15">
        <v>2125</v>
      </c>
      <c r="M3151" s="15">
        <v>4276</v>
      </c>
    </row>
    <row r="3152" spans="1:13" ht="12.9" customHeight="1" x14ac:dyDescent="0.2">
      <c r="A3152" s="11" t="str">
        <f t="shared" si="60"/>
        <v>PORT HEDLAND1998</v>
      </c>
      <c r="B3152" s="95" t="s">
        <v>29</v>
      </c>
      <c r="C3152" s="88">
        <v>1998</v>
      </c>
      <c r="D3152" s="89"/>
      <c r="E3152" s="15">
        <v>1946</v>
      </c>
      <c r="F3152" s="15">
        <v>1936</v>
      </c>
      <c r="G3152" s="15">
        <v>3882</v>
      </c>
      <c r="H3152" s="90">
        <v>51</v>
      </c>
      <c r="I3152" s="90">
        <v>51</v>
      </c>
      <c r="J3152" s="15">
        <v>102</v>
      </c>
      <c r="K3152" s="15">
        <v>1997</v>
      </c>
      <c r="L3152" s="15">
        <v>1987</v>
      </c>
      <c r="M3152" s="15">
        <v>3984</v>
      </c>
    </row>
    <row r="3153" spans="1:13" ht="12.9" customHeight="1" x14ac:dyDescent="0.2">
      <c r="A3153" s="11" t="str">
        <f t="shared" si="60"/>
        <v>PORT HEDLAND1999</v>
      </c>
      <c r="B3153" s="3" t="s">
        <v>29</v>
      </c>
      <c r="C3153" s="12">
        <v>1999</v>
      </c>
      <c r="E3153" s="13">
        <v>1209</v>
      </c>
      <c r="F3153" s="13">
        <v>1205</v>
      </c>
      <c r="G3153" s="13">
        <v>2414</v>
      </c>
      <c r="H3153" s="13">
        <v>50</v>
      </c>
      <c r="I3153" s="13">
        <v>51</v>
      </c>
      <c r="J3153" s="13">
        <v>101</v>
      </c>
      <c r="K3153" s="15">
        <v>1259</v>
      </c>
      <c r="L3153" s="15">
        <v>1256</v>
      </c>
      <c r="M3153" s="15">
        <v>2515</v>
      </c>
    </row>
    <row r="3154" spans="1:13" ht="12.9" customHeight="1" x14ac:dyDescent="0.2">
      <c r="A3154" s="11" t="str">
        <f t="shared" si="60"/>
        <v>PORT HEDLAND2000</v>
      </c>
      <c r="B3154" s="95" t="s">
        <v>29</v>
      </c>
      <c r="C3154" s="88">
        <v>2000</v>
      </c>
      <c r="D3154" s="89"/>
      <c r="E3154" s="15">
        <v>1265</v>
      </c>
      <c r="F3154" s="15">
        <v>1265</v>
      </c>
      <c r="G3154" s="15">
        <v>2530</v>
      </c>
      <c r="H3154" s="90">
        <v>0</v>
      </c>
      <c r="I3154" s="90">
        <v>0</v>
      </c>
      <c r="J3154" s="15">
        <v>0</v>
      </c>
      <c r="K3154" s="15">
        <v>1265</v>
      </c>
      <c r="L3154" s="15">
        <v>1265</v>
      </c>
      <c r="M3154" s="15">
        <v>2530</v>
      </c>
    </row>
    <row r="3155" spans="1:13" ht="12.9" customHeight="1" x14ac:dyDescent="0.2">
      <c r="A3155" s="11" t="str">
        <f t="shared" si="60"/>
        <v>PORT HEDLAND2001</v>
      </c>
      <c r="B3155" s="93" t="s">
        <v>29</v>
      </c>
      <c r="C3155" s="88">
        <v>2001</v>
      </c>
      <c r="D3155" s="89"/>
      <c r="E3155" s="15">
        <v>1320</v>
      </c>
      <c r="F3155" s="15">
        <v>1318</v>
      </c>
      <c r="G3155" s="15">
        <v>2638</v>
      </c>
      <c r="H3155" s="15">
        <v>0</v>
      </c>
      <c r="I3155" s="15">
        <v>0</v>
      </c>
      <c r="J3155" s="15">
        <v>0</v>
      </c>
      <c r="K3155" s="15">
        <v>1320</v>
      </c>
      <c r="L3155" s="15">
        <v>1318</v>
      </c>
      <c r="M3155" s="15">
        <v>2638</v>
      </c>
    </row>
    <row r="3156" spans="1:13" ht="12.9" customHeight="1" x14ac:dyDescent="0.2">
      <c r="A3156" s="11" t="str">
        <f t="shared" si="60"/>
        <v>PORT HEDLAND2002</v>
      </c>
      <c r="B3156" s="3" t="s">
        <v>29</v>
      </c>
      <c r="C3156" s="12">
        <v>2002</v>
      </c>
      <c r="E3156" s="13">
        <v>1194</v>
      </c>
      <c r="F3156" s="13">
        <v>1194</v>
      </c>
      <c r="G3156" s="13">
        <v>2388</v>
      </c>
      <c r="H3156" s="13">
        <v>0</v>
      </c>
      <c r="I3156" s="13">
        <v>0</v>
      </c>
      <c r="J3156" s="13">
        <v>0</v>
      </c>
      <c r="K3156" s="15">
        <v>1194</v>
      </c>
      <c r="L3156" s="15">
        <v>1194</v>
      </c>
      <c r="M3156" s="15">
        <v>2388</v>
      </c>
    </row>
    <row r="3157" spans="1:13" ht="12.9" customHeight="1" x14ac:dyDescent="0.2">
      <c r="A3157" s="11" t="str">
        <f t="shared" si="60"/>
        <v>PORT HEDLAND2003</v>
      </c>
      <c r="B3157" s="95" t="s">
        <v>29</v>
      </c>
      <c r="C3157" s="88">
        <v>2003</v>
      </c>
      <c r="D3157" s="89"/>
      <c r="E3157" s="15">
        <v>1180</v>
      </c>
      <c r="F3157" s="15">
        <v>1179</v>
      </c>
      <c r="G3157" s="15">
        <v>2359</v>
      </c>
      <c r="H3157" s="90">
        <v>0</v>
      </c>
      <c r="I3157" s="90">
        <v>0</v>
      </c>
      <c r="J3157" s="15">
        <v>0</v>
      </c>
      <c r="K3157" s="15">
        <v>1180</v>
      </c>
      <c r="L3157" s="15">
        <v>1179</v>
      </c>
      <c r="M3157" s="15">
        <v>2359</v>
      </c>
    </row>
    <row r="3158" spans="1:13" ht="12.9" customHeight="1" x14ac:dyDescent="0.2">
      <c r="A3158" s="11" t="str">
        <f t="shared" si="60"/>
        <v>PORT HEDLAND2004</v>
      </c>
      <c r="B3158" s="3" t="s">
        <v>29</v>
      </c>
      <c r="C3158" s="12">
        <v>2004</v>
      </c>
      <c r="E3158" s="13">
        <v>1368</v>
      </c>
      <c r="F3158" s="13">
        <v>1368</v>
      </c>
      <c r="G3158" s="13">
        <v>2736</v>
      </c>
      <c r="H3158" s="13">
        <v>0</v>
      </c>
      <c r="I3158" s="13">
        <v>0</v>
      </c>
      <c r="J3158" s="13">
        <v>0</v>
      </c>
      <c r="K3158" s="15">
        <v>1368</v>
      </c>
      <c r="L3158" s="15">
        <v>1368</v>
      </c>
      <c r="M3158" s="15">
        <v>2736</v>
      </c>
    </row>
    <row r="3159" spans="1:13" ht="12.9" customHeight="1" x14ac:dyDescent="0.2">
      <c r="A3159" s="11" t="str">
        <f t="shared" si="60"/>
        <v>PORT HEDLAND2005</v>
      </c>
      <c r="B3159" s="3" t="s">
        <v>29</v>
      </c>
      <c r="C3159" s="12">
        <v>2005</v>
      </c>
      <c r="E3159" s="13">
        <v>1265</v>
      </c>
      <c r="F3159" s="13">
        <v>1260</v>
      </c>
      <c r="G3159" s="13">
        <v>2525</v>
      </c>
      <c r="H3159" s="13">
        <v>0</v>
      </c>
      <c r="I3159" s="13">
        <v>0</v>
      </c>
      <c r="J3159" s="13">
        <v>0</v>
      </c>
      <c r="K3159" s="15">
        <v>1265</v>
      </c>
      <c r="L3159" s="15">
        <v>1260</v>
      </c>
      <c r="M3159" s="15">
        <v>2525</v>
      </c>
    </row>
    <row r="3160" spans="1:13" ht="12.9" customHeight="1" x14ac:dyDescent="0.2">
      <c r="A3160" s="11" t="str">
        <f t="shared" si="60"/>
        <v>PORT HEDLAND2006</v>
      </c>
      <c r="B3160" s="95" t="s">
        <v>29</v>
      </c>
      <c r="C3160" s="88">
        <v>2006</v>
      </c>
      <c r="D3160" s="89"/>
      <c r="E3160" s="15">
        <v>1032</v>
      </c>
      <c r="F3160" s="15">
        <v>1029</v>
      </c>
      <c r="G3160" s="15">
        <v>2061</v>
      </c>
      <c r="H3160" s="90">
        <v>0</v>
      </c>
      <c r="I3160" s="90">
        <v>0</v>
      </c>
      <c r="J3160" s="15">
        <v>0</v>
      </c>
      <c r="K3160" s="15">
        <v>1032</v>
      </c>
      <c r="L3160" s="15">
        <v>1029</v>
      </c>
      <c r="M3160" s="15">
        <v>2061</v>
      </c>
    </row>
    <row r="3161" spans="1:13" ht="12.9" customHeight="1" x14ac:dyDescent="0.2">
      <c r="A3161" s="11" t="str">
        <f t="shared" si="60"/>
        <v>PORT HEDLAND2007</v>
      </c>
      <c r="B3161" s="95" t="s">
        <v>29</v>
      </c>
      <c r="C3161" s="88">
        <v>2007</v>
      </c>
      <c r="D3161" s="89"/>
      <c r="E3161" s="15">
        <v>1125</v>
      </c>
      <c r="F3161" s="15">
        <v>1123</v>
      </c>
      <c r="G3161" s="15">
        <v>2248</v>
      </c>
      <c r="H3161" s="90">
        <v>0</v>
      </c>
      <c r="I3161" s="90">
        <v>0</v>
      </c>
      <c r="J3161" s="15">
        <v>0</v>
      </c>
      <c r="K3161" s="15">
        <v>1125</v>
      </c>
      <c r="L3161" s="15">
        <v>1123</v>
      </c>
      <c r="M3161" s="15">
        <v>2248</v>
      </c>
    </row>
    <row r="3162" spans="1:13" ht="12.9" customHeight="1" x14ac:dyDescent="0.2">
      <c r="A3162" s="11" t="str">
        <f t="shared" si="60"/>
        <v>PORT HEDLAND2008</v>
      </c>
      <c r="B3162" s="3" t="s">
        <v>29</v>
      </c>
      <c r="C3162" s="12">
        <v>2008</v>
      </c>
      <c r="E3162" s="13">
        <v>1481</v>
      </c>
      <c r="F3162" s="13">
        <v>1479</v>
      </c>
      <c r="G3162" s="13">
        <v>2960</v>
      </c>
      <c r="H3162" s="13">
        <v>0</v>
      </c>
      <c r="I3162" s="13">
        <v>0</v>
      </c>
      <c r="J3162" s="13">
        <v>0</v>
      </c>
      <c r="K3162" s="15">
        <v>1481</v>
      </c>
      <c r="L3162" s="15">
        <v>1479</v>
      </c>
      <c r="M3162" s="15">
        <v>2960</v>
      </c>
    </row>
    <row r="3163" spans="1:13" ht="12.9" customHeight="1" x14ac:dyDescent="0.2">
      <c r="A3163" s="11" t="str">
        <f t="shared" si="60"/>
        <v>PORT HEDLAND2009</v>
      </c>
      <c r="B3163" s="95" t="s">
        <v>29</v>
      </c>
      <c r="C3163" s="88">
        <v>2009</v>
      </c>
      <c r="D3163" s="89"/>
      <c r="E3163" s="15">
        <v>1351</v>
      </c>
      <c r="F3163" s="15">
        <v>1348</v>
      </c>
      <c r="G3163" s="15">
        <v>2699</v>
      </c>
      <c r="H3163" s="90">
        <v>0</v>
      </c>
      <c r="I3163" s="90">
        <v>0</v>
      </c>
      <c r="J3163" s="15">
        <v>0</v>
      </c>
      <c r="K3163" s="15">
        <v>1351</v>
      </c>
      <c r="L3163" s="15">
        <v>1348</v>
      </c>
      <c r="M3163" s="15">
        <v>2699</v>
      </c>
    </row>
    <row r="3164" spans="1:13" ht="12.9" customHeight="1" x14ac:dyDescent="0.2">
      <c r="A3164" s="11" t="str">
        <f t="shared" si="60"/>
        <v>PORT HEDLAND2010</v>
      </c>
      <c r="B3164" s="95" t="s">
        <v>29</v>
      </c>
      <c r="C3164" s="88">
        <v>2010</v>
      </c>
      <c r="D3164" s="89"/>
      <c r="E3164" s="15">
        <v>2266</v>
      </c>
      <c r="F3164" s="15">
        <v>2084</v>
      </c>
      <c r="G3164" s="15">
        <v>4350</v>
      </c>
      <c r="H3164" s="90">
        <v>22</v>
      </c>
      <c r="I3164" s="90">
        <v>22</v>
      </c>
      <c r="J3164" s="15">
        <v>44</v>
      </c>
      <c r="K3164" s="15">
        <v>2288</v>
      </c>
      <c r="L3164" s="15">
        <v>2106</v>
      </c>
      <c r="M3164" s="15">
        <v>4394</v>
      </c>
    </row>
    <row r="3165" spans="1:13" ht="12.9" customHeight="1" x14ac:dyDescent="0.2">
      <c r="A3165" s="11" t="str">
        <f t="shared" si="60"/>
        <v>PORT HEDLAND2011</v>
      </c>
      <c r="B3165" s="3" t="s">
        <v>29</v>
      </c>
      <c r="C3165" s="12">
        <v>2011</v>
      </c>
      <c r="E3165" s="13">
        <v>2589</v>
      </c>
      <c r="F3165" s="13">
        <v>2399</v>
      </c>
      <c r="G3165" s="13">
        <v>4988</v>
      </c>
      <c r="H3165" s="13">
        <v>12</v>
      </c>
      <c r="I3165" s="13">
        <v>12</v>
      </c>
      <c r="J3165" s="13">
        <v>24</v>
      </c>
      <c r="K3165" s="15">
        <v>2601</v>
      </c>
      <c r="L3165" s="15">
        <v>2411</v>
      </c>
      <c r="M3165" s="15">
        <v>5012</v>
      </c>
    </row>
    <row r="3166" spans="1:13" ht="12.9" customHeight="1" x14ac:dyDescent="0.2">
      <c r="A3166" s="11" t="str">
        <f t="shared" si="60"/>
        <v>PORT HEDLAND2012</v>
      </c>
      <c r="B3166" s="3" t="s">
        <v>29</v>
      </c>
      <c r="C3166" s="12">
        <v>2012</v>
      </c>
      <c r="E3166" s="13">
        <v>2988</v>
      </c>
      <c r="F3166" s="13">
        <v>2907</v>
      </c>
      <c r="G3166" s="13">
        <v>5895</v>
      </c>
      <c r="H3166" s="13">
        <v>0</v>
      </c>
      <c r="I3166" s="13">
        <v>0</v>
      </c>
      <c r="J3166" s="13">
        <v>0</v>
      </c>
      <c r="K3166" s="15">
        <v>2988</v>
      </c>
      <c r="L3166" s="15">
        <v>2907</v>
      </c>
      <c r="M3166" s="15">
        <v>5895</v>
      </c>
    </row>
    <row r="3167" spans="1:13" ht="12.9" customHeight="1" x14ac:dyDescent="0.2">
      <c r="A3167" s="11" t="str">
        <f t="shared" si="60"/>
        <v>PORT HEDLAND2013</v>
      </c>
      <c r="B3167" s="3" t="s">
        <v>29</v>
      </c>
      <c r="C3167" s="12">
        <v>2013</v>
      </c>
      <c r="E3167" s="13">
        <v>2966</v>
      </c>
      <c r="F3167" s="13">
        <v>2910</v>
      </c>
      <c r="G3167" s="13">
        <v>5876</v>
      </c>
      <c r="H3167" s="13">
        <v>0</v>
      </c>
      <c r="I3167" s="13">
        <v>0</v>
      </c>
      <c r="J3167" s="13">
        <v>0</v>
      </c>
      <c r="K3167" s="15">
        <v>2966</v>
      </c>
      <c r="L3167" s="15">
        <v>2910</v>
      </c>
      <c r="M3167" s="15">
        <v>5876</v>
      </c>
    </row>
    <row r="3168" spans="1:13" ht="12.9" customHeight="1" x14ac:dyDescent="0.2">
      <c r="A3168" s="11" t="str">
        <f t="shared" si="60"/>
        <v>PORT HEDLAND2014</v>
      </c>
      <c r="B3168" s="3" t="s">
        <v>29</v>
      </c>
      <c r="C3168" s="12">
        <v>2014</v>
      </c>
      <c r="E3168" s="13">
        <v>2832</v>
      </c>
      <c r="F3168" s="13">
        <v>2770</v>
      </c>
      <c r="G3168" s="13">
        <v>5602</v>
      </c>
      <c r="H3168" s="13">
        <v>0</v>
      </c>
      <c r="I3168" s="13">
        <v>0</v>
      </c>
      <c r="J3168" s="13">
        <v>0</v>
      </c>
      <c r="K3168" s="15">
        <v>2832</v>
      </c>
      <c r="L3168" s="15">
        <v>2770</v>
      </c>
      <c r="M3168" s="15">
        <v>5602</v>
      </c>
    </row>
    <row r="3169" spans="1:13" ht="12.9" customHeight="1" x14ac:dyDescent="0.2">
      <c r="A3169" s="11" t="str">
        <f t="shared" si="60"/>
        <v>PORT HEDLAND2015</v>
      </c>
      <c r="B3169" s="3" t="s">
        <v>29</v>
      </c>
      <c r="C3169" s="12">
        <v>2015</v>
      </c>
      <c r="D3169" s="89"/>
      <c r="E3169" s="13">
        <v>2661</v>
      </c>
      <c r="F3169" s="13">
        <v>2606</v>
      </c>
      <c r="G3169" s="13">
        <v>5267</v>
      </c>
      <c r="H3169" s="13">
        <v>34</v>
      </c>
      <c r="I3169" s="13">
        <v>34</v>
      </c>
      <c r="J3169" s="13">
        <v>68</v>
      </c>
      <c r="K3169" s="15">
        <v>2695</v>
      </c>
      <c r="L3169" s="15">
        <v>2640</v>
      </c>
      <c r="M3169" s="15">
        <v>5335</v>
      </c>
    </row>
    <row r="3170" spans="1:13" ht="12.9" customHeight="1" x14ac:dyDescent="0.2">
      <c r="A3170" s="11" t="str">
        <f t="shared" ref="A3170:A3233" si="61">CONCATENATE(B3170,C3170)</f>
        <v>PORT HEDLAND2016</v>
      </c>
      <c r="B3170" s="3" t="s">
        <v>29</v>
      </c>
      <c r="C3170" s="12">
        <v>2016</v>
      </c>
      <c r="E3170" s="13">
        <v>2475</v>
      </c>
      <c r="F3170" s="13">
        <v>2412</v>
      </c>
      <c r="G3170" s="13">
        <v>4887</v>
      </c>
      <c r="H3170" s="13">
        <v>53</v>
      </c>
      <c r="I3170" s="13">
        <v>53</v>
      </c>
      <c r="J3170" s="13">
        <v>106</v>
      </c>
      <c r="K3170" s="15">
        <v>2528</v>
      </c>
      <c r="L3170" s="15">
        <v>2465</v>
      </c>
      <c r="M3170" s="15">
        <v>4993</v>
      </c>
    </row>
    <row r="3171" spans="1:13" ht="12.9" customHeight="1" x14ac:dyDescent="0.2">
      <c r="A3171" s="11" t="str">
        <f t="shared" si="61"/>
        <v>PORT HEDLAND2017</v>
      </c>
      <c r="B3171" s="95" t="s">
        <v>29</v>
      </c>
      <c r="C3171" s="88">
        <v>2017</v>
      </c>
      <c r="D3171" s="89"/>
      <c r="E3171" s="15">
        <v>2321</v>
      </c>
      <c r="F3171" s="15">
        <v>2244</v>
      </c>
      <c r="G3171" s="15">
        <v>4565</v>
      </c>
      <c r="H3171" s="90">
        <v>49</v>
      </c>
      <c r="I3171" s="90">
        <v>48</v>
      </c>
      <c r="J3171" s="15">
        <v>97</v>
      </c>
      <c r="K3171" s="15">
        <v>2370</v>
      </c>
      <c r="L3171" s="15">
        <v>2292</v>
      </c>
      <c r="M3171" s="15">
        <v>4662</v>
      </c>
    </row>
    <row r="3172" spans="1:13" ht="12.9" customHeight="1" x14ac:dyDescent="0.2">
      <c r="A3172" s="11" t="str">
        <f t="shared" si="61"/>
        <v>PORT HEDLAND2018</v>
      </c>
      <c r="B3172" s="3" t="s">
        <v>29</v>
      </c>
      <c r="C3172" s="12">
        <v>2018</v>
      </c>
      <c r="E3172" s="13">
        <v>2282</v>
      </c>
      <c r="F3172" s="13">
        <v>2247</v>
      </c>
      <c r="G3172" s="13">
        <v>4529</v>
      </c>
      <c r="H3172" s="13">
        <v>51</v>
      </c>
      <c r="I3172" s="13">
        <v>51</v>
      </c>
      <c r="J3172" s="13">
        <v>102</v>
      </c>
      <c r="K3172" s="15">
        <v>2333</v>
      </c>
      <c r="L3172" s="15">
        <v>2298</v>
      </c>
      <c r="M3172" s="15">
        <v>4631</v>
      </c>
    </row>
    <row r="3173" spans="1:13" ht="12.9" customHeight="1" x14ac:dyDescent="0.2">
      <c r="A3173" s="11" t="str">
        <f t="shared" si="61"/>
        <v>PORT HEDLAND2019</v>
      </c>
      <c r="B3173" s="93" t="s">
        <v>29</v>
      </c>
      <c r="C3173" s="88">
        <v>2019</v>
      </c>
      <c r="D3173" s="89"/>
      <c r="E3173" s="15">
        <v>2381</v>
      </c>
      <c r="F3173" s="15">
        <v>2362</v>
      </c>
      <c r="G3173" s="15">
        <v>4743</v>
      </c>
      <c r="H3173" s="15">
        <v>51</v>
      </c>
      <c r="I3173" s="15">
        <v>51</v>
      </c>
      <c r="J3173" s="15">
        <v>102</v>
      </c>
      <c r="K3173" s="15">
        <v>2432</v>
      </c>
      <c r="L3173" s="15">
        <v>2413</v>
      </c>
      <c r="M3173" s="15">
        <v>4845</v>
      </c>
    </row>
    <row r="3174" spans="1:13" ht="12.9" customHeight="1" x14ac:dyDescent="0.2">
      <c r="A3174" s="11" t="str">
        <f t="shared" si="61"/>
        <v>PORT HEDLAND2020</v>
      </c>
      <c r="B3174" s="3" t="s">
        <v>29</v>
      </c>
      <c r="C3174" s="12">
        <v>2020</v>
      </c>
      <c r="E3174" s="13">
        <v>1376</v>
      </c>
      <c r="F3174" s="13">
        <v>1388</v>
      </c>
      <c r="G3174" s="13">
        <v>2764</v>
      </c>
      <c r="H3174" s="13">
        <v>10</v>
      </c>
      <c r="I3174" s="13">
        <v>10</v>
      </c>
      <c r="J3174" s="13">
        <v>20</v>
      </c>
      <c r="K3174" s="15">
        <v>1386</v>
      </c>
      <c r="L3174" s="15">
        <v>1398</v>
      </c>
      <c r="M3174" s="15">
        <v>2784</v>
      </c>
    </row>
    <row r="3175" spans="1:13" ht="12.9" customHeight="1" x14ac:dyDescent="0.2">
      <c r="A3175" s="11" t="str">
        <f t="shared" si="61"/>
        <v>PORT HEDLAND2021</v>
      </c>
      <c r="B3175" s="3" t="s">
        <v>29</v>
      </c>
      <c r="C3175" s="12">
        <v>2021</v>
      </c>
      <c r="E3175" s="13">
        <v>2185</v>
      </c>
      <c r="F3175" s="13">
        <v>2180</v>
      </c>
      <c r="G3175" s="13">
        <v>4365</v>
      </c>
      <c r="H3175" s="13">
        <v>0</v>
      </c>
      <c r="I3175" s="13">
        <v>0</v>
      </c>
      <c r="J3175" s="13">
        <v>0</v>
      </c>
      <c r="K3175" s="15">
        <v>2185</v>
      </c>
      <c r="L3175" s="15">
        <v>2180</v>
      </c>
      <c r="M3175" s="15">
        <v>4365</v>
      </c>
    </row>
    <row r="3176" spans="1:13" ht="12.9" customHeight="1" x14ac:dyDescent="0.2">
      <c r="A3176" s="11" t="str">
        <f t="shared" si="61"/>
        <v>PORT HEDLAND2022</v>
      </c>
      <c r="B3176" s="93" t="s">
        <v>29</v>
      </c>
      <c r="C3176" s="88">
        <v>2022</v>
      </c>
      <c r="D3176" s="89"/>
      <c r="E3176" s="15">
        <v>2082</v>
      </c>
      <c r="F3176" s="15">
        <v>2078</v>
      </c>
      <c r="G3176" s="15">
        <v>4160</v>
      </c>
      <c r="H3176" s="15">
        <v>0</v>
      </c>
      <c r="I3176" s="15">
        <v>0</v>
      </c>
      <c r="J3176" s="15">
        <v>0</v>
      </c>
      <c r="K3176" s="15">
        <v>2082</v>
      </c>
      <c r="L3176" s="15">
        <v>2078</v>
      </c>
      <c r="M3176" s="15">
        <v>4160</v>
      </c>
    </row>
    <row r="3177" spans="1:13" ht="12.9" customHeight="1" x14ac:dyDescent="0.2">
      <c r="A3177" s="11" t="str">
        <f t="shared" si="61"/>
        <v>PORT HEDLAND2023</v>
      </c>
      <c r="B3177" s="3" t="s">
        <v>29</v>
      </c>
      <c r="C3177" s="12">
        <v>2023</v>
      </c>
      <c r="E3177" s="13">
        <v>2355</v>
      </c>
      <c r="F3177" s="13">
        <v>2348</v>
      </c>
      <c r="G3177" s="13">
        <v>4703</v>
      </c>
      <c r="H3177" s="13">
        <v>0</v>
      </c>
      <c r="I3177" s="13">
        <v>0</v>
      </c>
      <c r="J3177" s="13">
        <v>0</v>
      </c>
      <c r="K3177" s="15">
        <v>2355</v>
      </c>
      <c r="L3177" s="15">
        <v>2348</v>
      </c>
      <c r="M3177" s="15">
        <v>4703</v>
      </c>
    </row>
    <row r="3178" spans="1:13" ht="12.9" customHeight="1" x14ac:dyDescent="0.2">
      <c r="A3178" s="11" t="str">
        <f t="shared" si="61"/>
        <v>PORT HEDLAND2024</v>
      </c>
      <c r="B3178" s="3" t="s">
        <v>29</v>
      </c>
      <c r="C3178" s="12">
        <v>2024</v>
      </c>
      <c r="E3178" s="13">
        <v>2652</v>
      </c>
      <c r="F3178" s="13">
        <v>2639</v>
      </c>
      <c r="G3178" s="13">
        <v>5291</v>
      </c>
      <c r="H3178" s="13">
        <v>0</v>
      </c>
      <c r="I3178" s="13">
        <v>0</v>
      </c>
      <c r="J3178" s="13">
        <v>0</v>
      </c>
      <c r="K3178" s="15">
        <v>2652</v>
      </c>
      <c r="L3178" s="15">
        <v>2639</v>
      </c>
      <c r="M3178" s="15">
        <v>5291</v>
      </c>
    </row>
    <row r="3179" spans="1:13" ht="12.9" customHeight="1" x14ac:dyDescent="0.2">
      <c r="A3179" s="11" t="str">
        <f t="shared" si="61"/>
        <v>PORT LINCOLN1985</v>
      </c>
      <c r="B3179" s="93" t="s">
        <v>28</v>
      </c>
      <c r="C3179" s="88">
        <v>1985</v>
      </c>
      <c r="D3179" s="89"/>
      <c r="E3179" s="15">
        <v>3182</v>
      </c>
      <c r="F3179" s="15">
        <v>3170</v>
      </c>
      <c r="G3179" s="15">
        <v>6352</v>
      </c>
      <c r="H3179" s="15">
        <v>0</v>
      </c>
      <c r="I3179" s="15">
        <v>0</v>
      </c>
      <c r="J3179" s="15">
        <v>0</v>
      </c>
      <c r="K3179" s="15">
        <v>3182</v>
      </c>
      <c r="L3179" s="15">
        <v>3170</v>
      </c>
      <c r="M3179" s="15">
        <v>6352</v>
      </c>
    </row>
    <row r="3180" spans="1:13" ht="12.9" customHeight="1" x14ac:dyDescent="0.2">
      <c r="A3180" s="11" t="str">
        <f t="shared" si="61"/>
        <v>PORT LINCOLN1986</v>
      </c>
      <c r="B3180" s="93" t="s">
        <v>28</v>
      </c>
      <c r="C3180" s="88">
        <v>1986</v>
      </c>
      <c r="D3180" s="89"/>
      <c r="E3180" s="15">
        <v>4942</v>
      </c>
      <c r="F3180" s="15">
        <v>4919</v>
      </c>
      <c r="G3180" s="15">
        <v>9861</v>
      </c>
      <c r="H3180" s="15">
        <v>0</v>
      </c>
      <c r="I3180" s="15">
        <v>0</v>
      </c>
      <c r="J3180" s="15">
        <v>0</v>
      </c>
      <c r="K3180" s="15">
        <v>4942</v>
      </c>
      <c r="L3180" s="15">
        <v>4919</v>
      </c>
      <c r="M3180" s="15">
        <v>9861</v>
      </c>
    </row>
    <row r="3181" spans="1:13" ht="12.9" customHeight="1" x14ac:dyDescent="0.2">
      <c r="A3181" s="11" t="str">
        <f t="shared" si="61"/>
        <v>PORT LINCOLN1987</v>
      </c>
      <c r="B3181" s="3" t="s">
        <v>28</v>
      </c>
      <c r="C3181" s="12">
        <v>1987</v>
      </c>
      <c r="E3181" s="13">
        <v>2497</v>
      </c>
      <c r="F3181" s="13">
        <v>2495</v>
      </c>
      <c r="G3181" s="13">
        <v>4992</v>
      </c>
      <c r="H3181" s="13">
        <v>0</v>
      </c>
      <c r="I3181" s="13">
        <v>0</v>
      </c>
      <c r="J3181" s="13">
        <v>0</v>
      </c>
      <c r="K3181" s="15">
        <v>2497</v>
      </c>
      <c r="L3181" s="15">
        <v>2495</v>
      </c>
      <c r="M3181" s="15">
        <v>4992</v>
      </c>
    </row>
    <row r="3182" spans="1:13" ht="12.9" customHeight="1" x14ac:dyDescent="0.2">
      <c r="A3182" s="11" t="str">
        <f t="shared" si="61"/>
        <v>PORT LINCOLN1988</v>
      </c>
      <c r="B3182" s="3" t="s">
        <v>28</v>
      </c>
      <c r="C3182" s="12">
        <v>1988</v>
      </c>
      <c r="E3182" s="13">
        <v>3178</v>
      </c>
      <c r="F3182" s="13">
        <v>3164</v>
      </c>
      <c r="G3182" s="13">
        <v>6342</v>
      </c>
      <c r="H3182" s="13">
        <v>0</v>
      </c>
      <c r="I3182" s="13">
        <v>0</v>
      </c>
      <c r="J3182" s="13">
        <v>0</v>
      </c>
      <c r="K3182" s="15">
        <v>3178</v>
      </c>
      <c r="L3182" s="15">
        <v>3164</v>
      </c>
      <c r="M3182" s="15">
        <v>6342</v>
      </c>
    </row>
    <row r="3183" spans="1:13" ht="12.9" customHeight="1" x14ac:dyDescent="0.2">
      <c r="A3183" s="11" t="str">
        <f t="shared" si="61"/>
        <v>PORT LINCOLN1989</v>
      </c>
      <c r="B3183" s="95" t="s">
        <v>28</v>
      </c>
      <c r="C3183" s="88">
        <v>1989</v>
      </c>
      <c r="D3183" s="89"/>
      <c r="E3183" s="15">
        <v>3104</v>
      </c>
      <c r="F3183" s="15">
        <v>3071</v>
      </c>
      <c r="G3183" s="15">
        <v>6175</v>
      </c>
      <c r="H3183" s="90">
        <v>0</v>
      </c>
      <c r="I3183" s="90">
        <v>0</v>
      </c>
      <c r="J3183" s="15">
        <v>0</v>
      </c>
      <c r="K3183" s="15">
        <v>3104</v>
      </c>
      <c r="L3183" s="15">
        <v>3071</v>
      </c>
      <c r="M3183" s="15">
        <v>6175</v>
      </c>
    </row>
    <row r="3184" spans="1:13" ht="12.9" customHeight="1" x14ac:dyDescent="0.2">
      <c r="A3184" s="11" t="str">
        <f t="shared" si="61"/>
        <v>PORT LINCOLN1990</v>
      </c>
      <c r="B3184" s="95" t="s">
        <v>28</v>
      </c>
      <c r="C3184" s="88">
        <v>1990</v>
      </c>
      <c r="D3184" s="89"/>
      <c r="E3184" s="15">
        <v>2818</v>
      </c>
      <c r="F3184" s="15">
        <v>2820</v>
      </c>
      <c r="G3184" s="15">
        <v>5638</v>
      </c>
      <c r="H3184" s="90">
        <v>0</v>
      </c>
      <c r="I3184" s="90">
        <v>0</v>
      </c>
      <c r="J3184" s="15">
        <v>0</v>
      </c>
      <c r="K3184" s="15">
        <v>2818</v>
      </c>
      <c r="L3184" s="15">
        <v>2820</v>
      </c>
      <c r="M3184" s="15">
        <v>5638</v>
      </c>
    </row>
    <row r="3185" spans="1:13" ht="12.9" customHeight="1" x14ac:dyDescent="0.2">
      <c r="A3185" s="11" t="str">
        <f t="shared" si="61"/>
        <v>PORT LINCOLN1991</v>
      </c>
      <c r="B3185" s="3" t="s">
        <v>28</v>
      </c>
      <c r="C3185" s="12">
        <v>1991</v>
      </c>
      <c r="E3185" s="13">
        <v>2963</v>
      </c>
      <c r="F3185" s="13">
        <v>2963</v>
      </c>
      <c r="G3185" s="13">
        <v>5926</v>
      </c>
      <c r="H3185" s="13">
        <v>0</v>
      </c>
      <c r="I3185" s="13">
        <v>0</v>
      </c>
      <c r="J3185" s="13">
        <v>0</v>
      </c>
      <c r="K3185" s="15">
        <v>2963</v>
      </c>
      <c r="L3185" s="15">
        <v>2963</v>
      </c>
      <c r="M3185" s="15">
        <v>5926</v>
      </c>
    </row>
    <row r="3186" spans="1:13" ht="12.9" customHeight="1" x14ac:dyDescent="0.2">
      <c r="A3186" s="11" t="str">
        <f t="shared" si="61"/>
        <v>PORT LINCOLN1992</v>
      </c>
      <c r="B3186" s="3" t="s">
        <v>28</v>
      </c>
      <c r="C3186" s="12">
        <v>1992</v>
      </c>
      <c r="D3186" s="89"/>
      <c r="E3186" s="13">
        <v>2857</v>
      </c>
      <c r="F3186" s="13">
        <v>2894</v>
      </c>
      <c r="G3186" s="13">
        <v>5751</v>
      </c>
      <c r="H3186" s="13">
        <v>0</v>
      </c>
      <c r="I3186" s="13">
        <v>0</v>
      </c>
      <c r="J3186" s="13">
        <v>0</v>
      </c>
      <c r="K3186" s="15">
        <v>2857</v>
      </c>
      <c r="L3186" s="15">
        <v>2894</v>
      </c>
      <c r="M3186" s="15">
        <v>5751</v>
      </c>
    </row>
    <row r="3187" spans="1:13" ht="12.9" customHeight="1" x14ac:dyDescent="0.2">
      <c r="A3187" s="11" t="str">
        <f t="shared" si="61"/>
        <v>PORT LINCOLN1993</v>
      </c>
      <c r="B3187" s="3" t="s">
        <v>28</v>
      </c>
      <c r="C3187" s="12">
        <v>1993</v>
      </c>
      <c r="E3187" s="13">
        <v>2817</v>
      </c>
      <c r="F3187" s="13">
        <v>2820</v>
      </c>
      <c r="G3187" s="13">
        <v>5637</v>
      </c>
      <c r="H3187" s="13">
        <v>0</v>
      </c>
      <c r="I3187" s="13">
        <v>0</v>
      </c>
      <c r="J3187" s="13">
        <v>0</v>
      </c>
      <c r="K3187" s="15">
        <v>2817</v>
      </c>
      <c r="L3187" s="15">
        <v>2820</v>
      </c>
      <c r="M3187" s="15">
        <v>5637</v>
      </c>
    </row>
    <row r="3188" spans="1:13" ht="12.9" customHeight="1" x14ac:dyDescent="0.2">
      <c r="A3188" s="11" t="str">
        <f t="shared" si="61"/>
        <v>PORT LINCOLN1994</v>
      </c>
      <c r="B3188" s="3" t="s">
        <v>28</v>
      </c>
      <c r="C3188" s="12">
        <v>1994</v>
      </c>
      <c r="E3188" s="13">
        <v>2836</v>
      </c>
      <c r="F3188" s="13">
        <v>2836</v>
      </c>
      <c r="G3188" s="13">
        <v>5672</v>
      </c>
      <c r="H3188" s="13">
        <v>0</v>
      </c>
      <c r="I3188" s="13">
        <v>0</v>
      </c>
      <c r="J3188" s="13">
        <v>0</v>
      </c>
      <c r="K3188" s="15">
        <v>2836</v>
      </c>
      <c r="L3188" s="15">
        <v>2836</v>
      </c>
      <c r="M3188" s="15">
        <v>5672</v>
      </c>
    </row>
    <row r="3189" spans="1:13" ht="12.9" customHeight="1" x14ac:dyDescent="0.2">
      <c r="A3189" s="11" t="str">
        <f t="shared" si="61"/>
        <v>PORT LINCOLN1995</v>
      </c>
      <c r="B3189" s="3" t="s">
        <v>28</v>
      </c>
      <c r="C3189" s="12">
        <v>1995</v>
      </c>
      <c r="E3189" s="13">
        <v>2820</v>
      </c>
      <c r="F3189" s="13">
        <v>2822</v>
      </c>
      <c r="G3189" s="13">
        <v>5642</v>
      </c>
      <c r="H3189" s="13">
        <v>0</v>
      </c>
      <c r="I3189" s="13">
        <v>0</v>
      </c>
      <c r="J3189" s="13">
        <v>0</v>
      </c>
      <c r="K3189" s="15">
        <v>2820</v>
      </c>
      <c r="L3189" s="15">
        <v>2822</v>
      </c>
      <c r="M3189" s="15">
        <v>5642</v>
      </c>
    </row>
    <row r="3190" spans="1:13" ht="12.9" customHeight="1" x14ac:dyDescent="0.2">
      <c r="A3190" s="11" t="str">
        <f t="shared" si="61"/>
        <v>PORT LINCOLN1996</v>
      </c>
      <c r="B3190" s="3" t="s">
        <v>28</v>
      </c>
      <c r="C3190" s="12">
        <v>1996</v>
      </c>
      <c r="E3190" s="13">
        <v>3315</v>
      </c>
      <c r="F3190" s="13">
        <v>3314</v>
      </c>
      <c r="G3190" s="13">
        <v>6629</v>
      </c>
      <c r="H3190" s="13">
        <v>0</v>
      </c>
      <c r="I3190" s="13">
        <v>0</v>
      </c>
      <c r="J3190" s="13">
        <v>0</v>
      </c>
      <c r="K3190" s="15">
        <v>3315</v>
      </c>
      <c r="L3190" s="15">
        <v>3314</v>
      </c>
      <c r="M3190" s="15">
        <v>6629</v>
      </c>
    </row>
    <row r="3191" spans="1:13" ht="12.9" customHeight="1" x14ac:dyDescent="0.2">
      <c r="A3191" s="11" t="str">
        <f t="shared" si="61"/>
        <v>PORT LINCOLN1997</v>
      </c>
      <c r="B3191" s="3" t="s">
        <v>28</v>
      </c>
      <c r="C3191" s="12">
        <v>1997</v>
      </c>
      <c r="E3191" s="13">
        <v>3336</v>
      </c>
      <c r="F3191" s="13">
        <v>3340</v>
      </c>
      <c r="G3191" s="13">
        <v>6676</v>
      </c>
      <c r="H3191" s="13">
        <v>0</v>
      </c>
      <c r="I3191" s="13">
        <v>0</v>
      </c>
      <c r="J3191" s="13">
        <v>0</v>
      </c>
      <c r="K3191" s="15">
        <v>3336</v>
      </c>
      <c r="L3191" s="15">
        <v>3340</v>
      </c>
      <c r="M3191" s="15">
        <v>6676</v>
      </c>
    </row>
    <row r="3192" spans="1:13" ht="12.9" customHeight="1" x14ac:dyDescent="0.2">
      <c r="A3192" s="11" t="str">
        <f t="shared" si="61"/>
        <v>PORT LINCOLN1998</v>
      </c>
      <c r="B3192" s="95" t="s">
        <v>28</v>
      </c>
      <c r="C3192" s="88">
        <v>1998</v>
      </c>
      <c r="D3192" s="89"/>
      <c r="E3192" s="15">
        <v>3335</v>
      </c>
      <c r="F3192" s="15">
        <v>3337</v>
      </c>
      <c r="G3192" s="15">
        <v>6672</v>
      </c>
      <c r="H3192" s="90">
        <v>0</v>
      </c>
      <c r="I3192" s="90">
        <v>0</v>
      </c>
      <c r="J3192" s="15">
        <v>0</v>
      </c>
      <c r="K3192" s="15">
        <v>3335</v>
      </c>
      <c r="L3192" s="15">
        <v>3337</v>
      </c>
      <c r="M3192" s="15">
        <v>6672</v>
      </c>
    </row>
    <row r="3193" spans="1:13" ht="12.9" customHeight="1" x14ac:dyDescent="0.2">
      <c r="A3193" s="11" t="str">
        <f t="shared" si="61"/>
        <v>PORT LINCOLN1999</v>
      </c>
      <c r="B3193" s="3" t="s">
        <v>28</v>
      </c>
      <c r="C3193" s="12">
        <v>1999</v>
      </c>
      <c r="E3193" s="13">
        <v>3085</v>
      </c>
      <c r="F3193" s="13">
        <v>3082</v>
      </c>
      <c r="G3193" s="13">
        <v>6167</v>
      </c>
      <c r="H3193" s="13">
        <v>0</v>
      </c>
      <c r="I3193" s="13">
        <v>0</v>
      </c>
      <c r="J3193" s="13">
        <v>0</v>
      </c>
      <c r="K3193" s="15">
        <v>3085</v>
      </c>
      <c r="L3193" s="15">
        <v>3082</v>
      </c>
      <c r="M3193" s="15">
        <v>6167</v>
      </c>
    </row>
    <row r="3194" spans="1:13" ht="12.9" customHeight="1" x14ac:dyDescent="0.2">
      <c r="A3194" s="11" t="str">
        <f t="shared" si="61"/>
        <v>PORT LINCOLN2000</v>
      </c>
      <c r="B3194" s="3" t="s">
        <v>28</v>
      </c>
      <c r="C3194" s="12">
        <v>2000</v>
      </c>
      <c r="E3194" s="13">
        <v>2976</v>
      </c>
      <c r="F3194" s="13">
        <v>2974</v>
      </c>
      <c r="G3194" s="13">
        <v>5950</v>
      </c>
      <c r="H3194" s="13">
        <v>0</v>
      </c>
      <c r="I3194" s="13">
        <v>0</v>
      </c>
      <c r="J3194" s="13">
        <v>0</v>
      </c>
      <c r="K3194" s="15">
        <v>2976</v>
      </c>
      <c r="L3194" s="15">
        <v>2974</v>
      </c>
      <c r="M3194" s="15">
        <v>5950</v>
      </c>
    </row>
    <row r="3195" spans="1:13" ht="12.9" customHeight="1" x14ac:dyDescent="0.2">
      <c r="A3195" s="11" t="str">
        <f t="shared" si="61"/>
        <v>PORT LINCOLN2001</v>
      </c>
      <c r="B3195" s="3" t="s">
        <v>28</v>
      </c>
      <c r="C3195" s="12">
        <v>2001</v>
      </c>
      <c r="E3195" s="13">
        <v>2946</v>
      </c>
      <c r="F3195" s="13">
        <v>2943</v>
      </c>
      <c r="G3195" s="13">
        <v>5889</v>
      </c>
      <c r="H3195" s="13">
        <v>0</v>
      </c>
      <c r="I3195" s="13">
        <v>0</v>
      </c>
      <c r="J3195" s="13">
        <v>0</v>
      </c>
      <c r="K3195" s="15">
        <v>2946</v>
      </c>
      <c r="L3195" s="15">
        <v>2943</v>
      </c>
      <c r="M3195" s="15">
        <v>5889</v>
      </c>
    </row>
    <row r="3196" spans="1:13" ht="12.9" customHeight="1" x14ac:dyDescent="0.2">
      <c r="A3196" s="11" t="str">
        <f t="shared" si="61"/>
        <v>PORT LINCOLN2002</v>
      </c>
      <c r="B3196" s="3" t="s">
        <v>28</v>
      </c>
      <c r="C3196" s="12">
        <v>2002</v>
      </c>
      <c r="E3196" s="13">
        <v>2968</v>
      </c>
      <c r="F3196" s="13">
        <v>2962</v>
      </c>
      <c r="G3196" s="13">
        <v>5930</v>
      </c>
      <c r="H3196" s="13">
        <v>0</v>
      </c>
      <c r="I3196" s="13">
        <v>0</v>
      </c>
      <c r="J3196" s="13">
        <v>0</v>
      </c>
      <c r="K3196" s="15">
        <v>2968</v>
      </c>
      <c r="L3196" s="15">
        <v>2962</v>
      </c>
      <c r="M3196" s="15">
        <v>5930</v>
      </c>
    </row>
    <row r="3197" spans="1:13" ht="12.9" customHeight="1" x14ac:dyDescent="0.2">
      <c r="A3197" s="11" t="str">
        <f t="shared" si="61"/>
        <v>PORT LINCOLN2003</v>
      </c>
      <c r="B3197" s="93" t="s">
        <v>28</v>
      </c>
      <c r="C3197" s="88">
        <v>2003</v>
      </c>
      <c r="D3197" s="89"/>
      <c r="E3197" s="15">
        <v>3086</v>
      </c>
      <c r="F3197" s="15">
        <v>3093</v>
      </c>
      <c r="G3197" s="15">
        <v>6179</v>
      </c>
      <c r="H3197" s="15">
        <v>0</v>
      </c>
      <c r="I3197" s="15">
        <v>0</v>
      </c>
      <c r="J3197" s="15">
        <v>0</v>
      </c>
      <c r="K3197" s="15">
        <v>3086</v>
      </c>
      <c r="L3197" s="15">
        <v>3093</v>
      </c>
      <c r="M3197" s="15">
        <v>6179</v>
      </c>
    </row>
    <row r="3198" spans="1:13" ht="12.9" customHeight="1" x14ac:dyDescent="0.2">
      <c r="A3198" s="11" t="str">
        <f t="shared" si="61"/>
        <v>PORT LINCOLN2004</v>
      </c>
      <c r="B3198" s="3" t="s">
        <v>28</v>
      </c>
      <c r="C3198" s="12">
        <v>2004</v>
      </c>
      <c r="E3198" s="13">
        <v>3500</v>
      </c>
      <c r="F3198" s="13">
        <v>3453</v>
      </c>
      <c r="G3198" s="13">
        <v>6953</v>
      </c>
      <c r="H3198" s="13">
        <v>0</v>
      </c>
      <c r="I3198" s="13">
        <v>0</v>
      </c>
      <c r="J3198" s="13">
        <v>0</v>
      </c>
      <c r="K3198" s="15">
        <v>3500</v>
      </c>
      <c r="L3198" s="15">
        <v>3453</v>
      </c>
      <c r="M3198" s="15">
        <v>6953</v>
      </c>
    </row>
    <row r="3199" spans="1:13" ht="12.9" customHeight="1" x14ac:dyDescent="0.2">
      <c r="A3199" s="11" t="str">
        <f t="shared" si="61"/>
        <v>PORT LINCOLN2005</v>
      </c>
      <c r="B3199" s="3" t="s">
        <v>28</v>
      </c>
      <c r="C3199" s="12">
        <v>2005</v>
      </c>
      <c r="E3199" s="13">
        <v>3065</v>
      </c>
      <c r="F3199" s="13">
        <v>3070</v>
      </c>
      <c r="G3199" s="13">
        <v>6135</v>
      </c>
      <c r="H3199" s="13">
        <v>0</v>
      </c>
      <c r="I3199" s="13">
        <v>0</v>
      </c>
      <c r="J3199" s="13">
        <v>0</v>
      </c>
      <c r="K3199" s="15">
        <v>3065</v>
      </c>
      <c r="L3199" s="15">
        <v>3070</v>
      </c>
      <c r="M3199" s="15">
        <v>6135</v>
      </c>
    </row>
    <row r="3200" spans="1:13" ht="12.9" customHeight="1" x14ac:dyDescent="0.2">
      <c r="A3200" s="11" t="str">
        <f t="shared" si="61"/>
        <v>PORT LINCOLN2006</v>
      </c>
      <c r="B3200" s="91" t="s">
        <v>28</v>
      </c>
      <c r="C3200" s="16">
        <v>2006</v>
      </c>
      <c r="D3200" s="89"/>
      <c r="E3200" s="92">
        <v>2902</v>
      </c>
      <c r="F3200" s="92">
        <v>2901</v>
      </c>
      <c r="G3200" s="92">
        <v>5803</v>
      </c>
      <c r="H3200" s="92">
        <v>0</v>
      </c>
      <c r="I3200" s="92">
        <v>0</v>
      </c>
      <c r="J3200" s="92">
        <v>0</v>
      </c>
      <c r="K3200" s="15">
        <v>2902</v>
      </c>
      <c r="L3200" s="15">
        <v>2901</v>
      </c>
      <c r="M3200" s="15">
        <v>5803</v>
      </c>
    </row>
    <row r="3201" spans="1:13" ht="12.9" customHeight="1" x14ac:dyDescent="0.2">
      <c r="A3201" s="11" t="str">
        <f t="shared" si="61"/>
        <v>PORT LINCOLN2007</v>
      </c>
      <c r="B3201" s="3" t="s">
        <v>28</v>
      </c>
      <c r="C3201" s="12">
        <v>2007</v>
      </c>
      <c r="E3201" s="13">
        <v>2735</v>
      </c>
      <c r="F3201" s="13">
        <v>2735</v>
      </c>
      <c r="G3201" s="13">
        <v>5470</v>
      </c>
      <c r="H3201" s="13">
        <v>0</v>
      </c>
      <c r="I3201" s="13">
        <v>0</v>
      </c>
      <c r="J3201" s="13">
        <v>0</v>
      </c>
      <c r="K3201" s="15">
        <v>2735</v>
      </c>
      <c r="L3201" s="15">
        <v>2735</v>
      </c>
      <c r="M3201" s="15">
        <v>5470</v>
      </c>
    </row>
    <row r="3202" spans="1:13" ht="12.9" customHeight="1" x14ac:dyDescent="0.2">
      <c r="A3202" s="11" t="str">
        <f t="shared" si="61"/>
        <v>PORT LINCOLN2008</v>
      </c>
      <c r="B3202" s="95" t="s">
        <v>28</v>
      </c>
      <c r="C3202" s="88">
        <v>2008</v>
      </c>
      <c r="D3202" s="89"/>
      <c r="E3202" s="15">
        <v>3021</v>
      </c>
      <c r="F3202" s="15">
        <v>3020</v>
      </c>
      <c r="G3202" s="15">
        <v>6041</v>
      </c>
      <c r="H3202" s="90">
        <v>0</v>
      </c>
      <c r="I3202" s="90">
        <v>0</v>
      </c>
      <c r="J3202" s="15">
        <v>0</v>
      </c>
      <c r="K3202" s="15">
        <v>3021</v>
      </c>
      <c r="L3202" s="15">
        <v>3020</v>
      </c>
      <c r="M3202" s="15">
        <v>6041</v>
      </c>
    </row>
    <row r="3203" spans="1:13" ht="12.9" customHeight="1" x14ac:dyDescent="0.2">
      <c r="A3203" s="11" t="str">
        <f t="shared" si="61"/>
        <v>PORT LINCOLN2009</v>
      </c>
      <c r="B3203" s="3" t="s">
        <v>28</v>
      </c>
      <c r="C3203" s="12">
        <v>2009</v>
      </c>
      <c r="E3203" s="13">
        <v>2944</v>
      </c>
      <c r="F3203" s="13">
        <v>2944</v>
      </c>
      <c r="G3203" s="13">
        <v>5888</v>
      </c>
      <c r="H3203" s="13">
        <v>0</v>
      </c>
      <c r="I3203" s="13">
        <v>0</v>
      </c>
      <c r="J3203" s="13">
        <v>0</v>
      </c>
      <c r="K3203" s="15">
        <v>2944</v>
      </c>
      <c r="L3203" s="15">
        <v>2944</v>
      </c>
      <c r="M3203" s="15">
        <v>5888</v>
      </c>
    </row>
    <row r="3204" spans="1:13" ht="12.9" customHeight="1" x14ac:dyDescent="0.2">
      <c r="A3204" s="11" t="str">
        <f t="shared" si="61"/>
        <v>PORT LINCOLN2010</v>
      </c>
      <c r="B3204" s="3" t="s">
        <v>28</v>
      </c>
      <c r="C3204" s="12">
        <v>2010</v>
      </c>
      <c r="E3204" s="13">
        <v>3798</v>
      </c>
      <c r="F3204" s="13">
        <v>3796</v>
      </c>
      <c r="G3204" s="13">
        <v>7594</v>
      </c>
      <c r="H3204" s="13">
        <v>0</v>
      </c>
      <c r="I3204" s="13">
        <v>0</v>
      </c>
      <c r="J3204" s="13">
        <v>0</v>
      </c>
      <c r="K3204" s="15">
        <v>3798</v>
      </c>
      <c r="L3204" s="15">
        <v>3796</v>
      </c>
      <c r="M3204" s="15">
        <v>7594</v>
      </c>
    </row>
    <row r="3205" spans="1:13" ht="12.9" customHeight="1" x14ac:dyDescent="0.2">
      <c r="A3205" s="11" t="str">
        <f t="shared" si="61"/>
        <v>PORT LINCOLN2011</v>
      </c>
      <c r="B3205" s="3" t="s">
        <v>28</v>
      </c>
      <c r="C3205" s="12">
        <v>2011</v>
      </c>
      <c r="E3205" s="13">
        <v>3613</v>
      </c>
      <c r="F3205" s="13">
        <v>3610</v>
      </c>
      <c r="G3205" s="13">
        <v>7223</v>
      </c>
      <c r="H3205" s="13">
        <v>0</v>
      </c>
      <c r="I3205" s="13">
        <v>0</v>
      </c>
      <c r="J3205" s="13">
        <v>0</v>
      </c>
      <c r="K3205" s="15">
        <v>3613</v>
      </c>
      <c r="L3205" s="15">
        <v>3610</v>
      </c>
      <c r="M3205" s="15">
        <v>7223</v>
      </c>
    </row>
    <row r="3206" spans="1:13" ht="12.9" customHeight="1" x14ac:dyDescent="0.2">
      <c r="A3206" s="11" t="str">
        <f t="shared" si="61"/>
        <v>PORT LINCOLN2012</v>
      </c>
      <c r="B3206" s="93" t="s">
        <v>28</v>
      </c>
      <c r="C3206" s="88">
        <v>2012</v>
      </c>
      <c r="E3206" s="15">
        <v>3532</v>
      </c>
      <c r="F3206" s="15">
        <v>3521</v>
      </c>
      <c r="G3206" s="15">
        <v>7053</v>
      </c>
      <c r="H3206" s="15">
        <v>0</v>
      </c>
      <c r="I3206" s="15">
        <v>0</v>
      </c>
      <c r="J3206" s="15">
        <v>0</v>
      </c>
      <c r="K3206" s="15">
        <v>3532</v>
      </c>
      <c r="L3206" s="15">
        <v>3521</v>
      </c>
      <c r="M3206" s="15">
        <v>7053</v>
      </c>
    </row>
    <row r="3207" spans="1:13" ht="12.9" customHeight="1" x14ac:dyDescent="0.2">
      <c r="A3207" s="11" t="str">
        <f t="shared" si="61"/>
        <v>PORT LINCOLN2013</v>
      </c>
      <c r="B3207" s="95" t="s">
        <v>28</v>
      </c>
      <c r="C3207" s="88">
        <v>2013</v>
      </c>
      <c r="D3207" s="89"/>
      <c r="E3207" s="15">
        <v>3508</v>
      </c>
      <c r="F3207" s="15">
        <v>3500</v>
      </c>
      <c r="G3207" s="15">
        <v>7008</v>
      </c>
      <c r="H3207" s="90">
        <v>0</v>
      </c>
      <c r="I3207" s="90">
        <v>0</v>
      </c>
      <c r="J3207" s="15">
        <v>0</v>
      </c>
      <c r="K3207" s="15">
        <v>3508</v>
      </c>
      <c r="L3207" s="15">
        <v>3500</v>
      </c>
      <c r="M3207" s="15">
        <v>7008</v>
      </c>
    </row>
    <row r="3208" spans="1:13" ht="12.9" customHeight="1" x14ac:dyDescent="0.2">
      <c r="A3208" s="11" t="str">
        <f t="shared" si="61"/>
        <v>PORT LINCOLN2014</v>
      </c>
      <c r="B3208" s="3" t="s">
        <v>28</v>
      </c>
      <c r="C3208" s="12">
        <v>2014</v>
      </c>
      <c r="E3208" s="13">
        <v>3526</v>
      </c>
      <c r="F3208" s="13">
        <v>3524</v>
      </c>
      <c r="G3208" s="13">
        <v>7050</v>
      </c>
      <c r="H3208" s="13">
        <v>0</v>
      </c>
      <c r="I3208" s="13">
        <v>0</v>
      </c>
      <c r="J3208" s="13">
        <v>0</v>
      </c>
      <c r="K3208" s="15">
        <v>3526</v>
      </c>
      <c r="L3208" s="15">
        <v>3524</v>
      </c>
      <c r="M3208" s="15">
        <v>7050</v>
      </c>
    </row>
    <row r="3209" spans="1:13" ht="12.9" customHeight="1" x14ac:dyDescent="0.2">
      <c r="A3209" s="11" t="str">
        <f t="shared" si="61"/>
        <v>PORT LINCOLN2015</v>
      </c>
      <c r="B3209" s="93" t="s">
        <v>28</v>
      </c>
      <c r="C3209" s="88">
        <v>2015</v>
      </c>
      <c r="D3209" s="89"/>
      <c r="E3209" s="15">
        <v>3660</v>
      </c>
      <c r="F3209" s="15">
        <v>3655</v>
      </c>
      <c r="G3209" s="15">
        <v>7315</v>
      </c>
      <c r="H3209" s="15">
        <v>0</v>
      </c>
      <c r="I3209" s="15">
        <v>0</v>
      </c>
      <c r="J3209" s="15">
        <v>0</v>
      </c>
      <c r="K3209" s="15">
        <v>3660</v>
      </c>
      <c r="L3209" s="15">
        <v>3655</v>
      </c>
      <c r="M3209" s="15">
        <v>7315</v>
      </c>
    </row>
    <row r="3210" spans="1:13" ht="12.9" customHeight="1" x14ac:dyDescent="0.2">
      <c r="A3210" s="11" t="str">
        <f t="shared" si="61"/>
        <v>PORT LINCOLN2016</v>
      </c>
      <c r="B3210" s="3" t="s">
        <v>28</v>
      </c>
      <c r="C3210" s="12">
        <v>2016</v>
      </c>
      <c r="E3210" s="13">
        <v>3729</v>
      </c>
      <c r="F3210" s="13">
        <v>3722</v>
      </c>
      <c r="G3210" s="13">
        <v>7451</v>
      </c>
      <c r="H3210" s="13">
        <v>0</v>
      </c>
      <c r="I3210" s="13">
        <v>0</v>
      </c>
      <c r="J3210" s="13">
        <v>0</v>
      </c>
      <c r="K3210" s="15">
        <v>3729</v>
      </c>
      <c r="L3210" s="15">
        <v>3722</v>
      </c>
      <c r="M3210" s="15">
        <v>7451</v>
      </c>
    </row>
    <row r="3211" spans="1:13" ht="12.9" customHeight="1" x14ac:dyDescent="0.2">
      <c r="A3211" s="11" t="str">
        <f t="shared" si="61"/>
        <v>PORT LINCOLN2017</v>
      </c>
      <c r="B3211" s="3" t="s">
        <v>28</v>
      </c>
      <c r="C3211" s="12">
        <v>2017</v>
      </c>
      <c r="E3211" s="13">
        <v>3719</v>
      </c>
      <c r="F3211" s="13">
        <v>3711</v>
      </c>
      <c r="G3211" s="13">
        <v>7430</v>
      </c>
      <c r="H3211" s="13">
        <v>0</v>
      </c>
      <c r="I3211" s="13">
        <v>0</v>
      </c>
      <c r="J3211" s="13">
        <v>0</v>
      </c>
      <c r="K3211" s="15">
        <v>3719</v>
      </c>
      <c r="L3211" s="15">
        <v>3711</v>
      </c>
      <c r="M3211" s="15">
        <v>7430</v>
      </c>
    </row>
    <row r="3212" spans="1:13" ht="12.9" customHeight="1" x14ac:dyDescent="0.2">
      <c r="A3212" s="11" t="str">
        <f t="shared" si="61"/>
        <v>PORT LINCOLN2018</v>
      </c>
      <c r="B3212" s="95" t="s">
        <v>28</v>
      </c>
      <c r="C3212" s="88">
        <v>2018</v>
      </c>
      <c r="D3212" s="89"/>
      <c r="E3212" s="15">
        <v>3641</v>
      </c>
      <c r="F3212" s="15">
        <v>3633</v>
      </c>
      <c r="G3212" s="15">
        <v>7274</v>
      </c>
      <c r="H3212" s="90">
        <v>0</v>
      </c>
      <c r="I3212" s="90">
        <v>0</v>
      </c>
      <c r="J3212" s="15">
        <v>0</v>
      </c>
      <c r="K3212" s="15">
        <v>3641</v>
      </c>
      <c r="L3212" s="15">
        <v>3633</v>
      </c>
      <c r="M3212" s="15">
        <v>7274</v>
      </c>
    </row>
    <row r="3213" spans="1:13" ht="12.9" customHeight="1" x14ac:dyDescent="0.2">
      <c r="A3213" s="11" t="str">
        <f t="shared" si="61"/>
        <v>PORT LINCOLN2019</v>
      </c>
      <c r="B3213" s="93" t="s">
        <v>28</v>
      </c>
      <c r="C3213" s="12">
        <v>2019</v>
      </c>
      <c r="D3213" s="89"/>
      <c r="E3213" s="94">
        <v>3715</v>
      </c>
      <c r="F3213" s="94">
        <v>3711</v>
      </c>
      <c r="G3213" s="94">
        <v>7426</v>
      </c>
      <c r="H3213" s="101">
        <v>0</v>
      </c>
      <c r="I3213" s="101">
        <v>0</v>
      </c>
      <c r="J3213" s="94">
        <v>0</v>
      </c>
      <c r="K3213" s="15">
        <v>3715</v>
      </c>
      <c r="L3213" s="15">
        <v>3711</v>
      </c>
      <c r="M3213" s="15">
        <v>7426</v>
      </c>
    </row>
    <row r="3214" spans="1:13" ht="12.9" customHeight="1" x14ac:dyDescent="0.2">
      <c r="A3214" s="11" t="str">
        <f t="shared" si="61"/>
        <v>PORT LINCOLN2020</v>
      </c>
      <c r="B3214" s="3" t="s">
        <v>28</v>
      </c>
      <c r="C3214" s="12">
        <v>2020</v>
      </c>
      <c r="E3214" s="13">
        <v>1683</v>
      </c>
      <c r="F3214" s="13">
        <v>1681</v>
      </c>
      <c r="G3214" s="13">
        <v>3364</v>
      </c>
      <c r="H3214" s="13">
        <v>0</v>
      </c>
      <c r="I3214" s="13">
        <v>0</v>
      </c>
      <c r="J3214" s="13">
        <v>0</v>
      </c>
      <c r="K3214" s="15">
        <v>1683</v>
      </c>
      <c r="L3214" s="15">
        <v>1681</v>
      </c>
      <c r="M3214" s="15">
        <v>3364</v>
      </c>
    </row>
    <row r="3215" spans="1:13" ht="12.9" customHeight="1" x14ac:dyDescent="0.2">
      <c r="A3215" s="11" t="str">
        <f t="shared" si="61"/>
        <v>PORT LINCOLN2021</v>
      </c>
      <c r="B3215" s="3" t="s">
        <v>28</v>
      </c>
      <c r="C3215" s="12">
        <v>2021</v>
      </c>
      <c r="E3215" s="13">
        <v>2721</v>
      </c>
      <c r="F3215" s="13">
        <v>2719</v>
      </c>
      <c r="G3215" s="13">
        <v>5440</v>
      </c>
      <c r="H3215" s="13">
        <v>0</v>
      </c>
      <c r="I3215" s="13">
        <v>0</v>
      </c>
      <c r="J3215" s="13">
        <v>0</v>
      </c>
      <c r="K3215" s="15">
        <v>2721</v>
      </c>
      <c r="L3215" s="15">
        <v>2719</v>
      </c>
      <c r="M3215" s="15">
        <v>5440</v>
      </c>
    </row>
    <row r="3216" spans="1:13" ht="12.9" customHeight="1" x14ac:dyDescent="0.2">
      <c r="A3216" s="11" t="str">
        <f t="shared" si="61"/>
        <v>PORT LINCOLN2022</v>
      </c>
      <c r="B3216" s="91" t="s">
        <v>28</v>
      </c>
      <c r="C3216" s="16">
        <v>2022</v>
      </c>
      <c r="D3216" s="89"/>
      <c r="E3216" s="92">
        <v>3348</v>
      </c>
      <c r="F3216" s="92">
        <v>3343</v>
      </c>
      <c r="G3216" s="92">
        <v>6691</v>
      </c>
      <c r="H3216" s="92">
        <v>0</v>
      </c>
      <c r="I3216" s="92">
        <v>0</v>
      </c>
      <c r="J3216" s="92">
        <v>0</v>
      </c>
      <c r="K3216" s="15">
        <v>3348</v>
      </c>
      <c r="L3216" s="15">
        <v>3343</v>
      </c>
      <c r="M3216" s="15">
        <v>6691</v>
      </c>
    </row>
    <row r="3217" spans="1:13" ht="12.9" customHeight="1" x14ac:dyDescent="0.2">
      <c r="A3217" s="11" t="str">
        <f t="shared" si="61"/>
        <v>PORT LINCOLN2023</v>
      </c>
      <c r="B3217" s="3" t="s">
        <v>28</v>
      </c>
      <c r="C3217" s="12">
        <v>2023</v>
      </c>
      <c r="E3217" s="13">
        <v>3286</v>
      </c>
      <c r="F3217" s="13">
        <v>3272</v>
      </c>
      <c r="G3217" s="13">
        <v>6558</v>
      </c>
      <c r="H3217" s="13">
        <v>0</v>
      </c>
      <c r="I3217" s="13">
        <v>0</v>
      </c>
      <c r="J3217" s="13">
        <v>0</v>
      </c>
      <c r="K3217" s="15">
        <v>3286</v>
      </c>
      <c r="L3217" s="15">
        <v>3272</v>
      </c>
      <c r="M3217" s="15">
        <v>6558</v>
      </c>
    </row>
    <row r="3218" spans="1:13" ht="12.9" customHeight="1" x14ac:dyDescent="0.2">
      <c r="A3218" s="11" t="str">
        <f t="shared" si="61"/>
        <v>PORT LINCOLN2024</v>
      </c>
      <c r="B3218" s="93" t="s">
        <v>28</v>
      </c>
      <c r="C3218" s="88">
        <v>2024</v>
      </c>
      <c r="D3218" s="89"/>
      <c r="E3218" s="15">
        <v>3294</v>
      </c>
      <c r="F3218" s="15">
        <v>3288</v>
      </c>
      <c r="G3218" s="15">
        <v>6582</v>
      </c>
      <c r="H3218" s="15">
        <v>0</v>
      </c>
      <c r="I3218" s="15">
        <v>0</v>
      </c>
      <c r="J3218" s="15">
        <v>0</v>
      </c>
      <c r="K3218" s="15">
        <v>3294</v>
      </c>
      <c r="L3218" s="15">
        <v>3288</v>
      </c>
      <c r="M3218" s="15">
        <v>6582</v>
      </c>
    </row>
    <row r="3219" spans="1:13" ht="12.9" customHeight="1" x14ac:dyDescent="0.2">
      <c r="A3219" s="11" t="str">
        <f t="shared" si="61"/>
        <v>PORT MACQUARIE1985</v>
      </c>
      <c r="B3219" s="93" t="s">
        <v>27</v>
      </c>
      <c r="C3219" s="88">
        <v>1985</v>
      </c>
      <c r="D3219" s="89"/>
      <c r="E3219" s="15">
        <v>2827</v>
      </c>
      <c r="F3219" s="15">
        <v>2843</v>
      </c>
      <c r="G3219" s="15">
        <v>5670</v>
      </c>
      <c r="H3219" s="15">
        <v>0</v>
      </c>
      <c r="I3219" s="15">
        <v>0</v>
      </c>
      <c r="J3219" s="15">
        <v>0</v>
      </c>
      <c r="K3219" s="15">
        <v>2827</v>
      </c>
      <c r="L3219" s="15">
        <v>2843</v>
      </c>
      <c r="M3219" s="15">
        <v>5670</v>
      </c>
    </row>
    <row r="3220" spans="1:13" ht="12.9" customHeight="1" x14ac:dyDescent="0.2">
      <c r="A3220" s="11" t="str">
        <f t="shared" si="61"/>
        <v>PORT MACQUARIE1986</v>
      </c>
      <c r="B3220" s="3" t="s">
        <v>27</v>
      </c>
      <c r="C3220" s="12">
        <v>1986</v>
      </c>
      <c r="E3220" s="13">
        <v>2681</v>
      </c>
      <c r="F3220" s="13">
        <v>2692</v>
      </c>
      <c r="G3220" s="13">
        <v>5373</v>
      </c>
      <c r="H3220" s="13">
        <v>0</v>
      </c>
      <c r="I3220" s="13">
        <v>0</v>
      </c>
      <c r="J3220" s="13">
        <v>0</v>
      </c>
      <c r="K3220" s="15">
        <v>2681</v>
      </c>
      <c r="L3220" s="15">
        <v>2692</v>
      </c>
      <c r="M3220" s="15">
        <v>5373</v>
      </c>
    </row>
    <row r="3221" spans="1:13" ht="12.9" customHeight="1" x14ac:dyDescent="0.2">
      <c r="A3221" s="11" t="str">
        <f t="shared" si="61"/>
        <v>PORT MACQUARIE1987</v>
      </c>
      <c r="B3221" s="95" t="s">
        <v>27</v>
      </c>
      <c r="C3221" s="88">
        <v>1987</v>
      </c>
      <c r="D3221" s="89"/>
      <c r="E3221" s="15">
        <v>3392</v>
      </c>
      <c r="F3221" s="15">
        <v>3409</v>
      </c>
      <c r="G3221" s="15">
        <v>6801</v>
      </c>
      <c r="H3221" s="90">
        <v>0</v>
      </c>
      <c r="I3221" s="90">
        <v>0</v>
      </c>
      <c r="J3221" s="15">
        <v>0</v>
      </c>
      <c r="K3221" s="15">
        <v>3392</v>
      </c>
      <c r="L3221" s="15">
        <v>3409</v>
      </c>
      <c r="M3221" s="15">
        <v>6801</v>
      </c>
    </row>
    <row r="3222" spans="1:13" ht="12.9" customHeight="1" x14ac:dyDescent="0.2">
      <c r="A3222" s="11" t="str">
        <f t="shared" si="61"/>
        <v>PORT MACQUARIE1988</v>
      </c>
      <c r="B3222" s="93" t="s">
        <v>27</v>
      </c>
      <c r="C3222" s="12">
        <v>1988</v>
      </c>
      <c r="D3222" s="89"/>
      <c r="E3222" s="94">
        <v>3368</v>
      </c>
      <c r="F3222" s="94">
        <v>3380</v>
      </c>
      <c r="G3222" s="94">
        <v>6748</v>
      </c>
      <c r="H3222" s="94">
        <v>0</v>
      </c>
      <c r="I3222" s="94">
        <v>0</v>
      </c>
      <c r="J3222" s="94">
        <v>0</v>
      </c>
      <c r="K3222" s="15">
        <v>3368</v>
      </c>
      <c r="L3222" s="15">
        <v>3380</v>
      </c>
      <c r="M3222" s="15">
        <v>6748</v>
      </c>
    </row>
    <row r="3223" spans="1:13" ht="12.9" customHeight="1" x14ac:dyDescent="0.2">
      <c r="A3223" s="11" t="str">
        <f t="shared" si="61"/>
        <v>PORT MACQUARIE1989</v>
      </c>
      <c r="B3223" s="3" t="s">
        <v>27</v>
      </c>
      <c r="C3223" s="12">
        <v>1989</v>
      </c>
      <c r="E3223" s="13">
        <v>3216</v>
      </c>
      <c r="F3223" s="13">
        <v>3203</v>
      </c>
      <c r="G3223" s="13">
        <v>6419</v>
      </c>
      <c r="H3223" s="13">
        <v>0</v>
      </c>
      <c r="I3223" s="13">
        <v>0</v>
      </c>
      <c r="J3223" s="13">
        <v>0</v>
      </c>
      <c r="K3223" s="15">
        <v>3216</v>
      </c>
      <c r="L3223" s="15">
        <v>3203</v>
      </c>
      <c r="M3223" s="15">
        <v>6419</v>
      </c>
    </row>
    <row r="3224" spans="1:13" ht="12.9" customHeight="1" x14ac:dyDescent="0.2">
      <c r="A3224" s="11" t="str">
        <f t="shared" si="61"/>
        <v>PORT MACQUARIE1990</v>
      </c>
      <c r="B3224" s="95" t="s">
        <v>27</v>
      </c>
      <c r="C3224" s="88">
        <v>1990</v>
      </c>
      <c r="D3224" s="89"/>
      <c r="E3224" s="15">
        <v>3727</v>
      </c>
      <c r="F3224" s="15">
        <v>3719</v>
      </c>
      <c r="G3224" s="15">
        <v>7446</v>
      </c>
      <c r="H3224" s="90">
        <v>0</v>
      </c>
      <c r="I3224" s="90">
        <v>0</v>
      </c>
      <c r="J3224" s="15">
        <v>0</v>
      </c>
      <c r="K3224" s="15">
        <v>3727</v>
      </c>
      <c r="L3224" s="15">
        <v>3719</v>
      </c>
      <c r="M3224" s="15">
        <v>7446</v>
      </c>
    </row>
    <row r="3225" spans="1:13" ht="12.9" customHeight="1" x14ac:dyDescent="0.2">
      <c r="A3225" s="11" t="str">
        <f t="shared" si="61"/>
        <v>PORT MACQUARIE1991</v>
      </c>
      <c r="B3225" s="95" t="s">
        <v>27</v>
      </c>
      <c r="C3225" s="88">
        <v>1991</v>
      </c>
      <c r="D3225" s="89"/>
      <c r="E3225" s="15">
        <v>4666</v>
      </c>
      <c r="F3225" s="15">
        <v>4787</v>
      </c>
      <c r="G3225" s="15">
        <v>9453</v>
      </c>
      <c r="H3225" s="90">
        <v>0</v>
      </c>
      <c r="I3225" s="90">
        <v>0</v>
      </c>
      <c r="J3225" s="15">
        <v>0</v>
      </c>
      <c r="K3225" s="15">
        <v>4666</v>
      </c>
      <c r="L3225" s="15">
        <v>4787</v>
      </c>
      <c r="M3225" s="15">
        <v>9453</v>
      </c>
    </row>
    <row r="3226" spans="1:13" ht="12.9" customHeight="1" x14ac:dyDescent="0.2">
      <c r="A3226" s="11" t="str">
        <f t="shared" si="61"/>
        <v>PORT MACQUARIE1992</v>
      </c>
      <c r="B3226" s="3" t="s">
        <v>27</v>
      </c>
      <c r="C3226" s="12">
        <v>1992</v>
      </c>
      <c r="E3226" s="13">
        <v>2983</v>
      </c>
      <c r="F3226" s="13">
        <v>3002</v>
      </c>
      <c r="G3226" s="13">
        <v>5985</v>
      </c>
      <c r="H3226" s="13">
        <v>0</v>
      </c>
      <c r="I3226" s="13">
        <v>0</v>
      </c>
      <c r="J3226" s="13">
        <v>0</v>
      </c>
      <c r="K3226" s="15">
        <v>2983</v>
      </c>
      <c r="L3226" s="15">
        <v>3002</v>
      </c>
      <c r="M3226" s="15">
        <v>5985</v>
      </c>
    </row>
    <row r="3227" spans="1:13" ht="12.9" customHeight="1" x14ac:dyDescent="0.2">
      <c r="A3227" s="11" t="str">
        <f t="shared" si="61"/>
        <v>PORT MACQUARIE1993</v>
      </c>
      <c r="B3227" s="3" t="s">
        <v>27</v>
      </c>
      <c r="C3227" s="12">
        <v>1993</v>
      </c>
      <c r="E3227" s="13">
        <v>5215</v>
      </c>
      <c r="F3227" s="13">
        <v>5237</v>
      </c>
      <c r="G3227" s="13">
        <v>10452</v>
      </c>
      <c r="H3227" s="13">
        <v>0</v>
      </c>
      <c r="I3227" s="13">
        <v>0</v>
      </c>
      <c r="J3227" s="13">
        <v>0</v>
      </c>
      <c r="K3227" s="15">
        <v>5215</v>
      </c>
      <c r="L3227" s="15">
        <v>5237</v>
      </c>
      <c r="M3227" s="15">
        <v>10452</v>
      </c>
    </row>
    <row r="3228" spans="1:13" ht="12.9" customHeight="1" x14ac:dyDescent="0.2">
      <c r="A3228" s="11" t="str">
        <f t="shared" si="61"/>
        <v>PORT MACQUARIE1994</v>
      </c>
      <c r="B3228" s="3" t="s">
        <v>27</v>
      </c>
      <c r="C3228" s="12">
        <v>1994</v>
      </c>
      <c r="E3228" s="13">
        <v>6439</v>
      </c>
      <c r="F3228" s="13">
        <v>6426</v>
      </c>
      <c r="G3228" s="13">
        <v>12865</v>
      </c>
      <c r="H3228" s="13">
        <v>0</v>
      </c>
      <c r="I3228" s="13">
        <v>0</v>
      </c>
      <c r="J3228" s="13">
        <v>0</v>
      </c>
      <c r="K3228" s="15">
        <v>6439</v>
      </c>
      <c r="L3228" s="15">
        <v>6426</v>
      </c>
      <c r="M3228" s="15">
        <v>12865</v>
      </c>
    </row>
    <row r="3229" spans="1:13" ht="12.9" customHeight="1" x14ac:dyDescent="0.2">
      <c r="A3229" s="11" t="str">
        <f t="shared" si="61"/>
        <v>PORT MACQUARIE1995</v>
      </c>
      <c r="B3229" s="3" t="s">
        <v>27</v>
      </c>
      <c r="C3229" s="12">
        <v>1995</v>
      </c>
      <c r="E3229" s="13">
        <v>4866</v>
      </c>
      <c r="F3229" s="13">
        <v>4953</v>
      </c>
      <c r="G3229" s="13">
        <v>9819</v>
      </c>
      <c r="H3229" s="13">
        <v>0</v>
      </c>
      <c r="I3229" s="13">
        <v>0</v>
      </c>
      <c r="J3229" s="13">
        <v>0</v>
      </c>
      <c r="K3229" s="15">
        <v>4866</v>
      </c>
      <c r="L3229" s="15">
        <v>4953</v>
      </c>
      <c r="M3229" s="15">
        <v>9819</v>
      </c>
    </row>
    <row r="3230" spans="1:13" ht="12.9" customHeight="1" x14ac:dyDescent="0.2">
      <c r="A3230" s="11" t="str">
        <f t="shared" si="61"/>
        <v>PORT MACQUARIE1996</v>
      </c>
      <c r="B3230" s="3" t="s">
        <v>27</v>
      </c>
      <c r="C3230" s="12">
        <v>1996</v>
      </c>
      <c r="E3230" s="13">
        <v>4896</v>
      </c>
      <c r="F3230" s="13">
        <v>5037</v>
      </c>
      <c r="G3230" s="13">
        <v>9933</v>
      </c>
      <c r="H3230" s="13">
        <v>0</v>
      </c>
      <c r="I3230" s="13">
        <v>0</v>
      </c>
      <c r="J3230" s="13">
        <v>0</v>
      </c>
      <c r="K3230" s="15">
        <v>4896</v>
      </c>
      <c r="L3230" s="15">
        <v>5037</v>
      </c>
      <c r="M3230" s="15">
        <v>9933</v>
      </c>
    </row>
    <row r="3231" spans="1:13" ht="12.9" customHeight="1" x14ac:dyDescent="0.2">
      <c r="A3231" s="11" t="str">
        <f t="shared" si="61"/>
        <v>PORT MACQUARIE1997</v>
      </c>
      <c r="B3231" s="3" t="s">
        <v>27</v>
      </c>
      <c r="C3231" s="12">
        <v>1997</v>
      </c>
      <c r="E3231" s="13">
        <v>5251</v>
      </c>
      <c r="F3231" s="13">
        <v>5236</v>
      </c>
      <c r="G3231" s="13">
        <v>10487</v>
      </c>
      <c r="H3231" s="13">
        <v>0</v>
      </c>
      <c r="I3231" s="13">
        <v>0</v>
      </c>
      <c r="J3231" s="13">
        <v>0</v>
      </c>
      <c r="K3231" s="15">
        <v>5251</v>
      </c>
      <c r="L3231" s="15">
        <v>5236</v>
      </c>
      <c r="M3231" s="15">
        <v>10487</v>
      </c>
    </row>
    <row r="3232" spans="1:13" ht="12.9" customHeight="1" x14ac:dyDescent="0.2">
      <c r="A3232" s="11" t="str">
        <f t="shared" si="61"/>
        <v>PORT MACQUARIE1998</v>
      </c>
      <c r="B3232" s="3" t="s">
        <v>27</v>
      </c>
      <c r="C3232" s="12">
        <v>1998</v>
      </c>
      <c r="E3232" s="13">
        <v>5034</v>
      </c>
      <c r="F3232" s="13">
        <v>5042</v>
      </c>
      <c r="G3232" s="13">
        <v>10076</v>
      </c>
      <c r="H3232" s="13">
        <v>0</v>
      </c>
      <c r="I3232" s="13">
        <v>0</v>
      </c>
      <c r="J3232" s="13">
        <v>0</v>
      </c>
      <c r="K3232" s="15">
        <v>5034</v>
      </c>
      <c r="L3232" s="15">
        <v>5042</v>
      </c>
      <c r="M3232" s="15">
        <v>10076</v>
      </c>
    </row>
    <row r="3233" spans="1:13" ht="12.9" customHeight="1" x14ac:dyDescent="0.2">
      <c r="A3233" s="11" t="str">
        <f t="shared" si="61"/>
        <v>PORT MACQUARIE1999</v>
      </c>
      <c r="B3233" s="93" t="s">
        <v>27</v>
      </c>
      <c r="C3233" s="88">
        <v>1999</v>
      </c>
      <c r="D3233" s="89"/>
      <c r="E3233" s="15">
        <v>4967</v>
      </c>
      <c r="F3233" s="15">
        <v>4964</v>
      </c>
      <c r="G3233" s="15">
        <v>9931</v>
      </c>
      <c r="H3233" s="15">
        <v>0</v>
      </c>
      <c r="I3233" s="15">
        <v>0</v>
      </c>
      <c r="J3233" s="15">
        <v>0</v>
      </c>
      <c r="K3233" s="15">
        <v>4967</v>
      </c>
      <c r="L3233" s="15">
        <v>4964</v>
      </c>
      <c r="M3233" s="15">
        <v>9931</v>
      </c>
    </row>
    <row r="3234" spans="1:13" ht="12.9" customHeight="1" x14ac:dyDescent="0.2">
      <c r="A3234" s="11" t="str">
        <f t="shared" ref="A3234:A3297" si="62">CONCATENATE(B3234,C3234)</f>
        <v>PORT MACQUARIE2000</v>
      </c>
      <c r="B3234" s="3" t="s">
        <v>27</v>
      </c>
      <c r="C3234" s="12">
        <v>2000</v>
      </c>
      <c r="D3234" s="89"/>
      <c r="E3234" s="13">
        <v>4767</v>
      </c>
      <c r="F3234" s="13">
        <v>4764</v>
      </c>
      <c r="G3234" s="13">
        <v>9531</v>
      </c>
      <c r="H3234" s="13">
        <v>0</v>
      </c>
      <c r="I3234" s="13">
        <v>0</v>
      </c>
      <c r="J3234" s="13">
        <v>0</v>
      </c>
      <c r="K3234" s="15">
        <v>4767</v>
      </c>
      <c r="L3234" s="15">
        <v>4764</v>
      </c>
      <c r="M3234" s="15">
        <v>9531</v>
      </c>
    </row>
    <row r="3235" spans="1:13" ht="12.9" customHeight="1" x14ac:dyDescent="0.2">
      <c r="A3235" s="11" t="str">
        <f t="shared" si="62"/>
        <v>PORT MACQUARIE2001</v>
      </c>
      <c r="B3235" s="95" t="s">
        <v>27</v>
      </c>
      <c r="C3235" s="88">
        <v>2001</v>
      </c>
      <c r="D3235" s="89"/>
      <c r="E3235" s="15">
        <v>3776</v>
      </c>
      <c r="F3235" s="15">
        <v>3767</v>
      </c>
      <c r="G3235" s="15">
        <v>7543</v>
      </c>
      <c r="H3235" s="90">
        <v>0</v>
      </c>
      <c r="I3235" s="90">
        <v>0</v>
      </c>
      <c r="J3235" s="15">
        <v>0</v>
      </c>
      <c r="K3235" s="15">
        <v>3776</v>
      </c>
      <c r="L3235" s="15">
        <v>3767</v>
      </c>
      <c r="M3235" s="15">
        <v>7543</v>
      </c>
    </row>
    <row r="3236" spans="1:13" ht="12.9" customHeight="1" x14ac:dyDescent="0.2">
      <c r="A3236" s="11" t="str">
        <f t="shared" si="62"/>
        <v>PORT MACQUARIE2002</v>
      </c>
      <c r="B3236" s="95" t="s">
        <v>27</v>
      </c>
      <c r="C3236" s="88">
        <v>2002</v>
      </c>
      <c r="D3236" s="89"/>
      <c r="E3236" s="15">
        <v>3083</v>
      </c>
      <c r="F3236" s="15">
        <v>3076</v>
      </c>
      <c r="G3236" s="15">
        <v>6159</v>
      </c>
      <c r="H3236" s="90">
        <v>0</v>
      </c>
      <c r="I3236" s="90">
        <v>0</v>
      </c>
      <c r="J3236" s="15">
        <v>0</v>
      </c>
      <c r="K3236" s="15">
        <v>3083</v>
      </c>
      <c r="L3236" s="15">
        <v>3076</v>
      </c>
      <c r="M3236" s="15">
        <v>6159</v>
      </c>
    </row>
    <row r="3237" spans="1:13" ht="12.9" customHeight="1" x14ac:dyDescent="0.2">
      <c r="A3237" s="11" t="str">
        <f t="shared" si="62"/>
        <v>PORT MACQUARIE2003</v>
      </c>
      <c r="B3237" s="95" t="s">
        <v>27</v>
      </c>
      <c r="C3237" s="88">
        <v>2003</v>
      </c>
      <c r="D3237" s="89"/>
      <c r="E3237" s="15">
        <v>1498</v>
      </c>
      <c r="F3237" s="15">
        <v>1492</v>
      </c>
      <c r="G3237" s="15">
        <v>2990</v>
      </c>
      <c r="H3237" s="90">
        <v>0</v>
      </c>
      <c r="I3237" s="90">
        <v>0</v>
      </c>
      <c r="J3237" s="15">
        <v>0</v>
      </c>
      <c r="K3237" s="15">
        <v>1498</v>
      </c>
      <c r="L3237" s="15">
        <v>1492</v>
      </c>
      <c r="M3237" s="15">
        <v>2990</v>
      </c>
    </row>
    <row r="3238" spans="1:13" ht="12.9" customHeight="1" x14ac:dyDescent="0.2">
      <c r="A3238" s="11" t="str">
        <f t="shared" si="62"/>
        <v>PORT MACQUARIE2004</v>
      </c>
      <c r="B3238" s="3" t="s">
        <v>27</v>
      </c>
      <c r="C3238" s="12">
        <v>2004</v>
      </c>
      <c r="E3238" s="13">
        <v>1634</v>
      </c>
      <c r="F3238" s="13">
        <v>1634</v>
      </c>
      <c r="G3238" s="13">
        <v>3268</v>
      </c>
      <c r="H3238" s="13">
        <v>0</v>
      </c>
      <c r="I3238" s="13">
        <v>0</v>
      </c>
      <c r="J3238" s="13">
        <v>0</v>
      </c>
      <c r="K3238" s="15">
        <v>1634</v>
      </c>
      <c r="L3238" s="15">
        <v>1634</v>
      </c>
      <c r="M3238" s="15">
        <v>3268</v>
      </c>
    </row>
    <row r="3239" spans="1:13" ht="12.9" customHeight="1" x14ac:dyDescent="0.2">
      <c r="A3239" s="11" t="str">
        <f t="shared" si="62"/>
        <v>PORT MACQUARIE2005</v>
      </c>
      <c r="B3239" s="91" t="s">
        <v>27</v>
      </c>
      <c r="C3239" s="16">
        <v>2005</v>
      </c>
      <c r="D3239" s="89"/>
      <c r="E3239" s="92">
        <v>1972</v>
      </c>
      <c r="F3239" s="92">
        <v>1967</v>
      </c>
      <c r="G3239" s="92">
        <v>3939</v>
      </c>
      <c r="H3239" s="92">
        <v>0</v>
      </c>
      <c r="I3239" s="92">
        <v>0</v>
      </c>
      <c r="J3239" s="92">
        <v>0</v>
      </c>
      <c r="K3239" s="15">
        <v>1972</v>
      </c>
      <c r="L3239" s="15">
        <v>1967</v>
      </c>
      <c r="M3239" s="15">
        <v>3939</v>
      </c>
    </row>
    <row r="3240" spans="1:13" ht="12.9" customHeight="1" x14ac:dyDescent="0.2">
      <c r="A3240" s="11" t="str">
        <f t="shared" si="62"/>
        <v>PORT MACQUARIE2006</v>
      </c>
      <c r="B3240" s="93" t="s">
        <v>27</v>
      </c>
      <c r="C3240" s="12">
        <v>2006</v>
      </c>
      <c r="D3240" s="89"/>
      <c r="E3240" s="94">
        <v>2551</v>
      </c>
      <c r="F3240" s="94">
        <v>2548</v>
      </c>
      <c r="G3240" s="94">
        <v>5099</v>
      </c>
      <c r="H3240" s="94">
        <v>0</v>
      </c>
      <c r="I3240" s="94">
        <v>0</v>
      </c>
      <c r="J3240" s="94">
        <v>0</v>
      </c>
      <c r="K3240" s="15">
        <v>2551</v>
      </c>
      <c r="L3240" s="15">
        <v>2548</v>
      </c>
      <c r="M3240" s="15">
        <v>5099</v>
      </c>
    </row>
    <row r="3241" spans="1:13" ht="12.9" customHeight="1" x14ac:dyDescent="0.2">
      <c r="A3241" s="11" t="str">
        <f t="shared" si="62"/>
        <v>PORT MACQUARIE2007</v>
      </c>
      <c r="B3241" s="95" t="s">
        <v>27</v>
      </c>
      <c r="C3241" s="88">
        <v>2007</v>
      </c>
      <c r="D3241" s="89"/>
      <c r="E3241" s="15">
        <v>2838</v>
      </c>
      <c r="F3241" s="15">
        <v>2824</v>
      </c>
      <c r="G3241" s="15">
        <v>5662</v>
      </c>
      <c r="H3241" s="90">
        <v>0</v>
      </c>
      <c r="I3241" s="90">
        <v>0</v>
      </c>
      <c r="J3241" s="15">
        <v>0</v>
      </c>
      <c r="K3241" s="15">
        <v>2838</v>
      </c>
      <c r="L3241" s="15">
        <v>2824</v>
      </c>
      <c r="M3241" s="15">
        <v>5662</v>
      </c>
    </row>
    <row r="3242" spans="1:13" ht="12.9" customHeight="1" x14ac:dyDescent="0.2">
      <c r="A3242" s="11" t="str">
        <f t="shared" si="62"/>
        <v>PORT MACQUARIE2008</v>
      </c>
      <c r="B3242" s="3" t="s">
        <v>27</v>
      </c>
      <c r="C3242" s="12">
        <v>2008</v>
      </c>
      <c r="E3242" s="13">
        <v>2856</v>
      </c>
      <c r="F3242" s="13">
        <v>2881</v>
      </c>
      <c r="G3242" s="13">
        <v>5737</v>
      </c>
      <c r="H3242" s="13">
        <v>0</v>
      </c>
      <c r="I3242" s="13">
        <v>0</v>
      </c>
      <c r="J3242" s="13">
        <v>0</v>
      </c>
      <c r="K3242" s="15">
        <v>2856</v>
      </c>
      <c r="L3242" s="15">
        <v>2881</v>
      </c>
      <c r="M3242" s="15">
        <v>5737</v>
      </c>
    </row>
    <row r="3243" spans="1:13" ht="12.9" customHeight="1" x14ac:dyDescent="0.2">
      <c r="A3243" s="11" t="str">
        <f t="shared" si="62"/>
        <v>PORT MACQUARIE2009</v>
      </c>
      <c r="B3243" s="3" t="s">
        <v>27</v>
      </c>
      <c r="C3243" s="12">
        <v>2009</v>
      </c>
      <c r="E3243" s="13">
        <v>2694</v>
      </c>
      <c r="F3243" s="13">
        <v>2694</v>
      </c>
      <c r="G3243" s="13">
        <v>5388</v>
      </c>
      <c r="H3243" s="13">
        <v>0</v>
      </c>
      <c r="I3243" s="13">
        <v>0</v>
      </c>
      <c r="J3243" s="13">
        <v>0</v>
      </c>
      <c r="K3243" s="15">
        <v>2694</v>
      </c>
      <c r="L3243" s="15">
        <v>2694</v>
      </c>
      <c r="M3243" s="15">
        <v>5388</v>
      </c>
    </row>
    <row r="3244" spans="1:13" ht="12.9" customHeight="1" x14ac:dyDescent="0.2">
      <c r="A3244" s="11" t="str">
        <f t="shared" si="62"/>
        <v>PORT MACQUARIE2010</v>
      </c>
      <c r="B3244" s="95" t="s">
        <v>27</v>
      </c>
      <c r="C3244" s="88">
        <v>2010</v>
      </c>
      <c r="D3244" s="89"/>
      <c r="E3244" s="15">
        <v>2889</v>
      </c>
      <c r="F3244" s="15">
        <v>2891</v>
      </c>
      <c r="G3244" s="15">
        <v>5780</v>
      </c>
      <c r="H3244" s="90">
        <v>0</v>
      </c>
      <c r="I3244" s="90">
        <v>0</v>
      </c>
      <c r="J3244" s="15">
        <v>0</v>
      </c>
      <c r="K3244" s="15">
        <v>2889</v>
      </c>
      <c r="L3244" s="15">
        <v>2891</v>
      </c>
      <c r="M3244" s="15">
        <v>5780</v>
      </c>
    </row>
    <row r="3245" spans="1:13" ht="12.9" customHeight="1" x14ac:dyDescent="0.2">
      <c r="A3245" s="11" t="str">
        <f t="shared" si="62"/>
        <v>PORT MACQUARIE2011</v>
      </c>
      <c r="B3245" s="3" t="s">
        <v>27</v>
      </c>
      <c r="C3245" s="12">
        <v>2011</v>
      </c>
      <c r="E3245" s="13">
        <v>2375</v>
      </c>
      <c r="F3245" s="13">
        <v>2373</v>
      </c>
      <c r="G3245" s="13">
        <v>4748</v>
      </c>
      <c r="H3245" s="13">
        <v>0</v>
      </c>
      <c r="I3245" s="13">
        <v>0</v>
      </c>
      <c r="J3245" s="13">
        <v>0</v>
      </c>
      <c r="K3245" s="15">
        <v>2375</v>
      </c>
      <c r="L3245" s="15">
        <v>2373</v>
      </c>
      <c r="M3245" s="15">
        <v>4748</v>
      </c>
    </row>
    <row r="3246" spans="1:13" ht="12.9" customHeight="1" x14ac:dyDescent="0.2">
      <c r="A3246" s="11" t="str">
        <f t="shared" si="62"/>
        <v>PORT MACQUARIE2012</v>
      </c>
      <c r="B3246" s="3" t="s">
        <v>27</v>
      </c>
      <c r="C3246" s="12">
        <v>2012</v>
      </c>
      <c r="E3246" s="13">
        <v>2682</v>
      </c>
      <c r="F3246" s="13">
        <v>2675</v>
      </c>
      <c r="G3246" s="13">
        <v>5357</v>
      </c>
      <c r="H3246" s="13">
        <v>0</v>
      </c>
      <c r="I3246" s="13">
        <v>0</v>
      </c>
      <c r="J3246" s="13">
        <v>0</v>
      </c>
      <c r="K3246" s="15">
        <v>2682</v>
      </c>
      <c r="L3246" s="15">
        <v>2675</v>
      </c>
      <c r="M3246" s="15">
        <v>5357</v>
      </c>
    </row>
    <row r="3247" spans="1:13" ht="12.9" customHeight="1" x14ac:dyDescent="0.2">
      <c r="A3247" s="11" t="str">
        <f t="shared" si="62"/>
        <v>PORT MACQUARIE2013</v>
      </c>
      <c r="B3247" s="95" t="s">
        <v>27</v>
      </c>
      <c r="C3247" s="88">
        <v>2013</v>
      </c>
      <c r="E3247" s="15">
        <v>2689</v>
      </c>
      <c r="F3247" s="15">
        <v>2682</v>
      </c>
      <c r="G3247" s="15">
        <v>5371</v>
      </c>
      <c r="H3247" s="90">
        <v>0</v>
      </c>
      <c r="I3247" s="90">
        <v>0</v>
      </c>
      <c r="J3247" s="15">
        <v>0</v>
      </c>
      <c r="K3247" s="15">
        <v>2689</v>
      </c>
      <c r="L3247" s="15">
        <v>2682</v>
      </c>
      <c r="M3247" s="15">
        <v>5371</v>
      </c>
    </row>
    <row r="3248" spans="1:13" ht="12.9" customHeight="1" x14ac:dyDescent="0.2">
      <c r="A3248" s="11" t="str">
        <f t="shared" si="62"/>
        <v>PORT MACQUARIE2014</v>
      </c>
      <c r="B3248" s="3" t="s">
        <v>27</v>
      </c>
      <c r="C3248" s="12">
        <v>2014</v>
      </c>
      <c r="E3248" s="13">
        <v>2967</v>
      </c>
      <c r="F3248" s="13">
        <v>2965</v>
      </c>
      <c r="G3248" s="13">
        <v>5932</v>
      </c>
      <c r="H3248" s="13">
        <v>0</v>
      </c>
      <c r="I3248" s="13">
        <v>0</v>
      </c>
      <c r="J3248" s="13">
        <v>0</v>
      </c>
      <c r="K3248" s="15">
        <v>2967</v>
      </c>
      <c r="L3248" s="15">
        <v>2965</v>
      </c>
      <c r="M3248" s="15">
        <v>5932</v>
      </c>
    </row>
    <row r="3249" spans="1:13" ht="12.9" customHeight="1" x14ac:dyDescent="0.2">
      <c r="A3249" s="11" t="str">
        <f t="shared" si="62"/>
        <v>PORT MACQUARIE2015</v>
      </c>
      <c r="B3249" s="3" t="s">
        <v>27</v>
      </c>
      <c r="C3249" s="12">
        <v>2015</v>
      </c>
      <c r="E3249" s="13">
        <v>2708</v>
      </c>
      <c r="F3249" s="13">
        <v>2704</v>
      </c>
      <c r="G3249" s="13">
        <v>5412</v>
      </c>
      <c r="H3249" s="13">
        <v>0</v>
      </c>
      <c r="I3249" s="13">
        <v>0</v>
      </c>
      <c r="J3249" s="13">
        <v>0</v>
      </c>
      <c r="K3249" s="15">
        <v>2708</v>
      </c>
      <c r="L3249" s="15">
        <v>2704</v>
      </c>
      <c r="M3249" s="15">
        <v>5412</v>
      </c>
    </row>
    <row r="3250" spans="1:13" ht="12.9" customHeight="1" x14ac:dyDescent="0.2">
      <c r="A3250" s="11" t="str">
        <f t="shared" si="62"/>
        <v>PORT MACQUARIE2016</v>
      </c>
      <c r="B3250" s="93" t="s">
        <v>27</v>
      </c>
      <c r="C3250" s="88">
        <v>2016</v>
      </c>
      <c r="D3250" s="89"/>
      <c r="E3250" s="15">
        <v>2707</v>
      </c>
      <c r="F3250" s="15">
        <v>2701</v>
      </c>
      <c r="G3250" s="15">
        <v>5408</v>
      </c>
      <c r="H3250" s="15">
        <v>0</v>
      </c>
      <c r="I3250" s="15">
        <v>0</v>
      </c>
      <c r="J3250" s="15">
        <v>0</v>
      </c>
      <c r="K3250" s="15">
        <v>2707</v>
      </c>
      <c r="L3250" s="15">
        <v>2701</v>
      </c>
      <c r="M3250" s="15">
        <v>5408</v>
      </c>
    </row>
    <row r="3251" spans="1:13" ht="12.9" customHeight="1" x14ac:dyDescent="0.2">
      <c r="A3251" s="11" t="str">
        <f t="shared" si="62"/>
        <v>PORT MACQUARIE2017</v>
      </c>
      <c r="B3251" s="95" t="s">
        <v>27</v>
      </c>
      <c r="C3251" s="88">
        <v>2017</v>
      </c>
      <c r="D3251" s="89"/>
      <c r="E3251" s="15">
        <v>2648</v>
      </c>
      <c r="F3251" s="15">
        <v>2643</v>
      </c>
      <c r="G3251" s="15">
        <v>5291</v>
      </c>
      <c r="H3251" s="90">
        <v>0</v>
      </c>
      <c r="I3251" s="90">
        <v>0</v>
      </c>
      <c r="J3251" s="15">
        <v>0</v>
      </c>
      <c r="K3251" s="15">
        <v>2648</v>
      </c>
      <c r="L3251" s="15">
        <v>2643</v>
      </c>
      <c r="M3251" s="15">
        <v>5291</v>
      </c>
    </row>
    <row r="3252" spans="1:13" ht="12.9" customHeight="1" x14ac:dyDescent="0.2">
      <c r="A3252" s="11" t="str">
        <f t="shared" si="62"/>
        <v>PORT MACQUARIE2018</v>
      </c>
      <c r="B3252" s="3" t="s">
        <v>27</v>
      </c>
      <c r="C3252" s="12">
        <v>2018</v>
      </c>
      <c r="E3252" s="13">
        <v>2219</v>
      </c>
      <c r="F3252" s="13">
        <v>2210</v>
      </c>
      <c r="G3252" s="13">
        <v>4429</v>
      </c>
      <c r="H3252" s="13">
        <v>0</v>
      </c>
      <c r="I3252" s="13">
        <v>0</v>
      </c>
      <c r="J3252" s="13">
        <v>0</v>
      </c>
      <c r="K3252" s="15">
        <v>2219</v>
      </c>
      <c r="L3252" s="15">
        <v>2210</v>
      </c>
      <c r="M3252" s="15">
        <v>4429</v>
      </c>
    </row>
    <row r="3253" spans="1:13" ht="12.9" customHeight="1" x14ac:dyDescent="0.2">
      <c r="A3253" s="11" t="str">
        <f t="shared" si="62"/>
        <v>PORT MACQUARIE2019</v>
      </c>
      <c r="B3253" s="3" t="s">
        <v>27</v>
      </c>
      <c r="C3253" s="12">
        <v>2019</v>
      </c>
      <c r="E3253" s="13">
        <v>2317</v>
      </c>
      <c r="F3253" s="13">
        <v>2315</v>
      </c>
      <c r="G3253" s="13">
        <v>4632</v>
      </c>
      <c r="H3253" s="13">
        <v>0</v>
      </c>
      <c r="I3253" s="13">
        <v>0</v>
      </c>
      <c r="J3253" s="13">
        <v>0</v>
      </c>
      <c r="K3253" s="15">
        <v>2317</v>
      </c>
      <c r="L3253" s="15">
        <v>2315</v>
      </c>
      <c r="M3253" s="15">
        <v>4632</v>
      </c>
    </row>
    <row r="3254" spans="1:13" ht="12.9" customHeight="1" x14ac:dyDescent="0.2">
      <c r="A3254" s="11" t="str">
        <f t="shared" si="62"/>
        <v>PORT MACQUARIE2020</v>
      </c>
      <c r="B3254" s="3" t="s">
        <v>27</v>
      </c>
      <c r="C3254" s="12">
        <v>2020</v>
      </c>
      <c r="D3254" s="89"/>
      <c r="E3254" s="13">
        <v>985</v>
      </c>
      <c r="F3254" s="13">
        <v>984</v>
      </c>
      <c r="G3254" s="13">
        <v>1969</v>
      </c>
      <c r="H3254" s="13">
        <v>0</v>
      </c>
      <c r="I3254" s="13">
        <v>0</v>
      </c>
      <c r="J3254" s="13">
        <v>0</v>
      </c>
      <c r="K3254" s="15">
        <v>985</v>
      </c>
      <c r="L3254" s="15">
        <v>984</v>
      </c>
      <c r="M3254" s="15">
        <v>1969</v>
      </c>
    </row>
    <row r="3255" spans="1:13" ht="12.9" customHeight="1" x14ac:dyDescent="0.2">
      <c r="A3255" s="11" t="str">
        <f t="shared" si="62"/>
        <v>PORT MACQUARIE2021</v>
      </c>
      <c r="B3255" s="3" t="s">
        <v>27</v>
      </c>
      <c r="C3255" s="12">
        <v>2021</v>
      </c>
      <c r="E3255" s="13">
        <v>1560</v>
      </c>
      <c r="F3255" s="13">
        <v>1583</v>
      </c>
      <c r="G3255" s="13">
        <v>3143</v>
      </c>
      <c r="H3255" s="13">
        <v>0</v>
      </c>
      <c r="I3255" s="13">
        <v>0</v>
      </c>
      <c r="J3255" s="13">
        <v>0</v>
      </c>
      <c r="K3255" s="15">
        <v>1560</v>
      </c>
      <c r="L3255" s="15">
        <v>1583</v>
      </c>
      <c r="M3255" s="15">
        <v>3143</v>
      </c>
    </row>
    <row r="3256" spans="1:13" ht="12.9" customHeight="1" x14ac:dyDescent="0.2">
      <c r="A3256" s="11" t="str">
        <f t="shared" si="62"/>
        <v>PORT MACQUARIE2022</v>
      </c>
      <c r="B3256" s="3" t="s">
        <v>27</v>
      </c>
      <c r="C3256" s="12">
        <v>2022</v>
      </c>
      <c r="E3256" s="13">
        <v>2768</v>
      </c>
      <c r="F3256" s="13">
        <v>2763</v>
      </c>
      <c r="G3256" s="13">
        <v>5531</v>
      </c>
      <c r="H3256" s="13">
        <v>0</v>
      </c>
      <c r="I3256" s="13">
        <v>0</v>
      </c>
      <c r="J3256" s="13">
        <v>0</v>
      </c>
      <c r="K3256" s="15">
        <v>2768</v>
      </c>
      <c r="L3256" s="15">
        <v>2763</v>
      </c>
      <c r="M3256" s="15">
        <v>5531</v>
      </c>
    </row>
    <row r="3257" spans="1:13" ht="12.9" customHeight="1" x14ac:dyDescent="0.2">
      <c r="A3257" s="11" t="str">
        <f t="shared" si="62"/>
        <v>PORT MACQUARIE2023</v>
      </c>
      <c r="B3257" s="3" t="s">
        <v>27</v>
      </c>
      <c r="C3257" s="12">
        <v>2023</v>
      </c>
      <c r="E3257" s="13">
        <v>2942</v>
      </c>
      <c r="F3257" s="13">
        <v>2938</v>
      </c>
      <c r="G3257" s="13">
        <v>5880</v>
      </c>
      <c r="H3257" s="13">
        <v>0</v>
      </c>
      <c r="I3257" s="13">
        <v>0</v>
      </c>
      <c r="J3257" s="13">
        <v>0</v>
      </c>
      <c r="K3257" s="15">
        <v>2942</v>
      </c>
      <c r="L3257" s="15">
        <v>2938</v>
      </c>
      <c r="M3257" s="15">
        <v>5880</v>
      </c>
    </row>
    <row r="3258" spans="1:13" ht="12.9" customHeight="1" x14ac:dyDescent="0.2">
      <c r="A3258" s="11" t="str">
        <f t="shared" si="62"/>
        <v>PORT MACQUARIE2024</v>
      </c>
      <c r="B3258" s="3" t="s">
        <v>27</v>
      </c>
      <c r="C3258" s="12">
        <v>2024</v>
      </c>
      <c r="E3258" s="13">
        <v>2574</v>
      </c>
      <c r="F3258" s="13">
        <v>2566</v>
      </c>
      <c r="G3258" s="13">
        <v>5140</v>
      </c>
      <c r="H3258" s="13">
        <v>0</v>
      </c>
      <c r="I3258" s="13">
        <v>0</v>
      </c>
      <c r="J3258" s="13">
        <v>0</v>
      </c>
      <c r="K3258" s="15">
        <v>2574</v>
      </c>
      <c r="L3258" s="15">
        <v>2566</v>
      </c>
      <c r="M3258" s="15">
        <v>5140</v>
      </c>
    </row>
    <row r="3259" spans="1:13" ht="12.9" customHeight="1" x14ac:dyDescent="0.2">
      <c r="A3259" s="11" t="str">
        <f t="shared" si="62"/>
        <v>PROSERPINE1985</v>
      </c>
      <c r="B3259" s="3" t="s">
        <v>26</v>
      </c>
      <c r="C3259" s="12">
        <v>1985</v>
      </c>
      <c r="E3259" s="13">
        <v>883</v>
      </c>
      <c r="F3259" s="13">
        <v>883</v>
      </c>
      <c r="G3259" s="13">
        <v>1766</v>
      </c>
      <c r="H3259" s="13">
        <v>0</v>
      </c>
      <c r="I3259" s="13">
        <v>0</v>
      </c>
      <c r="J3259" s="13">
        <v>0</v>
      </c>
      <c r="K3259" s="15">
        <v>883</v>
      </c>
      <c r="L3259" s="15">
        <v>883</v>
      </c>
      <c r="M3259" s="15">
        <v>1766</v>
      </c>
    </row>
    <row r="3260" spans="1:13" ht="12.9" customHeight="1" x14ac:dyDescent="0.2">
      <c r="A3260" s="11" t="str">
        <f t="shared" si="62"/>
        <v>PROSERPINE1986</v>
      </c>
      <c r="B3260" s="3" t="s">
        <v>26</v>
      </c>
      <c r="C3260" s="12">
        <v>1986</v>
      </c>
      <c r="E3260" s="13">
        <v>995</v>
      </c>
      <c r="F3260" s="13">
        <v>998</v>
      </c>
      <c r="G3260" s="13">
        <v>1993</v>
      </c>
      <c r="H3260" s="13">
        <v>0</v>
      </c>
      <c r="I3260" s="13">
        <v>0</v>
      </c>
      <c r="J3260" s="13">
        <v>0</v>
      </c>
      <c r="K3260" s="15">
        <v>995</v>
      </c>
      <c r="L3260" s="15">
        <v>998</v>
      </c>
      <c r="M3260" s="15">
        <v>1993</v>
      </c>
    </row>
    <row r="3261" spans="1:13" ht="12.9" customHeight="1" x14ac:dyDescent="0.2">
      <c r="A3261" s="11" t="str">
        <f t="shared" si="62"/>
        <v>PROSERPINE1987</v>
      </c>
      <c r="B3261" s="93" t="s">
        <v>26</v>
      </c>
      <c r="C3261" s="88">
        <v>1987</v>
      </c>
      <c r="D3261" s="89"/>
      <c r="E3261" s="15">
        <v>1022</v>
      </c>
      <c r="F3261" s="15">
        <v>1027</v>
      </c>
      <c r="G3261" s="15">
        <v>2049</v>
      </c>
      <c r="H3261" s="15">
        <v>0</v>
      </c>
      <c r="I3261" s="15">
        <v>0</v>
      </c>
      <c r="J3261" s="15">
        <v>0</v>
      </c>
      <c r="K3261" s="15">
        <v>1022</v>
      </c>
      <c r="L3261" s="15">
        <v>1027</v>
      </c>
      <c r="M3261" s="15">
        <v>2049</v>
      </c>
    </row>
    <row r="3262" spans="1:13" ht="12.9" customHeight="1" x14ac:dyDescent="0.2">
      <c r="A3262" s="11" t="str">
        <f t="shared" si="62"/>
        <v>PROSERPINE1988</v>
      </c>
      <c r="B3262" s="95" t="s">
        <v>26</v>
      </c>
      <c r="C3262" s="88">
        <v>1988</v>
      </c>
      <c r="D3262" s="89"/>
      <c r="E3262" s="15">
        <v>1005</v>
      </c>
      <c r="F3262" s="15">
        <v>1005</v>
      </c>
      <c r="G3262" s="15">
        <v>2010</v>
      </c>
      <c r="H3262" s="90">
        <v>0</v>
      </c>
      <c r="I3262" s="90">
        <v>0</v>
      </c>
      <c r="J3262" s="15">
        <v>0</v>
      </c>
      <c r="K3262" s="15">
        <v>1005</v>
      </c>
      <c r="L3262" s="15">
        <v>1005</v>
      </c>
      <c r="M3262" s="15">
        <v>2010</v>
      </c>
    </row>
    <row r="3263" spans="1:13" ht="12.9" customHeight="1" x14ac:dyDescent="0.2">
      <c r="A3263" s="11" t="str">
        <f t="shared" si="62"/>
        <v>PROSERPINE1989</v>
      </c>
      <c r="B3263" s="95" t="s">
        <v>26</v>
      </c>
      <c r="C3263" s="88">
        <v>1989</v>
      </c>
      <c r="D3263" s="89"/>
      <c r="E3263" s="15">
        <v>778</v>
      </c>
      <c r="F3263" s="15">
        <v>776</v>
      </c>
      <c r="G3263" s="15">
        <v>1554</v>
      </c>
      <c r="H3263" s="90">
        <v>0</v>
      </c>
      <c r="I3263" s="90">
        <v>0</v>
      </c>
      <c r="J3263" s="15">
        <v>0</v>
      </c>
      <c r="K3263" s="15">
        <v>778</v>
      </c>
      <c r="L3263" s="15">
        <v>776</v>
      </c>
      <c r="M3263" s="15">
        <v>1554</v>
      </c>
    </row>
    <row r="3264" spans="1:13" ht="12.9" customHeight="1" x14ac:dyDescent="0.2">
      <c r="A3264" s="11" t="str">
        <f t="shared" si="62"/>
        <v>PROSERPINE1990</v>
      </c>
      <c r="B3264" s="93" t="s">
        <v>26</v>
      </c>
      <c r="C3264" s="88">
        <v>1990</v>
      </c>
      <c r="E3264" s="15">
        <v>590</v>
      </c>
      <c r="F3264" s="15">
        <v>587</v>
      </c>
      <c r="G3264" s="15">
        <v>1177</v>
      </c>
      <c r="H3264" s="15">
        <v>0</v>
      </c>
      <c r="I3264" s="15">
        <v>0</v>
      </c>
      <c r="J3264" s="15">
        <v>0</v>
      </c>
      <c r="K3264" s="15">
        <v>590</v>
      </c>
      <c r="L3264" s="15">
        <v>587</v>
      </c>
      <c r="M3264" s="15">
        <v>1177</v>
      </c>
    </row>
    <row r="3265" spans="1:13" ht="12.9" customHeight="1" x14ac:dyDescent="0.2">
      <c r="A3265" s="11" t="str">
        <f t="shared" si="62"/>
        <v>PROSERPINE1991</v>
      </c>
      <c r="B3265" s="3" t="s">
        <v>26</v>
      </c>
      <c r="C3265" s="12">
        <v>1991</v>
      </c>
      <c r="E3265" s="13">
        <v>448</v>
      </c>
      <c r="F3265" s="13">
        <v>448</v>
      </c>
      <c r="G3265" s="13">
        <v>896</v>
      </c>
      <c r="H3265" s="13">
        <v>0</v>
      </c>
      <c r="I3265" s="13">
        <v>0</v>
      </c>
      <c r="J3265" s="13">
        <v>0</v>
      </c>
      <c r="K3265" s="15">
        <v>448</v>
      </c>
      <c r="L3265" s="15">
        <v>448</v>
      </c>
      <c r="M3265" s="15">
        <v>896</v>
      </c>
    </row>
    <row r="3266" spans="1:13" ht="12.9" customHeight="1" x14ac:dyDescent="0.2">
      <c r="A3266" s="11" t="str">
        <f t="shared" si="62"/>
        <v>PROSERPINE1992</v>
      </c>
      <c r="B3266" s="3" t="s">
        <v>26</v>
      </c>
      <c r="C3266" s="12">
        <v>1992</v>
      </c>
      <c r="E3266" s="13">
        <v>456</v>
      </c>
      <c r="F3266" s="13">
        <v>451</v>
      </c>
      <c r="G3266" s="13">
        <v>907</v>
      </c>
      <c r="H3266" s="13">
        <v>0</v>
      </c>
      <c r="I3266" s="13">
        <v>0</v>
      </c>
      <c r="J3266" s="13">
        <v>0</v>
      </c>
      <c r="K3266" s="15">
        <v>456</v>
      </c>
      <c r="L3266" s="15">
        <v>451</v>
      </c>
      <c r="M3266" s="15">
        <v>907</v>
      </c>
    </row>
    <row r="3267" spans="1:13" ht="12.9" customHeight="1" x14ac:dyDescent="0.2">
      <c r="A3267" s="11" t="str">
        <f t="shared" si="62"/>
        <v>PROSERPINE1993</v>
      </c>
      <c r="B3267" s="3" t="s">
        <v>26</v>
      </c>
      <c r="C3267" s="12">
        <v>1993</v>
      </c>
      <c r="E3267" s="13">
        <v>683</v>
      </c>
      <c r="F3267" s="13">
        <v>690</v>
      </c>
      <c r="G3267" s="13">
        <v>1373</v>
      </c>
      <c r="H3267" s="13">
        <v>0</v>
      </c>
      <c r="I3267" s="13">
        <v>0</v>
      </c>
      <c r="J3267" s="13">
        <v>0</v>
      </c>
      <c r="K3267" s="15">
        <v>683</v>
      </c>
      <c r="L3267" s="15">
        <v>690</v>
      </c>
      <c r="M3267" s="15">
        <v>1373</v>
      </c>
    </row>
    <row r="3268" spans="1:13" ht="12.9" customHeight="1" x14ac:dyDescent="0.2">
      <c r="A3268" s="11" t="str">
        <f t="shared" si="62"/>
        <v>PROSERPINE1994</v>
      </c>
      <c r="B3268" s="3" t="s">
        <v>26</v>
      </c>
      <c r="C3268" s="12">
        <v>1994</v>
      </c>
      <c r="E3268" s="13">
        <v>1241</v>
      </c>
      <c r="F3268" s="13">
        <v>1245</v>
      </c>
      <c r="G3268" s="13">
        <v>2486</v>
      </c>
      <c r="H3268" s="13">
        <v>0</v>
      </c>
      <c r="I3268" s="13">
        <v>0</v>
      </c>
      <c r="J3268" s="13">
        <v>0</v>
      </c>
      <c r="K3268" s="15">
        <v>1241</v>
      </c>
      <c r="L3268" s="15">
        <v>1245</v>
      </c>
      <c r="M3268" s="15">
        <v>2486</v>
      </c>
    </row>
    <row r="3269" spans="1:13" ht="12.9" customHeight="1" x14ac:dyDescent="0.2">
      <c r="A3269" s="11" t="str">
        <f t="shared" si="62"/>
        <v>PROSERPINE1995</v>
      </c>
      <c r="B3269" s="3" t="s">
        <v>26</v>
      </c>
      <c r="C3269" s="12">
        <v>1995</v>
      </c>
      <c r="E3269" s="13">
        <v>1517</v>
      </c>
      <c r="F3269" s="13">
        <v>1517</v>
      </c>
      <c r="G3269" s="13">
        <v>3034</v>
      </c>
      <c r="H3269" s="13">
        <v>0</v>
      </c>
      <c r="I3269" s="13">
        <v>0</v>
      </c>
      <c r="J3269" s="13">
        <v>0</v>
      </c>
      <c r="K3269" s="15">
        <v>1517</v>
      </c>
      <c r="L3269" s="15">
        <v>1517</v>
      </c>
      <c r="M3269" s="15">
        <v>3034</v>
      </c>
    </row>
    <row r="3270" spans="1:13" ht="12.9" customHeight="1" x14ac:dyDescent="0.2">
      <c r="A3270" s="11" t="str">
        <f t="shared" si="62"/>
        <v>PROSERPINE1996</v>
      </c>
      <c r="B3270" s="3" t="s">
        <v>26</v>
      </c>
      <c r="C3270" s="12">
        <v>1996</v>
      </c>
      <c r="E3270" s="13">
        <v>1432</v>
      </c>
      <c r="F3270" s="13">
        <v>1432</v>
      </c>
      <c r="G3270" s="13">
        <v>2864</v>
      </c>
      <c r="H3270" s="13">
        <v>0</v>
      </c>
      <c r="I3270" s="13">
        <v>0</v>
      </c>
      <c r="J3270" s="13">
        <v>0</v>
      </c>
      <c r="K3270" s="15">
        <v>1432</v>
      </c>
      <c r="L3270" s="15">
        <v>1432</v>
      </c>
      <c r="M3270" s="15">
        <v>2864</v>
      </c>
    </row>
    <row r="3271" spans="1:13" ht="12.9" customHeight="1" x14ac:dyDescent="0.2">
      <c r="A3271" s="11" t="str">
        <f t="shared" si="62"/>
        <v>PROSERPINE1997</v>
      </c>
      <c r="B3271" s="3" t="s">
        <v>26</v>
      </c>
      <c r="C3271" s="12">
        <v>1997</v>
      </c>
      <c r="E3271" s="13">
        <v>1507</v>
      </c>
      <c r="F3271" s="13">
        <v>1509</v>
      </c>
      <c r="G3271" s="13">
        <v>3016</v>
      </c>
      <c r="H3271" s="13">
        <v>0</v>
      </c>
      <c r="I3271" s="13">
        <v>0</v>
      </c>
      <c r="J3271" s="13">
        <v>0</v>
      </c>
      <c r="K3271" s="15">
        <v>1507</v>
      </c>
      <c r="L3271" s="15">
        <v>1509</v>
      </c>
      <c r="M3271" s="15">
        <v>3016</v>
      </c>
    </row>
    <row r="3272" spans="1:13" ht="12.9" customHeight="1" x14ac:dyDescent="0.2">
      <c r="A3272" s="11" t="str">
        <f t="shared" si="62"/>
        <v>PROSERPINE1998</v>
      </c>
      <c r="B3272" s="91" t="s">
        <v>26</v>
      </c>
      <c r="C3272" s="16">
        <v>1998</v>
      </c>
      <c r="D3272" s="89"/>
      <c r="E3272" s="92">
        <v>1513</v>
      </c>
      <c r="F3272" s="92">
        <v>1511</v>
      </c>
      <c r="G3272" s="92">
        <v>3024</v>
      </c>
      <c r="H3272" s="92">
        <v>0</v>
      </c>
      <c r="I3272" s="92">
        <v>0</v>
      </c>
      <c r="J3272" s="92">
        <v>0</v>
      </c>
      <c r="K3272" s="15">
        <v>1513</v>
      </c>
      <c r="L3272" s="15">
        <v>1511</v>
      </c>
      <c r="M3272" s="15">
        <v>3024</v>
      </c>
    </row>
    <row r="3273" spans="1:13" ht="12.9" customHeight="1" x14ac:dyDescent="0.2">
      <c r="A3273" s="11" t="str">
        <f t="shared" si="62"/>
        <v>PROSERPINE1999</v>
      </c>
      <c r="B3273" s="95" t="s">
        <v>26</v>
      </c>
      <c r="C3273" s="88">
        <v>1999</v>
      </c>
      <c r="D3273" s="89"/>
      <c r="E3273" s="15">
        <v>1563</v>
      </c>
      <c r="F3273" s="15">
        <v>1556</v>
      </c>
      <c r="G3273" s="15">
        <v>3119</v>
      </c>
      <c r="H3273" s="90">
        <v>0</v>
      </c>
      <c r="I3273" s="90">
        <v>0</v>
      </c>
      <c r="J3273" s="15">
        <v>0</v>
      </c>
      <c r="K3273" s="15">
        <v>1563</v>
      </c>
      <c r="L3273" s="15">
        <v>1556</v>
      </c>
      <c r="M3273" s="15">
        <v>3119</v>
      </c>
    </row>
    <row r="3274" spans="1:13" ht="12.9" customHeight="1" x14ac:dyDescent="0.2">
      <c r="A3274" s="11" t="str">
        <f t="shared" si="62"/>
        <v>PROSERPINE2000</v>
      </c>
      <c r="B3274" s="3" t="s">
        <v>26</v>
      </c>
      <c r="C3274" s="12">
        <v>2000</v>
      </c>
      <c r="E3274" s="13">
        <v>1094</v>
      </c>
      <c r="F3274" s="13">
        <v>1085</v>
      </c>
      <c r="G3274" s="13">
        <v>2179</v>
      </c>
      <c r="H3274" s="13">
        <v>0</v>
      </c>
      <c r="I3274" s="13">
        <v>0</v>
      </c>
      <c r="J3274" s="13">
        <v>0</v>
      </c>
      <c r="K3274" s="15">
        <v>1094</v>
      </c>
      <c r="L3274" s="15">
        <v>1085</v>
      </c>
      <c r="M3274" s="15">
        <v>2179</v>
      </c>
    </row>
    <row r="3275" spans="1:13" ht="12.9" customHeight="1" x14ac:dyDescent="0.2">
      <c r="A3275" s="11" t="str">
        <f t="shared" si="62"/>
        <v>PROSERPINE2001</v>
      </c>
      <c r="B3275" s="95" t="s">
        <v>26</v>
      </c>
      <c r="C3275" s="88">
        <v>2001</v>
      </c>
      <c r="D3275" s="89"/>
      <c r="E3275" s="15">
        <v>511</v>
      </c>
      <c r="F3275" s="15">
        <v>513</v>
      </c>
      <c r="G3275" s="15">
        <v>1024</v>
      </c>
      <c r="H3275" s="90">
        <v>0</v>
      </c>
      <c r="I3275" s="90">
        <v>0</v>
      </c>
      <c r="J3275" s="15">
        <v>0</v>
      </c>
      <c r="K3275" s="15">
        <v>511</v>
      </c>
      <c r="L3275" s="15">
        <v>513</v>
      </c>
      <c r="M3275" s="15">
        <v>1024</v>
      </c>
    </row>
    <row r="3276" spans="1:13" ht="12.9" customHeight="1" x14ac:dyDescent="0.2">
      <c r="A3276" s="11" t="str">
        <f t="shared" si="62"/>
        <v>PROSERPINE2002</v>
      </c>
      <c r="B3276" s="3" t="s">
        <v>26</v>
      </c>
      <c r="C3276" s="12">
        <v>2002</v>
      </c>
      <c r="E3276" s="13">
        <v>617</v>
      </c>
      <c r="F3276" s="13">
        <v>617</v>
      </c>
      <c r="G3276" s="13">
        <v>1234</v>
      </c>
      <c r="H3276" s="13">
        <v>0</v>
      </c>
      <c r="I3276" s="13">
        <v>0</v>
      </c>
      <c r="J3276" s="13">
        <v>0</v>
      </c>
      <c r="K3276" s="15">
        <v>617</v>
      </c>
      <c r="L3276" s="15">
        <v>617</v>
      </c>
      <c r="M3276" s="15">
        <v>1234</v>
      </c>
    </row>
    <row r="3277" spans="1:13" ht="12.9" customHeight="1" x14ac:dyDescent="0.2">
      <c r="A3277" s="11" t="str">
        <f t="shared" si="62"/>
        <v>PROSERPINE2003</v>
      </c>
      <c r="B3277" s="3" t="s">
        <v>26</v>
      </c>
      <c r="C3277" s="12">
        <v>2003</v>
      </c>
      <c r="E3277" s="13">
        <v>551</v>
      </c>
      <c r="F3277" s="13">
        <v>551</v>
      </c>
      <c r="G3277" s="13">
        <v>1102</v>
      </c>
      <c r="H3277" s="13">
        <v>0</v>
      </c>
      <c r="I3277" s="13">
        <v>0</v>
      </c>
      <c r="J3277" s="13">
        <v>0</v>
      </c>
      <c r="K3277" s="15">
        <v>551</v>
      </c>
      <c r="L3277" s="15">
        <v>551</v>
      </c>
      <c r="M3277" s="15">
        <v>1102</v>
      </c>
    </row>
    <row r="3278" spans="1:13" ht="12.9" customHeight="1" x14ac:dyDescent="0.2">
      <c r="A3278" s="11" t="str">
        <f t="shared" si="62"/>
        <v>PROSERPINE2004</v>
      </c>
      <c r="B3278" s="93" t="s">
        <v>26</v>
      </c>
      <c r="C3278" s="88">
        <v>2004</v>
      </c>
      <c r="D3278" s="89"/>
      <c r="E3278" s="15">
        <v>767</v>
      </c>
      <c r="F3278" s="15">
        <v>767</v>
      </c>
      <c r="G3278" s="15">
        <v>1534</v>
      </c>
      <c r="H3278" s="15">
        <v>0</v>
      </c>
      <c r="I3278" s="15">
        <v>0</v>
      </c>
      <c r="J3278" s="15">
        <v>0</v>
      </c>
      <c r="K3278" s="15">
        <v>767</v>
      </c>
      <c r="L3278" s="15">
        <v>767</v>
      </c>
      <c r="M3278" s="15">
        <v>1534</v>
      </c>
    </row>
    <row r="3279" spans="1:13" ht="12.9" customHeight="1" x14ac:dyDescent="0.2">
      <c r="A3279" s="11" t="str">
        <f t="shared" si="62"/>
        <v>PROSERPINE2005</v>
      </c>
      <c r="B3279" s="3" t="s">
        <v>26</v>
      </c>
      <c r="C3279" s="12">
        <v>2005</v>
      </c>
      <c r="D3279" s="89"/>
      <c r="E3279" s="13">
        <v>1068</v>
      </c>
      <c r="F3279" s="13">
        <v>1069</v>
      </c>
      <c r="G3279" s="13">
        <v>2137</v>
      </c>
      <c r="H3279" s="13">
        <v>0</v>
      </c>
      <c r="I3279" s="13">
        <v>0</v>
      </c>
      <c r="J3279" s="13">
        <v>0</v>
      </c>
      <c r="K3279" s="15">
        <v>1068</v>
      </c>
      <c r="L3279" s="15">
        <v>1069</v>
      </c>
      <c r="M3279" s="15">
        <v>2137</v>
      </c>
    </row>
    <row r="3280" spans="1:13" ht="12.9" customHeight="1" x14ac:dyDescent="0.2">
      <c r="A3280" s="11" t="str">
        <f t="shared" si="62"/>
        <v>PROSERPINE2006</v>
      </c>
      <c r="B3280" s="3" t="s">
        <v>26</v>
      </c>
      <c r="C3280" s="12">
        <v>2006</v>
      </c>
      <c r="E3280" s="13">
        <v>935</v>
      </c>
      <c r="F3280" s="13">
        <v>938</v>
      </c>
      <c r="G3280" s="13">
        <v>1873</v>
      </c>
      <c r="H3280" s="13">
        <v>0</v>
      </c>
      <c r="I3280" s="13">
        <v>0</v>
      </c>
      <c r="J3280" s="13">
        <v>0</v>
      </c>
      <c r="K3280" s="15">
        <v>935</v>
      </c>
      <c r="L3280" s="15">
        <v>938</v>
      </c>
      <c r="M3280" s="15">
        <v>1873</v>
      </c>
    </row>
    <row r="3281" spans="1:13" ht="12.9" customHeight="1" x14ac:dyDescent="0.2">
      <c r="A3281" s="11" t="str">
        <f t="shared" si="62"/>
        <v>PROSERPINE2007</v>
      </c>
      <c r="B3281" s="3" t="s">
        <v>26</v>
      </c>
      <c r="C3281" s="12">
        <v>2007</v>
      </c>
      <c r="E3281" s="13">
        <v>934</v>
      </c>
      <c r="F3281" s="13">
        <v>931</v>
      </c>
      <c r="G3281" s="13">
        <v>1865</v>
      </c>
      <c r="H3281" s="13">
        <v>0</v>
      </c>
      <c r="I3281" s="13">
        <v>0</v>
      </c>
      <c r="J3281" s="13">
        <v>0</v>
      </c>
      <c r="K3281" s="15">
        <v>934</v>
      </c>
      <c r="L3281" s="15">
        <v>931</v>
      </c>
      <c r="M3281" s="15">
        <v>1865</v>
      </c>
    </row>
    <row r="3282" spans="1:13" ht="12.9" customHeight="1" x14ac:dyDescent="0.2">
      <c r="A3282" s="11" t="str">
        <f t="shared" si="62"/>
        <v>PROSERPINE2008</v>
      </c>
      <c r="B3282" s="3" t="s">
        <v>26</v>
      </c>
      <c r="C3282" s="12">
        <v>2008</v>
      </c>
      <c r="E3282" s="13">
        <v>847</v>
      </c>
      <c r="F3282" s="13">
        <v>844</v>
      </c>
      <c r="G3282" s="13">
        <v>1691</v>
      </c>
      <c r="H3282" s="13">
        <v>0</v>
      </c>
      <c r="I3282" s="13">
        <v>0</v>
      </c>
      <c r="J3282" s="13">
        <v>0</v>
      </c>
      <c r="K3282" s="15">
        <v>847</v>
      </c>
      <c r="L3282" s="15">
        <v>844</v>
      </c>
      <c r="M3282" s="15">
        <v>1691</v>
      </c>
    </row>
    <row r="3283" spans="1:13" ht="12.9" customHeight="1" x14ac:dyDescent="0.2">
      <c r="A3283" s="11" t="str">
        <f t="shared" si="62"/>
        <v>PROSERPINE2009</v>
      </c>
      <c r="B3283" s="95" t="s">
        <v>26</v>
      </c>
      <c r="C3283" s="88">
        <v>2009</v>
      </c>
      <c r="D3283" s="89"/>
      <c r="E3283" s="15">
        <v>728</v>
      </c>
      <c r="F3283" s="15">
        <v>727</v>
      </c>
      <c r="G3283" s="15">
        <v>1455</v>
      </c>
      <c r="H3283" s="90">
        <v>0</v>
      </c>
      <c r="I3283" s="90">
        <v>0</v>
      </c>
      <c r="J3283" s="15">
        <v>0</v>
      </c>
      <c r="K3283" s="15">
        <v>728</v>
      </c>
      <c r="L3283" s="15">
        <v>727</v>
      </c>
      <c r="M3283" s="15">
        <v>1455</v>
      </c>
    </row>
    <row r="3284" spans="1:13" ht="12.9" customHeight="1" x14ac:dyDescent="0.2">
      <c r="A3284" s="11" t="str">
        <f t="shared" si="62"/>
        <v>PROSERPINE2010</v>
      </c>
      <c r="B3284" s="95" t="s">
        <v>26</v>
      </c>
      <c r="C3284" s="88">
        <v>2010</v>
      </c>
      <c r="D3284" s="89"/>
      <c r="E3284" s="15">
        <v>724</v>
      </c>
      <c r="F3284" s="15">
        <v>724</v>
      </c>
      <c r="G3284" s="15">
        <v>1448</v>
      </c>
      <c r="H3284" s="90">
        <v>0</v>
      </c>
      <c r="I3284" s="90">
        <v>0</v>
      </c>
      <c r="J3284" s="15">
        <v>0</v>
      </c>
      <c r="K3284" s="15">
        <v>724</v>
      </c>
      <c r="L3284" s="15">
        <v>724</v>
      </c>
      <c r="M3284" s="15">
        <v>1448</v>
      </c>
    </row>
    <row r="3285" spans="1:13" ht="12.9" customHeight="1" x14ac:dyDescent="0.2">
      <c r="A3285" s="11" t="str">
        <f t="shared" si="62"/>
        <v>PROSERPINE2011</v>
      </c>
      <c r="B3285" s="95" t="s">
        <v>26</v>
      </c>
      <c r="C3285" s="88">
        <v>2011</v>
      </c>
      <c r="D3285" s="89"/>
      <c r="E3285" s="15">
        <v>715</v>
      </c>
      <c r="F3285" s="15">
        <v>715</v>
      </c>
      <c r="G3285" s="15">
        <v>1430</v>
      </c>
      <c r="H3285" s="90">
        <v>0</v>
      </c>
      <c r="I3285" s="90">
        <v>0</v>
      </c>
      <c r="J3285" s="15">
        <v>0</v>
      </c>
      <c r="K3285" s="15">
        <v>715</v>
      </c>
      <c r="L3285" s="15">
        <v>715</v>
      </c>
      <c r="M3285" s="15">
        <v>1430</v>
      </c>
    </row>
    <row r="3286" spans="1:13" ht="12.9" customHeight="1" x14ac:dyDescent="0.2">
      <c r="A3286" s="11" t="str">
        <f t="shared" si="62"/>
        <v>PROSERPINE2012</v>
      </c>
      <c r="B3286" s="95" t="s">
        <v>26</v>
      </c>
      <c r="C3286" s="88">
        <v>2012</v>
      </c>
      <c r="D3286" s="89"/>
      <c r="E3286" s="15">
        <v>936</v>
      </c>
      <c r="F3286" s="15">
        <v>935</v>
      </c>
      <c r="G3286" s="15">
        <v>1871</v>
      </c>
      <c r="H3286" s="90">
        <v>0</v>
      </c>
      <c r="I3286" s="90">
        <v>0</v>
      </c>
      <c r="J3286" s="15">
        <v>0</v>
      </c>
      <c r="K3286" s="15">
        <v>936</v>
      </c>
      <c r="L3286" s="15">
        <v>935</v>
      </c>
      <c r="M3286" s="15">
        <v>1871</v>
      </c>
    </row>
    <row r="3287" spans="1:13" ht="12.9" customHeight="1" x14ac:dyDescent="0.2">
      <c r="A3287" s="11" t="str">
        <f t="shared" si="62"/>
        <v>PROSERPINE2013</v>
      </c>
      <c r="B3287" s="91" t="s">
        <v>26</v>
      </c>
      <c r="C3287" s="16">
        <v>2013</v>
      </c>
      <c r="E3287" s="92">
        <v>956</v>
      </c>
      <c r="F3287" s="92">
        <v>955</v>
      </c>
      <c r="G3287" s="92">
        <v>1911</v>
      </c>
      <c r="H3287" s="92">
        <v>0</v>
      </c>
      <c r="I3287" s="92">
        <v>0</v>
      </c>
      <c r="J3287" s="92">
        <v>0</v>
      </c>
      <c r="K3287" s="15">
        <v>956</v>
      </c>
      <c r="L3287" s="15">
        <v>955</v>
      </c>
      <c r="M3287" s="15">
        <v>1911</v>
      </c>
    </row>
    <row r="3288" spans="1:13" ht="12.9" customHeight="1" x14ac:dyDescent="0.2">
      <c r="A3288" s="11" t="str">
        <f t="shared" si="62"/>
        <v>PROSERPINE2014</v>
      </c>
      <c r="B3288" s="93" t="s">
        <v>26</v>
      </c>
      <c r="C3288" s="88">
        <v>2014</v>
      </c>
      <c r="D3288" s="89"/>
      <c r="E3288" s="15">
        <v>1084</v>
      </c>
      <c r="F3288" s="15">
        <v>1083</v>
      </c>
      <c r="G3288" s="15">
        <v>2167</v>
      </c>
      <c r="H3288" s="15">
        <v>0</v>
      </c>
      <c r="I3288" s="15">
        <v>0</v>
      </c>
      <c r="J3288" s="15">
        <v>0</v>
      </c>
      <c r="K3288" s="15">
        <v>1084</v>
      </c>
      <c r="L3288" s="15">
        <v>1083</v>
      </c>
      <c r="M3288" s="15">
        <v>2167</v>
      </c>
    </row>
    <row r="3289" spans="1:13" ht="12.9" customHeight="1" x14ac:dyDescent="0.2">
      <c r="A3289" s="11" t="str">
        <f t="shared" si="62"/>
        <v>PROSERPINE2015</v>
      </c>
      <c r="B3289" s="93" t="s">
        <v>26</v>
      </c>
      <c r="C3289" s="88">
        <v>2015</v>
      </c>
      <c r="D3289" s="89"/>
      <c r="E3289" s="15">
        <v>1246</v>
      </c>
      <c r="F3289" s="15">
        <v>1243</v>
      </c>
      <c r="G3289" s="15">
        <v>2489</v>
      </c>
      <c r="H3289" s="15">
        <v>0</v>
      </c>
      <c r="I3289" s="15">
        <v>0</v>
      </c>
      <c r="J3289" s="15">
        <v>0</v>
      </c>
      <c r="K3289" s="15">
        <v>1246</v>
      </c>
      <c r="L3289" s="15">
        <v>1243</v>
      </c>
      <c r="M3289" s="15">
        <v>2489</v>
      </c>
    </row>
    <row r="3290" spans="1:13" ht="12.9" customHeight="1" x14ac:dyDescent="0.2">
      <c r="A3290" s="11" t="str">
        <f t="shared" si="62"/>
        <v>PROSERPINE2016</v>
      </c>
      <c r="B3290" s="93" t="s">
        <v>26</v>
      </c>
      <c r="C3290" s="88">
        <v>2016</v>
      </c>
      <c r="D3290" s="89"/>
      <c r="E3290" s="15">
        <v>1161</v>
      </c>
      <c r="F3290" s="15">
        <v>1161</v>
      </c>
      <c r="G3290" s="15">
        <v>2322</v>
      </c>
      <c r="H3290" s="15">
        <v>0</v>
      </c>
      <c r="I3290" s="15">
        <v>0</v>
      </c>
      <c r="J3290" s="15">
        <v>0</v>
      </c>
      <c r="K3290" s="15">
        <v>1161</v>
      </c>
      <c r="L3290" s="15">
        <v>1161</v>
      </c>
      <c r="M3290" s="15">
        <v>2322</v>
      </c>
    </row>
    <row r="3291" spans="1:13" ht="12.9" customHeight="1" x14ac:dyDescent="0.2">
      <c r="A3291" s="11" t="str">
        <f t="shared" si="62"/>
        <v>PROSERPINE2017</v>
      </c>
      <c r="B3291" s="3" t="s">
        <v>26</v>
      </c>
      <c r="C3291" s="12">
        <v>2017</v>
      </c>
      <c r="E3291" s="13">
        <v>1496</v>
      </c>
      <c r="F3291" s="13">
        <v>1494</v>
      </c>
      <c r="G3291" s="13">
        <v>2990</v>
      </c>
      <c r="H3291" s="13">
        <v>0</v>
      </c>
      <c r="I3291" s="13">
        <v>0</v>
      </c>
      <c r="J3291" s="13">
        <v>0</v>
      </c>
      <c r="K3291" s="15">
        <v>1496</v>
      </c>
      <c r="L3291" s="15">
        <v>1494</v>
      </c>
      <c r="M3291" s="15">
        <v>2990</v>
      </c>
    </row>
    <row r="3292" spans="1:13" ht="12.9" customHeight="1" x14ac:dyDescent="0.2">
      <c r="A3292" s="11" t="str">
        <f t="shared" si="62"/>
        <v>PROSERPINE2018</v>
      </c>
      <c r="B3292" s="3" t="s">
        <v>26</v>
      </c>
      <c r="C3292" s="12">
        <v>2018</v>
      </c>
      <c r="E3292" s="13">
        <v>1508</v>
      </c>
      <c r="F3292" s="13">
        <v>1507</v>
      </c>
      <c r="G3292" s="13">
        <v>3015</v>
      </c>
      <c r="H3292" s="13">
        <v>0</v>
      </c>
      <c r="I3292" s="13">
        <v>0</v>
      </c>
      <c r="J3292" s="13">
        <v>0</v>
      </c>
      <c r="K3292" s="15">
        <v>1508</v>
      </c>
      <c r="L3292" s="15">
        <v>1507</v>
      </c>
      <c r="M3292" s="15">
        <v>3015</v>
      </c>
    </row>
    <row r="3293" spans="1:13" ht="12.9" customHeight="1" x14ac:dyDescent="0.2">
      <c r="A3293" s="11" t="str">
        <f t="shared" si="62"/>
        <v>PROSERPINE2019</v>
      </c>
      <c r="B3293" s="3" t="s">
        <v>26</v>
      </c>
      <c r="C3293" s="12">
        <v>2019</v>
      </c>
      <c r="E3293" s="13">
        <v>1475</v>
      </c>
      <c r="F3293" s="13">
        <v>1470</v>
      </c>
      <c r="G3293" s="13">
        <v>2945</v>
      </c>
      <c r="H3293" s="13">
        <v>0</v>
      </c>
      <c r="I3293" s="13">
        <v>0</v>
      </c>
      <c r="J3293" s="13">
        <v>0</v>
      </c>
      <c r="K3293" s="15">
        <v>1475</v>
      </c>
      <c r="L3293" s="15">
        <v>1470</v>
      </c>
      <c r="M3293" s="15">
        <v>2945</v>
      </c>
    </row>
    <row r="3294" spans="1:13" ht="12.9" customHeight="1" x14ac:dyDescent="0.2">
      <c r="A3294" s="11" t="str">
        <f t="shared" si="62"/>
        <v>PROSERPINE2020</v>
      </c>
      <c r="B3294" s="3" t="s">
        <v>26</v>
      </c>
      <c r="C3294" s="12">
        <v>2020</v>
      </c>
      <c r="E3294" s="13">
        <v>807</v>
      </c>
      <c r="F3294" s="13">
        <v>805</v>
      </c>
      <c r="G3294" s="13">
        <v>1612</v>
      </c>
      <c r="H3294" s="13">
        <v>0</v>
      </c>
      <c r="I3294" s="13">
        <v>0</v>
      </c>
      <c r="J3294" s="13">
        <v>0</v>
      </c>
      <c r="K3294" s="15">
        <v>807</v>
      </c>
      <c r="L3294" s="15">
        <v>805</v>
      </c>
      <c r="M3294" s="15">
        <v>1612</v>
      </c>
    </row>
    <row r="3295" spans="1:13" ht="12.9" customHeight="1" x14ac:dyDescent="0.2">
      <c r="A3295" s="11" t="str">
        <f t="shared" si="62"/>
        <v>PROSERPINE2021</v>
      </c>
      <c r="B3295" s="3" t="s">
        <v>26</v>
      </c>
      <c r="C3295" s="12">
        <v>2021</v>
      </c>
      <c r="E3295" s="13">
        <v>1438</v>
      </c>
      <c r="F3295" s="13">
        <v>1475</v>
      </c>
      <c r="G3295" s="13">
        <v>2913</v>
      </c>
      <c r="H3295" s="13">
        <v>0</v>
      </c>
      <c r="I3295" s="13">
        <v>0</v>
      </c>
      <c r="J3295" s="13">
        <v>0</v>
      </c>
      <c r="K3295" s="15">
        <v>1438</v>
      </c>
      <c r="L3295" s="15">
        <v>1475</v>
      </c>
      <c r="M3295" s="15">
        <v>2913</v>
      </c>
    </row>
    <row r="3296" spans="1:13" ht="12.9" customHeight="1" x14ac:dyDescent="0.2">
      <c r="A3296" s="11" t="str">
        <f t="shared" si="62"/>
        <v>PROSERPINE2022</v>
      </c>
      <c r="B3296" s="3" t="s">
        <v>26</v>
      </c>
      <c r="C3296" s="12">
        <v>2022</v>
      </c>
      <c r="E3296" s="13">
        <v>1860</v>
      </c>
      <c r="F3296" s="13">
        <v>1840</v>
      </c>
      <c r="G3296" s="13">
        <v>3700</v>
      </c>
      <c r="H3296" s="13">
        <v>0</v>
      </c>
      <c r="I3296" s="13">
        <v>0</v>
      </c>
      <c r="J3296" s="13">
        <v>0</v>
      </c>
      <c r="K3296" s="15">
        <v>1860</v>
      </c>
      <c r="L3296" s="15">
        <v>1840</v>
      </c>
      <c r="M3296" s="15">
        <v>3700</v>
      </c>
    </row>
    <row r="3297" spans="1:13" ht="12.9" customHeight="1" x14ac:dyDescent="0.2">
      <c r="A3297" s="11" t="str">
        <f t="shared" si="62"/>
        <v>PROSERPINE2023</v>
      </c>
      <c r="B3297" s="3" t="s">
        <v>26</v>
      </c>
      <c r="C3297" s="12">
        <v>2023</v>
      </c>
      <c r="E3297" s="13">
        <v>2084</v>
      </c>
      <c r="F3297" s="13">
        <v>2049</v>
      </c>
      <c r="G3297" s="13">
        <v>4133</v>
      </c>
      <c r="H3297" s="13">
        <v>0</v>
      </c>
      <c r="I3297" s="13">
        <v>0</v>
      </c>
      <c r="J3297" s="13">
        <v>0</v>
      </c>
      <c r="K3297" s="15">
        <v>2084</v>
      </c>
      <c r="L3297" s="15">
        <v>2049</v>
      </c>
      <c r="M3297" s="15">
        <v>4133</v>
      </c>
    </row>
    <row r="3298" spans="1:13" ht="12.9" customHeight="1" x14ac:dyDescent="0.2">
      <c r="A3298" s="11" t="str">
        <f t="shared" ref="A3298:A3362" si="63">CONCATENATE(B3298,C3298)</f>
        <v>PROSERPINE2024</v>
      </c>
      <c r="B3298" s="93" t="s">
        <v>26</v>
      </c>
      <c r="C3298" s="88">
        <v>2024</v>
      </c>
      <c r="D3298" s="89"/>
      <c r="E3298" s="15">
        <v>1911</v>
      </c>
      <c r="F3298" s="15">
        <v>1910</v>
      </c>
      <c r="G3298" s="15">
        <v>3821</v>
      </c>
      <c r="H3298" s="15">
        <v>0</v>
      </c>
      <c r="I3298" s="15">
        <v>0</v>
      </c>
      <c r="J3298" s="15">
        <v>0</v>
      </c>
      <c r="K3298" s="15">
        <v>1911</v>
      </c>
      <c r="L3298" s="15">
        <v>1910</v>
      </c>
      <c r="M3298" s="15">
        <v>3821</v>
      </c>
    </row>
    <row r="3299" spans="1:13" ht="12.9" customHeight="1" x14ac:dyDescent="0.2">
      <c r="A3299" s="11" t="str">
        <f t="shared" si="63"/>
        <v>ROCKHAMPTON1985</v>
      </c>
      <c r="B3299" s="95" t="s">
        <v>54</v>
      </c>
      <c r="C3299" s="88">
        <v>1985</v>
      </c>
      <c r="D3299" s="89"/>
      <c r="E3299" s="15">
        <v>5311</v>
      </c>
      <c r="F3299" s="15">
        <v>5325</v>
      </c>
      <c r="G3299" s="15">
        <v>10636</v>
      </c>
      <c r="H3299" s="90">
        <v>0</v>
      </c>
      <c r="I3299" s="90">
        <v>0</v>
      </c>
      <c r="J3299" s="15">
        <v>0</v>
      </c>
      <c r="K3299" s="15">
        <v>5311</v>
      </c>
      <c r="L3299" s="15">
        <v>5325</v>
      </c>
      <c r="M3299" s="15">
        <v>10636</v>
      </c>
    </row>
    <row r="3300" spans="1:13" ht="12.9" customHeight="1" x14ac:dyDescent="0.2">
      <c r="A3300" s="11" t="str">
        <f t="shared" si="63"/>
        <v>ROCKHAMPTON1986</v>
      </c>
      <c r="B3300" s="95" t="s">
        <v>54</v>
      </c>
      <c r="C3300" s="88">
        <v>1986</v>
      </c>
      <c r="D3300" s="89"/>
      <c r="E3300" s="15">
        <v>5591</v>
      </c>
      <c r="F3300" s="15">
        <v>5583</v>
      </c>
      <c r="G3300" s="15">
        <v>11174</v>
      </c>
      <c r="H3300" s="90">
        <v>0</v>
      </c>
      <c r="I3300" s="90">
        <v>0</v>
      </c>
      <c r="J3300" s="15">
        <v>0</v>
      </c>
      <c r="K3300" s="15">
        <v>5591</v>
      </c>
      <c r="L3300" s="15">
        <v>5583</v>
      </c>
      <c r="M3300" s="15">
        <v>11174</v>
      </c>
    </row>
    <row r="3301" spans="1:13" ht="12.9" customHeight="1" x14ac:dyDescent="0.2">
      <c r="A3301" s="11" t="str">
        <f t="shared" si="63"/>
        <v>ROCKHAMPTON1987</v>
      </c>
      <c r="B3301" s="93" t="s">
        <v>54</v>
      </c>
      <c r="C3301" s="12">
        <v>1987</v>
      </c>
      <c r="D3301" s="89"/>
      <c r="E3301" s="94">
        <v>5517</v>
      </c>
      <c r="F3301" s="94">
        <v>5506</v>
      </c>
      <c r="G3301" s="94">
        <v>11023</v>
      </c>
      <c r="H3301" s="94">
        <v>0</v>
      </c>
      <c r="I3301" s="94">
        <v>0</v>
      </c>
      <c r="J3301" s="94">
        <v>0</v>
      </c>
      <c r="K3301" s="15">
        <v>5517</v>
      </c>
      <c r="L3301" s="15">
        <v>5506</v>
      </c>
      <c r="M3301" s="15">
        <v>11023</v>
      </c>
    </row>
    <row r="3302" spans="1:13" ht="12.9" customHeight="1" x14ac:dyDescent="0.2">
      <c r="A3302" s="11" t="str">
        <f t="shared" si="63"/>
        <v>ROCKHAMPTON1988</v>
      </c>
      <c r="B3302" s="3" t="s">
        <v>54</v>
      </c>
      <c r="C3302" s="12">
        <v>1988</v>
      </c>
      <c r="E3302" s="13">
        <v>5598</v>
      </c>
      <c r="F3302" s="13">
        <v>5675</v>
      </c>
      <c r="G3302" s="13">
        <v>11273</v>
      </c>
      <c r="H3302" s="13">
        <v>0</v>
      </c>
      <c r="I3302" s="13">
        <v>0</v>
      </c>
      <c r="J3302" s="13">
        <v>0</v>
      </c>
      <c r="K3302" s="15">
        <v>5598</v>
      </c>
      <c r="L3302" s="15">
        <v>5675</v>
      </c>
      <c r="M3302" s="15">
        <v>11273</v>
      </c>
    </row>
    <row r="3303" spans="1:13" ht="12.9" customHeight="1" x14ac:dyDescent="0.2">
      <c r="A3303" s="11" t="str">
        <f t="shared" si="63"/>
        <v>ROCKHAMPTON1989</v>
      </c>
      <c r="B3303" s="3" t="s">
        <v>54</v>
      </c>
      <c r="C3303" s="12">
        <v>1989</v>
      </c>
      <c r="E3303" s="13">
        <v>5206</v>
      </c>
      <c r="F3303" s="13">
        <v>5102</v>
      </c>
      <c r="G3303" s="13">
        <v>10308</v>
      </c>
      <c r="H3303" s="13">
        <v>0</v>
      </c>
      <c r="I3303" s="13">
        <v>0</v>
      </c>
      <c r="J3303" s="13">
        <v>0</v>
      </c>
      <c r="K3303" s="15">
        <v>5206</v>
      </c>
      <c r="L3303" s="15">
        <v>5102</v>
      </c>
      <c r="M3303" s="15">
        <v>10308</v>
      </c>
    </row>
    <row r="3304" spans="1:13" ht="12.9" customHeight="1" x14ac:dyDescent="0.2">
      <c r="A3304" s="11" t="str">
        <f t="shared" si="63"/>
        <v>ROCKHAMPTON1990</v>
      </c>
      <c r="B3304" s="3" t="s">
        <v>54</v>
      </c>
      <c r="C3304" s="12">
        <v>1990</v>
      </c>
      <c r="E3304" s="13">
        <v>4594</v>
      </c>
      <c r="F3304" s="13">
        <v>4630</v>
      </c>
      <c r="G3304" s="13">
        <v>9224</v>
      </c>
      <c r="H3304" s="13">
        <v>0</v>
      </c>
      <c r="I3304" s="13">
        <v>0</v>
      </c>
      <c r="J3304" s="13">
        <v>0</v>
      </c>
      <c r="K3304" s="15">
        <v>4594</v>
      </c>
      <c r="L3304" s="15">
        <v>4630</v>
      </c>
      <c r="M3304" s="15">
        <v>9224</v>
      </c>
    </row>
    <row r="3305" spans="1:13" ht="12.9" customHeight="1" x14ac:dyDescent="0.2">
      <c r="A3305" s="11" t="str">
        <f t="shared" si="63"/>
        <v>ROCKHAMPTON1991</v>
      </c>
      <c r="B3305" s="3" t="s">
        <v>54</v>
      </c>
      <c r="C3305" s="12">
        <v>1991</v>
      </c>
      <c r="E3305" s="13">
        <v>5874</v>
      </c>
      <c r="F3305" s="13">
        <v>5869</v>
      </c>
      <c r="G3305" s="13">
        <v>11743</v>
      </c>
      <c r="H3305" s="13">
        <v>0</v>
      </c>
      <c r="I3305" s="13">
        <v>0</v>
      </c>
      <c r="J3305" s="13">
        <v>0</v>
      </c>
      <c r="K3305" s="15">
        <v>5874</v>
      </c>
      <c r="L3305" s="15">
        <v>5869</v>
      </c>
      <c r="M3305" s="15">
        <v>11743</v>
      </c>
    </row>
    <row r="3306" spans="1:13" ht="12.9" customHeight="1" x14ac:dyDescent="0.2">
      <c r="A3306" s="11" t="str">
        <f t="shared" si="63"/>
        <v>ROCKHAMPTON1992</v>
      </c>
      <c r="B3306" s="3" t="s">
        <v>54</v>
      </c>
      <c r="C3306" s="12">
        <v>1992</v>
      </c>
      <c r="E3306" s="13">
        <v>6007</v>
      </c>
      <c r="F3306" s="13">
        <v>5999</v>
      </c>
      <c r="G3306" s="13">
        <v>12006</v>
      </c>
      <c r="H3306" s="13">
        <v>0</v>
      </c>
      <c r="I3306" s="13">
        <v>0</v>
      </c>
      <c r="J3306" s="13">
        <v>0</v>
      </c>
      <c r="K3306" s="15">
        <v>6007</v>
      </c>
      <c r="L3306" s="15">
        <v>5999</v>
      </c>
      <c r="M3306" s="15">
        <v>12006</v>
      </c>
    </row>
    <row r="3307" spans="1:13" ht="12.9" customHeight="1" x14ac:dyDescent="0.2">
      <c r="A3307" s="11" t="str">
        <f t="shared" si="63"/>
        <v>ROCKHAMPTON1993</v>
      </c>
      <c r="B3307" s="95" t="s">
        <v>54</v>
      </c>
      <c r="C3307" s="88">
        <v>1993</v>
      </c>
      <c r="D3307" s="89"/>
      <c r="E3307" s="15">
        <v>6102</v>
      </c>
      <c r="F3307" s="15">
        <v>6090</v>
      </c>
      <c r="G3307" s="15">
        <v>12192</v>
      </c>
      <c r="H3307" s="90">
        <v>0</v>
      </c>
      <c r="I3307" s="90">
        <v>0</v>
      </c>
      <c r="J3307" s="15">
        <v>0</v>
      </c>
      <c r="K3307" s="15">
        <v>6102</v>
      </c>
      <c r="L3307" s="15">
        <v>6090</v>
      </c>
      <c r="M3307" s="15">
        <v>12192</v>
      </c>
    </row>
    <row r="3308" spans="1:13" ht="12.9" customHeight="1" x14ac:dyDescent="0.2">
      <c r="A3308" s="11" t="str">
        <f t="shared" si="63"/>
        <v>ROCKHAMPTON1994</v>
      </c>
      <c r="B3308" s="95" t="s">
        <v>54</v>
      </c>
      <c r="C3308" s="88">
        <v>1994</v>
      </c>
      <c r="D3308" s="89"/>
      <c r="E3308" s="15">
        <v>6163</v>
      </c>
      <c r="F3308" s="15">
        <v>6169</v>
      </c>
      <c r="G3308" s="15">
        <v>12332</v>
      </c>
      <c r="H3308" s="90">
        <v>0</v>
      </c>
      <c r="I3308" s="90">
        <v>0</v>
      </c>
      <c r="J3308" s="15">
        <v>0</v>
      </c>
      <c r="K3308" s="15">
        <v>6163</v>
      </c>
      <c r="L3308" s="15">
        <v>6169</v>
      </c>
      <c r="M3308" s="15">
        <v>12332</v>
      </c>
    </row>
    <row r="3309" spans="1:13" ht="12.9" customHeight="1" x14ac:dyDescent="0.2">
      <c r="A3309" s="11" t="str">
        <f t="shared" si="63"/>
        <v>ROCKHAMPTON1995</v>
      </c>
      <c r="B3309" s="3" t="s">
        <v>54</v>
      </c>
      <c r="C3309" s="12">
        <v>1995</v>
      </c>
      <c r="E3309" s="13">
        <v>6927</v>
      </c>
      <c r="F3309" s="13">
        <v>6923</v>
      </c>
      <c r="G3309" s="13">
        <v>13850</v>
      </c>
      <c r="H3309" s="13">
        <v>0</v>
      </c>
      <c r="I3309" s="13">
        <v>0</v>
      </c>
      <c r="J3309" s="13">
        <v>0</v>
      </c>
      <c r="K3309" s="15">
        <v>6927</v>
      </c>
      <c r="L3309" s="15">
        <v>6923</v>
      </c>
      <c r="M3309" s="15">
        <v>13850</v>
      </c>
    </row>
    <row r="3310" spans="1:13" ht="12.9" customHeight="1" x14ac:dyDescent="0.2">
      <c r="A3310" s="11" t="str">
        <f t="shared" si="63"/>
        <v>ROCKHAMPTON1996</v>
      </c>
      <c r="B3310" s="91" t="s">
        <v>54</v>
      </c>
      <c r="C3310" s="16">
        <v>1996</v>
      </c>
      <c r="D3310" s="89"/>
      <c r="E3310" s="92">
        <v>6843</v>
      </c>
      <c r="F3310" s="92">
        <v>6849</v>
      </c>
      <c r="G3310" s="92">
        <v>13692</v>
      </c>
      <c r="H3310" s="92">
        <v>0</v>
      </c>
      <c r="I3310" s="92">
        <v>0</v>
      </c>
      <c r="J3310" s="92">
        <v>0</v>
      </c>
      <c r="K3310" s="15">
        <v>6843</v>
      </c>
      <c r="L3310" s="15">
        <v>6849</v>
      </c>
      <c r="M3310" s="15">
        <v>13692</v>
      </c>
    </row>
    <row r="3311" spans="1:13" ht="12.9" customHeight="1" x14ac:dyDescent="0.2">
      <c r="A3311" s="11" t="str">
        <f t="shared" si="63"/>
        <v>ROCKHAMPTON1997</v>
      </c>
      <c r="B3311" s="3" t="s">
        <v>54</v>
      </c>
      <c r="C3311" s="12">
        <v>1997</v>
      </c>
      <c r="E3311" s="13">
        <v>6660</v>
      </c>
      <c r="F3311" s="13">
        <v>6633</v>
      </c>
      <c r="G3311" s="13">
        <v>13293</v>
      </c>
      <c r="H3311" s="13">
        <v>0</v>
      </c>
      <c r="I3311" s="13">
        <v>0</v>
      </c>
      <c r="J3311" s="13">
        <v>0</v>
      </c>
      <c r="K3311" s="15">
        <v>6660</v>
      </c>
      <c r="L3311" s="15">
        <v>6633</v>
      </c>
      <c r="M3311" s="15">
        <v>13293</v>
      </c>
    </row>
    <row r="3312" spans="1:13" ht="12.9" customHeight="1" x14ac:dyDescent="0.2">
      <c r="A3312" s="11" t="str">
        <f t="shared" si="63"/>
        <v>ROCKHAMPTON1998</v>
      </c>
      <c r="B3312" s="3" t="s">
        <v>54</v>
      </c>
      <c r="C3312" s="12">
        <v>1998</v>
      </c>
      <c r="E3312" s="13">
        <v>6056</v>
      </c>
      <c r="F3312" s="13">
        <v>6057</v>
      </c>
      <c r="G3312" s="13">
        <v>12113</v>
      </c>
      <c r="H3312" s="13">
        <v>0</v>
      </c>
      <c r="I3312" s="13">
        <v>0</v>
      </c>
      <c r="J3312" s="13">
        <v>0</v>
      </c>
      <c r="K3312" s="15">
        <v>6056</v>
      </c>
      <c r="L3312" s="15">
        <v>6057</v>
      </c>
      <c r="M3312" s="15">
        <v>12113</v>
      </c>
    </row>
    <row r="3313" spans="1:13" ht="12.9" customHeight="1" x14ac:dyDescent="0.2">
      <c r="A3313" s="11" t="str">
        <f t="shared" si="63"/>
        <v>ROCKHAMPTON1999</v>
      </c>
      <c r="B3313" s="3" t="s">
        <v>54</v>
      </c>
      <c r="C3313" s="12">
        <v>1999</v>
      </c>
      <c r="E3313" s="13">
        <v>5387</v>
      </c>
      <c r="F3313" s="13">
        <v>5384</v>
      </c>
      <c r="G3313" s="13">
        <v>10771</v>
      </c>
      <c r="H3313" s="13">
        <v>0</v>
      </c>
      <c r="I3313" s="13">
        <v>0</v>
      </c>
      <c r="J3313" s="13">
        <v>0</v>
      </c>
      <c r="K3313" s="15">
        <v>5387</v>
      </c>
      <c r="L3313" s="15">
        <v>5384</v>
      </c>
      <c r="M3313" s="15">
        <v>10771</v>
      </c>
    </row>
    <row r="3314" spans="1:13" ht="12.9" customHeight="1" x14ac:dyDescent="0.2">
      <c r="A3314" s="11" t="str">
        <f t="shared" si="63"/>
        <v>ROCKHAMPTON2000</v>
      </c>
      <c r="B3314" s="3" t="s">
        <v>54</v>
      </c>
      <c r="C3314" s="12">
        <v>2000</v>
      </c>
      <c r="E3314" s="13">
        <v>5249</v>
      </c>
      <c r="F3314" s="13">
        <v>5258</v>
      </c>
      <c r="G3314" s="13">
        <v>10507</v>
      </c>
      <c r="H3314" s="13">
        <v>0</v>
      </c>
      <c r="I3314" s="13">
        <v>0</v>
      </c>
      <c r="J3314" s="13">
        <v>0</v>
      </c>
      <c r="K3314" s="15">
        <v>5249</v>
      </c>
      <c r="L3314" s="15">
        <v>5258</v>
      </c>
      <c r="M3314" s="15">
        <v>10507</v>
      </c>
    </row>
    <row r="3315" spans="1:13" ht="12.9" customHeight="1" x14ac:dyDescent="0.2">
      <c r="A3315" s="11" t="str">
        <f t="shared" si="63"/>
        <v>ROCKHAMPTON2001</v>
      </c>
      <c r="B3315" s="93" t="s">
        <v>54</v>
      </c>
      <c r="C3315" s="88">
        <v>2001</v>
      </c>
      <c r="D3315" s="89"/>
      <c r="E3315" s="15">
        <v>4522</v>
      </c>
      <c r="F3315" s="15">
        <v>4524</v>
      </c>
      <c r="G3315" s="15">
        <v>9046</v>
      </c>
      <c r="H3315" s="15">
        <v>0</v>
      </c>
      <c r="I3315" s="15">
        <v>0</v>
      </c>
      <c r="J3315" s="15">
        <v>0</v>
      </c>
      <c r="K3315" s="15">
        <v>4522</v>
      </c>
      <c r="L3315" s="15">
        <v>4524</v>
      </c>
      <c r="M3315" s="15">
        <v>9046</v>
      </c>
    </row>
    <row r="3316" spans="1:13" ht="12.9" customHeight="1" x14ac:dyDescent="0.2">
      <c r="A3316" s="11" t="str">
        <f t="shared" si="63"/>
        <v>ROCKHAMPTON2002</v>
      </c>
      <c r="B3316" s="93" t="s">
        <v>54</v>
      </c>
      <c r="C3316" s="88">
        <v>2002</v>
      </c>
      <c r="E3316" s="15">
        <v>3383</v>
      </c>
      <c r="F3316" s="15">
        <v>3385</v>
      </c>
      <c r="G3316" s="15">
        <v>6768</v>
      </c>
      <c r="H3316" s="15">
        <v>0</v>
      </c>
      <c r="I3316" s="15">
        <v>0</v>
      </c>
      <c r="J3316" s="15">
        <v>0</v>
      </c>
      <c r="K3316" s="15">
        <v>3383</v>
      </c>
      <c r="L3316" s="15">
        <v>3385</v>
      </c>
      <c r="M3316" s="15">
        <v>6768</v>
      </c>
    </row>
    <row r="3317" spans="1:13" ht="12.9" customHeight="1" x14ac:dyDescent="0.2">
      <c r="A3317" s="11" t="str">
        <f t="shared" si="63"/>
        <v>ROCKHAMPTON2003</v>
      </c>
      <c r="B3317" s="91" t="s">
        <v>54</v>
      </c>
      <c r="C3317" s="16">
        <v>2003</v>
      </c>
      <c r="D3317" s="89"/>
      <c r="E3317" s="92">
        <v>3616</v>
      </c>
      <c r="F3317" s="92">
        <v>3616</v>
      </c>
      <c r="G3317" s="92">
        <v>7232</v>
      </c>
      <c r="H3317" s="92">
        <v>0</v>
      </c>
      <c r="I3317" s="92">
        <v>0</v>
      </c>
      <c r="J3317" s="92">
        <v>0</v>
      </c>
      <c r="K3317" s="15">
        <v>3616</v>
      </c>
      <c r="L3317" s="15">
        <v>3616</v>
      </c>
      <c r="M3317" s="15">
        <v>7232</v>
      </c>
    </row>
    <row r="3318" spans="1:13" ht="12.9" customHeight="1" x14ac:dyDescent="0.2">
      <c r="A3318" s="11" t="str">
        <f t="shared" si="63"/>
        <v>ROCKHAMPTON2004</v>
      </c>
      <c r="B3318" s="3" t="s">
        <v>54</v>
      </c>
      <c r="C3318" s="12">
        <v>2004</v>
      </c>
      <c r="E3318" s="13">
        <v>4615</v>
      </c>
      <c r="F3318" s="13">
        <v>4615</v>
      </c>
      <c r="G3318" s="13">
        <v>9230</v>
      </c>
      <c r="H3318" s="13">
        <v>0</v>
      </c>
      <c r="I3318" s="13">
        <v>0</v>
      </c>
      <c r="J3318" s="13">
        <v>0</v>
      </c>
      <c r="K3318" s="15">
        <v>4615</v>
      </c>
      <c r="L3318" s="15">
        <v>4615</v>
      </c>
      <c r="M3318" s="15">
        <v>9230</v>
      </c>
    </row>
    <row r="3319" spans="1:13" ht="12.9" customHeight="1" x14ac:dyDescent="0.2">
      <c r="A3319" s="11" t="str">
        <f t="shared" si="63"/>
        <v>ROCKHAMPTON2005</v>
      </c>
      <c r="B3319" s="3" t="s">
        <v>54</v>
      </c>
      <c r="C3319" s="12">
        <v>2005</v>
      </c>
      <c r="E3319" s="13">
        <v>6016</v>
      </c>
      <c r="F3319" s="13">
        <v>6012</v>
      </c>
      <c r="G3319" s="13">
        <v>12028</v>
      </c>
      <c r="H3319" s="13">
        <v>0</v>
      </c>
      <c r="I3319" s="13">
        <v>0</v>
      </c>
      <c r="J3319" s="13">
        <v>0</v>
      </c>
      <c r="K3319" s="15">
        <v>6016</v>
      </c>
      <c r="L3319" s="15">
        <v>6012</v>
      </c>
      <c r="M3319" s="15">
        <v>12028</v>
      </c>
    </row>
    <row r="3320" spans="1:13" ht="12.9" customHeight="1" x14ac:dyDescent="0.2">
      <c r="A3320" s="11" t="str">
        <f t="shared" si="63"/>
        <v>ROCKHAMPTON2006</v>
      </c>
      <c r="B3320" s="3" t="s">
        <v>54</v>
      </c>
      <c r="C3320" s="12">
        <v>2006</v>
      </c>
      <c r="E3320" s="13">
        <v>5949</v>
      </c>
      <c r="F3320" s="13">
        <v>5910</v>
      </c>
      <c r="G3320" s="13">
        <v>11859</v>
      </c>
      <c r="H3320" s="13">
        <v>0</v>
      </c>
      <c r="I3320" s="13">
        <v>0</v>
      </c>
      <c r="J3320" s="13">
        <v>0</v>
      </c>
      <c r="K3320" s="15">
        <v>5949</v>
      </c>
      <c r="L3320" s="15">
        <v>5910</v>
      </c>
      <c r="M3320" s="15">
        <v>11859</v>
      </c>
    </row>
    <row r="3321" spans="1:13" ht="12.9" customHeight="1" x14ac:dyDescent="0.2">
      <c r="A3321" s="11" t="str">
        <f t="shared" si="63"/>
        <v>ROCKHAMPTON2007</v>
      </c>
      <c r="B3321" s="93" t="s">
        <v>54</v>
      </c>
      <c r="C3321" s="88">
        <v>2007</v>
      </c>
      <c r="D3321" s="89"/>
      <c r="E3321" s="15">
        <v>5968</v>
      </c>
      <c r="F3321" s="15">
        <v>5777</v>
      </c>
      <c r="G3321" s="15">
        <v>11745</v>
      </c>
      <c r="H3321" s="15">
        <v>0</v>
      </c>
      <c r="I3321" s="15">
        <v>0</v>
      </c>
      <c r="J3321" s="15">
        <v>0</v>
      </c>
      <c r="K3321" s="15">
        <v>5968</v>
      </c>
      <c r="L3321" s="15">
        <v>5777</v>
      </c>
      <c r="M3321" s="15">
        <v>11745</v>
      </c>
    </row>
    <row r="3322" spans="1:13" ht="12.9" customHeight="1" x14ac:dyDescent="0.2">
      <c r="A3322" s="11" t="str">
        <f t="shared" si="63"/>
        <v>ROCKHAMPTON2008</v>
      </c>
      <c r="B3322" s="93" t="s">
        <v>54</v>
      </c>
      <c r="C3322" s="88">
        <v>2008</v>
      </c>
      <c r="D3322" s="89"/>
      <c r="E3322" s="15">
        <v>5952</v>
      </c>
      <c r="F3322" s="15">
        <v>5847</v>
      </c>
      <c r="G3322" s="15">
        <v>11799</v>
      </c>
      <c r="H3322" s="15">
        <v>0</v>
      </c>
      <c r="I3322" s="15">
        <v>0</v>
      </c>
      <c r="J3322" s="15">
        <v>0</v>
      </c>
      <c r="K3322" s="15">
        <v>5952</v>
      </c>
      <c r="L3322" s="15">
        <v>5847</v>
      </c>
      <c r="M3322" s="15">
        <v>11799</v>
      </c>
    </row>
    <row r="3323" spans="1:13" ht="12.9" customHeight="1" x14ac:dyDescent="0.2">
      <c r="A3323" s="11" t="str">
        <f t="shared" si="63"/>
        <v>ROCKHAMPTON2009</v>
      </c>
      <c r="B3323" s="95" t="s">
        <v>54</v>
      </c>
      <c r="C3323" s="88">
        <v>2009</v>
      </c>
      <c r="D3323" s="89"/>
      <c r="E3323" s="15">
        <v>6387</v>
      </c>
      <c r="F3323" s="15">
        <v>6355</v>
      </c>
      <c r="G3323" s="15">
        <v>12742</v>
      </c>
      <c r="H3323" s="90">
        <v>0</v>
      </c>
      <c r="I3323" s="90">
        <v>0</v>
      </c>
      <c r="J3323" s="15">
        <v>0</v>
      </c>
      <c r="K3323" s="15">
        <v>6387</v>
      </c>
      <c r="L3323" s="15">
        <v>6355</v>
      </c>
      <c r="M3323" s="15">
        <v>12742</v>
      </c>
    </row>
    <row r="3324" spans="1:13" ht="12.9" customHeight="1" x14ac:dyDescent="0.2">
      <c r="A3324" s="11" t="str">
        <f t="shared" si="63"/>
        <v>ROCKHAMPTON2010</v>
      </c>
      <c r="B3324" s="95" t="s">
        <v>54</v>
      </c>
      <c r="C3324" s="88">
        <v>2010</v>
      </c>
      <c r="D3324" s="89"/>
      <c r="E3324" s="15">
        <v>7307</v>
      </c>
      <c r="F3324" s="15">
        <v>7295</v>
      </c>
      <c r="G3324" s="15">
        <v>14602</v>
      </c>
      <c r="H3324" s="90">
        <v>0</v>
      </c>
      <c r="I3324" s="90">
        <v>0</v>
      </c>
      <c r="J3324" s="15">
        <v>0</v>
      </c>
      <c r="K3324" s="15">
        <v>7307</v>
      </c>
      <c r="L3324" s="15">
        <v>7295</v>
      </c>
      <c r="M3324" s="15">
        <v>14602</v>
      </c>
    </row>
    <row r="3325" spans="1:13" ht="12.9" customHeight="1" x14ac:dyDescent="0.2">
      <c r="A3325" s="11" t="str">
        <f t="shared" si="63"/>
        <v>ROCKHAMPTON2011</v>
      </c>
      <c r="B3325" s="95" t="s">
        <v>54</v>
      </c>
      <c r="C3325" s="88">
        <v>2011</v>
      </c>
      <c r="D3325" s="89"/>
      <c r="E3325" s="15">
        <v>6333</v>
      </c>
      <c r="F3325" s="15">
        <v>6270</v>
      </c>
      <c r="G3325" s="15">
        <v>12603</v>
      </c>
      <c r="H3325" s="90">
        <v>0</v>
      </c>
      <c r="I3325" s="90">
        <v>0</v>
      </c>
      <c r="J3325" s="15">
        <v>0</v>
      </c>
      <c r="K3325" s="15">
        <v>6333</v>
      </c>
      <c r="L3325" s="15">
        <v>6270</v>
      </c>
      <c r="M3325" s="15">
        <v>12603</v>
      </c>
    </row>
    <row r="3326" spans="1:13" ht="12.9" customHeight="1" x14ac:dyDescent="0.2">
      <c r="A3326" s="11" t="str">
        <f t="shared" si="63"/>
        <v>ROCKHAMPTON2012</v>
      </c>
      <c r="B3326" s="3" t="s">
        <v>54</v>
      </c>
      <c r="C3326" s="12">
        <v>2012</v>
      </c>
      <c r="E3326" s="13">
        <v>6944</v>
      </c>
      <c r="F3326" s="13">
        <v>6721</v>
      </c>
      <c r="G3326" s="13">
        <v>13665</v>
      </c>
      <c r="H3326" s="13">
        <v>0</v>
      </c>
      <c r="I3326" s="13">
        <v>0</v>
      </c>
      <c r="J3326" s="13">
        <v>0</v>
      </c>
      <c r="K3326" s="15">
        <v>6944</v>
      </c>
      <c r="L3326" s="15">
        <v>6721</v>
      </c>
      <c r="M3326" s="15">
        <v>13665</v>
      </c>
    </row>
    <row r="3327" spans="1:13" ht="12.9" customHeight="1" x14ac:dyDescent="0.2">
      <c r="A3327" s="11" t="str">
        <f t="shared" si="63"/>
        <v>ROCKHAMPTON2013</v>
      </c>
      <c r="B3327" s="93" t="s">
        <v>54</v>
      </c>
      <c r="C3327" s="12">
        <v>2013</v>
      </c>
      <c r="E3327" s="94">
        <v>6973</v>
      </c>
      <c r="F3327" s="94">
        <v>6785</v>
      </c>
      <c r="G3327" s="94">
        <v>13758</v>
      </c>
      <c r="H3327" s="94">
        <v>0</v>
      </c>
      <c r="I3327" s="94">
        <v>0</v>
      </c>
      <c r="J3327" s="94">
        <v>0</v>
      </c>
      <c r="K3327" s="15">
        <v>6973</v>
      </c>
      <c r="L3327" s="15">
        <v>6785</v>
      </c>
      <c r="M3327" s="15">
        <v>13758</v>
      </c>
    </row>
    <row r="3328" spans="1:13" ht="12.9" customHeight="1" x14ac:dyDescent="0.2">
      <c r="A3328" s="11" t="str">
        <f t="shared" si="63"/>
        <v>ROCKHAMPTON2014</v>
      </c>
      <c r="B3328" s="95" t="s">
        <v>54</v>
      </c>
      <c r="C3328" s="88">
        <v>2014</v>
      </c>
      <c r="D3328" s="89"/>
      <c r="E3328" s="15">
        <v>6352</v>
      </c>
      <c r="F3328" s="15">
        <v>6151</v>
      </c>
      <c r="G3328" s="15">
        <v>12503</v>
      </c>
      <c r="H3328" s="90">
        <v>0</v>
      </c>
      <c r="I3328" s="90">
        <v>0</v>
      </c>
      <c r="J3328" s="15">
        <v>0</v>
      </c>
      <c r="K3328" s="15">
        <v>6352</v>
      </c>
      <c r="L3328" s="15">
        <v>6151</v>
      </c>
      <c r="M3328" s="15">
        <v>12503</v>
      </c>
    </row>
    <row r="3329" spans="1:13" ht="12.9" customHeight="1" x14ac:dyDescent="0.2">
      <c r="A3329" s="11" t="str">
        <f t="shared" si="63"/>
        <v>ROCKHAMPTON2015</v>
      </c>
      <c r="B3329" s="3" t="s">
        <v>54</v>
      </c>
      <c r="C3329" s="12">
        <v>2015</v>
      </c>
      <c r="E3329" s="13">
        <v>5672</v>
      </c>
      <c r="F3329" s="13">
        <v>5467</v>
      </c>
      <c r="G3329" s="13">
        <v>11139</v>
      </c>
      <c r="H3329" s="13">
        <v>0</v>
      </c>
      <c r="I3329" s="13">
        <v>0</v>
      </c>
      <c r="J3329" s="13">
        <v>0</v>
      </c>
      <c r="K3329" s="15">
        <v>5672</v>
      </c>
      <c r="L3329" s="15">
        <v>5467</v>
      </c>
      <c r="M3329" s="15">
        <v>11139</v>
      </c>
    </row>
    <row r="3330" spans="1:13" ht="12.9" customHeight="1" x14ac:dyDescent="0.2">
      <c r="A3330" s="11" t="str">
        <f t="shared" si="63"/>
        <v>ROCKHAMPTON2016</v>
      </c>
      <c r="B3330" s="93" t="s">
        <v>54</v>
      </c>
      <c r="C3330" s="88">
        <v>2016</v>
      </c>
      <c r="D3330" s="89"/>
      <c r="E3330" s="15">
        <v>5374</v>
      </c>
      <c r="F3330" s="15">
        <v>5162</v>
      </c>
      <c r="G3330" s="15">
        <v>10536</v>
      </c>
      <c r="H3330" s="15">
        <v>0</v>
      </c>
      <c r="I3330" s="15">
        <v>0</v>
      </c>
      <c r="J3330" s="15">
        <v>0</v>
      </c>
      <c r="K3330" s="15">
        <v>5374</v>
      </c>
      <c r="L3330" s="15">
        <v>5162</v>
      </c>
      <c r="M3330" s="15">
        <v>10536</v>
      </c>
    </row>
    <row r="3331" spans="1:13" ht="12.9" customHeight="1" x14ac:dyDescent="0.2">
      <c r="A3331" s="11" t="str">
        <f t="shared" si="63"/>
        <v>ROCKHAMPTON2017</v>
      </c>
      <c r="B3331" s="3" t="s">
        <v>54</v>
      </c>
      <c r="C3331" s="12">
        <v>2017</v>
      </c>
      <c r="E3331" s="13">
        <v>5023</v>
      </c>
      <c r="F3331" s="13">
        <v>4809</v>
      </c>
      <c r="G3331" s="13">
        <v>9832</v>
      </c>
      <c r="H3331" s="13">
        <v>0</v>
      </c>
      <c r="I3331" s="13">
        <v>0</v>
      </c>
      <c r="J3331" s="13">
        <v>0</v>
      </c>
      <c r="K3331" s="15">
        <v>5023</v>
      </c>
      <c r="L3331" s="15">
        <v>4809</v>
      </c>
      <c r="M3331" s="15">
        <v>9832</v>
      </c>
    </row>
    <row r="3332" spans="1:13" ht="12.9" customHeight="1" x14ac:dyDescent="0.2">
      <c r="A3332" s="11" t="str">
        <f t="shared" si="63"/>
        <v>ROCKHAMPTON2018</v>
      </c>
      <c r="B3332" s="3" t="s">
        <v>54</v>
      </c>
      <c r="C3332" s="12">
        <v>2018</v>
      </c>
      <c r="E3332" s="13">
        <v>4929</v>
      </c>
      <c r="F3332" s="13">
        <v>4778</v>
      </c>
      <c r="G3332" s="13">
        <v>9707</v>
      </c>
      <c r="H3332" s="13">
        <v>0</v>
      </c>
      <c r="I3332" s="13">
        <v>0</v>
      </c>
      <c r="J3332" s="13">
        <v>0</v>
      </c>
      <c r="K3332" s="15">
        <v>4929</v>
      </c>
      <c r="L3332" s="15">
        <v>4778</v>
      </c>
      <c r="M3332" s="15">
        <v>9707</v>
      </c>
    </row>
    <row r="3333" spans="1:13" ht="12.9" customHeight="1" x14ac:dyDescent="0.2">
      <c r="A3333" s="11" t="str">
        <f t="shared" si="63"/>
        <v>ROCKHAMPTON2019</v>
      </c>
      <c r="B3333" s="3" t="s">
        <v>54</v>
      </c>
      <c r="C3333" s="12">
        <v>2019</v>
      </c>
      <c r="E3333" s="13">
        <v>4713</v>
      </c>
      <c r="F3333" s="13">
        <v>4658</v>
      </c>
      <c r="G3333" s="13">
        <v>9371</v>
      </c>
      <c r="H3333" s="13">
        <v>0</v>
      </c>
      <c r="I3333" s="13">
        <v>0</v>
      </c>
      <c r="J3333" s="13">
        <v>0</v>
      </c>
      <c r="K3333" s="15">
        <v>4713</v>
      </c>
      <c r="L3333" s="15">
        <v>4658</v>
      </c>
      <c r="M3333" s="15">
        <v>9371</v>
      </c>
    </row>
    <row r="3334" spans="1:13" ht="12.9" customHeight="1" x14ac:dyDescent="0.2">
      <c r="A3334" s="11" t="str">
        <f t="shared" si="63"/>
        <v>ROCKHAMPTON2020</v>
      </c>
      <c r="B3334" s="3" t="s">
        <v>54</v>
      </c>
      <c r="C3334" s="12">
        <v>2020</v>
      </c>
      <c r="E3334" s="13">
        <v>2794</v>
      </c>
      <c r="F3334" s="13">
        <v>2735</v>
      </c>
      <c r="G3334" s="13">
        <v>5529</v>
      </c>
      <c r="H3334" s="13">
        <v>0</v>
      </c>
      <c r="I3334" s="13">
        <v>0</v>
      </c>
      <c r="J3334" s="13">
        <v>0</v>
      </c>
      <c r="K3334" s="15">
        <v>2794</v>
      </c>
      <c r="L3334" s="15">
        <v>2735</v>
      </c>
      <c r="M3334" s="15">
        <v>5529</v>
      </c>
    </row>
    <row r="3335" spans="1:13" ht="12.9" customHeight="1" x14ac:dyDescent="0.2">
      <c r="A3335" s="11" t="str">
        <f t="shared" si="63"/>
        <v>ROCKHAMPTON2021</v>
      </c>
      <c r="B3335" s="3" t="s">
        <v>54</v>
      </c>
      <c r="C3335" s="12">
        <v>2021</v>
      </c>
      <c r="E3335" s="13">
        <v>3742</v>
      </c>
      <c r="F3335" s="13">
        <v>3721</v>
      </c>
      <c r="G3335" s="13">
        <v>7463</v>
      </c>
      <c r="H3335" s="13">
        <v>0</v>
      </c>
      <c r="I3335" s="13">
        <v>0</v>
      </c>
      <c r="J3335" s="13">
        <v>0</v>
      </c>
      <c r="K3335" s="15">
        <v>3742</v>
      </c>
      <c r="L3335" s="15">
        <v>3721</v>
      </c>
      <c r="M3335" s="15">
        <v>7463</v>
      </c>
    </row>
    <row r="3336" spans="1:13" ht="12.9" customHeight="1" x14ac:dyDescent="0.2">
      <c r="A3336" s="11" t="str">
        <f t="shared" si="63"/>
        <v>ROCKHAMPTON2022</v>
      </c>
      <c r="B3336" s="95" t="s">
        <v>54</v>
      </c>
      <c r="C3336" s="88">
        <v>2022</v>
      </c>
      <c r="D3336" s="89"/>
      <c r="E3336" s="15">
        <v>3831</v>
      </c>
      <c r="F3336" s="15">
        <v>3856</v>
      </c>
      <c r="G3336" s="15">
        <v>7687</v>
      </c>
      <c r="H3336" s="90">
        <v>0</v>
      </c>
      <c r="I3336" s="90">
        <v>0</v>
      </c>
      <c r="J3336" s="15">
        <v>0</v>
      </c>
      <c r="K3336" s="15">
        <v>3831</v>
      </c>
      <c r="L3336" s="15">
        <v>3856</v>
      </c>
      <c r="M3336" s="15">
        <v>7687</v>
      </c>
    </row>
    <row r="3337" spans="1:13" ht="12.9" customHeight="1" x14ac:dyDescent="0.2">
      <c r="A3337" s="11" t="str">
        <f t="shared" si="63"/>
        <v>ROCKHAMPTON2023</v>
      </c>
      <c r="B3337" s="93" t="s">
        <v>54</v>
      </c>
      <c r="C3337" s="88">
        <v>2023</v>
      </c>
      <c r="D3337" s="89"/>
      <c r="E3337" s="15">
        <v>4900</v>
      </c>
      <c r="F3337" s="15">
        <v>5033</v>
      </c>
      <c r="G3337" s="15">
        <v>9933</v>
      </c>
      <c r="H3337" s="15">
        <v>0</v>
      </c>
      <c r="I3337" s="15">
        <v>0</v>
      </c>
      <c r="J3337" s="15">
        <v>0</v>
      </c>
      <c r="K3337" s="15">
        <v>4900</v>
      </c>
      <c r="L3337" s="15">
        <v>5033</v>
      </c>
      <c r="M3337" s="15">
        <v>9933</v>
      </c>
    </row>
    <row r="3338" spans="1:13" ht="12.9" customHeight="1" x14ac:dyDescent="0.2">
      <c r="A3338" s="11" t="str">
        <f t="shared" si="63"/>
        <v>ROCKHAMPTON2024</v>
      </c>
      <c r="B3338" s="3" t="s">
        <v>54</v>
      </c>
      <c r="C3338" s="12">
        <v>2024</v>
      </c>
      <c r="E3338" s="13">
        <v>4901</v>
      </c>
      <c r="F3338" s="13">
        <v>4879</v>
      </c>
      <c r="G3338" s="13">
        <v>9780</v>
      </c>
      <c r="H3338" s="13">
        <v>0</v>
      </c>
      <c r="I3338" s="13">
        <v>0</v>
      </c>
      <c r="J3338" s="13">
        <v>0</v>
      </c>
      <c r="K3338" s="15">
        <v>4901</v>
      </c>
      <c r="L3338" s="15">
        <v>4879</v>
      </c>
      <c r="M3338" s="15">
        <v>9780</v>
      </c>
    </row>
    <row r="3339" spans="1:13" ht="12.9" customHeight="1" x14ac:dyDescent="0.2">
      <c r="A3339" s="11" t="str">
        <f t="shared" si="63"/>
        <v>ROMA1985</v>
      </c>
      <c r="B3339" s="93" t="s">
        <v>53</v>
      </c>
      <c r="C3339" s="88">
        <v>1985</v>
      </c>
      <c r="D3339" s="89"/>
      <c r="E3339" s="15">
        <v>618</v>
      </c>
      <c r="F3339" s="15">
        <v>595</v>
      </c>
      <c r="G3339" s="15">
        <v>1213</v>
      </c>
      <c r="H3339" s="15">
        <v>0</v>
      </c>
      <c r="I3339" s="15">
        <v>0</v>
      </c>
      <c r="J3339" s="15">
        <v>0</v>
      </c>
      <c r="K3339" s="15">
        <v>618</v>
      </c>
      <c r="L3339" s="15">
        <v>595</v>
      </c>
      <c r="M3339" s="15">
        <v>1213</v>
      </c>
    </row>
    <row r="3340" spans="1:13" ht="12.9" customHeight="1" x14ac:dyDescent="0.2">
      <c r="A3340" s="11" t="str">
        <f t="shared" si="63"/>
        <v>ROMA1986</v>
      </c>
      <c r="B3340" s="3" t="s">
        <v>53</v>
      </c>
      <c r="C3340" s="12">
        <v>1986</v>
      </c>
      <c r="E3340" s="13">
        <v>522</v>
      </c>
      <c r="F3340" s="13">
        <v>522</v>
      </c>
      <c r="G3340" s="13">
        <v>1044</v>
      </c>
      <c r="H3340" s="13">
        <v>0</v>
      </c>
      <c r="I3340" s="13">
        <v>0</v>
      </c>
      <c r="J3340" s="13">
        <v>0</v>
      </c>
      <c r="K3340" s="15">
        <v>522</v>
      </c>
      <c r="L3340" s="15">
        <v>522</v>
      </c>
      <c r="M3340" s="15">
        <v>1044</v>
      </c>
    </row>
    <row r="3341" spans="1:13" ht="12.9" customHeight="1" x14ac:dyDescent="0.2">
      <c r="A3341" s="11" t="str">
        <f t="shared" si="63"/>
        <v>ROMA1987</v>
      </c>
      <c r="B3341" s="91" t="s">
        <v>53</v>
      </c>
      <c r="C3341" s="16">
        <v>1987</v>
      </c>
      <c r="D3341" s="89"/>
      <c r="E3341" s="92">
        <v>267</v>
      </c>
      <c r="F3341" s="92">
        <v>267</v>
      </c>
      <c r="G3341" s="92">
        <v>534</v>
      </c>
      <c r="H3341" s="92">
        <v>0</v>
      </c>
      <c r="I3341" s="92">
        <v>0</v>
      </c>
      <c r="J3341" s="92">
        <v>0</v>
      </c>
      <c r="K3341" s="15">
        <v>267</v>
      </c>
      <c r="L3341" s="15">
        <v>267</v>
      </c>
      <c r="M3341" s="15">
        <v>534</v>
      </c>
    </row>
    <row r="3342" spans="1:13" ht="12.9" customHeight="1" x14ac:dyDescent="0.2">
      <c r="A3342" s="11" t="str">
        <f t="shared" si="63"/>
        <v>ROMA1991</v>
      </c>
      <c r="B3342" s="3" t="s">
        <v>53</v>
      </c>
      <c r="C3342" s="12">
        <v>1991</v>
      </c>
      <c r="E3342" s="13">
        <v>563</v>
      </c>
      <c r="F3342" s="13">
        <v>563</v>
      </c>
      <c r="G3342" s="13">
        <v>1126</v>
      </c>
      <c r="H3342" s="13">
        <v>0</v>
      </c>
      <c r="I3342" s="13">
        <v>0</v>
      </c>
      <c r="J3342" s="13">
        <v>0</v>
      </c>
      <c r="K3342" s="15">
        <v>563</v>
      </c>
      <c r="L3342" s="15">
        <v>563</v>
      </c>
      <c r="M3342" s="15">
        <v>1126</v>
      </c>
    </row>
    <row r="3343" spans="1:13" ht="12.9" customHeight="1" x14ac:dyDescent="0.2">
      <c r="A3343" s="11" t="str">
        <f t="shared" si="63"/>
        <v>ROMA1992</v>
      </c>
      <c r="B3343" s="3" t="s">
        <v>53</v>
      </c>
      <c r="C3343" s="12">
        <v>1992</v>
      </c>
      <c r="E3343" s="13">
        <v>681</v>
      </c>
      <c r="F3343" s="13">
        <v>681</v>
      </c>
      <c r="G3343" s="13">
        <v>1362</v>
      </c>
      <c r="H3343" s="13">
        <v>0</v>
      </c>
      <c r="I3343" s="13">
        <v>0</v>
      </c>
      <c r="J3343" s="13">
        <v>0</v>
      </c>
      <c r="K3343" s="15">
        <v>681</v>
      </c>
      <c r="L3343" s="15">
        <v>681</v>
      </c>
      <c r="M3343" s="15">
        <v>1362</v>
      </c>
    </row>
    <row r="3344" spans="1:13" ht="12.9" customHeight="1" x14ac:dyDescent="0.2">
      <c r="A3344" s="11" t="str">
        <f t="shared" si="63"/>
        <v>ROMA1993</v>
      </c>
      <c r="B3344" s="3" t="s">
        <v>53</v>
      </c>
      <c r="C3344" s="12">
        <v>1993</v>
      </c>
      <c r="E3344" s="13">
        <v>728</v>
      </c>
      <c r="F3344" s="13">
        <v>729</v>
      </c>
      <c r="G3344" s="13">
        <v>1457</v>
      </c>
      <c r="H3344" s="13">
        <v>0</v>
      </c>
      <c r="I3344" s="13">
        <v>0</v>
      </c>
      <c r="J3344" s="13">
        <v>0</v>
      </c>
      <c r="K3344" s="15">
        <v>728</v>
      </c>
      <c r="L3344" s="15">
        <v>729</v>
      </c>
      <c r="M3344" s="15">
        <v>1457</v>
      </c>
    </row>
    <row r="3345" spans="1:13" ht="12.9" customHeight="1" x14ac:dyDescent="0.2">
      <c r="A3345" s="11" t="str">
        <f t="shared" si="63"/>
        <v>ROMA1994</v>
      </c>
      <c r="B3345" s="3" t="s">
        <v>53</v>
      </c>
      <c r="C3345" s="12">
        <v>1994</v>
      </c>
      <c r="E3345" s="13">
        <v>758</v>
      </c>
      <c r="F3345" s="13">
        <v>758</v>
      </c>
      <c r="G3345" s="13">
        <v>1516</v>
      </c>
      <c r="H3345" s="13">
        <v>0</v>
      </c>
      <c r="I3345" s="13">
        <v>0</v>
      </c>
      <c r="J3345" s="13">
        <v>0</v>
      </c>
      <c r="K3345" s="15">
        <v>758</v>
      </c>
      <c r="L3345" s="15">
        <v>758</v>
      </c>
      <c r="M3345" s="15">
        <v>1516</v>
      </c>
    </row>
    <row r="3346" spans="1:13" ht="12.9" customHeight="1" x14ac:dyDescent="0.2">
      <c r="A3346" s="11" t="str">
        <f t="shared" si="63"/>
        <v>ROMA1995</v>
      </c>
      <c r="B3346" s="95" t="s">
        <v>53</v>
      </c>
      <c r="C3346" s="88">
        <v>1995</v>
      </c>
      <c r="D3346" s="89"/>
      <c r="E3346" s="15">
        <v>817</v>
      </c>
      <c r="F3346" s="15">
        <v>821</v>
      </c>
      <c r="G3346" s="15">
        <v>1638</v>
      </c>
      <c r="H3346" s="90">
        <v>0</v>
      </c>
      <c r="I3346" s="90">
        <v>0</v>
      </c>
      <c r="J3346" s="15">
        <v>0</v>
      </c>
      <c r="K3346" s="15">
        <v>817</v>
      </c>
      <c r="L3346" s="15">
        <v>821</v>
      </c>
      <c r="M3346" s="15">
        <v>1638</v>
      </c>
    </row>
    <row r="3347" spans="1:13" ht="12.9" customHeight="1" x14ac:dyDescent="0.2">
      <c r="A3347" s="11" t="str">
        <f t="shared" si="63"/>
        <v>ROMA1996</v>
      </c>
      <c r="B3347" s="95" t="s">
        <v>53</v>
      </c>
      <c r="C3347" s="88">
        <v>1996</v>
      </c>
      <c r="D3347" s="89"/>
      <c r="E3347" s="15">
        <v>823</v>
      </c>
      <c r="F3347" s="15">
        <v>821</v>
      </c>
      <c r="G3347" s="15">
        <v>1644</v>
      </c>
      <c r="H3347" s="90">
        <v>0</v>
      </c>
      <c r="I3347" s="90">
        <v>0</v>
      </c>
      <c r="J3347" s="15">
        <v>0</v>
      </c>
      <c r="K3347" s="15">
        <v>823</v>
      </c>
      <c r="L3347" s="15">
        <v>821</v>
      </c>
      <c r="M3347" s="15">
        <v>1644</v>
      </c>
    </row>
    <row r="3348" spans="1:13" ht="12.9" customHeight="1" x14ac:dyDescent="0.2">
      <c r="A3348" s="11" t="str">
        <f t="shared" si="63"/>
        <v>ROMA1997</v>
      </c>
      <c r="B3348" s="93" t="s">
        <v>53</v>
      </c>
      <c r="C3348" s="88">
        <v>1997</v>
      </c>
      <c r="D3348" s="89"/>
      <c r="E3348" s="15">
        <v>868</v>
      </c>
      <c r="F3348" s="15">
        <v>868</v>
      </c>
      <c r="G3348" s="15">
        <v>1736</v>
      </c>
      <c r="H3348" s="15">
        <v>0</v>
      </c>
      <c r="I3348" s="15">
        <v>0</v>
      </c>
      <c r="J3348" s="15">
        <v>0</v>
      </c>
      <c r="K3348" s="15">
        <v>868</v>
      </c>
      <c r="L3348" s="15">
        <v>868</v>
      </c>
      <c r="M3348" s="15">
        <v>1736</v>
      </c>
    </row>
    <row r="3349" spans="1:13" ht="12.9" customHeight="1" x14ac:dyDescent="0.2">
      <c r="A3349" s="11" t="str">
        <f t="shared" si="63"/>
        <v>ROMA1998</v>
      </c>
      <c r="B3349" s="93" t="s">
        <v>53</v>
      </c>
      <c r="C3349" s="88">
        <v>1998</v>
      </c>
      <c r="D3349" s="89"/>
      <c r="E3349" s="15">
        <v>879</v>
      </c>
      <c r="F3349" s="15">
        <v>879</v>
      </c>
      <c r="G3349" s="15">
        <v>1758</v>
      </c>
      <c r="H3349" s="15">
        <v>0</v>
      </c>
      <c r="I3349" s="15">
        <v>0</v>
      </c>
      <c r="J3349" s="15">
        <v>0</v>
      </c>
      <c r="K3349" s="15">
        <v>879</v>
      </c>
      <c r="L3349" s="15">
        <v>879</v>
      </c>
      <c r="M3349" s="15">
        <v>1758</v>
      </c>
    </row>
    <row r="3350" spans="1:13" ht="12.9" customHeight="1" x14ac:dyDescent="0.2">
      <c r="A3350" s="11" t="str">
        <f t="shared" si="63"/>
        <v>ROMA1999</v>
      </c>
      <c r="B3350" s="95" t="s">
        <v>53</v>
      </c>
      <c r="C3350" s="88">
        <v>1999</v>
      </c>
      <c r="D3350" s="89"/>
      <c r="E3350" s="15">
        <v>868</v>
      </c>
      <c r="F3350" s="15">
        <v>868</v>
      </c>
      <c r="G3350" s="15">
        <v>1736</v>
      </c>
      <c r="H3350" s="90">
        <v>0</v>
      </c>
      <c r="I3350" s="90">
        <v>0</v>
      </c>
      <c r="J3350" s="15">
        <v>0</v>
      </c>
      <c r="K3350" s="15">
        <v>868</v>
      </c>
      <c r="L3350" s="15">
        <v>868</v>
      </c>
      <c r="M3350" s="15">
        <v>1736</v>
      </c>
    </row>
    <row r="3351" spans="1:13" ht="12.9" customHeight="1" x14ac:dyDescent="0.2">
      <c r="A3351" s="11" t="str">
        <f t="shared" si="63"/>
        <v>ROMA2000</v>
      </c>
      <c r="B3351" s="95" t="s">
        <v>53</v>
      </c>
      <c r="C3351" s="88">
        <v>2000</v>
      </c>
      <c r="D3351" s="89"/>
      <c r="E3351" s="15">
        <v>859</v>
      </c>
      <c r="F3351" s="15">
        <v>852</v>
      </c>
      <c r="G3351" s="15">
        <v>1711</v>
      </c>
      <c r="H3351" s="90">
        <v>0</v>
      </c>
      <c r="I3351" s="90">
        <v>0</v>
      </c>
      <c r="J3351" s="15">
        <v>0</v>
      </c>
      <c r="K3351" s="15">
        <v>859</v>
      </c>
      <c r="L3351" s="15">
        <v>852</v>
      </c>
      <c r="M3351" s="15">
        <v>1711</v>
      </c>
    </row>
    <row r="3352" spans="1:13" ht="12.9" customHeight="1" x14ac:dyDescent="0.2">
      <c r="A3352" s="11" t="str">
        <f t="shared" si="63"/>
        <v>ROMA2001</v>
      </c>
      <c r="B3352" s="93" t="s">
        <v>53</v>
      </c>
      <c r="C3352" s="88">
        <v>2001</v>
      </c>
      <c r="D3352" s="89"/>
      <c r="E3352" s="15">
        <v>822</v>
      </c>
      <c r="F3352" s="15">
        <v>830</v>
      </c>
      <c r="G3352" s="15">
        <v>1652</v>
      </c>
      <c r="H3352" s="15">
        <v>0</v>
      </c>
      <c r="I3352" s="15">
        <v>0</v>
      </c>
      <c r="J3352" s="15">
        <v>0</v>
      </c>
      <c r="K3352" s="15">
        <v>822</v>
      </c>
      <c r="L3352" s="15">
        <v>830</v>
      </c>
      <c r="M3352" s="15">
        <v>1652</v>
      </c>
    </row>
    <row r="3353" spans="1:13" ht="12.9" customHeight="1" x14ac:dyDescent="0.2">
      <c r="A3353" s="11" t="str">
        <f t="shared" si="63"/>
        <v>ROMA2002</v>
      </c>
      <c r="B3353" s="93" t="s">
        <v>53</v>
      </c>
      <c r="C3353" s="88">
        <v>2002</v>
      </c>
      <c r="D3353" s="89"/>
      <c r="E3353" s="15">
        <v>768</v>
      </c>
      <c r="F3353" s="15">
        <v>768</v>
      </c>
      <c r="G3353" s="15">
        <v>1536</v>
      </c>
      <c r="H3353" s="15">
        <v>0</v>
      </c>
      <c r="I3353" s="15">
        <v>0</v>
      </c>
      <c r="J3353" s="15">
        <v>0</v>
      </c>
      <c r="K3353" s="15">
        <v>768</v>
      </c>
      <c r="L3353" s="15">
        <v>768</v>
      </c>
      <c r="M3353" s="15">
        <v>1536</v>
      </c>
    </row>
    <row r="3354" spans="1:13" ht="12.9" customHeight="1" x14ac:dyDescent="0.2">
      <c r="A3354" s="11" t="str">
        <f t="shared" si="63"/>
        <v>ROMA2003</v>
      </c>
      <c r="B3354" s="93" t="s">
        <v>53</v>
      </c>
      <c r="C3354" s="88">
        <v>2003</v>
      </c>
      <c r="D3354" s="89"/>
      <c r="E3354" s="15">
        <v>716</v>
      </c>
      <c r="F3354" s="15">
        <v>717</v>
      </c>
      <c r="G3354" s="15">
        <v>1433</v>
      </c>
      <c r="H3354" s="15">
        <v>0</v>
      </c>
      <c r="I3354" s="15">
        <v>0</v>
      </c>
      <c r="J3354" s="15">
        <v>0</v>
      </c>
      <c r="K3354" s="15">
        <v>716</v>
      </c>
      <c r="L3354" s="15">
        <v>717</v>
      </c>
      <c r="M3354" s="15">
        <v>1433</v>
      </c>
    </row>
    <row r="3355" spans="1:13" ht="12.9" customHeight="1" x14ac:dyDescent="0.2">
      <c r="A3355" s="11" t="str">
        <f t="shared" si="63"/>
        <v>ROMA2004</v>
      </c>
      <c r="B3355" s="3" t="s">
        <v>53</v>
      </c>
      <c r="C3355" s="12">
        <v>2004</v>
      </c>
      <c r="E3355" s="13">
        <v>743</v>
      </c>
      <c r="F3355" s="13">
        <v>744</v>
      </c>
      <c r="G3355" s="13">
        <v>1487</v>
      </c>
      <c r="H3355" s="13">
        <v>0</v>
      </c>
      <c r="I3355" s="13">
        <v>0</v>
      </c>
      <c r="J3355" s="13">
        <v>0</v>
      </c>
      <c r="K3355" s="15">
        <v>743</v>
      </c>
      <c r="L3355" s="15">
        <v>744</v>
      </c>
      <c r="M3355" s="15">
        <v>1487</v>
      </c>
    </row>
    <row r="3356" spans="1:13" ht="12.9" customHeight="1" x14ac:dyDescent="0.2">
      <c r="A3356" s="11" t="str">
        <f t="shared" si="63"/>
        <v>ROMA2005</v>
      </c>
      <c r="B3356" s="93" t="s">
        <v>53</v>
      </c>
      <c r="C3356" s="88">
        <v>2005</v>
      </c>
      <c r="D3356" s="89"/>
      <c r="E3356" s="15">
        <v>759</v>
      </c>
      <c r="F3356" s="15">
        <v>763</v>
      </c>
      <c r="G3356" s="15">
        <v>1522</v>
      </c>
      <c r="H3356" s="15">
        <v>0</v>
      </c>
      <c r="I3356" s="15">
        <v>0</v>
      </c>
      <c r="J3356" s="15">
        <v>0</v>
      </c>
      <c r="K3356" s="15">
        <v>759</v>
      </c>
      <c r="L3356" s="15">
        <v>763</v>
      </c>
      <c r="M3356" s="15">
        <v>1522</v>
      </c>
    </row>
    <row r="3357" spans="1:13" ht="12.9" customHeight="1" x14ac:dyDescent="0.2">
      <c r="A3357" s="11" t="str">
        <f t="shared" si="63"/>
        <v>ROMA2006</v>
      </c>
      <c r="B3357" s="3" t="s">
        <v>53</v>
      </c>
      <c r="C3357" s="12">
        <v>2006</v>
      </c>
      <c r="E3357" s="13">
        <v>778</v>
      </c>
      <c r="F3357" s="13">
        <v>778</v>
      </c>
      <c r="G3357" s="13">
        <v>1556</v>
      </c>
      <c r="H3357" s="13">
        <v>0</v>
      </c>
      <c r="I3357" s="13">
        <v>0</v>
      </c>
      <c r="J3357" s="13">
        <v>0</v>
      </c>
      <c r="K3357" s="15">
        <v>778</v>
      </c>
      <c r="L3357" s="15">
        <v>778</v>
      </c>
      <c r="M3357" s="15">
        <v>1556</v>
      </c>
    </row>
    <row r="3358" spans="1:13" ht="12.9" customHeight="1" x14ac:dyDescent="0.2">
      <c r="A3358" s="11" t="str">
        <f t="shared" si="63"/>
        <v>ROMA2007</v>
      </c>
      <c r="B3358" s="93" t="s">
        <v>53</v>
      </c>
      <c r="C3358" s="88">
        <v>2007</v>
      </c>
      <c r="D3358" s="89"/>
      <c r="E3358" s="15">
        <v>881</v>
      </c>
      <c r="F3358" s="15">
        <v>880</v>
      </c>
      <c r="G3358" s="15">
        <v>1761</v>
      </c>
      <c r="H3358" s="15">
        <v>0</v>
      </c>
      <c r="I3358" s="15">
        <v>0</v>
      </c>
      <c r="J3358" s="15">
        <v>0</v>
      </c>
      <c r="K3358" s="15">
        <v>881</v>
      </c>
      <c r="L3358" s="15">
        <v>880</v>
      </c>
      <c r="M3358" s="15">
        <v>1761</v>
      </c>
    </row>
    <row r="3359" spans="1:13" ht="12.9" customHeight="1" x14ac:dyDescent="0.2">
      <c r="A3359" s="11" t="str">
        <f t="shared" si="63"/>
        <v>ROMA2008</v>
      </c>
      <c r="B3359" s="3" t="s">
        <v>53</v>
      </c>
      <c r="C3359" s="12">
        <v>2008</v>
      </c>
      <c r="E3359" s="13">
        <v>840</v>
      </c>
      <c r="F3359" s="13">
        <v>841</v>
      </c>
      <c r="G3359" s="13">
        <v>1681</v>
      </c>
      <c r="H3359" s="13">
        <v>0</v>
      </c>
      <c r="I3359" s="13">
        <v>0</v>
      </c>
      <c r="J3359" s="13">
        <v>0</v>
      </c>
      <c r="K3359" s="15">
        <v>840</v>
      </c>
      <c r="L3359" s="15">
        <v>841</v>
      </c>
      <c r="M3359" s="15">
        <v>1681</v>
      </c>
    </row>
    <row r="3360" spans="1:13" ht="12.9" customHeight="1" x14ac:dyDescent="0.2">
      <c r="A3360" s="11" t="str">
        <f t="shared" si="63"/>
        <v>ROMA2009</v>
      </c>
      <c r="B3360" s="95" t="s">
        <v>53</v>
      </c>
      <c r="C3360" s="88">
        <v>2009</v>
      </c>
      <c r="D3360" s="89"/>
      <c r="E3360" s="15">
        <v>994</v>
      </c>
      <c r="F3360" s="15">
        <v>994</v>
      </c>
      <c r="G3360" s="15">
        <v>1988</v>
      </c>
      <c r="H3360" s="90">
        <v>0</v>
      </c>
      <c r="I3360" s="90">
        <v>0</v>
      </c>
      <c r="J3360" s="15">
        <v>0</v>
      </c>
      <c r="K3360" s="15">
        <v>994</v>
      </c>
      <c r="L3360" s="15">
        <v>994</v>
      </c>
      <c r="M3360" s="15">
        <v>1988</v>
      </c>
    </row>
    <row r="3361" spans="1:13" ht="12.9" customHeight="1" x14ac:dyDescent="0.2">
      <c r="A3361" s="11" t="str">
        <f t="shared" si="63"/>
        <v>ROMA2010</v>
      </c>
      <c r="B3361" s="95" t="s">
        <v>53</v>
      </c>
      <c r="C3361" s="88">
        <v>2010</v>
      </c>
      <c r="D3361" s="89"/>
      <c r="E3361" s="15">
        <v>1056</v>
      </c>
      <c r="F3361" s="15">
        <v>1056</v>
      </c>
      <c r="G3361" s="15">
        <v>2112</v>
      </c>
      <c r="H3361" s="90">
        <v>0</v>
      </c>
      <c r="I3361" s="90">
        <v>0</v>
      </c>
      <c r="J3361" s="15">
        <v>0</v>
      </c>
      <c r="K3361" s="15">
        <v>1056</v>
      </c>
      <c r="L3361" s="15">
        <v>1056</v>
      </c>
      <c r="M3361" s="15">
        <v>2112</v>
      </c>
    </row>
    <row r="3362" spans="1:13" ht="12.9" customHeight="1" x14ac:dyDescent="0.2">
      <c r="A3362" s="11" t="str">
        <f t="shared" si="63"/>
        <v>ROMA2011</v>
      </c>
      <c r="B3362" s="3" t="s">
        <v>53</v>
      </c>
      <c r="C3362" s="12">
        <v>2011</v>
      </c>
      <c r="E3362" s="13">
        <v>1480</v>
      </c>
      <c r="F3362" s="13">
        <v>1642</v>
      </c>
      <c r="G3362" s="13">
        <v>3122</v>
      </c>
      <c r="H3362" s="13">
        <v>0</v>
      </c>
      <c r="I3362" s="13">
        <v>0</v>
      </c>
      <c r="J3362" s="13">
        <v>0</v>
      </c>
      <c r="K3362" s="15">
        <v>1480</v>
      </c>
      <c r="L3362" s="15">
        <v>1642</v>
      </c>
      <c r="M3362" s="15">
        <v>3122</v>
      </c>
    </row>
    <row r="3363" spans="1:13" ht="12.9" customHeight="1" x14ac:dyDescent="0.2">
      <c r="A3363" s="11" t="str">
        <f t="shared" ref="A3363:A3426" si="64">CONCATENATE(B3363,C3363)</f>
        <v>ROMA2012</v>
      </c>
      <c r="B3363" s="95" t="s">
        <v>53</v>
      </c>
      <c r="C3363" s="88">
        <v>2012</v>
      </c>
      <c r="D3363" s="89"/>
      <c r="E3363" s="15">
        <v>2005</v>
      </c>
      <c r="F3363" s="15">
        <v>2006</v>
      </c>
      <c r="G3363" s="15">
        <v>4011</v>
      </c>
      <c r="H3363" s="90">
        <v>0</v>
      </c>
      <c r="I3363" s="90">
        <v>0</v>
      </c>
      <c r="J3363" s="15">
        <v>0</v>
      </c>
      <c r="K3363" s="15">
        <v>2005</v>
      </c>
      <c r="L3363" s="15">
        <v>2006</v>
      </c>
      <c r="M3363" s="15">
        <v>4011</v>
      </c>
    </row>
    <row r="3364" spans="1:13" ht="12.9" customHeight="1" x14ac:dyDescent="0.2">
      <c r="A3364" s="11" t="str">
        <f t="shared" si="64"/>
        <v>ROMA2013</v>
      </c>
      <c r="B3364" s="3" t="s">
        <v>53</v>
      </c>
      <c r="C3364" s="12">
        <v>2013</v>
      </c>
      <c r="E3364" s="13">
        <v>2839</v>
      </c>
      <c r="F3364" s="13">
        <v>2839</v>
      </c>
      <c r="G3364" s="13">
        <v>5678</v>
      </c>
      <c r="H3364" s="13">
        <v>0</v>
      </c>
      <c r="I3364" s="13">
        <v>0</v>
      </c>
      <c r="J3364" s="13">
        <v>0</v>
      </c>
      <c r="K3364" s="15">
        <v>2839</v>
      </c>
      <c r="L3364" s="15">
        <v>2839</v>
      </c>
      <c r="M3364" s="15">
        <v>5678</v>
      </c>
    </row>
    <row r="3365" spans="1:13" ht="12.9" customHeight="1" x14ac:dyDescent="0.2">
      <c r="A3365" s="11" t="str">
        <f t="shared" si="64"/>
        <v>ROMA2014</v>
      </c>
      <c r="B3365" s="93" t="s">
        <v>53</v>
      </c>
      <c r="C3365" s="88">
        <v>2014</v>
      </c>
      <c r="D3365" s="89"/>
      <c r="E3365" s="15">
        <v>3171</v>
      </c>
      <c r="F3365" s="15">
        <v>3199</v>
      </c>
      <c r="G3365" s="15">
        <v>6370</v>
      </c>
      <c r="H3365" s="15">
        <v>0</v>
      </c>
      <c r="I3365" s="15">
        <v>0</v>
      </c>
      <c r="J3365" s="15">
        <v>0</v>
      </c>
      <c r="K3365" s="15">
        <v>3171</v>
      </c>
      <c r="L3365" s="15">
        <v>3199</v>
      </c>
      <c r="M3365" s="15">
        <v>6370</v>
      </c>
    </row>
    <row r="3366" spans="1:13" ht="12.9" customHeight="1" x14ac:dyDescent="0.2">
      <c r="A3366" s="11" t="str">
        <f t="shared" si="64"/>
        <v>ROMA2015</v>
      </c>
      <c r="B3366" s="93" t="s">
        <v>53</v>
      </c>
      <c r="C3366" s="88">
        <v>2015</v>
      </c>
      <c r="D3366" s="89"/>
      <c r="E3366" s="15">
        <v>2221</v>
      </c>
      <c r="F3366" s="15">
        <v>2281</v>
      </c>
      <c r="G3366" s="15">
        <v>4502</v>
      </c>
      <c r="H3366" s="15">
        <v>0</v>
      </c>
      <c r="I3366" s="15">
        <v>0</v>
      </c>
      <c r="J3366" s="15">
        <v>0</v>
      </c>
      <c r="K3366" s="15">
        <v>2221</v>
      </c>
      <c r="L3366" s="15">
        <v>2281</v>
      </c>
      <c r="M3366" s="15">
        <v>4502</v>
      </c>
    </row>
    <row r="3367" spans="1:13" ht="12.9" customHeight="1" x14ac:dyDescent="0.2">
      <c r="A3367" s="11" t="str">
        <f t="shared" si="64"/>
        <v>ROMA2016</v>
      </c>
      <c r="B3367" s="95" t="s">
        <v>53</v>
      </c>
      <c r="C3367" s="88">
        <v>2016</v>
      </c>
      <c r="D3367" s="89"/>
      <c r="E3367" s="15">
        <v>1204</v>
      </c>
      <c r="F3367" s="15">
        <v>1200</v>
      </c>
      <c r="G3367" s="15">
        <v>2404</v>
      </c>
      <c r="H3367" s="90">
        <v>0</v>
      </c>
      <c r="I3367" s="90">
        <v>0</v>
      </c>
      <c r="J3367" s="15">
        <v>0</v>
      </c>
      <c r="K3367" s="15">
        <v>1204</v>
      </c>
      <c r="L3367" s="15">
        <v>1200</v>
      </c>
      <c r="M3367" s="15">
        <v>2404</v>
      </c>
    </row>
    <row r="3368" spans="1:13" ht="12.9" customHeight="1" x14ac:dyDescent="0.2">
      <c r="A3368" s="11" t="str">
        <f t="shared" si="64"/>
        <v>ROMA2017</v>
      </c>
      <c r="B3368" s="91" t="s">
        <v>53</v>
      </c>
      <c r="C3368" s="16">
        <v>2017</v>
      </c>
      <c r="D3368" s="89"/>
      <c r="E3368" s="92">
        <v>1050</v>
      </c>
      <c r="F3368" s="92">
        <v>1048</v>
      </c>
      <c r="G3368" s="92">
        <v>2098</v>
      </c>
      <c r="H3368" s="92">
        <v>0</v>
      </c>
      <c r="I3368" s="92">
        <v>0</v>
      </c>
      <c r="J3368" s="92">
        <v>0</v>
      </c>
      <c r="K3368" s="15">
        <v>1050</v>
      </c>
      <c r="L3368" s="15">
        <v>1048</v>
      </c>
      <c r="M3368" s="15">
        <v>2098</v>
      </c>
    </row>
    <row r="3369" spans="1:13" ht="12.9" customHeight="1" x14ac:dyDescent="0.2">
      <c r="A3369" s="11" t="str">
        <f t="shared" si="64"/>
        <v>ROMA2018</v>
      </c>
      <c r="B3369" s="3" t="s">
        <v>53</v>
      </c>
      <c r="C3369" s="12">
        <v>2018</v>
      </c>
      <c r="E3369" s="13">
        <v>1059</v>
      </c>
      <c r="F3369" s="13">
        <v>1057</v>
      </c>
      <c r="G3369" s="13">
        <v>2116</v>
      </c>
      <c r="H3369" s="13">
        <v>0</v>
      </c>
      <c r="I3369" s="13">
        <v>0</v>
      </c>
      <c r="J3369" s="13">
        <v>0</v>
      </c>
      <c r="K3369" s="15">
        <v>1059</v>
      </c>
      <c r="L3369" s="15">
        <v>1057</v>
      </c>
      <c r="M3369" s="15">
        <v>2116</v>
      </c>
    </row>
    <row r="3370" spans="1:13" ht="12.9" customHeight="1" x14ac:dyDescent="0.2">
      <c r="A3370" s="11" t="str">
        <f t="shared" si="64"/>
        <v>ROMA2019</v>
      </c>
      <c r="B3370" s="3" t="s">
        <v>53</v>
      </c>
      <c r="C3370" s="12">
        <v>2019</v>
      </c>
      <c r="E3370" s="13">
        <v>1126</v>
      </c>
      <c r="F3370" s="13">
        <v>1124</v>
      </c>
      <c r="G3370" s="13">
        <v>2250</v>
      </c>
      <c r="H3370" s="13">
        <v>0</v>
      </c>
      <c r="I3370" s="13">
        <v>0</v>
      </c>
      <c r="J3370" s="13">
        <v>0</v>
      </c>
      <c r="K3370" s="15">
        <v>1126</v>
      </c>
      <c r="L3370" s="15">
        <v>1124</v>
      </c>
      <c r="M3370" s="15">
        <v>2250</v>
      </c>
    </row>
    <row r="3371" spans="1:13" ht="12.9" customHeight="1" x14ac:dyDescent="0.2">
      <c r="A3371" s="11" t="str">
        <f t="shared" si="64"/>
        <v>ROMA2020</v>
      </c>
      <c r="B3371" s="95" t="s">
        <v>53</v>
      </c>
      <c r="C3371" s="88">
        <v>2020</v>
      </c>
      <c r="D3371" s="89"/>
      <c r="E3371" s="15">
        <v>569</v>
      </c>
      <c r="F3371" s="15">
        <v>568</v>
      </c>
      <c r="G3371" s="15">
        <v>1137</v>
      </c>
      <c r="H3371" s="90">
        <v>0</v>
      </c>
      <c r="I3371" s="90">
        <v>0</v>
      </c>
      <c r="J3371" s="15">
        <v>0</v>
      </c>
      <c r="K3371" s="15">
        <v>569</v>
      </c>
      <c r="L3371" s="15">
        <v>568</v>
      </c>
      <c r="M3371" s="15">
        <v>1137</v>
      </c>
    </row>
    <row r="3372" spans="1:13" ht="12.9" customHeight="1" x14ac:dyDescent="0.2">
      <c r="A3372" s="11" t="str">
        <f t="shared" si="64"/>
        <v>ROMA2021</v>
      </c>
      <c r="B3372" s="3" t="s">
        <v>53</v>
      </c>
      <c r="C3372" s="12">
        <v>2021</v>
      </c>
      <c r="D3372" s="89"/>
      <c r="E3372" s="13">
        <v>688</v>
      </c>
      <c r="F3372" s="13">
        <v>685</v>
      </c>
      <c r="G3372" s="13">
        <v>1373</v>
      </c>
      <c r="H3372" s="13">
        <v>0</v>
      </c>
      <c r="I3372" s="13">
        <v>0</v>
      </c>
      <c r="J3372" s="13">
        <v>0</v>
      </c>
      <c r="K3372" s="15">
        <v>688</v>
      </c>
      <c r="L3372" s="15">
        <v>685</v>
      </c>
      <c r="M3372" s="15">
        <v>1373</v>
      </c>
    </row>
    <row r="3373" spans="1:13" ht="12.9" customHeight="1" x14ac:dyDescent="0.2">
      <c r="A3373" s="11" t="str">
        <f t="shared" si="64"/>
        <v>ROMA2022</v>
      </c>
      <c r="B3373" s="95" t="s">
        <v>53</v>
      </c>
      <c r="C3373" s="88">
        <v>2022</v>
      </c>
      <c r="D3373" s="89"/>
      <c r="E3373" s="15">
        <v>1657</v>
      </c>
      <c r="F3373" s="15">
        <v>1653</v>
      </c>
      <c r="G3373" s="15">
        <v>3310</v>
      </c>
      <c r="H3373" s="90">
        <v>0</v>
      </c>
      <c r="I3373" s="90">
        <v>0</v>
      </c>
      <c r="J3373" s="15">
        <v>0</v>
      </c>
      <c r="K3373" s="15">
        <v>1657</v>
      </c>
      <c r="L3373" s="15">
        <v>1653</v>
      </c>
      <c r="M3373" s="15">
        <v>3310</v>
      </c>
    </row>
    <row r="3374" spans="1:13" ht="12.9" customHeight="1" x14ac:dyDescent="0.2">
      <c r="A3374" s="11" t="str">
        <f t="shared" si="64"/>
        <v>ROMA2023</v>
      </c>
      <c r="B3374" s="3" t="s">
        <v>53</v>
      </c>
      <c r="C3374" s="12">
        <v>2023</v>
      </c>
      <c r="E3374" s="13">
        <v>1652</v>
      </c>
      <c r="F3374" s="13">
        <v>1652</v>
      </c>
      <c r="G3374" s="13">
        <v>3304</v>
      </c>
      <c r="H3374" s="13">
        <v>0</v>
      </c>
      <c r="I3374" s="13">
        <v>0</v>
      </c>
      <c r="J3374" s="13">
        <v>0</v>
      </c>
      <c r="K3374" s="15">
        <v>1652</v>
      </c>
      <c r="L3374" s="15">
        <v>1652</v>
      </c>
      <c r="M3374" s="15">
        <v>3304</v>
      </c>
    </row>
    <row r="3375" spans="1:13" ht="12.9" customHeight="1" x14ac:dyDescent="0.2">
      <c r="A3375" s="11" t="str">
        <f t="shared" si="64"/>
        <v>ROMA2024</v>
      </c>
      <c r="B3375" s="3" t="s">
        <v>53</v>
      </c>
      <c r="C3375" s="12">
        <v>2024</v>
      </c>
      <c r="E3375" s="13">
        <v>1563</v>
      </c>
      <c r="F3375" s="13">
        <v>1560</v>
      </c>
      <c r="G3375" s="13">
        <v>3123</v>
      </c>
      <c r="H3375" s="13">
        <v>0</v>
      </c>
      <c r="I3375" s="13">
        <v>0</v>
      </c>
      <c r="J3375" s="13">
        <v>0</v>
      </c>
      <c r="K3375" s="15">
        <v>1563</v>
      </c>
      <c r="L3375" s="15">
        <v>1560</v>
      </c>
      <c r="M3375" s="15">
        <v>3123</v>
      </c>
    </row>
    <row r="3376" spans="1:13" ht="12.9" customHeight="1" x14ac:dyDescent="0.2">
      <c r="A3376" s="11" t="str">
        <f t="shared" si="64"/>
        <v>SUNSHINE COAST1985</v>
      </c>
      <c r="B3376" s="93" t="s">
        <v>121</v>
      </c>
      <c r="C3376" s="88">
        <v>1985</v>
      </c>
      <c r="D3376" s="89"/>
      <c r="E3376" s="15">
        <v>2167</v>
      </c>
      <c r="F3376" s="15">
        <v>2083</v>
      </c>
      <c r="G3376" s="15">
        <v>4250</v>
      </c>
      <c r="H3376" s="15">
        <v>0</v>
      </c>
      <c r="I3376" s="15">
        <v>0</v>
      </c>
      <c r="J3376" s="15">
        <v>0</v>
      </c>
      <c r="K3376" s="15">
        <v>2167</v>
      </c>
      <c r="L3376" s="15">
        <v>2083</v>
      </c>
      <c r="M3376" s="15">
        <v>4250</v>
      </c>
    </row>
    <row r="3377" spans="1:13" ht="12.9" customHeight="1" x14ac:dyDescent="0.2">
      <c r="A3377" s="11" t="str">
        <f t="shared" si="64"/>
        <v>SUNSHINE COAST1986</v>
      </c>
      <c r="B3377" s="3" t="s">
        <v>121</v>
      </c>
      <c r="C3377" s="12">
        <v>1986</v>
      </c>
      <c r="E3377" s="13">
        <v>2168</v>
      </c>
      <c r="F3377" s="13">
        <v>2089</v>
      </c>
      <c r="G3377" s="13">
        <v>4257</v>
      </c>
      <c r="H3377" s="13">
        <v>0</v>
      </c>
      <c r="I3377" s="13">
        <v>0</v>
      </c>
      <c r="J3377" s="13">
        <v>0</v>
      </c>
      <c r="K3377" s="15">
        <v>2168</v>
      </c>
      <c r="L3377" s="15">
        <v>2089</v>
      </c>
      <c r="M3377" s="15">
        <v>4257</v>
      </c>
    </row>
    <row r="3378" spans="1:13" ht="12.9" customHeight="1" x14ac:dyDescent="0.2">
      <c r="A3378" s="11" t="str">
        <f t="shared" si="64"/>
        <v>SUNSHINE COAST1987</v>
      </c>
      <c r="B3378" s="3" t="s">
        <v>121</v>
      </c>
      <c r="C3378" s="12">
        <v>1987</v>
      </c>
      <c r="D3378" s="89"/>
      <c r="E3378" s="13">
        <v>2359</v>
      </c>
      <c r="F3378" s="13">
        <v>2319</v>
      </c>
      <c r="G3378" s="13">
        <v>4678</v>
      </c>
      <c r="H3378" s="13">
        <v>0</v>
      </c>
      <c r="I3378" s="13">
        <v>0</v>
      </c>
      <c r="J3378" s="13">
        <v>0</v>
      </c>
      <c r="K3378" s="15">
        <v>2359</v>
      </c>
      <c r="L3378" s="15">
        <v>2319</v>
      </c>
      <c r="M3378" s="15">
        <v>4678</v>
      </c>
    </row>
    <row r="3379" spans="1:13" ht="12.9" customHeight="1" x14ac:dyDescent="0.2">
      <c r="A3379" s="11" t="str">
        <f t="shared" si="64"/>
        <v>SUNSHINE COAST1988</v>
      </c>
      <c r="B3379" s="95" t="s">
        <v>121</v>
      </c>
      <c r="C3379" s="88">
        <v>1988</v>
      </c>
      <c r="D3379" s="89"/>
      <c r="E3379" s="15">
        <v>2882</v>
      </c>
      <c r="F3379" s="15">
        <v>2896</v>
      </c>
      <c r="G3379" s="15">
        <v>5778</v>
      </c>
      <c r="H3379" s="90">
        <v>0</v>
      </c>
      <c r="I3379" s="90">
        <v>0</v>
      </c>
      <c r="J3379" s="15">
        <v>0</v>
      </c>
      <c r="K3379" s="15">
        <v>2882</v>
      </c>
      <c r="L3379" s="15">
        <v>2896</v>
      </c>
      <c r="M3379" s="15">
        <v>5778</v>
      </c>
    </row>
    <row r="3380" spans="1:13" ht="12.9" customHeight="1" x14ac:dyDescent="0.2">
      <c r="A3380" s="11" t="str">
        <f t="shared" si="64"/>
        <v>SUNSHINE COAST1989</v>
      </c>
      <c r="B3380" s="3" t="s">
        <v>121</v>
      </c>
      <c r="C3380" s="12">
        <v>1989</v>
      </c>
      <c r="E3380" s="13">
        <v>1791</v>
      </c>
      <c r="F3380" s="13">
        <v>1786</v>
      </c>
      <c r="G3380" s="13">
        <v>3577</v>
      </c>
      <c r="H3380" s="13">
        <v>0</v>
      </c>
      <c r="I3380" s="13">
        <v>0</v>
      </c>
      <c r="J3380" s="13">
        <v>0</v>
      </c>
      <c r="K3380" s="15">
        <v>1791</v>
      </c>
      <c r="L3380" s="15">
        <v>1786</v>
      </c>
      <c r="M3380" s="15">
        <v>3577</v>
      </c>
    </row>
    <row r="3381" spans="1:13" ht="12.9" customHeight="1" x14ac:dyDescent="0.2">
      <c r="A3381" s="11" t="str">
        <f t="shared" si="64"/>
        <v>SUNSHINE COAST1990</v>
      </c>
      <c r="B3381" s="3" t="s">
        <v>121</v>
      </c>
      <c r="C3381" s="12">
        <v>1990</v>
      </c>
      <c r="E3381" s="13">
        <v>2177</v>
      </c>
      <c r="F3381" s="13">
        <v>2168</v>
      </c>
      <c r="G3381" s="13">
        <v>4345</v>
      </c>
      <c r="H3381" s="13">
        <v>0</v>
      </c>
      <c r="I3381" s="13">
        <v>0</v>
      </c>
      <c r="J3381" s="13">
        <v>0</v>
      </c>
      <c r="K3381" s="15">
        <v>2177</v>
      </c>
      <c r="L3381" s="15">
        <v>2168</v>
      </c>
      <c r="M3381" s="15">
        <v>4345</v>
      </c>
    </row>
    <row r="3382" spans="1:13" ht="12.9" customHeight="1" x14ac:dyDescent="0.2">
      <c r="A3382" s="11" t="str">
        <f t="shared" si="64"/>
        <v>SUNSHINE COAST1991</v>
      </c>
      <c r="B3382" s="3" t="s">
        <v>121</v>
      </c>
      <c r="C3382" s="12">
        <v>1991</v>
      </c>
      <c r="E3382" s="13">
        <v>1482</v>
      </c>
      <c r="F3382" s="13">
        <v>1477</v>
      </c>
      <c r="G3382" s="13">
        <v>2959</v>
      </c>
      <c r="H3382" s="13">
        <v>0</v>
      </c>
      <c r="I3382" s="13">
        <v>0</v>
      </c>
      <c r="J3382" s="13">
        <v>0</v>
      </c>
      <c r="K3382" s="15">
        <v>1482</v>
      </c>
      <c r="L3382" s="15">
        <v>1477</v>
      </c>
      <c r="M3382" s="15">
        <v>2959</v>
      </c>
    </row>
    <row r="3383" spans="1:13" ht="12.9" customHeight="1" x14ac:dyDescent="0.2">
      <c r="A3383" s="11" t="str">
        <f t="shared" si="64"/>
        <v>SUNSHINE COAST1992</v>
      </c>
      <c r="B3383" s="3" t="s">
        <v>121</v>
      </c>
      <c r="C3383" s="12">
        <v>1992</v>
      </c>
      <c r="E3383" s="13">
        <v>1344</v>
      </c>
      <c r="F3383" s="13">
        <v>1342</v>
      </c>
      <c r="G3383" s="13">
        <v>2686</v>
      </c>
      <c r="H3383" s="13">
        <v>0</v>
      </c>
      <c r="I3383" s="13">
        <v>0</v>
      </c>
      <c r="J3383" s="13">
        <v>0</v>
      </c>
      <c r="K3383" s="15">
        <v>1344</v>
      </c>
      <c r="L3383" s="15">
        <v>1342</v>
      </c>
      <c r="M3383" s="15">
        <v>2686</v>
      </c>
    </row>
    <row r="3384" spans="1:13" ht="12.9" customHeight="1" x14ac:dyDescent="0.2">
      <c r="A3384" s="11" t="str">
        <f t="shared" si="64"/>
        <v>SUNSHINE COAST1993</v>
      </c>
      <c r="B3384" s="3" t="s">
        <v>121</v>
      </c>
      <c r="C3384" s="12">
        <v>1993</v>
      </c>
      <c r="E3384" s="13">
        <v>2180</v>
      </c>
      <c r="F3384" s="13">
        <v>2177</v>
      </c>
      <c r="G3384" s="13">
        <v>4357</v>
      </c>
      <c r="H3384" s="13">
        <v>0</v>
      </c>
      <c r="I3384" s="13">
        <v>0</v>
      </c>
      <c r="J3384" s="13">
        <v>0</v>
      </c>
      <c r="K3384" s="15">
        <v>2180</v>
      </c>
      <c r="L3384" s="15">
        <v>2177</v>
      </c>
      <c r="M3384" s="15">
        <v>4357</v>
      </c>
    </row>
    <row r="3385" spans="1:13" ht="12.9" customHeight="1" x14ac:dyDescent="0.2">
      <c r="A3385" s="11" t="str">
        <f t="shared" si="64"/>
        <v>SUNSHINE COAST1994</v>
      </c>
      <c r="B3385" s="95" t="s">
        <v>121</v>
      </c>
      <c r="C3385" s="88">
        <v>1994</v>
      </c>
      <c r="D3385" s="89"/>
      <c r="E3385" s="15">
        <v>2717</v>
      </c>
      <c r="F3385" s="15">
        <v>2709</v>
      </c>
      <c r="G3385" s="15">
        <v>5426</v>
      </c>
      <c r="H3385" s="90">
        <v>0</v>
      </c>
      <c r="I3385" s="90">
        <v>0</v>
      </c>
      <c r="J3385" s="15">
        <v>0</v>
      </c>
      <c r="K3385" s="15">
        <v>2717</v>
      </c>
      <c r="L3385" s="15">
        <v>2709</v>
      </c>
      <c r="M3385" s="15">
        <v>5426</v>
      </c>
    </row>
    <row r="3386" spans="1:13" ht="12.9" customHeight="1" x14ac:dyDescent="0.2">
      <c r="A3386" s="11" t="str">
        <f t="shared" si="64"/>
        <v>SUNSHINE COAST1995</v>
      </c>
      <c r="B3386" s="91" t="s">
        <v>121</v>
      </c>
      <c r="C3386" s="16">
        <v>1995</v>
      </c>
      <c r="D3386" s="89"/>
      <c r="E3386" s="92">
        <v>3686</v>
      </c>
      <c r="F3386" s="92">
        <v>3676</v>
      </c>
      <c r="G3386" s="92">
        <v>7362</v>
      </c>
      <c r="H3386" s="92">
        <v>0</v>
      </c>
      <c r="I3386" s="92">
        <v>0</v>
      </c>
      <c r="J3386" s="92">
        <v>0</v>
      </c>
      <c r="K3386" s="15">
        <v>3686</v>
      </c>
      <c r="L3386" s="15">
        <v>3676</v>
      </c>
      <c r="M3386" s="15">
        <v>7362</v>
      </c>
    </row>
    <row r="3387" spans="1:13" ht="12.9" customHeight="1" x14ac:dyDescent="0.2">
      <c r="A3387" s="11" t="str">
        <f t="shared" si="64"/>
        <v>SUNSHINE COAST1996</v>
      </c>
      <c r="B3387" s="95" t="s">
        <v>121</v>
      </c>
      <c r="C3387" s="88">
        <v>1996</v>
      </c>
      <c r="D3387" s="89"/>
      <c r="E3387" s="15">
        <v>4317</v>
      </c>
      <c r="F3387" s="15">
        <v>4311</v>
      </c>
      <c r="G3387" s="15">
        <v>8628</v>
      </c>
      <c r="H3387" s="90">
        <v>0</v>
      </c>
      <c r="I3387" s="90">
        <v>0</v>
      </c>
      <c r="J3387" s="15">
        <v>0</v>
      </c>
      <c r="K3387" s="15">
        <v>4317</v>
      </c>
      <c r="L3387" s="15">
        <v>4311</v>
      </c>
      <c r="M3387" s="15">
        <v>8628</v>
      </c>
    </row>
    <row r="3388" spans="1:13" ht="12.9" customHeight="1" x14ac:dyDescent="0.2">
      <c r="A3388" s="11" t="str">
        <f t="shared" si="64"/>
        <v>SUNSHINE COAST1997</v>
      </c>
      <c r="B3388" s="95" t="s">
        <v>121</v>
      </c>
      <c r="C3388" s="88">
        <v>1997</v>
      </c>
      <c r="D3388" s="89"/>
      <c r="E3388" s="15">
        <v>3077</v>
      </c>
      <c r="F3388" s="15">
        <v>3084</v>
      </c>
      <c r="G3388" s="15">
        <v>6161</v>
      </c>
      <c r="H3388" s="90">
        <v>0</v>
      </c>
      <c r="I3388" s="90">
        <v>0</v>
      </c>
      <c r="J3388" s="15">
        <v>0</v>
      </c>
      <c r="K3388" s="15">
        <v>3077</v>
      </c>
      <c r="L3388" s="15">
        <v>3084</v>
      </c>
      <c r="M3388" s="15">
        <v>6161</v>
      </c>
    </row>
    <row r="3389" spans="1:13" ht="12.9" customHeight="1" x14ac:dyDescent="0.2">
      <c r="A3389" s="11" t="str">
        <f t="shared" si="64"/>
        <v>SUNSHINE COAST1998</v>
      </c>
      <c r="B3389" s="95" t="s">
        <v>121</v>
      </c>
      <c r="C3389" s="88">
        <v>1998</v>
      </c>
      <c r="D3389" s="89"/>
      <c r="E3389" s="15">
        <v>3310</v>
      </c>
      <c r="F3389" s="15">
        <v>3307</v>
      </c>
      <c r="G3389" s="15">
        <v>6617</v>
      </c>
      <c r="H3389" s="90">
        <v>0</v>
      </c>
      <c r="I3389" s="90">
        <v>0</v>
      </c>
      <c r="J3389" s="15">
        <v>0</v>
      </c>
      <c r="K3389" s="15">
        <v>3310</v>
      </c>
      <c r="L3389" s="15">
        <v>3307</v>
      </c>
      <c r="M3389" s="15">
        <v>6617</v>
      </c>
    </row>
    <row r="3390" spans="1:13" ht="12.9" customHeight="1" x14ac:dyDescent="0.2">
      <c r="A3390" s="11" t="str">
        <f t="shared" si="64"/>
        <v>SUNSHINE COAST1999</v>
      </c>
      <c r="B3390" s="3" t="s">
        <v>121</v>
      </c>
      <c r="C3390" s="12">
        <v>1999</v>
      </c>
      <c r="E3390" s="13">
        <v>4552</v>
      </c>
      <c r="F3390" s="13">
        <v>4555</v>
      </c>
      <c r="G3390" s="13">
        <v>9107</v>
      </c>
      <c r="H3390" s="13">
        <v>0</v>
      </c>
      <c r="I3390" s="13">
        <v>0</v>
      </c>
      <c r="J3390" s="13">
        <v>0</v>
      </c>
      <c r="K3390" s="15">
        <v>4552</v>
      </c>
      <c r="L3390" s="15">
        <v>4555</v>
      </c>
      <c r="M3390" s="15">
        <v>9107</v>
      </c>
    </row>
    <row r="3391" spans="1:13" ht="12.9" customHeight="1" x14ac:dyDescent="0.2">
      <c r="A3391" s="11" t="str">
        <f t="shared" si="64"/>
        <v>SUNSHINE COAST2000</v>
      </c>
      <c r="B3391" s="93" t="s">
        <v>121</v>
      </c>
      <c r="C3391" s="88">
        <v>2000</v>
      </c>
      <c r="D3391" s="89"/>
      <c r="E3391" s="15">
        <v>4995</v>
      </c>
      <c r="F3391" s="15">
        <v>4994</v>
      </c>
      <c r="G3391" s="15">
        <v>9989</v>
      </c>
      <c r="H3391" s="15">
        <v>0</v>
      </c>
      <c r="I3391" s="15">
        <v>0</v>
      </c>
      <c r="J3391" s="15">
        <v>0</v>
      </c>
      <c r="K3391" s="15">
        <v>4995</v>
      </c>
      <c r="L3391" s="15">
        <v>4994</v>
      </c>
      <c r="M3391" s="15">
        <v>9989</v>
      </c>
    </row>
    <row r="3392" spans="1:13" ht="12.9" customHeight="1" x14ac:dyDescent="0.2">
      <c r="A3392" s="11" t="str">
        <f t="shared" si="64"/>
        <v>SUNSHINE COAST2001</v>
      </c>
      <c r="B3392" s="95" t="s">
        <v>121</v>
      </c>
      <c r="C3392" s="88">
        <v>2001</v>
      </c>
      <c r="D3392" s="89"/>
      <c r="E3392" s="15">
        <v>3614</v>
      </c>
      <c r="F3392" s="15">
        <v>3613</v>
      </c>
      <c r="G3392" s="15">
        <v>7227</v>
      </c>
      <c r="H3392" s="90">
        <v>0</v>
      </c>
      <c r="I3392" s="90">
        <v>0</v>
      </c>
      <c r="J3392" s="15">
        <v>0</v>
      </c>
      <c r="K3392" s="15">
        <v>3614</v>
      </c>
      <c r="L3392" s="15">
        <v>3613</v>
      </c>
      <c r="M3392" s="15">
        <v>7227</v>
      </c>
    </row>
    <row r="3393" spans="1:13" ht="12.9" customHeight="1" x14ac:dyDescent="0.2">
      <c r="A3393" s="11" t="str">
        <f t="shared" si="64"/>
        <v>SUNSHINE COAST2002</v>
      </c>
      <c r="B3393" s="93" t="s">
        <v>121</v>
      </c>
      <c r="C3393" s="88">
        <v>2002</v>
      </c>
      <c r="D3393" s="89"/>
      <c r="E3393" s="15">
        <v>2252</v>
      </c>
      <c r="F3393" s="15">
        <v>2245</v>
      </c>
      <c r="G3393" s="15">
        <v>4497</v>
      </c>
      <c r="H3393" s="15">
        <v>0</v>
      </c>
      <c r="I3393" s="15">
        <v>0</v>
      </c>
      <c r="J3393" s="15">
        <v>0</v>
      </c>
      <c r="K3393" s="15">
        <v>2252</v>
      </c>
      <c r="L3393" s="15">
        <v>2245</v>
      </c>
      <c r="M3393" s="15">
        <v>4497</v>
      </c>
    </row>
    <row r="3394" spans="1:13" ht="12.9" customHeight="1" x14ac:dyDescent="0.2">
      <c r="A3394" s="11" t="str">
        <f t="shared" si="64"/>
        <v>SUNSHINE COAST2003</v>
      </c>
      <c r="B3394" s="3" t="s">
        <v>121</v>
      </c>
      <c r="C3394" s="12">
        <v>2003</v>
      </c>
      <c r="E3394" s="13">
        <v>2708</v>
      </c>
      <c r="F3394" s="13">
        <v>2689</v>
      </c>
      <c r="G3394" s="13">
        <v>5397</v>
      </c>
      <c r="H3394" s="13">
        <v>0</v>
      </c>
      <c r="I3394" s="13">
        <v>0</v>
      </c>
      <c r="J3394" s="13">
        <v>0</v>
      </c>
      <c r="K3394" s="15">
        <v>2708</v>
      </c>
      <c r="L3394" s="15">
        <v>2689</v>
      </c>
      <c r="M3394" s="15">
        <v>5397</v>
      </c>
    </row>
    <row r="3395" spans="1:13" ht="12.9" customHeight="1" x14ac:dyDescent="0.2">
      <c r="A3395" s="11" t="str">
        <f t="shared" si="64"/>
        <v>SUNSHINE COAST2004</v>
      </c>
      <c r="B3395" s="95" t="s">
        <v>121</v>
      </c>
      <c r="C3395" s="88">
        <v>2004</v>
      </c>
      <c r="D3395" s="89"/>
      <c r="E3395" s="15">
        <v>3432</v>
      </c>
      <c r="F3395" s="15">
        <v>3385</v>
      </c>
      <c r="G3395" s="15">
        <v>6817</v>
      </c>
      <c r="H3395" s="90">
        <v>0</v>
      </c>
      <c r="I3395" s="90">
        <v>0</v>
      </c>
      <c r="J3395" s="15">
        <v>0</v>
      </c>
      <c r="K3395" s="15">
        <v>3432</v>
      </c>
      <c r="L3395" s="15">
        <v>3385</v>
      </c>
      <c r="M3395" s="15">
        <v>6817</v>
      </c>
    </row>
    <row r="3396" spans="1:13" ht="12.9" customHeight="1" x14ac:dyDescent="0.2">
      <c r="A3396" s="11" t="str">
        <f t="shared" si="64"/>
        <v>SUNSHINE COAST2005</v>
      </c>
      <c r="B3396" s="3" t="s">
        <v>121</v>
      </c>
      <c r="C3396" s="12">
        <v>2005</v>
      </c>
      <c r="E3396" s="13">
        <v>3639</v>
      </c>
      <c r="F3396" s="13">
        <v>3624</v>
      </c>
      <c r="G3396" s="13">
        <v>7263</v>
      </c>
      <c r="H3396" s="13">
        <v>0</v>
      </c>
      <c r="I3396" s="13">
        <v>0</v>
      </c>
      <c r="J3396" s="13">
        <v>0</v>
      </c>
      <c r="K3396" s="15">
        <v>3639</v>
      </c>
      <c r="L3396" s="15">
        <v>3624</v>
      </c>
      <c r="M3396" s="15">
        <v>7263</v>
      </c>
    </row>
    <row r="3397" spans="1:13" ht="12.9" customHeight="1" x14ac:dyDescent="0.2">
      <c r="A3397" s="11" t="str">
        <f t="shared" si="64"/>
        <v>SUNSHINE COAST2006</v>
      </c>
      <c r="B3397" s="95" t="s">
        <v>121</v>
      </c>
      <c r="C3397" s="88">
        <v>2006</v>
      </c>
      <c r="D3397" s="89"/>
      <c r="E3397" s="15">
        <v>3036</v>
      </c>
      <c r="F3397" s="15">
        <v>3043</v>
      </c>
      <c r="G3397" s="15">
        <v>6079</v>
      </c>
      <c r="H3397" s="90">
        <v>0</v>
      </c>
      <c r="I3397" s="90">
        <v>0</v>
      </c>
      <c r="J3397" s="15">
        <v>0</v>
      </c>
      <c r="K3397" s="15">
        <v>3036</v>
      </c>
      <c r="L3397" s="15">
        <v>3043</v>
      </c>
      <c r="M3397" s="15">
        <v>6079</v>
      </c>
    </row>
    <row r="3398" spans="1:13" ht="12.9" customHeight="1" x14ac:dyDescent="0.2">
      <c r="A3398" s="11" t="str">
        <f t="shared" si="64"/>
        <v>SUNSHINE COAST2007</v>
      </c>
      <c r="B3398" s="3" t="s">
        <v>121</v>
      </c>
      <c r="C3398" s="12">
        <v>2007</v>
      </c>
      <c r="E3398" s="13">
        <v>3012</v>
      </c>
      <c r="F3398" s="13">
        <v>3015</v>
      </c>
      <c r="G3398" s="13">
        <v>6027</v>
      </c>
      <c r="H3398" s="13">
        <v>0</v>
      </c>
      <c r="I3398" s="13">
        <v>0</v>
      </c>
      <c r="J3398" s="13">
        <v>0</v>
      </c>
      <c r="K3398" s="15">
        <v>3012</v>
      </c>
      <c r="L3398" s="15">
        <v>3015</v>
      </c>
      <c r="M3398" s="15">
        <v>6027</v>
      </c>
    </row>
    <row r="3399" spans="1:13" ht="12.9" customHeight="1" x14ac:dyDescent="0.2">
      <c r="A3399" s="11" t="str">
        <f t="shared" si="64"/>
        <v>SUNSHINE COAST2008</v>
      </c>
      <c r="B3399" s="95" t="s">
        <v>121</v>
      </c>
      <c r="C3399" s="88">
        <v>2008</v>
      </c>
      <c r="D3399" s="89"/>
      <c r="E3399" s="15">
        <v>3381</v>
      </c>
      <c r="F3399" s="15">
        <v>3387</v>
      </c>
      <c r="G3399" s="15">
        <v>6768</v>
      </c>
      <c r="H3399" s="90">
        <v>0</v>
      </c>
      <c r="I3399" s="90">
        <v>0</v>
      </c>
      <c r="J3399" s="15">
        <v>0</v>
      </c>
      <c r="K3399" s="15">
        <v>3381</v>
      </c>
      <c r="L3399" s="15">
        <v>3387</v>
      </c>
      <c r="M3399" s="15">
        <v>6768</v>
      </c>
    </row>
    <row r="3400" spans="1:13" ht="12.9" customHeight="1" x14ac:dyDescent="0.2">
      <c r="A3400" s="11" t="str">
        <f t="shared" si="64"/>
        <v>SUNSHINE COAST2009</v>
      </c>
      <c r="B3400" s="93" t="s">
        <v>121</v>
      </c>
      <c r="C3400" s="88">
        <v>2009</v>
      </c>
      <c r="D3400" s="89"/>
      <c r="E3400" s="15">
        <v>2923</v>
      </c>
      <c r="F3400" s="15">
        <v>2927</v>
      </c>
      <c r="G3400" s="15">
        <v>5850</v>
      </c>
      <c r="H3400" s="15">
        <v>0</v>
      </c>
      <c r="I3400" s="15">
        <v>0</v>
      </c>
      <c r="J3400" s="15">
        <v>0</v>
      </c>
      <c r="K3400" s="15">
        <v>2923</v>
      </c>
      <c r="L3400" s="15">
        <v>2927</v>
      </c>
      <c r="M3400" s="15">
        <v>5850</v>
      </c>
    </row>
    <row r="3401" spans="1:13" ht="12.9" customHeight="1" x14ac:dyDescent="0.2">
      <c r="A3401" s="11" t="str">
        <f t="shared" si="64"/>
        <v>SUNSHINE COAST2010</v>
      </c>
      <c r="B3401" s="3" t="s">
        <v>121</v>
      </c>
      <c r="C3401" s="12">
        <v>2010</v>
      </c>
      <c r="E3401" s="13">
        <v>3306</v>
      </c>
      <c r="F3401" s="13">
        <v>3295</v>
      </c>
      <c r="G3401" s="13">
        <v>6601</v>
      </c>
      <c r="H3401" s="13">
        <v>0</v>
      </c>
      <c r="I3401" s="13">
        <v>0</v>
      </c>
      <c r="J3401" s="13">
        <v>0</v>
      </c>
      <c r="K3401" s="15">
        <v>3306</v>
      </c>
      <c r="L3401" s="15">
        <v>3295</v>
      </c>
      <c r="M3401" s="15">
        <v>6601</v>
      </c>
    </row>
    <row r="3402" spans="1:13" ht="12.9" customHeight="1" x14ac:dyDescent="0.2">
      <c r="A3402" s="11" t="str">
        <f t="shared" si="64"/>
        <v>SUNSHINE COAST2011</v>
      </c>
      <c r="B3402" s="93" t="s">
        <v>121</v>
      </c>
      <c r="C3402" s="88">
        <v>2011</v>
      </c>
      <c r="D3402" s="89"/>
      <c r="E3402" s="15">
        <v>3127</v>
      </c>
      <c r="F3402" s="15">
        <v>3110</v>
      </c>
      <c r="G3402" s="15">
        <v>6237</v>
      </c>
      <c r="H3402" s="15">
        <v>0</v>
      </c>
      <c r="I3402" s="15">
        <v>0</v>
      </c>
      <c r="J3402" s="15">
        <v>0</v>
      </c>
      <c r="K3402" s="15">
        <v>3127</v>
      </c>
      <c r="L3402" s="15">
        <v>3110</v>
      </c>
      <c r="M3402" s="15">
        <v>6237</v>
      </c>
    </row>
    <row r="3403" spans="1:13" ht="12.9" customHeight="1" x14ac:dyDescent="0.2">
      <c r="A3403" s="11" t="str">
        <f t="shared" si="64"/>
        <v>SUNSHINE COAST2012</v>
      </c>
      <c r="B3403" s="3" t="s">
        <v>121</v>
      </c>
      <c r="C3403" s="12">
        <v>2012</v>
      </c>
      <c r="E3403" s="13">
        <v>2700</v>
      </c>
      <c r="F3403" s="13">
        <v>2695</v>
      </c>
      <c r="G3403" s="13">
        <v>5395</v>
      </c>
      <c r="H3403" s="13">
        <v>24</v>
      </c>
      <c r="I3403" s="13">
        <v>24</v>
      </c>
      <c r="J3403" s="13">
        <v>48</v>
      </c>
      <c r="K3403" s="15">
        <v>2724</v>
      </c>
      <c r="L3403" s="15">
        <v>2719</v>
      </c>
      <c r="M3403" s="15">
        <v>5443</v>
      </c>
    </row>
    <row r="3404" spans="1:13" ht="12.9" customHeight="1" x14ac:dyDescent="0.2">
      <c r="A3404" s="11" t="str">
        <f t="shared" si="64"/>
        <v>SUNSHINE COAST2013</v>
      </c>
      <c r="B3404" s="3" t="s">
        <v>121</v>
      </c>
      <c r="C3404" s="12">
        <v>2013</v>
      </c>
      <c r="E3404" s="13">
        <v>2950</v>
      </c>
      <c r="F3404" s="13">
        <v>2942</v>
      </c>
      <c r="G3404" s="13">
        <v>5892</v>
      </c>
      <c r="H3404" s="13">
        <v>34</v>
      </c>
      <c r="I3404" s="13">
        <v>34</v>
      </c>
      <c r="J3404" s="13">
        <v>68</v>
      </c>
      <c r="K3404" s="15">
        <v>2984</v>
      </c>
      <c r="L3404" s="15">
        <v>2976</v>
      </c>
      <c r="M3404" s="15">
        <v>5960</v>
      </c>
    </row>
    <row r="3405" spans="1:13" ht="12.9" customHeight="1" x14ac:dyDescent="0.2">
      <c r="A3405" s="11" t="str">
        <f t="shared" si="64"/>
        <v>SUNSHINE COAST2014</v>
      </c>
      <c r="B3405" s="3" t="s">
        <v>121</v>
      </c>
      <c r="C3405" s="12">
        <v>2014</v>
      </c>
      <c r="E3405" s="13">
        <v>2954</v>
      </c>
      <c r="F3405" s="13">
        <v>2946</v>
      </c>
      <c r="G3405" s="13">
        <v>5900</v>
      </c>
      <c r="H3405" s="13">
        <v>42</v>
      </c>
      <c r="I3405" s="13">
        <v>42</v>
      </c>
      <c r="J3405" s="13">
        <v>84</v>
      </c>
      <c r="K3405" s="15">
        <v>2996</v>
      </c>
      <c r="L3405" s="15">
        <v>2988</v>
      </c>
      <c r="M3405" s="15">
        <v>5984</v>
      </c>
    </row>
    <row r="3406" spans="1:13" ht="12.9" customHeight="1" x14ac:dyDescent="0.2">
      <c r="A3406" s="11" t="str">
        <f t="shared" si="64"/>
        <v>SUNSHINE COAST2015</v>
      </c>
      <c r="B3406" s="93" t="s">
        <v>121</v>
      </c>
      <c r="C3406" s="88">
        <v>2015</v>
      </c>
      <c r="D3406" s="89"/>
      <c r="E3406" s="15">
        <v>2970</v>
      </c>
      <c r="F3406" s="15">
        <v>2963</v>
      </c>
      <c r="G3406" s="15">
        <v>5933</v>
      </c>
      <c r="H3406" s="15">
        <v>57</v>
      </c>
      <c r="I3406" s="15">
        <v>57</v>
      </c>
      <c r="J3406" s="15">
        <v>114</v>
      </c>
      <c r="K3406" s="15">
        <v>3027</v>
      </c>
      <c r="L3406" s="15">
        <v>3020</v>
      </c>
      <c r="M3406" s="15">
        <v>6047</v>
      </c>
    </row>
    <row r="3407" spans="1:13" ht="12.9" customHeight="1" x14ac:dyDescent="0.2">
      <c r="A3407" s="11" t="str">
        <f t="shared" si="64"/>
        <v>SUNSHINE COAST2016</v>
      </c>
      <c r="B3407" s="93" t="s">
        <v>121</v>
      </c>
      <c r="C3407" s="88">
        <v>2016</v>
      </c>
      <c r="D3407" s="89"/>
      <c r="E3407" s="15">
        <v>3494</v>
      </c>
      <c r="F3407" s="15">
        <v>3484</v>
      </c>
      <c r="G3407" s="15">
        <v>6978</v>
      </c>
      <c r="H3407" s="15">
        <v>76</v>
      </c>
      <c r="I3407" s="15">
        <v>75</v>
      </c>
      <c r="J3407" s="15">
        <v>151</v>
      </c>
      <c r="K3407" s="15">
        <v>3570</v>
      </c>
      <c r="L3407" s="15">
        <v>3559</v>
      </c>
      <c r="M3407" s="15">
        <v>7129</v>
      </c>
    </row>
    <row r="3408" spans="1:13" ht="12.9" customHeight="1" x14ac:dyDescent="0.2">
      <c r="A3408" s="11" t="str">
        <f t="shared" si="64"/>
        <v>SUNSHINE COAST2017</v>
      </c>
      <c r="B3408" s="93" t="s">
        <v>121</v>
      </c>
      <c r="C3408" s="88">
        <v>2017</v>
      </c>
      <c r="D3408" s="89"/>
      <c r="E3408" s="15">
        <v>3973</v>
      </c>
      <c r="F3408" s="15">
        <v>3959</v>
      </c>
      <c r="G3408" s="15">
        <v>7932</v>
      </c>
      <c r="H3408" s="15">
        <v>55</v>
      </c>
      <c r="I3408" s="15">
        <v>55</v>
      </c>
      <c r="J3408" s="15">
        <v>110</v>
      </c>
      <c r="K3408" s="15">
        <v>4028</v>
      </c>
      <c r="L3408" s="15">
        <v>4014</v>
      </c>
      <c r="M3408" s="15">
        <v>8042</v>
      </c>
    </row>
    <row r="3409" spans="1:13" ht="12.9" customHeight="1" x14ac:dyDescent="0.2">
      <c r="A3409" s="11" t="str">
        <f t="shared" si="64"/>
        <v>SUNSHINE COAST2018</v>
      </c>
      <c r="B3409" s="3" t="s">
        <v>121</v>
      </c>
      <c r="C3409" s="12">
        <v>2018</v>
      </c>
      <c r="E3409" s="13">
        <v>4257</v>
      </c>
      <c r="F3409" s="13">
        <v>4248</v>
      </c>
      <c r="G3409" s="13">
        <v>8505</v>
      </c>
      <c r="H3409" s="13">
        <v>62</v>
      </c>
      <c r="I3409" s="13">
        <v>61</v>
      </c>
      <c r="J3409" s="13">
        <v>123</v>
      </c>
      <c r="K3409" s="15">
        <v>4319</v>
      </c>
      <c r="L3409" s="15">
        <v>4309</v>
      </c>
      <c r="M3409" s="15">
        <v>8628</v>
      </c>
    </row>
    <row r="3410" spans="1:13" ht="12.9" customHeight="1" x14ac:dyDescent="0.2">
      <c r="A3410" s="11" t="str">
        <f t="shared" si="64"/>
        <v>SUNSHINE COAST2019</v>
      </c>
      <c r="B3410" s="3" t="s">
        <v>121</v>
      </c>
      <c r="C3410" s="12">
        <v>2019</v>
      </c>
      <c r="E3410" s="13">
        <v>4409</v>
      </c>
      <c r="F3410" s="13">
        <v>4399</v>
      </c>
      <c r="G3410" s="13">
        <v>8808</v>
      </c>
      <c r="H3410" s="13">
        <v>63</v>
      </c>
      <c r="I3410" s="13">
        <v>62</v>
      </c>
      <c r="J3410" s="13">
        <v>125</v>
      </c>
      <c r="K3410" s="15">
        <v>4472</v>
      </c>
      <c r="L3410" s="15">
        <v>4461</v>
      </c>
      <c r="M3410" s="15">
        <v>8933</v>
      </c>
    </row>
    <row r="3411" spans="1:13" ht="12.9" customHeight="1" x14ac:dyDescent="0.2">
      <c r="A3411" s="11" t="str">
        <f t="shared" si="64"/>
        <v>SUNSHINE COAST2020</v>
      </c>
      <c r="B3411" s="3" t="s">
        <v>121</v>
      </c>
      <c r="C3411" s="12">
        <v>2020</v>
      </c>
      <c r="E3411" s="13">
        <v>1314</v>
      </c>
      <c r="F3411" s="13">
        <v>1312</v>
      </c>
      <c r="G3411" s="13">
        <v>2626</v>
      </c>
      <c r="H3411" s="13">
        <v>0</v>
      </c>
      <c r="I3411" s="13">
        <v>0</v>
      </c>
      <c r="J3411" s="13">
        <v>0</v>
      </c>
      <c r="K3411" s="15">
        <v>1314</v>
      </c>
      <c r="L3411" s="15">
        <v>1312</v>
      </c>
      <c r="M3411" s="15">
        <v>2626</v>
      </c>
    </row>
    <row r="3412" spans="1:13" ht="12.9" customHeight="1" x14ac:dyDescent="0.2">
      <c r="A3412" s="11" t="str">
        <f t="shared" si="64"/>
        <v>SUNSHINE COAST2021</v>
      </c>
      <c r="B3412" s="93" t="s">
        <v>121</v>
      </c>
      <c r="C3412" s="88">
        <v>2021</v>
      </c>
      <c r="D3412" s="89"/>
      <c r="E3412" s="15">
        <v>3110</v>
      </c>
      <c r="F3412" s="15">
        <v>3104</v>
      </c>
      <c r="G3412" s="15">
        <v>6214</v>
      </c>
      <c r="H3412" s="15">
        <v>5</v>
      </c>
      <c r="I3412" s="15">
        <v>5</v>
      </c>
      <c r="J3412" s="15">
        <v>10</v>
      </c>
      <c r="K3412" s="15">
        <v>3115</v>
      </c>
      <c r="L3412" s="15">
        <v>3109</v>
      </c>
      <c r="M3412" s="15">
        <v>6224</v>
      </c>
    </row>
    <row r="3413" spans="1:13" ht="12.9" customHeight="1" x14ac:dyDescent="0.2">
      <c r="A3413" s="11" t="str">
        <f t="shared" si="64"/>
        <v>SUNSHINE COAST2022</v>
      </c>
      <c r="B3413" s="3" t="s">
        <v>121</v>
      </c>
      <c r="C3413" s="12">
        <v>2022</v>
      </c>
      <c r="D3413" s="89"/>
      <c r="E3413" s="13">
        <v>5790</v>
      </c>
      <c r="F3413" s="13">
        <v>5765</v>
      </c>
      <c r="G3413" s="13">
        <v>11555</v>
      </c>
      <c r="H3413" s="13">
        <v>28</v>
      </c>
      <c r="I3413" s="13">
        <v>28</v>
      </c>
      <c r="J3413" s="13">
        <v>56</v>
      </c>
      <c r="K3413" s="15">
        <v>5818</v>
      </c>
      <c r="L3413" s="15">
        <v>5793</v>
      </c>
      <c r="M3413" s="15">
        <v>11611</v>
      </c>
    </row>
    <row r="3414" spans="1:13" ht="12.9" customHeight="1" x14ac:dyDescent="0.2">
      <c r="A3414" s="11" t="str">
        <f t="shared" si="64"/>
        <v>SUNSHINE COAST2023</v>
      </c>
      <c r="B3414" s="3" t="s">
        <v>121</v>
      </c>
      <c r="C3414" s="12">
        <v>2023</v>
      </c>
      <c r="E3414" s="13">
        <v>6564</v>
      </c>
      <c r="F3414" s="13">
        <v>6549</v>
      </c>
      <c r="G3414" s="13">
        <v>13113</v>
      </c>
      <c r="H3414" s="13">
        <v>48</v>
      </c>
      <c r="I3414" s="13">
        <v>48</v>
      </c>
      <c r="J3414" s="13">
        <v>96</v>
      </c>
      <c r="K3414" s="15">
        <v>6612</v>
      </c>
      <c r="L3414" s="15">
        <v>6597</v>
      </c>
      <c r="M3414" s="15">
        <v>13209</v>
      </c>
    </row>
    <row r="3415" spans="1:13" ht="12.9" customHeight="1" x14ac:dyDescent="0.2">
      <c r="A3415" s="11" t="str">
        <f t="shared" si="64"/>
        <v>SUNSHINE COAST2024</v>
      </c>
      <c r="B3415" s="3" t="s">
        <v>121</v>
      </c>
      <c r="C3415" s="12">
        <v>2024</v>
      </c>
      <c r="E3415" s="13">
        <v>5700</v>
      </c>
      <c r="F3415" s="13">
        <v>5691</v>
      </c>
      <c r="G3415" s="13">
        <v>11391</v>
      </c>
      <c r="H3415" s="13">
        <v>56</v>
      </c>
      <c r="I3415" s="13">
        <v>56</v>
      </c>
      <c r="J3415" s="13">
        <v>112</v>
      </c>
      <c r="K3415" s="15">
        <v>5756</v>
      </c>
      <c r="L3415" s="15">
        <v>5747</v>
      </c>
      <c r="M3415" s="15">
        <v>11503</v>
      </c>
    </row>
    <row r="3416" spans="1:13" ht="12.9" customHeight="1" x14ac:dyDescent="0.2">
      <c r="A3416" s="11" t="str">
        <f t="shared" si="64"/>
        <v>SYDNEY1985</v>
      </c>
      <c r="B3416" s="95" t="s">
        <v>52</v>
      </c>
      <c r="C3416" s="88">
        <v>1985</v>
      </c>
      <c r="D3416" s="89"/>
      <c r="E3416" s="15">
        <v>57685</v>
      </c>
      <c r="F3416" s="15">
        <v>57541</v>
      </c>
      <c r="G3416" s="15">
        <v>115226</v>
      </c>
      <c r="H3416" s="90">
        <v>10093</v>
      </c>
      <c r="I3416" s="90">
        <v>9975</v>
      </c>
      <c r="J3416" s="15">
        <v>20068</v>
      </c>
      <c r="K3416" s="15">
        <v>67778</v>
      </c>
      <c r="L3416" s="15">
        <v>67516</v>
      </c>
      <c r="M3416" s="15">
        <v>135294</v>
      </c>
    </row>
    <row r="3417" spans="1:13" ht="12.9" customHeight="1" x14ac:dyDescent="0.2">
      <c r="A3417" s="11" t="str">
        <f t="shared" si="64"/>
        <v>SYDNEY1986</v>
      </c>
      <c r="B3417" s="95" t="s">
        <v>52</v>
      </c>
      <c r="C3417" s="88">
        <v>1986</v>
      </c>
      <c r="D3417" s="89"/>
      <c r="E3417" s="15">
        <v>59776</v>
      </c>
      <c r="F3417" s="15">
        <v>59756</v>
      </c>
      <c r="G3417" s="15">
        <v>119532</v>
      </c>
      <c r="H3417" s="90">
        <v>11024</v>
      </c>
      <c r="I3417" s="90">
        <v>11007</v>
      </c>
      <c r="J3417" s="15">
        <v>22031</v>
      </c>
      <c r="K3417" s="15">
        <v>70800</v>
      </c>
      <c r="L3417" s="15">
        <v>70763</v>
      </c>
      <c r="M3417" s="15">
        <v>141563</v>
      </c>
    </row>
    <row r="3418" spans="1:13" ht="12.9" customHeight="1" x14ac:dyDescent="0.2">
      <c r="A3418" s="11" t="str">
        <f t="shared" si="64"/>
        <v>SYDNEY1987</v>
      </c>
      <c r="B3418" s="93" t="s">
        <v>52</v>
      </c>
      <c r="C3418" s="88">
        <v>1987</v>
      </c>
      <c r="D3418" s="89"/>
      <c r="E3418" s="15">
        <v>61646</v>
      </c>
      <c r="F3418" s="15">
        <v>61510</v>
      </c>
      <c r="G3418" s="15">
        <v>123156</v>
      </c>
      <c r="H3418" s="15">
        <v>12470</v>
      </c>
      <c r="I3418" s="15">
        <v>12404</v>
      </c>
      <c r="J3418" s="15">
        <v>24874</v>
      </c>
      <c r="K3418" s="15">
        <v>74116</v>
      </c>
      <c r="L3418" s="15">
        <v>73914</v>
      </c>
      <c r="M3418" s="15">
        <v>148030</v>
      </c>
    </row>
    <row r="3419" spans="1:13" ht="12.9" customHeight="1" x14ac:dyDescent="0.2">
      <c r="A3419" s="11" t="str">
        <f t="shared" si="64"/>
        <v>SYDNEY1988</v>
      </c>
      <c r="B3419" s="3" t="s">
        <v>52</v>
      </c>
      <c r="C3419" s="12">
        <v>1988</v>
      </c>
      <c r="E3419" s="13">
        <v>66207</v>
      </c>
      <c r="F3419" s="13">
        <v>66138</v>
      </c>
      <c r="G3419" s="13">
        <v>132345</v>
      </c>
      <c r="H3419" s="13">
        <v>14074</v>
      </c>
      <c r="I3419" s="13">
        <v>13881</v>
      </c>
      <c r="J3419" s="13">
        <v>27955</v>
      </c>
      <c r="K3419" s="15">
        <v>80281</v>
      </c>
      <c r="L3419" s="15">
        <v>80019</v>
      </c>
      <c r="M3419" s="15">
        <v>160300</v>
      </c>
    </row>
    <row r="3420" spans="1:13" ht="12.9" customHeight="1" x14ac:dyDescent="0.2">
      <c r="A3420" s="11" t="str">
        <f t="shared" si="64"/>
        <v>SYDNEY1989</v>
      </c>
      <c r="B3420" s="3" t="s">
        <v>52</v>
      </c>
      <c r="C3420" s="12">
        <v>1989</v>
      </c>
      <c r="E3420" s="13">
        <v>55493</v>
      </c>
      <c r="F3420" s="13">
        <v>55222</v>
      </c>
      <c r="G3420" s="13">
        <v>110715</v>
      </c>
      <c r="H3420" s="13">
        <v>15806</v>
      </c>
      <c r="I3420" s="13">
        <v>15370</v>
      </c>
      <c r="J3420" s="13">
        <v>31176</v>
      </c>
      <c r="K3420" s="15">
        <v>71299</v>
      </c>
      <c r="L3420" s="15">
        <v>70592</v>
      </c>
      <c r="M3420" s="15">
        <v>141891</v>
      </c>
    </row>
    <row r="3421" spans="1:13" ht="12.9" customHeight="1" x14ac:dyDescent="0.2">
      <c r="A3421" s="11" t="str">
        <f t="shared" si="64"/>
        <v>SYDNEY1990</v>
      </c>
      <c r="B3421" s="3" t="s">
        <v>52</v>
      </c>
      <c r="C3421" s="12">
        <v>1990</v>
      </c>
      <c r="E3421" s="13">
        <v>64379</v>
      </c>
      <c r="F3421" s="13">
        <v>64218</v>
      </c>
      <c r="G3421" s="13">
        <v>128597</v>
      </c>
      <c r="H3421" s="13">
        <v>16426</v>
      </c>
      <c r="I3421" s="13">
        <v>16086</v>
      </c>
      <c r="J3421" s="13">
        <v>32512</v>
      </c>
      <c r="K3421" s="15">
        <v>80805</v>
      </c>
      <c r="L3421" s="15">
        <v>80304</v>
      </c>
      <c r="M3421" s="15">
        <v>161109</v>
      </c>
    </row>
    <row r="3422" spans="1:13" ht="12.9" customHeight="1" x14ac:dyDescent="0.2">
      <c r="A3422" s="11" t="str">
        <f t="shared" si="64"/>
        <v>SYDNEY1991</v>
      </c>
      <c r="B3422" s="3" t="s">
        <v>52</v>
      </c>
      <c r="C3422" s="12">
        <v>1991</v>
      </c>
      <c r="E3422" s="13">
        <v>70772</v>
      </c>
      <c r="F3422" s="13">
        <v>70500</v>
      </c>
      <c r="G3422" s="13">
        <v>141272</v>
      </c>
      <c r="H3422" s="13">
        <v>16070</v>
      </c>
      <c r="I3422" s="13">
        <v>15913</v>
      </c>
      <c r="J3422" s="13">
        <v>31983</v>
      </c>
      <c r="K3422" s="15">
        <v>86842</v>
      </c>
      <c r="L3422" s="15">
        <v>86413</v>
      </c>
      <c r="M3422" s="15">
        <v>173255</v>
      </c>
    </row>
    <row r="3423" spans="1:13" ht="12.9" customHeight="1" x14ac:dyDescent="0.2">
      <c r="A3423" s="11" t="str">
        <f t="shared" si="64"/>
        <v>SYDNEY1992</v>
      </c>
      <c r="B3423" s="3" t="s">
        <v>52</v>
      </c>
      <c r="C3423" s="12">
        <v>1992</v>
      </c>
      <c r="E3423" s="13">
        <v>79276</v>
      </c>
      <c r="F3423" s="13">
        <v>79156</v>
      </c>
      <c r="G3423" s="13">
        <v>158432</v>
      </c>
      <c r="H3423" s="13">
        <v>17465</v>
      </c>
      <c r="I3423" s="13">
        <v>17348</v>
      </c>
      <c r="J3423" s="13">
        <v>34813</v>
      </c>
      <c r="K3423" s="15">
        <v>96741</v>
      </c>
      <c r="L3423" s="15">
        <v>96504</v>
      </c>
      <c r="M3423" s="15">
        <v>193245</v>
      </c>
    </row>
    <row r="3424" spans="1:13" ht="12.9" customHeight="1" x14ac:dyDescent="0.2">
      <c r="A3424" s="11" t="str">
        <f t="shared" si="64"/>
        <v>SYDNEY1993</v>
      </c>
      <c r="B3424" s="95" t="s">
        <v>52</v>
      </c>
      <c r="C3424" s="88">
        <v>1993</v>
      </c>
      <c r="D3424" s="89"/>
      <c r="E3424" s="15">
        <v>84083</v>
      </c>
      <c r="F3424" s="15">
        <v>84143</v>
      </c>
      <c r="G3424" s="15">
        <v>168226</v>
      </c>
      <c r="H3424" s="90">
        <v>18172</v>
      </c>
      <c r="I3424" s="90">
        <v>18058</v>
      </c>
      <c r="J3424" s="15">
        <v>36230</v>
      </c>
      <c r="K3424" s="15">
        <v>102255</v>
      </c>
      <c r="L3424" s="15">
        <v>102201</v>
      </c>
      <c r="M3424" s="15">
        <v>204456</v>
      </c>
    </row>
    <row r="3425" spans="1:13" ht="12.9" customHeight="1" x14ac:dyDescent="0.2">
      <c r="A3425" s="11" t="str">
        <f t="shared" si="64"/>
        <v>SYDNEY1994</v>
      </c>
      <c r="B3425" s="3" t="s">
        <v>52</v>
      </c>
      <c r="C3425" s="12">
        <v>1994</v>
      </c>
      <c r="E3425" s="13">
        <v>88979</v>
      </c>
      <c r="F3425" s="13">
        <v>88866</v>
      </c>
      <c r="G3425" s="13">
        <v>177845</v>
      </c>
      <c r="H3425" s="13">
        <v>17740</v>
      </c>
      <c r="I3425" s="13">
        <v>17827</v>
      </c>
      <c r="J3425" s="13">
        <v>35567</v>
      </c>
      <c r="K3425" s="15">
        <v>106719</v>
      </c>
      <c r="L3425" s="15">
        <v>106693</v>
      </c>
      <c r="M3425" s="15">
        <v>213412</v>
      </c>
    </row>
    <row r="3426" spans="1:13" ht="12.9" customHeight="1" x14ac:dyDescent="0.2">
      <c r="A3426" s="11" t="str">
        <f t="shared" si="64"/>
        <v>SYDNEY1995</v>
      </c>
      <c r="B3426" s="3" t="s">
        <v>52</v>
      </c>
      <c r="C3426" s="12">
        <v>1995</v>
      </c>
      <c r="D3426" s="89"/>
      <c r="E3426" s="13">
        <v>94456</v>
      </c>
      <c r="F3426" s="13">
        <v>94643</v>
      </c>
      <c r="G3426" s="13">
        <v>189099</v>
      </c>
      <c r="H3426" s="13">
        <v>19516</v>
      </c>
      <c r="I3426" s="13">
        <v>19485</v>
      </c>
      <c r="J3426" s="13">
        <v>39001</v>
      </c>
      <c r="K3426" s="15">
        <v>113972</v>
      </c>
      <c r="L3426" s="15">
        <v>114128</v>
      </c>
      <c r="M3426" s="15">
        <v>228100</v>
      </c>
    </row>
    <row r="3427" spans="1:13" ht="12.9" customHeight="1" x14ac:dyDescent="0.2">
      <c r="A3427" s="11" t="str">
        <f t="shared" ref="A3427:A3490" si="65">CONCATENATE(B3427,C3427)</f>
        <v>SYDNEY1996</v>
      </c>
      <c r="B3427" s="3" t="s">
        <v>52</v>
      </c>
      <c r="C3427" s="12">
        <v>1996</v>
      </c>
      <c r="E3427" s="13">
        <v>99695</v>
      </c>
      <c r="F3427" s="13">
        <v>99990</v>
      </c>
      <c r="G3427" s="13">
        <v>199685</v>
      </c>
      <c r="H3427" s="13">
        <v>21114</v>
      </c>
      <c r="I3427" s="13">
        <v>21069</v>
      </c>
      <c r="J3427" s="13">
        <v>42183</v>
      </c>
      <c r="K3427" s="15">
        <v>120809</v>
      </c>
      <c r="L3427" s="15">
        <v>121059</v>
      </c>
      <c r="M3427" s="15">
        <v>241868</v>
      </c>
    </row>
    <row r="3428" spans="1:13" ht="12.9" customHeight="1" x14ac:dyDescent="0.2">
      <c r="A3428" s="11" t="str">
        <f t="shared" si="65"/>
        <v>SYDNEY1997</v>
      </c>
      <c r="B3428" s="3" t="s">
        <v>52</v>
      </c>
      <c r="C3428" s="12">
        <v>1997</v>
      </c>
      <c r="E3428" s="13">
        <v>100570</v>
      </c>
      <c r="F3428" s="13">
        <v>100864</v>
      </c>
      <c r="G3428" s="13">
        <v>201434</v>
      </c>
      <c r="H3428" s="13">
        <v>22357</v>
      </c>
      <c r="I3428" s="13">
        <v>21902</v>
      </c>
      <c r="J3428" s="13">
        <v>44259</v>
      </c>
      <c r="K3428" s="15">
        <v>122927</v>
      </c>
      <c r="L3428" s="15">
        <v>122766</v>
      </c>
      <c r="M3428" s="15">
        <v>245693</v>
      </c>
    </row>
    <row r="3429" spans="1:13" ht="12.9" customHeight="1" x14ac:dyDescent="0.2">
      <c r="A3429" s="11" t="str">
        <f t="shared" si="65"/>
        <v>SYDNEY1998</v>
      </c>
      <c r="B3429" s="3" t="s">
        <v>52</v>
      </c>
      <c r="C3429" s="12">
        <v>1998</v>
      </c>
      <c r="E3429" s="13">
        <v>102143</v>
      </c>
      <c r="F3429" s="13">
        <v>102517</v>
      </c>
      <c r="G3429" s="13">
        <v>204660</v>
      </c>
      <c r="H3429" s="13">
        <v>23468</v>
      </c>
      <c r="I3429" s="13">
        <v>22976</v>
      </c>
      <c r="J3429" s="13">
        <v>46444</v>
      </c>
      <c r="K3429" s="15">
        <v>125611</v>
      </c>
      <c r="L3429" s="15">
        <v>125493</v>
      </c>
      <c r="M3429" s="15">
        <v>251104</v>
      </c>
    </row>
    <row r="3430" spans="1:13" ht="12.9" customHeight="1" x14ac:dyDescent="0.2">
      <c r="A3430" s="11" t="str">
        <f t="shared" si="65"/>
        <v>SYDNEY1999</v>
      </c>
      <c r="B3430" s="3" t="s">
        <v>52</v>
      </c>
      <c r="C3430" s="12">
        <v>1999</v>
      </c>
      <c r="E3430" s="13">
        <v>101923</v>
      </c>
      <c r="F3430" s="13">
        <v>102181</v>
      </c>
      <c r="G3430" s="13">
        <v>204104</v>
      </c>
      <c r="H3430" s="13">
        <v>23143</v>
      </c>
      <c r="I3430" s="13">
        <v>22777</v>
      </c>
      <c r="J3430" s="13">
        <v>45920</v>
      </c>
      <c r="K3430" s="15">
        <v>125066</v>
      </c>
      <c r="L3430" s="15">
        <v>124958</v>
      </c>
      <c r="M3430" s="15">
        <v>250024</v>
      </c>
    </row>
    <row r="3431" spans="1:13" ht="12.9" customHeight="1" x14ac:dyDescent="0.2">
      <c r="A3431" s="11" t="str">
        <f t="shared" si="65"/>
        <v>SYDNEY2000</v>
      </c>
      <c r="B3431" s="95" t="s">
        <v>52</v>
      </c>
      <c r="C3431" s="88">
        <v>2000</v>
      </c>
      <c r="D3431" s="89"/>
      <c r="E3431" s="15">
        <v>109807</v>
      </c>
      <c r="F3431" s="15">
        <v>109841</v>
      </c>
      <c r="G3431" s="15">
        <v>219648</v>
      </c>
      <c r="H3431" s="90">
        <v>25117</v>
      </c>
      <c r="I3431" s="90">
        <v>24691</v>
      </c>
      <c r="J3431" s="15">
        <v>49808</v>
      </c>
      <c r="K3431" s="15">
        <v>134924</v>
      </c>
      <c r="L3431" s="15">
        <v>134532</v>
      </c>
      <c r="M3431" s="15">
        <v>269456</v>
      </c>
    </row>
    <row r="3432" spans="1:13" ht="12.9" customHeight="1" x14ac:dyDescent="0.2">
      <c r="A3432" s="11" t="str">
        <f t="shared" si="65"/>
        <v>SYDNEY2001</v>
      </c>
      <c r="B3432" s="3" t="s">
        <v>52</v>
      </c>
      <c r="C3432" s="12">
        <v>2001</v>
      </c>
      <c r="E3432" s="13">
        <v>106953</v>
      </c>
      <c r="F3432" s="13">
        <v>107064</v>
      </c>
      <c r="G3432" s="13">
        <v>214017</v>
      </c>
      <c r="H3432" s="13">
        <v>24420</v>
      </c>
      <c r="I3432" s="13">
        <v>23934</v>
      </c>
      <c r="J3432" s="13">
        <v>48354</v>
      </c>
      <c r="K3432" s="15">
        <v>131373</v>
      </c>
      <c r="L3432" s="15">
        <v>130998</v>
      </c>
      <c r="M3432" s="15">
        <v>262371</v>
      </c>
    </row>
    <row r="3433" spans="1:13" ht="12.9" customHeight="1" x14ac:dyDescent="0.2">
      <c r="A3433" s="11" t="str">
        <f t="shared" si="65"/>
        <v>SYDNEY2002</v>
      </c>
      <c r="B3433" s="93" t="s">
        <v>52</v>
      </c>
      <c r="C3433" s="88">
        <v>2002</v>
      </c>
      <c r="D3433" s="89"/>
      <c r="E3433" s="15">
        <v>87424</v>
      </c>
      <c r="F3433" s="15">
        <v>87644</v>
      </c>
      <c r="G3433" s="15">
        <v>175068</v>
      </c>
      <c r="H3433" s="15">
        <v>23397</v>
      </c>
      <c r="I3433" s="15">
        <v>23061</v>
      </c>
      <c r="J3433" s="15">
        <v>46458</v>
      </c>
      <c r="K3433" s="15">
        <v>110821</v>
      </c>
      <c r="L3433" s="15">
        <v>110705</v>
      </c>
      <c r="M3433" s="15">
        <v>221526</v>
      </c>
    </row>
    <row r="3434" spans="1:13" ht="12.9" customHeight="1" x14ac:dyDescent="0.2">
      <c r="A3434" s="11" t="str">
        <f t="shared" si="65"/>
        <v>SYDNEY2003</v>
      </c>
      <c r="B3434" s="3" t="s">
        <v>52</v>
      </c>
      <c r="C3434" s="12">
        <v>2003</v>
      </c>
      <c r="E3434" s="13">
        <v>90206</v>
      </c>
      <c r="F3434" s="13">
        <v>90276</v>
      </c>
      <c r="G3434" s="13">
        <v>180482</v>
      </c>
      <c r="H3434" s="13">
        <v>24646</v>
      </c>
      <c r="I3434" s="13">
        <v>24494</v>
      </c>
      <c r="J3434" s="13">
        <v>49140</v>
      </c>
      <c r="K3434" s="15">
        <v>114852</v>
      </c>
      <c r="L3434" s="15">
        <v>114770</v>
      </c>
      <c r="M3434" s="15">
        <v>229622</v>
      </c>
    </row>
    <row r="3435" spans="1:13" ht="12.9" customHeight="1" x14ac:dyDescent="0.2">
      <c r="A3435" s="11" t="str">
        <f t="shared" si="65"/>
        <v>SYDNEY2004</v>
      </c>
      <c r="B3435" s="95" t="s">
        <v>52</v>
      </c>
      <c r="C3435" s="88">
        <v>2004</v>
      </c>
      <c r="D3435" s="89"/>
      <c r="E3435" s="15">
        <v>98642</v>
      </c>
      <c r="F3435" s="15">
        <v>98750</v>
      </c>
      <c r="G3435" s="15">
        <v>197392</v>
      </c>
      <c r="H3435" s="90">
        <v>28085</v>
      </c>
      <c r="I3435" s="90">
        <v>28031</v>
      </c>
      <c r="J3435" s="15">
        <v>56116</v>
      </c>
      <c r="K3435" s="15">
        <v>126727</v>
      </c>
      <c r="L3435" s="15">
        <v>126781</v>
      </c>
      <c r="M3435" s="15">
        <v>253508</v>
      </c>
    </row>
    <row r="3436" spans="1:13" ht="12.9" customHeight="1" x14ac:dyDescent="0.2">
      <c r="A3436" s="11" t="str">
        <f t="shared" si="65"/>
        <v>SYDNEY2005</v>
      </c>
      <c r="B3436" s="93" t="s">
        <v>52</v>
      </c>
      <c r="C3436" s="88">
        <v>2005</v>
      </c>
      <c r="D3436" s="89"/>
      <c r="E3436" s="15">
        <v>99482</v>
      </c>
      <c r="F3436" s="15">
        <v>99559</v>
      </c>
      <c r="G3436" s="15">
        <v>199041</v>
      </c>
      <c r="H3436" s="15">
        <v>29407</v>
      </c>
      <c r="I3436" s="15">
        <v>29296</v>
      </c>
      <c r="J3436" s="15">
        <v>58703</v>
      </c>
      <c r="K3436" s="15">
        <v>128889</v>
      </c>
      <c r="L3436" s="15">
        <v>128855</v>
      </c>
      <c r="M3436" s="15">
        <v>257744</v>
      </c>
    </row>
    <row r="3437" spans="1:13" ht="12.9" customHeight="1" x14ac:dyDescent="0.2">
      <c r="A3437" s="11" t="str">
        <f t="shared" si="65"/>
        <v>SYDNEY2006</v>
      </c>
      <c r="B3437" s="95" t="s">
        <v>52</v>
      </c>
      <c r="C3437" s="88">
        <v>2006</v>
      </c>
      <c r="D3437" s="89"/>
      <c r="E3437" s="15">
        <v>101449</v>
      </c>
      <c r="F3437" s="15">
        <v>101378</v>
      </c>
      <c r="G3437" s="15">
        <v>202827</v>
      </c>
      <c r="H3437" s="90">
        <v>29131</v>
      </c>
      <c r="I3437" s="90">
        <v>29091</v>
      </c>
      <c r="J3437" s="15">
        <v>58222</v>
      </c>
      <c r="K3437" s="15">
        <v>130580</v>
      </c>
      <c r="L3437" s="15">
        <v>130469</v>
      </c>
      <c r="M3437" s="15">
        <v>261049</v>
      </c>
    </row>
    <row r="3438" spans="1:13" ht="12.9" customHeight="1" x14ac:dyDescent="0.2">
      <c r="A3438" s="11" t="str">
        <f t="shared" si="65"/>
        <v>SYDNEY2007</v>
      </c>
      <c r="B3438" s="3" t="s">
        <v>52</v>
      </c>
      <c r="C3438" s="12">
        <v>2007</v>
      </c>
      <c r="E3438" s="13">
        <v>104550</v>
      </c>
      <c r="F3438" s="13">
        <v>104835</v>
      </c>
      <c r="G3438" s="13">
        <v>209385</v>
      </c>
      <c r="H3438" s="13">
        <v>29322</v>
      </c>
      <c r="I3438" s="13">
        <v>29214</v>
      </c>
      <c r="J3438" s="13">
        <v>58536</v>
      </c>
      <c r="K3438" s="15">
        <v>133872</v>
      </c>
      <c r="L3438" s="15">
        <v>134049</v>
      </c>
      <c r="M3438" s="15">
        <v>267921</v>
      </c>
    </row>
    <row r="3439" spans="1:13" ht="12.9" customHeight="1" x14ac:dyDescent="0.2">
      <c r="A3439" s="11" t="str">
        <f t="shared" si="65"/>
        <v>SYDNEY2008</v>
      </c>
      <c r="B3439" s="95" t="s">
        <v>52</v>
      </c>
      <c r="C3439" s="88">
        <v>2008</v>
      </c>
      <c r="D3439" s="89"/>
      <c r="E3439" s="15">
        <v>108988</v>
      </c>
      <c r="F3439" s="15">
        <v>109608</v>
      </c>
      <c r="G3439" s="15">
        <v>218596</v>
      </c>
      <c r="H3439" s="90">
        <v>30164</v>
      </c>
      <c r="I3439" s="90">
        <v>30072</v>
      </c>
      <c r="J3439" s="15">
        <v>60236</v>
      </c>
      <c r="K3439" s="15">
        <v>139152</v>
      </c>
      <c r="L3439" s="15">
        <v>139680</v>
      </c>
      <c r="M3439" s="15">
        <v>278832</v>
      </c>
    </row>
    <row r="3440" spans="1:13" ht="12.9" customHeight="1" x14ac:dyDescent="0.2">
      <c r="A3440" s="11" t="str">
        <f t="shared" si="65"/>
        <v>SYDNEY2009</v>
      </c>
      <c r="B3440" s="3" t="s">
        <v>52</v>
      </c>
      <c r="C3440" s="12">
        <v>2009</v>
      </c>
      <c r="E3440" s="13">
        <v>104373</v>
      </c>
      <c r="F3440" s="13">
        <v>104470</v>
      </c>
      <c r="G3440" s="13">
        <v>208843</v>
      </c>
      <c r="H3440" s="13">
        <v>30068</v>
      </c>
      <c r="I3440" s="13">
        <v>29832</v>
      </c>
      <c r="J3440" s="13">
        <v>59900</v>
      </c>
      <c r="K3440" s="15">
        <v>134441</v>
      </c>
      <c r="L3440" s="15">
        <v>134302</v>
      </c>
      <c r="M3440" s="15">
        <v>268743</v>
      </c>
    </row>
    <row r="3441" spans="1:13" ht="12.9" customHeight="1" x14ac:dyDescent="0.2">
      <c r="A3441" s="11" t="str">
        <f t="shared" si="65"/>
        <v>SYDNEY2010</v>
      </c>
      <c r="B3441" s="3" t="s">
        <v>52</v>
      </c>
      <c r="C3441" s="12">
        <v>2010</v>
      </c>
      <c r="E3441" s="13">
        <v>113029</v>
      </c>
      <c r="F3441" s="13">
        <v>113203</v>
      </c>
      <c r="G3441" s="13">
        <v>226232</v>
      </c>
      <c r="H3441" s="13">
        <v>31355</v>
      </c>
      <c r="I3441" s="13">
        <v>31161</v>
      </c>
      <c r="J3441" s="13">
        <v>62516</v>
      </c>
      <c r="K3441" s="15">
        <v>144384</v>
      </c>
      <c r="L3441" s="15">
        <v>144364</v>
      </c>
      <c r="M3441" s="15">
        <v>288748</v>
      </c>
    </row>
    <row r="3442" spans="1:13" ht="12.9" customHeight="1" x14ac:dyDescent="0.2">
      <c r="A3442" s="11" t="str">
        <f t="shared" si="65"/>
        <v>SYDNEY2011</v>
      </c>
      <c r="B3442" s="3" t="s">
        <v>52</v>
      </c>
      <c r="C3442" s="12">
        <v>2011</v>
      </c>
      <c r="E3442" s="13">
        <v>112051</v>
      </c>
      <c r="F3442" s="13">
        <v>112274</v>
      </c>
      <c r="G3442" s="13">
        <v>224325</v>
      </c>
      <c r="H3442" s="13">
        <v>32559</v>
      </c>
      <c r="I3442" s="13">
        <v>32442</v>
      </c>
      <c r="J3442" s="13">
        <v>65001</v>
      </c>
      <c r="K3442" s="15">
        <v>144610</v>
      </c>
      <c r="L3442" s="15">
        <v>144716</v>
      </c>
      <c r="M3442" s="15">
        <v>289326</v>
      </c>
    </row>
    <row r="3443" spans="1:13" ht="12.9" customHeight="1" x14ac:dyDescent="0.2">
      <c r="A3443" s="11" t="str">
        <f t="shared" si="65"/>
        <v>SYDNEY2012</v>
      </c>
      <c r="B3443" s="3" t="s">
        <v>52</v>
      </c>
      <c r="C3443" s="12">
        <v>2012</v>
      </c>
      <c r="E3443" s="13">
        <v>116598</v>
      </c>
      <c r="F3443" s="13">
        <v>116808</v>
      </c>
      <c r="G3443" s="13">
        <v>233406</v>
      </c>
      <c r="H3443" s="13">
        <v>33601</v>
      </c>
      <c r="I3443" s="13">
        <v>33456</v>
      </c>
      <c r="J3443" s="13">
        <v>67057</v>
      </c>
      <c r="K3443" s="15">
        <v>150199</v>
      </c>
      <c r="L3443" s="15">
        <v>150264</v>
      </c>
      <c r="M3443" s="15">
        <v>300463</v>
      </c>
    </row>
    <row r="3444" spans="1:13" ht="12.9" customHeight="1" x14ac:dyDescent="0.2">
      <c r="A3444" s="11" t="str">
        <f t="shared" si="65"/>
        <v>SYDNEY2013</v>
      </c>
      <c r="B3444" s="3" t="s">
        <v>52</v>
      </c>
      <c r="C3444" s="12">
        <v>2013</v>
      </c>
      <c r="D3444" s="89"/>
      <c r="E3444" s="13">
        <v>118705</v>
      </c>
      <c r="F3444" s="13">
        <v>118845</v>
      </c>
      <c r="G3444" s="13">
        <v>237550</v>
      </c>
      <c r="H3444" s="13">
        <v>34544</v>
      </c>
      <c r="I3444" s="13">
        <v>34356</v>
      </c>
      <c r="J3444" s="13">
        <v>68900</v>
      </c>
      <c r="K3444" s="15">
        <v>153249</v>
      </c>
      <c r="L3444" s="15">
        <v>153201</v>
      </c>
      <c r="M3444" s="15">
        <v>306450</v>
      </c>
    </row>
    <row r="3445" spans="1:13" ht="12.9" customHeight="1" x14ac:dyDescent="0.2">
      <c r="A3445" s="11" t="str">
        <f t="shared" si="65"/>
        <v>SYDNEY2014</v>
      </c>
      <c r="B3445" s="95" t="s">
        <v>52</v>
      </c>
      <c r="C3445" s="88">
        <v>2014</v>
      </c>
      <c r="D3445" s="89"/>
      <c r="E3445" s="15">
        <v>117703</v>
      </c>
      <c r="F3445" s="15">
        <v>117805</v>
      </c>
      <c r="G3445" s="15">
        <v>235508</v>
      </c>
      <c r="H3445" s="90">
        <v>34853</v>
      </c>
      <c r="I3445" s="90">
        <v>34694</v>
      </c>
      <c r="J3445" s="15">
        <v>69547</v>
      </c>
      <c r="K3445" s="15">
        <v>152556</v>
      </c>
      <c r="L3445" s="15">
        <v>152499</v>
      </c>
      <c r="M3445" s="15">
        <v>305055</v>
      </c>
    </row>
    <row r="3446" spans="1:13" ht="12.9" customHeight="1" x14ac:dyDescent="0.2">
      <c r="A3446" s="11" t="str">
        <f t="shared" si="65"/>
        <v>SYDNEY2015</v>
      </c>
      <c r="B3446" s="3" t="s">
        <v>52</v>
      </c>
      <c r="C3446" s="12">
        <v>2015</v>
      </c>
      <c r="E3446" s="13">
        <v>121226</v>
      </c>
      <c r="F3446" s="13">
        <v>121522</v>
      </c>
      <c r="G3446" s="13">
        <v>242748</v>
      </c>
      <c r="H3446" s="13">
        <v>34268</v>
      </c>
      <c r="I3446" s="13">
        <v>34185</v>
      </c>
      <c r="J3446" s="13">
        <v>68453</v>
      </c>
      <c r="K3446" s="15">
        <v>155494</v>
      </c>
      <c r="L3446" s="15">
        <v>155707</v>
      </c>
      <c r="M3446" s="15">
        <v>311201</v>
      </c>
    </row>
    <row r="3447" spans="1:13" ht="12.9" customHeight="1" x14ac:dyDescent="0.2">
      <c r="A3447" s="11" t="str">
        <f t="shared" si="65"/>
        <v>SYDNEY2016</v>
      </c>
      <c r="B3447" s="3" t="s">
        <v>52</v>
      </c>
      <c r="C3447" s="12">
        <v>2016</v>
      </c>
      <c r="E3447" s="13">
        <v>122628</v>
      </c>
      <c r="F3447" s="13">
        <v>123014</v>
      </c>
      <c r="G3447" s="13">
        <v>245642</v>
      </c>
      <c r="H3447" s="13">
        <v>37215</v>
      </c>
      <c r="I3447" s="13">
        <v>37159</v>
      </c>
      <c r="J3447" s="13">
        <v>74374</v>
      </c>
      <c r="K3447" s="15">
        <v>159843</v>
      </c>
      <c r="L3447" s="15">
        <v>160173</v>
      </c>
      <c r="M3447" s="15">
        <v>320016</v>
      </c>
    </row>
    <row r="3448" spans="1:13" ht="12.9" customHeight="1" x14ac:dyDescent="0.2">
      <c r="A3448" s="11" t="str">
        <f t="shared" si="65"/>
        <v>SYDNEY2017</v>
      </c>
      <c r="B3448" s="3" t="s">
        <v>52</v>
      </c>
      <c r="C3448" s="12">
        <v>2017</v>
      </c>
      <c r="E3448" s="13">
        <v>121022</v>
      </c>
      <c r="F3448" s="13">
        <v>121326</v>
      </c>
      <c r="G3448" s="13">
        <v>242348</v>
      </c>
      <c r="H3448" s="13">
        <v>38990</v>
      </c>
      <c r="I3448" s="13">
        <v>38935</v>
      </c>
      <c r="J3448" s="13">
        <v>77925</v>
      </c>
      <c r="K3448" s="15">
        <v>160012</v>
      </c>
      <c r="L3448" s="15">
        <v>160261</v>
      </c>
      <c r="M3448" s="15">
        <v>320273</v>
      </c>
    </row>
    <row r="3449" spans="1:13" ht="12.9" customHeight="1" x14ac:dyDescent="0.2">
      <c r="A3449" s="11" t="str">
        <f t="shared" si="65"/>
        <v>SYDNEY2018</v>
      </c>
      <c r="B3449" s="3" t="s">
        <v>52</v>
      </c>
      <c r="C3449" s="12">
        <v>2018</v>
      </c>
      <c r="E3449" s="13">
        <v>119536</v>
      </c>
      <c r="F3449" s="13">
        <v>119833</v>
      </c>
      <c r="G3449" s="13">
        <v>239369</v>
      </c>
      <c r="H3449" s="13">
        <v>40627</v>
      </c>
      <c r="I3449" s="13">
        <v>40580</v>
      </c>
      <c r="J3449" s="13">
        <v>81207</v>
      </c>
      <c r="K3449" s="15">
        <v>160163</v>
      </c>
      <c r="L3449" s="15">
        <v>160413</v>
      </c>
      <c r="M3449" s="15">
        <v>320576</v>
      </c>
    </row>
    <row r="3450" spans="1:13" ht="12.9" customHeight="1" x14ac:dyDescent="0.2">
      <c r="A3450" s="11" t="str">
        <f t="shared" si="65"/>
        <v>SYDNEY2019</v>
      </c>
      <c r="B3450" s="95" t="s">
        <v>52</v>
      </c>
      <c r="C3450" s="88">
        <v>2019</v>
      </c>
      <c r="D3450" s="89"/>
      <c r="E3450" s="15">
        <v>121019</v>
      </c>
      <c r="F3450" s="15">
        <v>121257</v>
      </c>
      <c r="G3450" s="15">
        <v>242276</v>
      </c>
      <c r="H3450" s="90">
        <v>40932</v>
      </c>
      <c r="I3450" s="90">
        <v>40936</v>
      </c>
      <c r="J3450" s="15">
        <v>81868</v>
      </c>
      <c r="K3450" s="15">
        <v>161951</v>
      </c>
      <c r="L3450" s="15">
        <v>162193</v>
      </c>
      <c r="M3450" s="15">
        <v>324144</v>
      </c>
    </row>
    <row r="3451" spans="1:13" ht="12.9" customHeight="1" x14ac:dyDescent="0.2">
      <c r="A3451" s="11" t="str">
        <f t="shared" si="65"/>
        <v>SYDNEY2020</v>
      </c>
      <c r="B3451" s="3" t="s">
        <v>52</v>
      </c>
      <c r="C3451" s="12">
        <v>2020</v>
      </c>
      <c r="E3451" s="13">
        <v>42889</v>
      </c>
      <c r="F3451" s="13">
        <v>42973</v>
      </c>
      <c r="G3451" s="13">
        <v>85862</v>
      </c>
      <c r="H3451" s="13">
        <v>18135</v>
      </c>
      <c r="I3451" s="13">
        <v>17978</v>
      </c>
      <c r="J3451" s="13">
        <v>36113</v>
      </c>
      <c r="K3451" s="15">
        <v>61024</v>
      </c>
      <c r="L3451" s="15">
        <v>60951</v>
      </c>
      <c r="M3451" s="15">
        <v>121975</v>
      </c>
    </row>
    <row r="3452" spans="1:13" ht="12.9" customHeight="1" x14ac:dyDescent="0.2">
      <c r="A3452" s="11" t="str">
        <f t="shared" si="65"/>
        <v>SYDNEY2021</v>
      </c>
      <c r="B3452" s="3" t="s">
        <v>52</v>
      </c>
      <c r="C3452" s="12">
        <v>2021</v>
      </c>
      <c r="E3452" s="13">
        <v>48622</v>
      </c>
      <c r="F3452" s="13">
        <v>48644</v>
      </c>
      <c r="G3452" s="13">
        <v>97266</v>
      </c>
      <c r="H3452" s="13">
        <v>13952</v>
      </c>
      <c r="I3452" s="13">
        <v>13713</v>
      </c>
      <c r="J3452" s="13">
        <v>27665</v>
      </c>
      <c r="K3452" s="15">
        <v>62574</v>
      </c>
      <c r="L3452" s="15">
        <v>62357</v>
      </c>
      <c r="M3452" s="15">
        <v>124931</v>
      </c>
    </row>
    <row r="3453" spans="1:13" ht="12.9" customHeight="1" x14ac:dyDescent="0.2">
      <c r="A3453" s="11" t="str">
        <f t="shared" si="65"/>
        <v>SYDNEY2022</v>
      </c>
      <c r="B3453" s="3" t="s">
        <v>52</v>
      </c>
      <c r="C3453" s="12">
        <v>2022</v>
      </c>
      <c r="E3453" s="13">
        <v>101445</v>
      </c>
      <c r="F3453" s="13">
        <v>101555</v>
      </c>
      <c r="G3453" s="13">
        <v>203000</v>
      </c>
      <c r="H3453" s="13">
        <v>24803</v>
      </c>
      <c r="I3453" s="13">
        <v>24644</v>
      </c>
      <c r="J3453" s="13">
        <v>49447</v>
      </c>
      <c r="K3453" s="15">
        <v>126248</v>
      </c>
      <c r="L3453" s="15">
        <v>126199</v>
      </c>
      <c r="M3453" s="15">
        <v>252447</v>
      </c>
    </row>
    <row r="3454" spans="1:13" ht="12.9" customHeight="1" x14ac:dyDescent="0.2">
      <c r="A3454" s="11" t="str">
        <f t="shared" si="65"/>
        <v>SYDNEY2023</v>
      </c>
      <c r="B3454" s="95" t="s">
        <v>52</v>
      </c>
      <c r="C3454" s="88">
        <v>2023</v>
      </c>
      <c r="D3454" s="89"/>
      <c r="E3454" s="15">
        <v>110465</v>
      </c>
      <c r="F3454" s="15">
        <v>110712</v>
      </c>
      <c r="G3454" s="15">
        <v>221177</v>
      </c>
      <c r="H3454" s="90">
        <v>37337</v>
      </c>
      <c r="I3454" s="90">
        <v>37253</v>
      </c>
      <c r="J3454" s="15">
        <v>74590</v>
      </c>
      <c r="K3454" s="15">
        <v>147802</v>
      </c>
      <c r="L3454" s="15">
        <v>147965</v>
      </c>
      <c r="M3454" s="15">
        <v>295767</v>
      </c>
    </row>
    <row r="3455" spans="1:13" ht="12.9" customHeight="1" x14ac:dyDescent="0.2">
      <c r="A3455" s="11" t="str">
        <f t="shared" si="65"/>
        <v>SYDNEY2024</v>
      </c>
      <c r="B3455" s="95" t="s">
        <v>52</v>
      </c>
      <c r="C3455" s="88">
        <v>2024</v>
      </c>
      <c r="D3455" s="89"/>
      <c r="E3455" s="15">
        <v>108716</v>
      </c>
      <c r="F3455" s="15">
        <v>108903</v>
      </c>
      <c r="G3455" s="15">
        <v>217619</v>
      </c>
      <c r="H3455" s="90">
        <v>40267</v>
      </c>
      <c r="I3455" s="90">
        <v>40196</v>
      </c>
      <c r="J3455" s="15">
        <v>80463</v>
      </c>
      <c r="K3455" s="15">
        <v>148983</v>
      </c>
      <c r="L3455" s="15">
        <v>149099</v>
      </c>
      <c r="M3455" s="15">
        <v>298082</v>
      </c>
    </row>
    <row r="3456" spans="1:13" ht="12.9" customHeight="1" x14ac:dyDescent="0.2">
      <c r="A3456" s="11" t="str">
        <f t="shared" si="65"/>
        <v>TAMWORTH1985</v>
      </c>
      <c r="B3456" s="3" t="s">
        <v>51</v>
      </c>
      <c r="C3456" s="12">
        <v>1985</v>
      </c>
      <c r="E3456" s="13">
        <v>2333</v>
      </c>
      <c r="F3456" s="13">
        <v>2338</v>
      </c>
      <c r="G3456" s="13">
        <v>4671</v>
      </c>
      <c r="H3456" s="13">
        <v>0</v>
      </c>
      <c r="I3456" s="13">
        <v>0</v>
      </c>
      <c r="J3456" s="13">
        <v>0</v>
      </c>
      <c r="K3456" s="15">
        <v>2333</v>
      </c>
      <c r="L3456" s="15">
        <v>2338</v>
      </c>
      <c r="M3456" s="15">
        <v>4671</v>
      </c>
    </row>
    <row r="3457" spans="1:13" ht="12.9" customHeight="1" x14ac:dyDescent="0.2">
      <c r="A3457" s="11" t="str">
        <f t="shared" si="65"/>
        <v>TAMWORTH1986</v>
      </c>
      <c r="B3457" s="3" t="s">
        <v>51</v>
      </c>
      <c r="C3457" s="12">
        <v>1986</v>
      </c>
      <c r="E3457" s="13">
        <v>2339</v>
      </c>
      <c r="F3457" s="13">
        <v>2340</v>
      </c>
      <c r="G3457" s="13">
        <v>4679</v>
      </c>
      <c r="H3457" s="13">
        <v>0</v>
      </c>
      <c r="I3457" s="13">
        <v>0</v>
      </c>
      <c r="J3457" s="13">
        <v>0</v>
      </c>
      <c r="K3457" s="15">
        <v>2339</v>
      </c>
      <c r="L3457" s="15">
        <v>2340</v>
      </c>
      <c r="M3457" s="15">
        <v>4679</v>
      </c>
    </row>
    <row r="3458" spans="1:13" ht="12.9" customHeight="1" x14ac:dyDescent="0.2">
      <c r="A3458" s="11" t="str">
        <f t="shared" si="65"/>
        <v>TAMWORTH1987</v>
      </c>
      <c r="B3458" s="3" t="s">
        <v>51</v>
      </c>
      <c r="C3458" s="12">
        <v>1987</v>
      </c>
      <c r="E3458" s="13">
        <v>2501</v>
      </c>
      <c r="F3458" s="13">
        <v>2502</v>
      </c>
      <c r="G3458" s="13">
        <v>5003</v>
      </c>
      <c r="H3458" s="13">
        <v>0</v>
      </c>
      <c r="I3458" s="13">
        <v>0</v>
      </c>
      <c r="J3458" s="13">
        <v>0</v>
      </c>
      <c r="K3458" s="15">
        <v>2501</v>
      </c>
      <c r="L3458" s="15">
        <v>2502</v>
      </c>
      <c r="M3458" s="15">
        <v>5003</v>
      </c>
    </row>
    <row r="3459" spans="1:13" ht="12.9" customHeight="1" x14ac:dyDescent="0.2">
      <c r="A3459" s="11" t="str">
        <f t="shared" si="65"/>
        <v>TAMWORTH1988</v>
      </c>
      <c r="B3459" s="3" t="s">
        <v>51</v>
      </c>
      <c r="C3459" s="12">
        <v>1988</v>
      </c>
      <c r="E3459" s="13">
        <v>2322</v>
      </c>
      <c r="F3459" s="13">
        <v>2328</v>
      </c>
      <c r="G3459" s="13">
        <v>4650</v>
      </c>
      <c r="H3459" s="13">
        <v>0</v>
      </c>
      <c r="I3459" s="13">
        <v>0</v>
      </c>
      <c r="J3459" s="13">
        <v>0</v>
      </c>
      <c r="K3459" s="15">
        <v>2322</v>
      </c>
      <c r="L3459" s="15">
        <v>2328</v>
      </c>
      <c r="M3459" s="15">
        <v>4650</v>
      </c>
    </row>
    <row r="3460" spans="1:13" ht="12.9" customHeight="1" x14ac:dyDescent="0.2">
      <c r="A3460" s="11" t="str">
        <f t="shared" si="65"/>
        <v>TAMWORTH1989</v>
      </c>
      <c r="B3460" s="3" t="s">
        <v>51</v>
      </c>
      <c r="C3460" s="12">
        <v>1989</v>
      </c>
      <c r="E3460" s="13">
        <v>2141</v>
      </c>
      <c r="F3460" s="13">
        <v>2123</v>
      </c>
      <c r="G3460" s="13">
        <v>4264</v>
      </c>
      <c r="H3460" s="13">
        <v>0</v>
      </c>
      <c r="I3460" s="13">
        <v>0</v>
      </c>
      <c r="J3460" s="13">
        <v>0</v>
      </c>
      <c r="K3460" s="15">
        <v>2141</v>
      </c>
      <c r="L3460" s="15">
        <v>2123</v>
      </c>
      <c r="M3460" s="15">
        <v>4264</v>
      </c>
    </row>
    <row r="3461" spans="1:13" ht="12.9" customHeight="1" x14ac:dyDescent="0.2">
      <c r="A3461" s="11" t="str">
        <f t="shared" si="65"/>
        <v>TAMWORTH1990</v>
      </c>
      <c r="B3461" s="3" t="s">
        <v>51</v>
      </c>
      <c r="C3461" s="12">
        <v>1990</v>
      </c>
      <c r="E3461" s="13">
        <v>2384</v>
      </c>
      <c r="F3461" s="13">
        <v>2382</v>
      </c>
      <c r="G3461" s="13">
        <v>4766</v>
      </c>
      <c r="H3461" s="13">
        <v>0</v>
      </c>
      <c r="I3461" s="13">
        <v>0</v>
      </c>
      <c r="J3461" s="13">
        <v>0</v>
      </c>
      <c r="K3461" s="15">
        <v>2384</v>
      </c>
      <c r="L3461" s="15">
        <v>2382</v>
      </c>
      <c r="M3461" s="15">
        <v>4766</v>
      </c>
    </row>
    <row r="3462" spans="1:13" ht="12.9" customHeight="1" x14ac:dyDescent="0.2">
      <c r="A3462" s="11" t="str">
        <f t="shared" si="65"/>
        <v>TAMWORTH1991</v>
      </c>
      <c r="B3462" s="3" t="s">
        <v>51</v>
      </c>
      <c r="C3462" s="12">
        <v>1991</v>
      </c>
      <c r="E3462" s="13">
        <v>3333</v>
      </c>
      <c r="F3462" s="13">
        <v>3346</v>
      </c>
      <c r="G3462" s="13">
        <v>6679</v>
      </c>
      <c r="H3462" s="13">
        <v>0</v>
      </c>
      <c r="I3462" s="13">
        <v>0</v>
      </c>
      <c r="J3462" s="13">
        <v>0</v>
      </c>
      <c r="K3462" s="15">
        <v>3333</v>
      </c>
      <c r="L3462" s="15">
        <v>3346</v>
      </c>
      <c r="M3462" s="15">
        <v>6679</v>
      </c>
    </row>
    <row r="3463" spans="1:13" ht="12.9" customHeight="1" x14ac:dyDescent="0.2">
      <c r="A3463" s="11" t="str">
        <f t="shared" si="65"/>
        <v>TAMWORTH1992</v>
      </c>
      <c r="B3463" s="93" t="s">
        <v>51</v>
      </c>
      <c r="C3463" s="88">
        <v>1992</v>
      </c>
      <c r="D3463" s="89"/>
      <c r="E3463" s="15">
        <v>3615</v>
      </c>
      <c r="F3463" s="15">
        <v>3640</v>
      </c>
      <c r="G3463" s="15">
        <v>7255</v>
      </c>
      <c r="H3463" s="15">
        <v>0</v>
      </c>
      <c r="I3463" s="15">
        <v>0</v>
      </c>
      <c r="J3463" s="15">
        <v>0</v>
      </c>
      <c r="K3463" s="15">
        <v>3615</v>
      </c>
      <c r="L3463" s="15">
        <v>3640</v>
      </c>
      <c r="M3463" s="15">
        <v>7255</v>
      </c>
    </row>
    <row r="3464" spans="1:13" ht="12.9" customHeight="1" x14ac:dyDescent="0.2">
      <c r="A3464" s="11" t="str">
        <f t="shared" si="65"/>
        <v>TAMWORTH1993</v>
      </c>
      <c r="B3464" s="93" t="s">
        <v>51</v>
      </c>
      <c r="C3464" s="88">
        <v>1993</v>
      </c>
      <c r="D3464" s="89"/>
      <c r="E3464" s="15">
        <v>4193</v>
      </c>
      <c r="F3464" s="15">
        <v>4218</v>
      </c>
      <c r="G3464" s="15">
        <v>8411</v>
      </c>
      <c r="H3464" s="15">
        <v>0</v>
      </c>
      <c r="I3464" s="15">
        <v>0</v>
      </c>
      <c r="J3464" s="15">
        <v>0</v>
      </c>
      <c r="K3464" s="15">
        <v>4193</v>
      </c>
      <c r="L3464" s="15">
        <v>4218</v>
      </c>
      <c r="M3464" s="15">
        <v>8411</v>
      </c>
    </row>
    <row r="3465" spans="1:13" ht="12.9" customHeight="1" x14ac:dyDescent="0.2">
      <c r="A3465" s="11" t="str">
        <f t="shared" si="65"/>
        <v>TAMWORTH1994</v>
      </c>
      <c r="B3465" s="93" t="s">
        <v>51</v>
      </c>
      <c r="C3465" s="12">
        <v>1994</v>
      </c>
      <c r="D3465" s="89"/>
      <c r="E3465" s="94">
        <v>4126</v>
      </c>
      <c r="F3465" s="94">
        <v>4134</v>
      </c>
      <c r="G3465" s="94">
        <v>8260</v>
      </c>
      <c r="H3465" s="94">
        <v>0</v>
      </c>
      <c r="I3465" s="94">
        <v>0</v>
      </c>
      <c r="J3465" s="94">
        <v>0</v>
      </c>
      <c r="K3465" s="15">
        <v>4126</v>
      </c>
      <c r="L3465" s="15">
        <v>4134</v>
      </c>
      <c r="M3465" s="15">
        <v>8260</v>
      </c>
    </row>
    <row r="3466" spans="1:13" ht="12.9" customHeight="1" x14ac:dyDescent="0.2">
      <c r="A3466" s="11" t="str">
        <f t="shared" si="65"/>
        <v>TAMWORTH1995</v>
      </c>
      <c r="B3466" s="3" t="s">
        <v>51</v>
      </c>
      <c r="C3466" s="12">
        <v>1995</v>
      </c>
      <c r="E3466" s="13">
        <v>4476</v>
      </c>
      <c r="F3466" s="13">
        <v>4430</v>
      </c>
      <c r="G3466" s="13">
        <v>8906</v>
      </c>
      <c r="H3466" s="13">
        <v>0</v>
      </c>
      <c r="I3466" s="13">
        <v>0</v>
      </c>
      <c r="J3466" s="13">
        <v>0</v>
      </c>
      <c r="K3466" s="15">
        <v>4476</v>
      </c>
      <c r="L3466" s="15">
        <v>4430</v>
      </c>
      <c r="M3466" s="15">
        <v>8906</v>
      </c>
    </row>
    <row r="3467" spans="1:13" ht="12.9" customHeight="1" x14ac:dyDescent="0.2">
      <c r="A3467" s="11" t="str">
        <f t="shared" si="65"/>
        <v>TAMWORTH1996</v>
      </c>
      <c r="B3467" s="3" t="s">
        <v>51</v>
      </c>
      <c r="C3467" s="12">
        <v>1996</v>
      </c>
      <c r="E3467" s="13">
        <v>4210</v>
      </c>
      <c r="F3467" s="13">
        <v>4152</v>
      </c>
      <c r="G3467" s="13">
        <v>8362</v>
      </c>
      <c r="H3467" s="13">
        <v>0</v>
      </c>
      <c r="I3467" s="13">
        <v>0</v>
      </c>
      <c r="J3467" s="13">
        <v>0</v>
      </c>
      <c r="K3467" s="15">
        <v>4210</v>
      </c>
      <c r="L3467" s="15">
        <v>4152</v>
      </c>
      <c r="M3467" s="15">
        <v>8362</v>
      </c>
    </row>
    <row r="3468" spans="1:13" ht="12.9" customHeight="1" x14ac:dyDescent="0.2">
      <c r="A3468" s="11" t="str">
        <f t="shared" si="65"/>
        <v>TAMWORTH1997</v>
      </c>
      <c r="B3468" s="91" t="s">
        <v>51</v>
      </c>
      <c r="C3468" s="16">
        <v>1997</v>
      </c>
      <c r="D3468" s="89"/>
      <c r="E3468" s="92">
        <v>3840</v>
      </c>
      <c r="F3468" s="92">
        <v>3845</v>
      </c>
      <c r="G3468" s="92">
        <v>7685</v>
      </c>
      <c r="H3468" s="92">
        <v>0</v>
      </c>
      <c r="I3468" s="92">
        <v>0</v>
      </c>
      <c r="J3468" s="92">
        <v>0</v>
      </c>
      <c r="K3468" s="15">
        <v>3840</v>
      </c>
      <c r="L3468" s="15">
        <v>3845</v>
      </c>
      <c r="M3468" s="15">
        <v>7685</v>
      </c>
    </row>
    <row r="3469" spans="1:13" ht="12.9" customHeight="1" x14ac:dyDescent="0.2">
      <c r="A3469" s="11" t="str">
        <f t="shared" si="65"/>
        <v>TAMWORTH1998</v>
      </c>
      <c r="B3469" s="95" t="s">
        <v>51</v>
      </c>
      <c r="C3469" s="88">
        <v>1998</v>
      </c>
      <c r="E3469" s="15">
        <v>4033</v>
      </c>
      <c r="F3469" s="15">
        <v>3984</v>
      </c>
      <c r="G3469" s="15">
        <v>8017</v>
      </c>
      <c r="H3469" s="90">
        <v>0</v>
      </c>
      <c r="I3469" s="90">
        <v>0</v>
      </c>
      <c r="J3469" s="15">
        <v>0</v>
      </c>
      <c r="K3469" s="15">
        <v>4033</v>
      </c>
      <c r="L3469" s="15">
        <v>3984</v>
      </c>
      <c r="M3469" s="15">
        <v>8017</v>
      </c>
    </row>
    <row r="3470" spans="1:13" ht="12.9" customHeight="1" x14ac:dyDescent="0.2">
      <c r="A3470" s="11" t="str">
        <f t="shared" si="65"/>
        <v>TAMWORTH1999</v>
      </c>
      <c r="B3470" s="95" t="s">
        <v>51</v>
      </c>
      <c r="C3470" s="88">
        <v>1999</v>
      </c>
      <c r="D3470" s="89"/>
      <c r="E3470" s="15">
        <v>4343</v>
      </c>
      <c r="F3470" s="15">
        <v>4365</v>
      </c>
      <c r="G3470" s="15">
        <v>8708</v>
      </c>
      <c r="H3470" s="90">
        <v>0</v>
      </c>
      <c r="I3470" s="90">
        <v>0</v>
      </c>
      <c r="J3470" s="15">
        <v>0</v>
      </c>
      <c r="K3470" s="15">
        <v>4343</v>
      </c>
      <c r="L3470" s="15">
        <v>4365</v>
      </c>
      <c r="M3470" s="15">
        <v>8708</v>
      </c>
    </row>
    <row r="3471" spans="1:13" ht="12.9" customHeight="1" x14ac:dyDescent="0.2">
      <c r="A3471" s="11" t="str">
        <f t="shared" si="65"/>
        <v>TAMWORTH2000</v>
      </c>
      <c r="B3471" s="3" t="s">
        <v>51</v>
      </c>
      <c r="C3471" s="12">
        <v>2000</v>
      </c>
      <c r="E3471" s="13">
        <v>5715</v>
      </c>
      <c r="F3471" s="13">
        <v>5787</v>
      </c>
      <c r="G3471" s="13">
        <v>11502</v>
      </c>
      <c r="H3471" s="13">
        <v>0</v>
      </c>
      <c r="I3471" s="13">
        <v>0</v>
      </c>
      <c r="J3471" s="13">
        <v>0</v>
      </c>
      <c r="K3471" s="15">
        <v>5715</v>
      </c>
      <c r="L3471" s="15">
        <v>5787</v>
      </c>
      <c r="M3471" s="15">
        <v>11502</v>
      </c>
    </row>
    <row r="3472" spans="1:13" ht="12.9" customHeight="1" x14ac:dyDescent="0.2">
      <c r="A3472" s="11" t="str">
        <f t="shared" si="65"/>
        <v>TAMWORTH2001</v>
      </c>
      <c r="B3472" s="3" t="s">
        <v>51</v>
      </c>
      <c r="C3472" s="12">
        <v>2001</v>
      </c>
      <c r="D3472" s="89"/>
      <c r="E3472" s="13">
        <v>4510</v>
      </c>
      <c r="F3472" s="13">
        <v>4613</v>
      </c>
      <c r="G3472" s="13">
        <v>9123</v>
      </c>
      <c r="H3472" s="13">
        <v>0</v>
      </c>
      <c r="I3472" s="13">
        <v>0</v>
      </c>
      <c r="J3472" s="13">
        <v>0</v>
      </c>
      <c r="K3472" s="15">
        <v>4510</v>
      </c>
      <c r="L3472" s="15">
        <v>4613</v>
      </c>
      <c r="M3472" s="15">
        <v>9123</v>
      </c>
    </row>
    <row r="3473" spans="1:13" ht="12.9" customHeight="1" x14ac:dyDescent="0.2">
      <c r="A3473" s="11" t="str">
        <f t="shared" si="65"/>
        <v>TAMWORTH2002</v>
      </c>
      <c r="B3473" s="3" t="s">
        <v>51</v>
      </c>
      <c r="C3473" s="12">
        <v>2002</v>
      </c>
      <c r="E3473" s="13">
        <v>2789</v>
      </c>
      <c r="F3473" s="13">
        <v>2756</v>
      </c>
      <c r="G3473" s="13">
        <v>5545</v>
      </c>
      <c r="H3473" s="13">
        <v>0</v>
      </c>
      <c r="I3473" s="13">
        <v>0</v>
      </c>
      <c r="J3473" s="13">
        <v>0</v>
      </c>
      <c r="K3473" s="15">
        <v>2789</v>
      </c>
      <c r="L3473" s="15">
        <v>2756</v>
      </c>
      <c r="M3473" s="15">
        <v>5545</v>
      </c>
    </row>
    <row r="3474" spans="1:13" ht="12.9" customHeight="1" x14ac:dyDescent="0.2">
      <c r="A3474" s="11" t="str">
        <f t="shared" si="65"/>
        <v>TAMWORTH2003</v>
      </c>
      <c r="B3474" s="3" t="s">
        <v>51</v>
      </c>
      <c r="C3474" s="12">
        <v>2003</v>
      </c>
      <c r="E3474" s="13">
        <v>2038</v>
      </c>
      <c r="F3474" s="13">
        <v>2021</v>
      </c>
      <c r="G3474" s="13">
        <v>4059</v>
      </c>
      <c r="H3474" s="13">
        <v>0</v>
      </c>
      <c r="I3474" s="13">
        <v>0</v>
      </c>
      <c r="J3474" s="13">
        <v>0</v>
      </c>
      <c r="K3474" s="15">
        <v>2038</v>
      </c>
      <c r="L3474" s="15">
        <v>2021</v>
      </c>
      <c r="M3474" s="15">
        <v>4059</v>
      </c>
    </row>
    <row r="3475" spans="1:13" ht="12.9" customHeight="1" x14ac:dyDescent="0.2">
      <c r="A3475" s="11" t="str">
        <f t="shared" si="65"/>
        <v>TAMWORTH2004</v>
      </c>
      <c r="B3475" s="3" t="s">
        <v>51</v>
      </c>
      <c r="C3475" s="12">
        <v>2004</v>
      </c>
      <c r="E3475" s="13">
        <v>2531</v>
      </c>
      <c r="F3475" s="13">
        <v>2533</v>
      </c>
      <c r="G3475" s="13">
        <v>5064</v>
      </c>
      <c r="H3475" s="13">
        <v>0</v>
      </c>
      <c r="I3475" s="13">
        <v>0</v>
      </c>
      <c r="J3475" s="13">
        <v>0</v>
      </c>
      <c r="K3475" s="15">
        <v>2531</v>
      </c>
      <c r="L3475" s="15">
        <v>2533</v>
      </c>
      <c r="M3475" s="15">
        <v>5064</v>
      </c>
    </row>
    <row r="3476" spans="1:13" ht="12.9" customHeight="1" x14ac:dyDescent="0.2">
      <c r="A3476" s="11" t="str">
        <f t="shared" si="65"/>
        <v>TAMWORTH2005</v>
      </c>
      <c r="B3476" s="95" t="s">
        <v>51</v>
      </c>
      <c r="C3476" s="88">
        <v>2005</v>
      </c>
      <c r="D3476" s="89"/>
      <c r="E3476" s="15">
        <v>2513</v>
      </c>
      <c r="F3476" s="15">
        <v>2514</v>
      </c>
      <c r="G3476" s="15">
        <v>5027</v>
      </c>
      <c r="H3476" s="90">
        <v>0</v>
      </c>
      <c r="I3476" s="90">
        <v>0</v>
      </c>
      <c r="J3476" s="15">
        <v>0</v>
      </c>
      <c r="K3476" s="15">
        <v>2513</v>
      </c>
      <c r="L3476" s="15">
        <v>2514</v>
      </c>
      <c r="M3476" s="15">
        <v>5027</v>
      </c>
    </row>
    <row r="3477" spans="1:13" ht="12.9" customHeight="1" x14ac:dyDescent="0.2">
      <c r="A3477" s="11" t="str">
        <f t="shared" si="65"/>
        <v>TAMWORTH2006</v>
      </c>
      <c r="B3477" s="95" t="s">
        <v>51</v>
      </c>
      <c r="C3477" s="88">
        <v>2006</v>
      </c>
      <c r="D3477" s="89"/>
      <c r="E3477" s="15">
        <v>2414</v>
      </c>
      <c r="F3477" s="15">
        <v>2412</v>
      </c>
      <c r="G3477" s="15">
        <v>4826</v>
      </c>
      <c r="H3477" s="90">
        <v>0</v>
      </c>
      <c r="I3477" s="90">
        <v>0</v>
      </c>
      <c r="J3477" s="15">
        <v>0</v>
      </c>
      <c r="K3477" s="15">
        <v>2414</v>
      </c>
      <c r="L3477" s="15">
        <v>2412</v>
      </c>
      <c r="M3477" s="15">
        <v>4826</v>
      </c>
    </row>
    <row r="3478" spans="1:13" ht="12.9" customHeight="1" x14ac:dyDescent="0.2">
      <c r="A3478" s="11" t="str">
        <f t="shared" si="65"/>
        <v>TAMWORTH2007</v>
      </c>
      <c r="B3478" s="3" t="s">
        <v>51</v>
      </c>
      <c r="C3478" s="12">
        <v>2007</v>
      </c>
      <c r="E3478" s="13">
        <v>1736</v>
      </c>
      <c r="F3478" s="13">
        <v>1736</v>
      </c>
      <c r="G3478" s="13">
        <v>3472</v>
      </c>
      <c r="H3478" s="13">
        <v>0</v>
      </c>
      <c r="I3478" s="13">
        <v>0</v>
      </c>
      <c r="J3478" s="13">
        <v>0</v>
      </c>
      <c r="K3478" s="15">
        <v>1736</v>
      </c>
      <c r="L3478" s="15">
        <v>1736</v>
      </c>
      <c r="M3478" s="15">
        <v>3472</v>
      </c>
    </row>
    <row r="3479" spans="1:13" ht="12.9" customHeight="1" x14ac:dyDescent="0.2">
      <c r="A3479" s="11" t="str">
        <f t="shared" si="65"/>
        <v>TAMWORTH2008</v>
      </c>
      <c r="B3479" s="3" t="s">
        <v>51</v>
      </c>
      <c r="C3479" s="12">
        <v>2008</v>
      </c>
      <c r="E3479" s="13">
        <v>1771</v>
      </c>
      <c r="F3479" s="13">
        <v>1773</v>
      </c>
      <c r="G3479" s="13">
        <v>3544</v>
      </c>
      <c r="H3479" s="13">
        <v>0</v>
      </c>
      <c r="I3479" s="13">
        <v>0</v>
      </c>
      <c r="J3479" s="13">
        <v>0</v>
      </c>
      <c r="K3479" s="15">
        <v>1771</v>
      </c>
      <c r="L3479" s="15">
        <v>1773</v>
      </c>
      <c r="M3479" s="15">
        <v>3544</v>
      </c>
    </row>
    <row r="3480" spans="1:13" ht="12.9" customHeight="1" x14ac:dyDescent="0.2">
      <c r="A3480" s="11" t="str">
        <f t="shared" si="65"/>
        <v>TAMWORTH2009</v>
      </c>
      <c r="B3480" s="95" t="s">
        <v>51</v>
      </c>
      <c r="C3480" s="88">
        <v>2009</v>
      </c>
      <c r="D3480" s="89"/>
      <c r="E3480" s="15">
        <v>1728</v>
      </c>
      <c r="F3480" s="15">
        <v>1727</v>
      </c>
      <c r="G3480" s="15">
        <v>3455</v>
      </c>
      <c r="H3480" s="90">
        <v>0</v>
      </c>
      <c r="I3480" s="90">
        <v>0</v>
      </c>
      <c r="J3480" s="15">
        <v>0</v>
      </c>
      <c r="K3480" s="15">
        <v>1728</v>
      </c>
      <c r="L3480" s="15">
        <v>1727</v>
      </c>
      <c r="M3480" s="15">
        <v>3455</v>
      </c>
    </row>
    <row r="3481" spans="1:13" ht="12.9" customHeight="1" x14ac:dyDescent="0.2">
      <c r="A3481" s="11" t="str">
        <f t="shared" si="65"/>
        <v>TAMWORTH2010</v>
      </c>
      <c r="B3481" s="3" t="s">
        <v>51</v>
      </c>
      <c r="C3481" s="12">
        <v>2010</v>
      </c>
      <c r="E3481" s="13">
        <v>2219</v>
      </c>
      <c r="F3481" s="13">
        <v>2221</v>
      </c>
      <c r="G3481" s="13">
        <v>4440</v>
      </c>
      <c r="H3481" s="13">
        <v>0</v>
      </c>
      <c r="I3481" s="13">
        <v>0</v>
      </c>
      <c r="J3481" s="13">
        <v>0</v>
      </c>
      <c r="K3481" s="15">
        <v>2219</v>
      </c>
      <c r="L3481" s="15">
        <v>2221</v>
      </c>
      <c r="M3481" s="15">
        <v>4440</v>
      </c>
    </row>
    <row r="3482" spans="1:13" ht="12.9" customHeight="1" x14ac:dyDescent="0.2">
      <c r="A3482" s="11" t="str">
        <f t="shared" si="65"/>
        <v>TAMWORTH2011</v>
      </c>
      <c r="B3482" s="3" t="s">
        <v>51</v>
      </c>
      <c r="C3482" s="12">
        <v>2011</v>
      </c>
      <c r="E3482" s="13">
        <v>2338</v>
      </c>
      <c r="F3482" s="13">
        <v>2338</v>
      </c>
      <c r="G3482" s="13">
        <v>4676</v>
      </c>
      <c r="H3482" s="13">
        <v>0</v>
      </c>
      <c r="I3482" s="13">
        <v>0</v>
      </c>
      <c r="J3482" s="13">
        <v>0</v>
      </c>
      <c r="K3482" s="15">
        <v>2338</v>
      </c>
      <c r="L3482" s="15">
        <v>2338</v>
      </c>
      <c r="M3482" s="15">
        <v>4676</v>
      </c>
    </row>
    <row r="3483" spans="1:13" ht="12.9" customHeight="1" x14ac:dyDescent="0.2">
      <c r="A3483" s="11" t="str">
        <f t="shared" si="65"/>
        <v>TAMWORTH2012</v>
      </c>
      <c r="B3483" s="93" t="s">
        <v>51</v>
      </c>
      <c r="C3483" s="88">
        <v>2012</v>
      </c>
      <c r="D3483" s="89"/>
      <c r="E3483" s="15">
        <v>2291</v>
      </c>
      <c r="F3483" s="15">
        <v>2283</v>
      </c>
      <c r="G3483" s="15">
        <v>4574</v>
      </c>
      <c r="H3483" s="15">
        <v>0</v>
      </c>
      <c r="I3483" s="15">
        <v>0</v>
      </c>
      <c r="J3483" s="15">
        <v>0</v>
      </c>
      <c r="K3483" s="15">
        <v>2291</v>
      </c>
      <c r="L3483" s="15">
        <v>2283</v>
      </c>
      <c r="M3483" s="15">
        <v>4574</v>
      </c>
    </row>
    <row r="3484" spans="1:13" ht="12.9" customHeight="1" x14ac:dyDescent="0.2">
      <c r="A3484" s="11" t="str">
        <f t="shared" si="65"/>
        <v>TAMWORTH2013</v>
      </c>
      <c r="B3484" s="95" t="s">
        <v>51</v>
      </c>
      <c r="C3484" s="88">
        <v>2013</v>
      </c>
      <c r="D3484" s="89"/>
      <c r="E3484" s="15">
        <v>2307</v>
      </c>
      <c r="F3484" s="15">
        <v>2307</v>
      </c>
      <c r="G3484" s="15">
        <v>4614</v>
      </c>
      <c r="H3484" s="90">
        <v>0</v>
      </c>
      <c r="I3484" s="90">
        <v>0</v>
      </c>
      <c r="J3484" s="15">
        <v>0</v>
      </c>
      <c r="K3484" s="15">
        <v>2307</v>
      </c>
      <c r="L3484" s="15">
        <v>2307</v>
      </c>
      <c r="M3484" s="15">
        <v>4614</v>
      </c>
    </row>
    <row r="3485" spans="1:13" ht="12.9" customHeight="1" x14ac:dyDescent="0.2">
      <c r="A3485" s="11" t="str">
        <f t="shared" si="65"/>
        <v>TAMWORTH2014</v>
      </c>
      <c r="B3485" s="3" t="s">
        <v>51</v>
      </c>
      <c r="C3485" s="12">
        <v>2014</v>
      </c>
      <c r="E3485" s="13">
        <v>1871</v>
      </c>
      <c r="F3485" s="13">
        <v>1868</v>
      </c>
      <c r="G3485" s="13">
        <v>3739</v>
      </c>
      <c r="H3485" s="13">
        <v>0</v>
      </c>
      <c r="I3485" s="13">
        <v>0</v>
      </c>
      <c r="J3485" s="13">
        <v>0</v>
      </c>
      <c r="K3485" s="15">
        <v>1871</v>
      </c>
      <c r="L3485" s="15">
        <v>1868</v>
      </c>
      <c r="M3485" s="15">
        <v>3739</v>
      </c>
    </row>
    <row r="3486" spans="1:13" ht="12.9" customHeight="1" x14ac:dyDescent="0.2">
      <c r="A3486" s="11" t="str">
        <f t="shared" si="65"/>
        <v>TAMWORTH2015</v>
      </c>
      <c r="B3486" s="3" t="s">
        <v>51</v>
      </c>
      <c r="C3486" s="12">
        <v>2015</v>
      </c>
      <c r="E3486" s="13">
        <v>2025</v>
      </c>
      <c r="F3486" s="13">
        <v>2029</v>
      </c>
      <c r="G3486" s="13">
        <v>4054</v>
      </c>
      <c r="H3486" s="13">
        <v>0</v>
      </c>
      <c r="I3486" s="13">
        <v>0</v>
      </c>
      <c r="J3486" s="13">
        <v>0</v>
      </c>
      <c r="K3486" s="15">
        <v>2025</v>
      </c>
      <c r="L3486" s="15">
        <v>2029</v>
      </c>
      <c r="M3486" s="15">
        <v>4054</v>
      </c>
    </row>
    <row r="3487" spans="1:13" ht="12.9" customHeight="1" x14ac:dyDescent="0.2">
      <c r="A3487" s="11" t="str">
        <f t="shared" si="65"/>
        <v>TAMWORTH2016</v>
      </c>
      <c r="B3487" s="3" t="s">
        <v>51</v>
      </c>
      <c r="C3487" s="12">
        <v>2016</v>
      </c>
      <c r="E3487" s="13">
        <v>2320</v>
      </c>
      <c r="F3487" s="13">
        <v>2317</v>
      </c>
      <c r="G3487" s="13">
        <v>4637</v>
      </c>
      <c r="H3487" s="13">
        <v>0</v>
      </c>
      <c r="I3487" s="13">
        <v>0</v>
      </c>
      <c r="J3487" s="13">
        <v>0</v>
      </c>
      <c r="K3487" s="15">
        <v>2320</v>
      </c>
      <c r="L3487" s="15">
        <v>2317</v>
      </c>
      <c r="M3487" s="15">
        <v>4637</v>
      </c>
    </row>
    <row r="3488" spans="1:13" ht="12.9" customHeight="1" x14ac:dyDescent="0.2">
      <c r="A3488" s="11" t="str">
        <f t="shared" si="65"/>
        <v>TAMWORTH2017</v>
      </c>
      <c r="B3488" s="3" t="s">
        <v>51</v>
      </c>
      <c r="C3488" s="12">
        <v>2017</v>
      </c>
      <c r="E3488" s="13">
        <v>2782</v>
      </c>
      <c r="F3488" s="13">
        <v>2775</v>
      </c>
      <c r="G3488" s="13">
        <v>5557</v>
      </c>
      <c r="H3488" s="13">
        <v>0</v>
      </c>
      <c r="I3488" s="13">
        <v>0</v>
      </c>
      <c r="J3488" s="13">
        <v>0</v>
      </c>
      <c r="K3488" s="15">
        <v>2782</v>
      </c>
      <c r="L3488" s="15">
        <v>2775</v>
      </c>
      <c r="M3488" s="15">
        <v>5557</v>
      </c>
    </row>
    <row r="3489" spans="1:13" ht="12.9" customHeight="1" x14ac:dyDescent="0.2">
      <c r="A3489" s="11" t="str">
        <f t="shared" si="65"/>
        <v>TAMWORTH2018</v>
      </c>
      <c r="B3489" s="3" t="s">
        <v>51</v>
      </c>
      <c r="C3489" s="12">
        <v>2018</v>
      </c>
      <c r="E3489" s="13">
        <v>2492</v>
      </c>
      <c r="F3489" s="13">
        <v>2486</v>
      </c>
      <c r="G3489" s="13">
        <v>4978</v>
      </c>
      <c r="H3489" s="13">
        <v>0</v>
      </c>
      <c r="I3489" s="13">
        <v>0</v>
      </c>
      <c r="J3489" s="13">
        <v>0</v>
      </c>
      <c r="K3489" s="15">
        <v>2492</v>
      </c>
      <c r="L3489" s="15">
        <v>2486</v>
      </c>
      <c r="M3489" s="15">
        <v>4978</v>
      </c>
    </row>
    <row r="3490" spans="1:13" ht="12.9" customHeight="1" x14ac:dyDescent="0.2">
      <c r="A3490" s="11" t="str">
        <f t="shared" si="65"/>
        <v>TAMWORTH2019</v>
      </c>
      <c r="B3490" s="95" t="s">
        <v>51</v>
      </c>
      <c r="C3490" s="88">
        <v>2019</v>
      </c>
      <c r="D3490" s="89"/>
      <c r="E3490" s="15">
        <v>2511</v>
      </c>
      <c r="F3490" s="15">
        <v>2499</v>
      </c>
      <c r="G3490" s="15">
        <v>5010</v>
      </c>
      <c r="H3490" s="90">
        <v>0</v>
      </c>
      <c r="I3490" s="90">
        <v>0</v>
      </c>
      <c r="J3490" s="15">
        <v>0</v>
      </c>
      <c r="K3490" s="15">
        <v>2511</v>
      </c>
      <c r="L3490" s="15">
        <v>2499</v>
      </c>
      <c r="M3490" s="15">
        <v>5010</v>
      </c>
    </row>
    <row r="3491" spans="1:13" ht="12.9" customHeight="1" x14ac:dyDescent="0.2">
      <c r="A3491" s="11" t="str">
        <f t="shared" ref="A3491:A3554" si="66">CONCATENATE(B3491,C3491)</f>
        <v>TAMWORTH2020</v>
      </c>
      <c r="B3491" s="95" t="s">
        <v>51</v>
      </c>
      <c r="C3491" s="88">
        <v>2020</v>
      </c>
      <c r="D3491" s="89"/>
      <c r="E3491" s="15">
        <v>949</v>
      </c>
      <c r="F3491" s="15">
        <v>929</v>
      </c>
      <c r="G3491" s="15">
        <v>1878</v>
      </c>
      <c r="H3491" s="90">
        <v>0</v>
      </c>
      <c r="I3491" s="90">
        <v>0</v>
      </c>
      <c r="J3491" s="15">
        <v>0</v>
      </c>
      <c r="K3491" s="15">
        <v>949</v>
      </c>
      <c r="L3491" s="15">
        <v>929</v>
      </c>
      <c r="M3491" s="15">
        <v>1878</v>
      </c>
    </row>
    <row r="3492" spans="1:13" ht="12.9" customHeight="1" x14ac:dyDescent="0.2">
      <c r="A3492" s="11" t="str">
        <f t="shared" si="66"/>
        <v>TAMWORTH2021</v>
      </c>
      <c r="B3492" s="3" t="s">
        <v>51</v>
      </c>
      <c r="C3492" s="12">
        <v>2021</v>
      </c>
      <c r="E3492" s="13">
        <v>1003</v>
      </c>
      <c r="F3492" s="13">
        <v>1000</v>
      </c>
      <c r="G3492" s="13">
        <v>2003</v>
      </c>
      <c r="H3492" s="13">
        <v>0</v>
      </c>
      <c r="I3492" s="13">
        <v>0</v>
      </c>
      <c r="J3492" s="13">
        <v>0</v>
      </c>
      <c r="K3492" s="15">
        <v>1003</v>
      </c>
      <c r="L3492" s="15">
        <v>1000</v>
      </c>
      <c r="M3492" s="15">
        <v>2003</v>
      </c>
    </row>
    <row r="3493" spans="1:13" ht="12.9" customHeight="1" x14ac:dyDescent="0.2">
      <c r="A3493" s="11" t="str">
        <f t="shared" si="66"/>
        <v>TAMWORTH2022</v>
      </c>
      <c r="B3493" s="3" t="s">
        <v>51</v>
      </c>
      <c r="C3493" s="12">
        <v>2022</v>
      </c>
      <c r="E3493" s="13">
        <v>1866</v>
      </c>
      <c r="F3493" s="13">
        <v>1850</v>
      </c>
      <c r="G3493" s="13">
        <v>3716</v>
      </c>
      <c r="H3493" s="13">
        <v>0</v>
      </c>
      <c r="I3493" s="13">
        <v>0</v>
      </c>
      <c r="J3493" s="13">
        <v>0</v>
      </c>
      <c r="K3493" s="15">
        <v>1866</v>
      </c>
      <c r="L3493" s="15">
        <v>1850</v>
      </c>
      <c r="M3493" s="15">
        <v>3716</v>
      </c>
    </row>
    <row r="3494" spans="1:13" ht="12.9" customHeight="1" x14ac:dyDescent="0.2">
      <c r="A3494" s="11" t="str">
        <f t="shared" si="66"/>
        <v>TAMWORTH2023</v>
      </c>
      <c r="B3494" s="3" t="s">
        <v>51</v>
      </c>
      <c r="C3494" s="12">
        <v>2023</v>
      </c>
      <c r="E3494" s="13">
        <v>1777</v>
      </c>
      <c r="F3494" s="13">
        <v>1773</v>
      </c>
      <c r="G3494" s="13">
        <v>3550</v>
      </c>
      <c r="H3494" s="13">
        <v>0</v>
      </c>
      <c r="I3494" s="13">
        <v>0</v>
      </c>
      <c r="J3494" s="13">
        <v>0</v>
      </c>
      <c r="K3494" s="15">
        <v>1777</v>
      </c>
      <c r="L3494" s="15">
        <v>1773</v>
      </c>
      <c r="M3494" s="15">
        <v>3550</v>
      </c>
    </row>
    <row r="3495" spans="1:13" ht="12.9" customHeight="1" x14ac:dyDescent="0.2">
      <c r="A3495" s="11" t="str">
        <f t="shared" si="66"/>
        <v>TAMWORTH2024</v>
      </c>
      <c r="B3495" s="95" t="s">
        <v>51</v>
      </c>
      <c r="C3495" s="88">
        <v>2024</v>
      </c>
      <c r="D3495" s="89"/>
      <c r="E3495" s="15">
        <v>1746</v>
      </c>
      <c r="F3495" s="15">
        <v>1737</v>
      </c>
      <c r="G3495" s="15">
        <v>3483</v>
      </c>
      <c r="H3495" s="90">
        <v>0</v>
      </c>
      <c r="I3495" s="90">
        <v>0</v>
      </c>
      <c r="J3495" s="15">
        <v>0</v>
      </c>
      <c r="K3495" s="15">
        <v>1746</v>
      </c>
      <c r="L3495" s="15">
        <v>1737</v>
      </c>
      <c r="M3495" s="15">
        <v>3483</v>
      </c>
    </row>
    <row r="3496" spans="1:13" ht="12.9" customHeight="1" x14ac:dyDescent="0.2">
      <c r="A3496" s="11" t="str">
        <f t="shared" si="66"/>
        <v>THURSDAY ISLAND1985</v>
      </c>
      <c r="B3496" s="95" t="s">
        <v>50</v>
      </c>
      <c r="C3496" s="88">
        <v>1985</v>
      </c>
      <c r="D3496" s="89"/>
      <c r="E3496" s="15">
        <v>347</v>
      </c>
      <c r="F3496" s="15">
        <v>350</v>
      </c>
      <c r="G3496" s="15">
        <v>697</v>
      </c>
      <c r="H3496" s="90">
        <v>0</v>
      </c>
      <c r="I3496" s="90">
        <v>0</v>
      </c>
      <c r="J3496" s="15">
        <v>0</v>
      </c>
      <c r="K3496" s="15">
        <v>347</v>
      </c>
      <c r="L3496" s="15">
        <v>350</v>
      </c>
      <c r="M3496" s="15">
        <v>697</v>
      </c>
    </row>
    <row r="3497" spans="1:13" ht="12.9" customHeight="1" x14ac:dyDescent="0.2">
      <c r="A3497" s="11" t="str">
        <f t="shared" si="66"/>
        <v>THURSDAY ISLAND1986</v>
      </c>
      <c r="B3497" s="95" t="s">
        <v>50</v>
      </c>
      <c r="C3497" s="88">
        <v>1986</v>
      </c>
      <c r="D3497" s="89"/>
      <c r="E3497" s="15">
        <v>458</v>
      </c>
      <c r="F3497" s="15">
        <v>447</v>
      </c>
      <c r="G3497" s="15">
        <v>905</v>
      </c>
      <c r="H3497" s="15">
        <v>0</v>
      </c>
      <c r="I3497" s="15">
        <v>0</v>
      </c>
      <c r="J3497" s="15">
        <v>0</v>
      </c>
      <c r="K3497" s="15">
        <v>458</v>
      </c>
      <c r="L3497" s="15">
        <v>447</v>
      </c>
      <c r="M3497" s="15">
        <v>905</v>
      </c>
    </row>
    <row r="3498" spans="1:13" ht="12.9" customHeight="1" x14ac:dyDescent="0.2">
      <c r="A3498" s="11" t="str">
        <f t="shared" si="66"/>
        <v>THURSDAY ISLAND1987</v>
      </c>
      <c r="B3498" s="3" t="s">
        <v>50</v>
      </c>
      <c r="C3498" s="12">
        <v>1987</v>
      </c>
      <c r="E3498" s="13">
        <v>646</v>
      </c>
      <c r="F3498" s="13">
        <v>653</v>
      </c>
      <c r="G3498" s="13">
        <v>1299</v>
      </c>
      <c r="H3498" s="13">
        <v>0</v>
      </c>
      <c r="I3498" s="13">
        <v>0</v>
      </c>
      <c r="J3498" s="13">
        <v>0</v>
      </c>
      <c r="K3498" s="15">
        <v>646</v>
      </c>
      <c r="L3498" s="15">
        <v>653</v>
      </c>
      <c r="M3498" s="15">
        <v>1299</v>
      </c>
    </row>
    <row r="3499" spans="1:13" ht="12.9" customHeight="1" x14ac:dyDescent="0.2">
      <c r="A3499" s="11" t="str">
        <f t="shared" si="66"/>
        <v>THURSDAY ISLAND1988</v>
      </c>
      <c r="B3499" s="3" t="s">
        <v>50</v>
      </c>
      <c r="C3499" s="12">
        <v>1988</v>
      </c>
      <c r="E3499" s="13">
        <v>1500</v>
      </c>
      <c r="F3499" s="13">
        <v>1500</v>
      </c>
      <c r="G3499" s="13">
        <v>3000</v>
      </c>
      <c r="H3499" s="13">
        <v>0</v>
      </c>
      <c r="I3499" s="13">
        <v>0</v>
      </c>
      <c r="J3499" s="13">
        <v>0</v>
      </c>
      <c r="K3499" s="15">
        <v>1500</v>
      </c>
      <c r="L3499" s="15">
        <v>1500</v>
      </c>
      <c r="M3499" s="15">
        <v>3000</v>
      </c>
    </row>
    <row r="3500" spans="1:13" ht="12.9" customHeight="1" x14ac:dyDescent="0.2">
      <c r="A3500" s="11" t="str">
        <f t="shared" si="66"/>
        <v>THURSDAY ISLAND1989</v>
      </c>
      <c r="B3500" s="3" t="s">
        <v>50</v>
      </c>
      <c r="C3500" s="12">
        <v>1989</v>
      </c>
      <c r="E3500" s="13">
        <v>1552</v>
      </c>
      <c r="F3500" s="13">
        <v>1550</v>
      </c>
      <c r="G3500" s="13">
        <v>3102</v>
      </c>
      <c r="H3500" s="13">
        <v>0</v>
      </c>
      <c r="I3500" s="13">
        <v>0</v>
      </c>
      <c r="J3500" s="13">
        <v>0</v>
      </c>
      <c r="K3500" s="15">
        <v>1552</v>
      </c>
      <c r="L3500" s="15">
        <v>1550</v>
      </c>
      <c r="M3500" s="15">
        <v>3102</v>
      </c>
    </row>
    <row r="3501" spans="1:13" ht="12.9" customHeight="1" x14ac:dyDescent="0.2">
      <c r="A3501" s="11" t="str">
        <f t="shared" si="66"/>
        <v>THURSDAY ISLAND1990</v>
      </c>
      <c r="B3501" s="3" t="s">
        <v>50</v>
      </c>
      <c r="C3501" s="12">
        <v>1990</v>
      </c>
      <c r="E3501" s="13">
        <v>636</v>
      </c>
      <c r="F3501" s="13">
        <v>661</v>
      </c>
      <c r="G3501" s="13">
        <v>1297</v>
      </c>
      <c r="H3501" s="13">
        <v>0</v>
      </c>
      <c r="I3501" s="13">
        <v>0</v>
      </c>
      <c r="J3501" s="13">
        <v>0</v>
      </c>
      <c r="K3501" s="15">
        <v>636</v>
      </c>
      <c r="L3501" s="15">
        <v>661</v>
      </c>
      <c r="M3501" s="15">
        <v>1297</v>
      </c>
    </row>
    <row r="3502" spans="1:13" ht="12.9" customHeight="1" x14ac:dyDescent="0.2">
      <c r="A3502" s="11" t="str">
        <f t="shared" si="66"/>
        <v>THURSDAY ISLAND1991</v>
      </c>
      <c r="B3502" s="95" t="s">
        <v>50</v>
      </c>
      <c r="C3502" s="88">
        <v>1991</v>
      </c>
      <c r="D3502" s="89"/>
      <c r="E3502" s="15">
        <v>1978</v>
      </c>
      <c r="F3502" s="15">
        <v>2094</v>
      </c>
      <c r="G3502" s="15">
        <v>4072</v>
      </c>
      <c r="H3502" s="90">
        <v>0</v>
      </c>
      <c r="I3502" s="90">
        <v>0</v>
      </c>
      <c r="J3502" s="15">
        <v>0</v>
      </c>
      <c r="K3502" s="15">
        <v>1978</v>
      </c>
      <c r="L3502" s="15">
        <v>2094</v>
      </c>
      <c r="M3502" s="15">
        <v>4072</v>
      </c>
    </row>
    <row r="3503" spans="1:13" ht="12.9" customHeight="1" x14ac:dyDescent="0.2">
      <c r="A3503" s="11" t="str">
        <f t="shared" si="66"/>
        <v>THURSDAY ISLAND1992</v>
      </c>
      <c r="B3503" s="95" t="s">
        <v>50</v>
      </c>
      <c r="C3503" s="88">
        <v>1992</v>
      </c>
      <c r="D3503" s="89"/>
      <c r="E3503" s="15">
        <v>2799</v>
      </c>
      <c r="F3503" s="15">
        <v>3052</v>
      </c>
      <c r="G3503" s="15">
        <v>5851</v>
      </c>
      <c r="H3503" s="90">
        <v>0</v>
      </c>
      <c r="I3503" s="90">
        <v>0</v>
      </c>
      <c r="J3503" s="15">
        <v>0</v>
      </c>
      <c r="K3503" s="15">
        <v>2799</v>
      </c>
      <c r="L3503" s="15">
        <v>3052</v>
      </c>
      <c r="M3503" s="15">
        <v>5851</v>
      </c>
    </row>
    <row r="3504" spans="1:13" ht="12.9" customHeight="1" x14ac:dyDescent="0.2">
      <c r="A3504" s="11" t="str">
        <f t="shared" si="66"/>
        <v>THURSDAY ISLAND1993</v>
      </c>
      <c r="B3504" s="3" t="s">
        <v>50</v>
      </c>
      <c r="C3504" s="12">
        <v>1993</v>
      </c>
      <c r="E3504" s="13">
        <v>1765</v>
      </c>
      <c r="F3504" s="13">
        <v>1734</v>
      </c>
      <c r="G3504" s="13">
        <v>3499</v>
      </c>
      <c r="H3504" s="13">
        <v>0</v>
      </c>
      <c r="I3504" s="13">
        <v>0</v>
      </c>
      <c r="J3504" s="13">
        <v>0</v>
      </c>
      <c r="K3504" s="15">
        <v>1765</v>
      </c>
      <c r="L3504" s="15">
        <v>1734</v>
      </c>
      <c r="M3504" s="15">
        <v>3499</v>
      </c>
    </row>
    <row r="3505" spans="1:13" ht="12.9" customHeight="1" x14ac:dyDescent="0.2">
      <c r="A3505" s="11" t="str">
        <f t="shared" si="66"/>
        <v>THURSDAY ISLAND1994</v>
      </c>
      <c r="B3505" s="3" t="s">
        <v>50</v>
      </c>
      <c r="C3505" s="12">
        <v>1994</v>
      </c>
      <c r="E3505" s="13">
        <v>1103</v>
      </c>
      <c r="F3505" s="13">
        <v>1109</v>
      </c>
      <c r="G3505" s="13">
        <v>2212</v>
      </c>
      <c r="H3505" s="13">
        <v>0</v>
      </c>
      <c r="I3505" s="13">
        <v>0</v>
      </c>
      <c r="J3505" s="13">
        <v>0</v>
      </c>
      <c r="K3505" s="15">
        <v>1103</v>
      </c>
      <c r="L3505" s="15">
        <v>1109</v>
      </c>
      <c r="M3505" s="15">
        <v>2212</v>
      </c>
    </row>
    <row r="3506" spans="1:13" ht="12.9" customHeight="1" x14ac:dyDescent="0.2">
      <c r="A3506" s="11" t="str">
        <f t="shared" si="66"/>
        <v>THURSDAY ISLAND1995</v>
      </c>
      <c r="B3506" s="93" t="s">
        <v>50</v>
      </c>
      <c r="C3506" s="88">
        <v>1995</v>
      </c>
      <c r="D3506" s="89"/>
      <c r="E3506" s="15">
        <v>930</v>
      </c>
      <c r="F3506" s="15">
        <v>939</v>
      </c>
      <c r="G3506" s="15">
        <v>1869</v>
      </c>
      <c r="H3506" s="15">
        <v>0</v>
      </c>
      <c r="I3506" s="15">
        <v>0</v>
      </c>
      <c r="J3506" s="15">
        <v>0</v>
      </c>
      <c r="K3506" s="15">
        <v>930</v>
      </c>
      <c r="L3506" s="15">
        <v>939</v>
      </c>
      <c r="M3506" s="15">
        <v>1869</v>
      </c>
    </row>
    <row r="3507" spans="1:13" ht="12.9" customHeight="1" x14ac:dyDescent="0.2">
      <c r="A3507" s="11" t="str">
        <f t="shared" si="66"/>
        <v>THURSDAY ISLAND1996</v>
      </c>
      <c r="B3507" s="3" t="s">
        <v>50</v>
      </c>
      <c r="C3507" s="12">
        <v>1996</v>
      </c>
      <c r="E3507" s="13">
        <v>1156</v>
      </c>
      <c r="F3507" s="13">
        <v>1158</v>
      </c>
      <c r="G3507" s="13">
        <v>2314</v>
      </c>
      <c r="H3507" s="13">
        <v>0</v>
      </c>
      <c r="I3507" s="13">
        <v>0</v>
      </c>
      <c r="J3507" s="13">
        <v>0</v>
      </c>
      <c r="K3507" s="15">
        <v>1156</v>
      </c>
      <c r="L3507" s="15">
        <v>1158</v>
      </c>
      <c r="M3507" s="15">
        <v>2314</v>
      </c>
    </row>
    <row r="3508" spans="1:13" ht="12.9" customHeight="1" x14ac:dyDescent="0.2">
      <c r="A3508" s="11" t="str">
        <f t="shared" si="66"/>
        <v>THURSDAY ISLAND1997</v>
      </c>
      <c r="B3508" s="95" t="s">
        <v>50</v>
      </c>
      <c r="C3508" s="88">
        <v>1997</v>
      </c>
      <c r="D3508" s="89"/>
      <c r="E3508" s="15">
        <v>933</v>
      </c>
      <c r="F3508" s="15">
        <v>933</v>
      </c>
      <c r="G3508" s="15">
        <v>1866</v>
      </c>
      <c r="H3508" s="90">
        <v>0</v>
      </c>
      <c r="I3508" s="90">
        <v>0</v>
      </c>
      <c r="J3508" s="15">
        <v>0</v>
      </c>
      <c r="K3508" s="15">
        <v>933</v>
      </c>
      <c r="L3508" s="15">
        <v>933</v>
      </c>
      <c r="M3508" s="15">
        <v>1866</v>
      </c>
    </row>
    <row r="3509" spans="1:13" ht="12.9" customHeight="1" x14ac:dyDescent="0.2">
      <c r="A3509" s="11" t="str">
        <f t="shared" si="66"/>
        <v>THURSDAY ISLAND1998</v>
      </c>
      <c r="B3509" s="95" t="s">
        <v>50</v>
      </c>
      <c r="C3509" s="88">
        <v>1998</v>
      </c>
      <c r="D3509" s="89"/>
      <c r="E3509" s="15">
        <v>947</v>
      </c>
      <c r="F3509" s="15">
        <v>946</v>
      </c>
      <c r="G3509" s="15">
        <v>1893</v>
      </c>
      <c r="H3509" s="90">
        <v>0</v>
      </c>
      <c r="I3509" s="90">
        <v>0</v>
      </c>
      <c r="J3509" s="15">
        <v>0</v>
      </c>
      <c r="K3509" s="15">
        <v>947</v>
      </c>
      <c r="L3509" s="15">
        <v>946</v>
      </c>
      <c r="M3509" s="15">
        <v>1893</v>
      </c>
    </row>
    <row r="3510" spans="1:13" ht="12.9" customHeight="1" x14ac:dyDescent="0.2">
      <c r="A3510" s="11" t="str">
        <f t="shared" si="66"/>
        <v>THURSDAY ISLAND1999</v>
      </c>
      <c r="B3510" s="3" t="s">
        <v>50</v>
      </c>
      <c r="C3510" s="12">
        <v>1999</v>
      </c>
      <c r="E3510" s="13">
        <v>1300</v>
      </c>
      <c r="F3510" s="13">
        <v>1300</v>
      </c>
      <c r="G3510" s="13">
        <v>2600</v>
      </c>
      <c r="H3510" s="13">
        <v>0</v>
      </c>
      <c r="I3510" s="13">
        <v>0</v>
      </c>
      <c r="J3510" s="13">
        <v>0</v>
      </c>
      <c r="K3510" s="15">
        <v>1300</v>
      </c>
      <c r="L3510" s="15">
        <v>1300</v>
      </c>
      <c r="M3510" s="15">
        <v>2600</v>
      </c>
    </row>
    <row r="3511" spans="1:13" ht="12.9" customHeight="1" x14ac:dyDescent="0.2">
      <c r="A3511" s="11" t="str">
        <f t="shared" si="66"/>
        <v>THURSDAY ISLAND2000</v>
      </c>
      <c r="B3511" s="95" t="s">
        <v>50</v>
      </c>
      <c r="C3511" s="88">
        <v>2000</v>
      </c>
      <c r="E3511" s="15">
        <v>1117</v>
      </c>
      <c r="F3511" s="15">
        <v>1117</v>
      </c>
      <c r="G3511" s="15">
        <v>2234</v>
      </c>
      <c r="H3511" s="90">
        <v>0</v>
      </c>
      <c r="I3511" s="90">
        <v>0</v>
      </c>
      <c r="J3511" s="15">
        <v>0</v>
      </c>
      <c r="K3511" s="15">
        <v>1117</v>
      </c>
      <c r="L3511" s="15">
        <v>1117</v>
      </c>
      <c r="M3511" s="15">
        <v>2234</v>
      </c>
    </row>
    <row r="3512" spans="1:13" ht="12.9" customHeight="1" x14ac:dyDescent="0.2">
      <c r="A3512" s="11" t="str">
        <f t="shared" si="66"/>
        <v>THURSDAY ISLAND2001</v>
      </c>
      <c r="B3512" s="3" t="s">
        <v>50</v>
      </c>
      <c r="C3512" s="12">
        <v>2001</v>
      </c>
      <c r="E3512" s="13">
        <v>878</v>
      </c>
      <c r="F3512" s="13">
        <v>880</v>
      </c>
      <c r="G3512" s="13">
        <v>1758</v>
      </c>
      <c r="H3512" s="13">
        <v>0</v>
      </c>
      <c r="I3512" s="13">
        <v>0</v>
      </c>
      <c r="J3512" s="13">
        <v>0</v>
      </c>
      <c r="K3512" s="15">
        <v>878</v>
      </c>
      <c r="L3512" s="15">
        <v>880</v>
      </c>
      <c r="M3512" s="15">
        <v>1758</v>
      </c>
    </row>
    <row r="3513" spans="1:13" ht="12.9" customHeight="1" x14ac:dyDescent="0.2">
      <c r="A3513" s="11" t="str">
        <f t="shared" si="66"/>
        <v>THURSDAY ISLAND2002</v>
      </c>
      <c r="B3513" s="3" t="s">
        <v>50</v>
      </c>
      <c r="C3513" s="12">
        <v>2002</v>
      </c>
      <c r="E3513" s="13">
        <v>895</v>
      </c>
      <c r="F3513" s="13">
        <v>894</v>
      </c>
      <c r="G3513" s="13">
        <v>1789</v>
      </c>
      <c r="H3513" s="13">
        <v>0</v>
      </c>
      <c r="I3513" s="13">
        <v>0</v>
      </c>
      <c r="J3513" s="13">
        <v>0</v>
      </c>
      <c r="K3513" s="15">
        <v>895</v>
      </c>
      <c r="L3513" s="15">
        <v>894</v>
      </c>
      <c r="M3513" s="15">
        <v>1789</v>
      </c>
    </row>
    <row r="3514" spans="1:13" ht="12.9" customHeight="1" x14ac:dyDescent="0.2">
      <c r="A3514" s="11" t="str">
        <f t="shared" si="66"/>
        <v>THURSDAY ISLAND2003</v>
      </c>
      <c r="B3514" s="3" t="s">
        <v>50</v>
      </c>
      <c r="C3514" s="12">
        <v>2003</v>
      </c>
      <c r="E3514" s="13">
        <v>896</v>
      </c>
      <c r="F3514" s="13">
        <v>890</v>
      </c>
      <c r="G3514" s="13">
        <v>1786</v>
      </c>
      <c r="H3514" s="13">
        <v>0</v>
      </c>
      <c r="I3514" s="13">
        <v>0</v>
      </c>
      <c r="J3514" s="13">
        <v>0</v>
      </c>
      <c r="K3514" s="15">
        <v>896</v>
      </c>
      <c r="L3514" s="15">
        <v>890</v>
      </c>
      <c r="M3514" s="15">
        <v>1786</v>
      </c>
    </row>
    <row r="3515" spans="1:13" ht="12.9" customHeight="1" x14ac:dyDescent="0.2">
      <c r="A3515" s="11" t="str">
        <f t="shared" si="66"/>
        <v>THURSDAY ISLAND2004</v>
      </c>
      <c r="B3515" s="3" t="s">
        <v>50</v>
      </c>
      <c r="C3515" s="12">
        <v>2004</v>
      </c>
      <c r="E3515" s="13">
        <v>889</v>
      </c>
      <c r="F3515" s="13">
        <v>889</v>
      </c>
      <c r="G3515" s="13">
        <v>1778</v>
      </c>
      <c r="H3515" s="13">
        <v>0</v>
      </c>
      <c r="I3515" s="13">
        <v>0</v>
      </c>
      <c r="J3515" s="13">
        <v>0</v>
      </c>
      <c r="K3515" s="15">
        <v>889</v>
      </c>
      <c r="L3515" s="15">
        <v>889</v>
      </c>
      <c r="M3515" s="15">
        <v>1778</v>
      </c>
    </row>
    <row r="3516" spans="1:13" ht="12.9" customHeight="1" x14ac:dyDescent="0.2">
      <c r="A3516" s="11" t="str">
        <f t="shared" si="66"/>
        <v>THURSDAY ISLAND2005</v>
      </c>
      <c r="B3516" s="95" t="s">
        <v>50</v>
      </c>
      <c r="C3516" s="88">
        <v>2005</v>
      </c>
      <c r="D3516" s="89"/>
      <c r="E3516" s="15">
        <v>873</v>
      </c>
      <c r="F3516" s="15">
        <v>873</v>
      </c>
      <c r="G3516" s="15">
        <v>1746</v>
      </c>
      <c r="H3516" s="90">
        <v>0</v>
      </c>
      <c r="I3516" s="90">
        <v>0</v>
      </c>
      <c r="J3516" s="15">
        <v>0</v>
      </c>
      <c r="K3516" s="15">
        <v>873</v>
      </c>
      <c r="L3516" s="15">
        <v>873</v>
      </c>
      <c r="M3516" s="15">
        <v>1746</v>
      </c>
    </row>
    <row r="3517" spans="1:13" ht="12.9" customHeight="1" x14ac:dyDescent="0.2">
      <c r="A3517" s="11" t="str">
        <f t="shared" si="66"/>
        <v>THURSDAY ISLAND2006</v>
      </c>
      <c r="B3517" s="93" t="s">
        <v>50</v>
      </c>
      <c r="C3517" s="88">
        <v>2006</v>
      </c>
      <c r="D3517" s="89"/>
      <c r="E3517" s="15">
        <v>868</v>
      </c>
      <c r="F3517" s="15">
        <v>867</v>
      </c>
      <c r="G3517" s="15">
        <v>1735</v>
      </c>
      <c r="H3517" s="15">
        <v>0</v>
      </c>
      <c r="I3517" s="15">
        <v>0</v>
      </c>
      <c r="J3517" s="15">
        <v>0</v>
      </c>
      <c r="K3517" s="15">
        <v>868</v>
      </c>
      <c r="L3517" s="15">
        <v>867</v>
      </c>
      <c r="M3517" s="15">
        <v>1735</v>
      </c>
    </row>
    <row r="3518" spans="1:13" ht="12.9" customHeight="1" x14ac:dyDescent="0.2">
      <c r="A3518" s="11" t="str">
        <f t="shared" si="66"/>
        <v>THURSDAY ISLAND2007</v>
      </c>
      <c r="B3518" s="3" t="s">
        <v>50</v>
      </c>
      <c r="C3518" s="12">
        <v>2007</v>
      </c>
      <c r="D3518" s="14"/>
      <c r="E3518" s="13">
        <v>937</v>
      </c>
      <c r="F3518" s="13">
        <v>937</v>
      </c>
      <c r="G3518" s="13">
        <v>1874</v>
      </c>
      <c r="H3518" s="13">
        <v>0</v>
      </c>
      <c r="I3518" s="13">
        <v>0</v>
      </c>
      <c r="J3518" s="13">
        <v>0</v>
      </c>
      <c r="K3518" s="15">
        <v>937</v>
      </c>
      <c r="L3518" s="15">
        <v>937</v>
      </c>
      <c r="M3518" s="15">
        <v>1874</v>
      </c>
    </row>
    <row r="3519" spans="1:13" ht="12.9" customHeight="1" x14ac:dyDescent="0.2">
      <c r="A3519" s="11" t="str">
        <f t="shared" si="66"/>
        <v>THURSDAY ISLAND2008</v>
      </c>
      <c r="B3519" s="3" t="s">
        <v>50</v>
      </c>
      <c r="C3519" s="12">
        <v>2008</v>
      </c>
      <c r="E3519" s="13">
        <v>876</v>
      </c>
      <c r="F3519" s="13">
        <v>878</v>
      </c>
      <c r="G3519" s="13">
        <v>1754</v>
      </c>
      <c r="H3519" s="13">
        <v>0</v>
      </c>
      <c r="I3519" s="13">
        <v>0</v>
      </c>
      <c r="J3519" s="13">
        <v>0</v>
      </c>
      <c r="K3519" s="15">
        <v>876</v>
      </c>
      <c r="L3519" s="15">
        <v>878</v>
      </c>
      <c r="M3519" s="15">
        <v>1754</v>
      </c>
    </row>
    <row r="3520" spans="1:13" ht="12.9" customHeight="1" x14ac:dyDescent="0.2">
      <c r="A3520" s="11" t="str">
        <f t="shared" si="66"/>
        <v>THURSDAY ISLAND2009</v>
      </c>
      <c r="B3520" s="3" t="s">
        <v>50</v>
      </c>
      <c r="C3520" s="12">
        <v>2009</v>
      </c>
      <c r="E3520" s="13">
        <v>874</v>
      </c>
      <c r="F3520" s="13">
        <v>873</v>
      </c>
      <c r="G3520" s="13">
        <v>1747</v>
      </c>
      <c r="H3520" s="13">
        <v>0</v>
      </c>
      <c r="I3520" s="13">
        <v>0</v>
      </c>
      <c r="J3520" s="13">
        <v>0</v>
      </c>
      <c r="K3520" s="15">
        <v>874</v>
      </c>
      <c r="L3520" s="15">
        <v>873</v>
      </c>
      <c r="M3520" s="15">
        <v>1747</v>
      </c>
    </row>
    <row r="3521" spans="1:13" ht="12.9" customHeight="1" x14ac:dyDescent="0.2">
      <c r="A3521" s="11" t="str">
        <f t="shared" si="66"/>
        <v>THURSDAY ISLAND2010</v>
      </c>
      <c r="B3521" s="3" t="s">
        <v>50</v>
      </c>
      <c r="C3521" s="12">
        <v>2010</v>
      </c>
      <c r="E3521" s="13">
        <v>842</v>
      </c>
      <c r="F3521" s="13">
        <v>843</v>
      </c>
      <c r="G3521" s="13">
        <v>1685</v>
      </c>
      <c r="H3521" s="13">
        <v>0</v>
      </c>
      <c r="I3521" s="13">
        <v>0</v>
      </c>
      <c r="J3521" s="13">
        <v>0</v>
      </c>
      <c r="K3521" s="15">
        <v>842</v>
      </c>
      <c r="L3521" s="15">
        <v>843</v>
      </c>
      <c r="M3521" s="15">
        <v>1685</v>
      </c>
    </row>
    <row r="3522" spans="1:13" ht="12.9" customHeight="1" x14ac:dyDescent="0.2">
      <c r="A3522" s="11" t="str">
        <f t="shared" si="66"/>
        <v>THURSDAY ISLAND2011</v>
      </c>
      <c r="B3522" s="95" t="s">
        <v>50</v>
      </c>
      <c r="C3522" s="88">
        <v>2011</v>
      </c>
      <c r="D3522" s="89"/>
      <c r="E3522" s="15">
        <v>2354</v>
      </c>
      <c r="F3522" s="15">
        <v>2322</v>
      </c>
      <c r="G3522" s="15">
        <v>4676</v>
      </c>
      <c r="H3522" s="15">
        <v>0</v>
      </c>
      <c r="I3522" s="15">
        <v>0</v>
      </c>
      <c r="J3522" s="15">
        <v>0</v>
      </c>
      <c r="K3522" s="15">
        <v>2354</v>
      </c>
      <c r="L3522" s="15">
        <v>2322</v>
      </c>
      <c r="M3522" s="15">
        <v>4676</v>
      </c>
    </row>
    <row r="3523" spans="1:13" ht="12.9" customHeight="1" x14ac:dyDescent="0.2">
      <c r="A3523" s="11" t="str">
        <f t="shared" si="66"/>
        <v>THURSDAY ISLAND2012</v>
      </c>
      <c r="B3523" s="3" t="s">
        <v>50</v>
      </c>
      <c r="C3523" s="12">
        <v>2012</v>
      </c>
      <c r="E3523" s="13">
        <v>3530</v>
      </c>
      <c r="F3523" s="13">
        <v>3527</v>
      </c>
      <c r="G3523" s="13">
        <v>7057</v>
      </c>
      <c r="H3523" s="13">
        <v>0</v>
      </c>
      <c r="I3523" s="13">
        <v>0</v>
      </c>
      <c r="J3523" s="13">
        <v>0</v>
      </c>
      <c r="K3523" s="15">
        <v>3530</v>
      </c>
      <c r="L3523" s="15">
        <v>3527</v>
      </c>
      <c r="M3523" s="15">
        <v>7057</v>
      </c>
    </row>
    <row r="3524" spans="1:13" ht="12.9" customHeight="1" x14ac:dyDescent="0.2">
      <c r="A3524" s="11" t="str">
        <f t="shared" si="66"/>
        <v>THURSDAY ISLAND2013</v>
      </c>
      <c r="B3524" s="95" t="s">
        <v>50</v>
      </c>
      <c r="C3524" s="88">
        <v>2013</v>
      </c>
      <c r="D3524" s="89"/>
      <c r="E3524" s="15">
        <v>3457</v>
      </c>
      <c r="F3524" s="15">
        <v>3390</v>
      </c>
      <c r="G3524" s="15">
        <v>6847</v>
      </c>
      <c r="H3524" s="90">
        <v>0</v>
      </c>
      <c r="I3524" s="90">
        <v>0</v>
      </c>
      <c r="J3524" s="15">
        <v>0</v>
      </c>
      <c r="K3524" s="15">
        <v>3457</v>
      </c>
      <c r="L3524" s="15">
        <v>3390</v>
      </c>
      <c r="M3524" s="15">
        <v>6847</v>
      </c>
    </row>
    <row r="3525" spans="1:13" ht="12.9" customHeight="1" x14ac:dyDescent="0.2">
      <c r="A3525" s="11" t="str">
        <f t="shared" si="66"/>
        <v>THURSDAY ISLAND2014</v>
      </c>
      <c r="B3525" s="95" t="s">
        <v>50</v>
      </c>
      <c r="C3525" s="88">
        <v>2014</v>
      </c>
      <c r="D3525" s="89"/>
      <c r="E3525" s="15">
        <v>2986</v>
      </c>
      <c r="F3525" s="15">
        <v>2988</v>
      </c>
      <c r="G3525" s="15">
        <v>5974</v>
      </c>
      <c r="H3525" s="90">
        <v>0</v>
      </c>
      <c r="I3525" s="90">
        <v>0</v>
      </c>
      <c r="J3525" s="15">
        <v>0</v>
      </c>
      <c r="K3525" s="15">
        <v>2986</v>
      </c>
      <c r="L3525" s="15">
        <v>2988</v>
      </c>
      <c r="M3525" s="15">
        <v>5974</v>
      </c>
    </row>
    <row r="3526" spans="1:13" ht="12.9" customHeight="1" x14ac:dyDescent="0.2">
      <c r="A3526" s="11" t="str">
        <f t="shared" si="66"/>
        <v>THURSDAY ISLAND2015</v>
      </c>
      <c r="B3526" s="3" t="s">
        <v>50</v>
      </c>
      <c r="C3526" s="12">
        <v>2015</v>
      </c>
      <c r="E3526" s="13">
        <v>3028</v>
      </c>
      <c r="F3526" s="13">
        <v>3031</v>
      </c>
      <c r="G3526" s="13">
        <v>6059</v>
      </c>
      <c r="H3526" s="13">
        <v>0</v>
      </c>
      <c r="I3526" s="13">
        <v>0</v>
      </c>
      <c r="J3526" s="13">
        <v>0</v>
      </c>
      <c r="K3526" s="15">
        <v>3028</v>
      </c>
      <c r="L3526" s="15">
        <v>3031</v>
      </c>
      <c r="M3526" s="15">
        <v>6059</v>
      </c>
    </row>
    <row r="3527" spans="1:13" ht="12.9" customHeight="1" x14ac:dyDescent="0.2">
      <c r="A3527" s="11" t="str">
        <f t="shared" si="66"/>
        <v>THURSDAY ISLAND2016</v>
      </c>
      <c r="B3527" s="3" t="s">
        <v>50</v>
      </c>
      <c r="C3527" s="12">
        <v>2016</v>
      </c>
      <c r="E3527" s="13">
        <v>3362</v>
      </c>
      <c r="F3527" s="13">
        <v>3354</v>
      </c>
      <c r="G3527" s="13">
        <v>6716</v>
      </c>
      <c r="H3527" s="13">
        <v>0</v>
      </c>
      <c r="I3527" s="13">
        <v>0</v>
      </c>
      <c r="J3527" s="13">
        <v>0</v>
      </c>
      <c r="K3527" s="15">
        <v>3362</v>
      </c>
      <c r="L3527" s="15">
        <v>3354</v>
      </c>
      <c r="M3527" s="15">
        <v>6716</v>
      </c>
    </row>
    <row r="3528" spans="1:13" ht="12.9" customHeight="1" x14ac:dyDescent="0.2">
      <c r="A3528" s="11" t="str">
        <f t="shared" si="66"/>
        <v>THURSDAY ISLAND2017</v>
      </c>
      <c r="B3528" s="95" t="s">
        <v>50</v>
      </c>
      <c r="C3528" s="88">
        <v>2017</v>
      </c>
      <c r="D3528" s="89"/>
      <c r="E3528" s="15">
        <v>3446</v>
      </c>
      <c r="F3528" s="15">
        <v>3455</v>
      </c>
      <c r="G3528" s="15">
        <v>6901</v>
      </c>
      <c r="H3528" s="90">
        <v>0</v>
      </c>
      <c r="I3528" s="90">
        <v>0</v>
      </c>
      <c r="J3528" s="15">
        <v>0</v>
      </c>
      <c r="K3528" s="15">
        <v>3446</v>
      </c>
      <c r="L3528" s="15">
        <v>3455</v>
      </c>
      <c r="M3528" s="15">
        <v>6901</v>
      </c>
    </row>
    <row r="3529" spans="1:13" ht="12.9" customHeight="1" x14ac:dyDescent="0.2">
      <c r="A3529" s="11" t="str">
        <f t="shared" si="66"/>
        <v>THURSDAY ISLAND2018</v>
      </c>
      <c r="B3529" s="3" t="s">
        <v>50</v>
      </c>
      <c r="C3529" s="12">
        <v>2018</v>
      </c>
      <c r="E3529" s="13">
        <v>3492</v>
      </c>
      <c r="F3529" s="13">
        <v>3485</v>
      </c>
      <c r="G3529" s="13">
        <v>6977</v>
      </c>
      <c r="H3529" s="13">
        <v>0</v>
      </c>
      <c r="I3529" s="13">
        <v>0</v>
      </c>
      <c r="J3529" s="13">
        <v>0</v>
      </c>
      <c r="K3529" s="15">
        <v>3492</v>
      </c>
      <c r="L3529" s="15">
        <v>3485</v>
      </c>
      <c r="M3529" s="15">
        <v>6977</v>
      </c>
    </row>
    <row r="3530" spans="1:13" ht="12.9" customHeight="1" x14ac:dyDescent="0.2">
      <c r="A3530" s="11" t="str">
        <f t="shared" si="66"/>
        <v>THURSDAY ISLAND2019</v>
      </c>
      <c r="B3530" s="3" t="s">
        <v>50</v>
      </c>
      <c r="C3530" s="12">
        <v>2019</v>
      </c>
      <c r="E3530" s="13">
        <v>2990</v>
      </c>
      <c r="F3530" s="13">
        <v>3015</v>
      </c>
      <c r="G3530" s="13">
        <v>6005</v>
      </c>
      <c r="H3530" s="13">
        <v>0</v>
      </c>
      <c r="I3530" s="13">
        <v>0</v>
      </c>
      <c r="J3530" s="13">
        <v>0</v>
      </c>
      <c r="K3530" s="15">
        <v>2990</v>
      </c>
      <c r="L3530" s="15">
        <v>3015</v>
      </c>
      <c r="M3530" s="15">
        <v>6005</v>
      </c>
    </row>
    <row r="3531" spans="1:13" ht="12.9" customHeight="1" x14ac:dyDescent="0.2">
      <c r="A3531" s="11" t="str">
        <f t="shared" si="66"/>
        <v>THURSDAY ISLAND2020</v>
      </c>
      <c r="B3531" s="95" t="s">
        <v>50</v>
      </c>
      <c r="C3531" s="88">
        <v>2020</v>
      </c>
      <c r="D3531" s="89"/>
      <c r="E3531" s="15">
        <v>1770</v>
      </c>
      <c r="F3531" s="15">
        <v>1774</v>
      </c>
      <c r="G3531" s="15">
        <v>3544</v>
      </c>
      <c r="H3531" s="90">
        <v>0</v>
      </c>
      <c r="I3531" s="90">
        <v>0</v>
      </c>
      <c r="J3531" s="15">
        <v>0</v>
      </c>
      <c r="K3531" s="15">
        <v>1770</v>
      </c>
      <c r="L3531" s="15">
        <v>1774</v>
      </c>
      <c r="M3531" s="15">
        <v>3544</v>
      </c>
    </row>
    <row r="3532" spans="1:13" ht="12.9" customHeight="1" x14ac:dyDescent="0.2">
      <c r="A3532" s="11" t="str">
        <f t="shared" si="66"/>
        <v>THURSDAY ISLAND2021</v>
      </c>
      <c r="B3532" s="95" t="s">
        <v>50</v>
      </c>
      <c r="C3532" s="88">
        <v>2021</v>
      </c>
      <c r="D3532" s="89"/>
      <c r="E3532" s="15">
        <v>3056</v>
      </c>
      <c r="F3532" s="15">
        <v>3065</v>
      </c>
      <c r="G3532" s="15">
        <v>6121</v>
      </c>
      <c r="H3532" s="90">
        <v>0</v>
      </c>
      <c r="I3532" s="90">
        <v>0</v>
      </c>
      <c r="J3532" s="15">
        <v>0</v>
      </c>
      <c r="K3532" s="15">
        <v>3056</v>
      </c>
      <c r="L3532" s="15">
        <v>3065</v>
      </c>
      <c r="M3532" s="15">
        <v>6121</v>
      </c>
    </row>
    <row r="3533" spans="1:13" ht="12.9" customHeight="1" x14ac:dyDescent="0.2">
      <c r="A3533" s="11" t="str">
        <f t="shared" si="66"/>
        <v>THURSDAY ISLAND2022</v>
      </c>
      <c r="B3533" s="3" t="s">
        <v>50</v>
      </c>
      <c r="C3533" s="12">
        <v>2022</v>
      </c>
      <c r="E3533" s="13">
        <v>2867</v>
      </c>
      <c r="F3533" s="13">
        <v>2877</v>
      </c>
      <c r="G3533" s="13">
        <v>5744</v>
      </c>
      <c r="H3533" s="13">
        <v>0</v>
      </c>
      <c r="I3533" s="13">
        <v>0</v>
      </c>
      <c r="J3533" s="13">
        <v>0</v>
      </c>
      <c r="K3533" s="15">
        <v>2867</v>
      </c>
      <c r="L3533" s="15">
        <v>2877</v>
      </c>
      <c r="M3533" s="15">
        <v>5744</v>
      </c>
    </row>
    <row r="3534" spans="1:13" ht="12.9" customHeight="1" x14ac:dyDescent="0.2">
      <c r="A3534" s="11" t="str">
        <f t="shared" si="66"/>
        <v>THURSDAY ISLAND2023</v>
      </c>
      <c r="B3534" s="95" t="s">
        <v>50</v>
      </c>
      <c r="C3534" s="88">
        <v>2023</v>
      </c>
      <c r="D3534" s="89"/>
      <c r="E3534" s="15">
        <v>3335</v>
      </c>
      <c r="F3534" s="15">
        <v>3345</v>
      </c>
      <c r="G3534" s="15">
        <v>6680</v>
      </c>
      <c r="H3534" s="90">
        <v>0</v>
      </c>
      <c r="I3534" s="90">
        <v>0</v>
      </c>
      <c r="J3534" s="15">
        <v>0</v>
      </c>
      <c r="K3534" s="15">
        <v>3335</v>
      </c>
      <c r="L3534" s="15">
        <v>3345</v>
      </c>
      <c r="M3534" s="15">
        <v>6680</v>
      </c>
    </row>
    <row r="3535" spans="1:13" ht="12.9" customHeight="1" x14ac:dyDescent="0.2">
      <c r="A3535" s="11" t="str">
        <f t="shared" si="66"/>
        <v>THURSDAY ISLAND2024</v>
      </c>
      <c r="B3535" s="3" t="s">
        <v>50</v>
      </c>
      <c r="C3535" s="12">
        <v>2024</v>
      </c>
      <c r="E3535" s="13">
        <v>4524</v>
      </c>
      <c r="F3535" s="13">
        <v>4570</v>
      </c>
      <c r="G3535" s="13">
        <v>9094</v>
      </c>
      <c r="H3535" s="13">
        <v>0</v>
      </c>
      <c r="I3535" s="13">
        <v>0</v>
      </c>
      <c r="J3535" s="13">
        <v>0</v>
      </c>
      <c r="K3535" s="15">
        <v>4524</v>
      </c>
      <c r="L3535" s="15">
        <v>4570</v>
      </c>
      <c r="M3535" s="15">
        <v>9094</v>
      </c>
    </row>
    <row r="3536" spans="1:13" ht="12.9" customHeight="1" x14ac:dyDescent="0.2">
      <c r="A3536" s="11" t="str">
        <f t="shared" si="66"/>
        <v>TOOWOOMBA WELLCAMP2014</v>
      </c>
      <c r="B3536" s="3" t="s">
        <v>146</v>
      </c>
      <c r="C3536" s="12">
        <v>2014</v>
      </c>
      <c r="E3536" s="13">
        <v>60</v>
      </c>
      <c r="F3536" s="13">
        <v>60</v>
      </c>
      <c r="G3536" s="13">
        <v>120</v>
      </c>
      <c r="H3536" s="13">
        <v>0</v>
      </c>
      <c r="I3536" s="13">
        <v>0</v>
      </c>
      <c r="J3536" s="13">
        <v>0</v>
      </c>
      <c r="K3536" s="15">
        <v>60</v>
      </c>
      <c r="L3536" s="15">
        <v>60</v>
      </c>
      <c r="M3536" s="15">
        <v>120</v>
      </c>
    </row>
    <row r="3537" spans="1:13" ht="12.9" customHeight="1" x14ac:dyDescent="0.2">
      <c r="A3537" s="11" t="str">
        <f t="shared" si="66"/>
        <v>TOOWOOMBA WELLCAMP2015</v>
      </c>
      <c r="B3537" s="3" t="s">
        <v>146</v>
      </c>
      <c r="C3537" s="12">
        <v>2015</v>
      </c>
      <c r="E3537" s="13">
        <v>1025</v>
      </c>
      <c r="F3537" s="13">
        <v>1060</v>
      </c>
      <c r="G3537" s="13">
        <v>2085</v>
      </c>
      <c r="H3537" s="13">
        <v>0</v>
      </c>
      <c r="I3537" s="13">
        <v>0</v>
      </c>
      <c r="J3537" s="13">
        <v>0</v>
      </c>
      <c r="K3537" s="15">
        <v>1025</v>
      </c>
      <c r="L3537" s="15">
        <v>1060</v>
      </c>
      <c r="M3537" s="15">
        <v>2085</v>
      </c>
    </row>
    <row r="3538" spans="1:13" ht="12.9" customHeight="1" x14ac:dyDescent="0.2">
      <c r="A3538" s="11" t="str">
        <f t="shared" si="66"/>
        <v>TOOWOOMBA WELLCAMP2016</v>
      </c>
      <c r="B3538" s="3" t="s">
        <v>146</v>
      </c>
      <c r="C3538" s="12">
        <v>2016</v>
      </c>
      <c r="E3538" s="13">
        <v>1598</v>
      </c>
      <c r="F3538" s="13">
        <v>1619</v>
      </c>
      <c r="G3538" s="13">
        <v>3217</v>
      </c>
      <c r="H3538" s="13">
        <v>4</v>
      </c>
      <c r="I3538" s="13">
        <v>4</v>
      </c>
      <c r="J3538" s="13">
        <v>8</v>
      </c>
      <c r="K3538" s="15">
        <v>1602</v>
      </c>
      <c r="L3538" s="15">
        <v>1623</v>
      </c>
      <c r="M3538" s="15">
        <v>3225</v>
      </c>
    </row>
    <row r="3539" spans="1:13" ht="12.9" customHeight="1" x14ac:dyDescent="0.2">
      <c r="A3539" s="11" t="str">
        <f t="shared" si="66"/>
        <v>TOOWOOMBA WELLCAMP2017</v>
      </c>
      <c r="B3539" s="3" t="s">
        <v>146</v>
      </c>
      <c r="C3539" s="12">
        <v>2017</v>
      </c>
      <c r="E3539" s="13">
        <v>1944</v>
      </c>
      <c r="F3539" s="13">
        <v>1943</v>
      </c>
      <c r="G3539" s="13">
        <v>3887</v>
      </c>
      <c r="H3539" s="13">
        <v>38</v>
      </c>
      <c r="I3539" s="13">
        <v>38</v>
      </c>
      <c r="J3539" s="13">
        <v>76</v>
      </c>
      <c r="K3539" s="15">
        <v>1982</v>
      </c>
      <c r="L3539" s="15">
        <v>1981</v>
      </c>
      <c r="M3539" s="15">
        <v>3963</v>
      </c>
    </row>
    <row r="3540" spans="1:13" ht="12.9" customHeight="1" x14ac:dyDescent="0.2">
      <c r="A3540" s="11" t="str">
        <f t="shared" si="66"/>
        <v>TOOWOOMBA WELLCAMP2018</v>
      </c>
      <c r="B3540" s="3" t="s">
        <v>146</v>
      </c>
      <c r="C3540" s="12">
        <v>2018</v>
      </c>
      <c r="E3540" s="13">
        <v>1730</v>
      </c>
      <c r="F3540" s="13">
        <v>1731</v>
      </c>
      <c r="G3540" s="13">
        <v>3461</v>
      </c>
      <c r="H3540" s="13">
        <v>48</v>
      </c>
      <c r="I3540" s="13">
        <v>48</v>
      </c>
      <c r="J3540" s="13">
        <v>96</v>
      </c>
      <c r="K3540" s="15">
        <v>1778</v>
      </c>
      <c r="L3540" s="15">
        <v>1779</v>
      </c>
      <c r="M3540" s="15">
        <v>3557</v>
      </c>
    </row>
    <row r="3541" spans="1:13" ht="12.9" customHeight="1" x14ac:dyDescent="0.2">
      <c r="A3541" s="11" t="str">
        <f t="shared" si="66"/>
        <v>TOOWOOMBA WELLCAMP2019</v>
      </c>
      <c r="B3541" s="3" t="s">
        <v>146</v>
      </c>
      <c r="C3541" s="12">
        <v>2019</v>
      </c>
      <c r="E3541" s="13">
        <v>1542</v>
      </c>
      <c r="F3541" s="13">
        <v>1543</v>
      </c>
      <c r="G3541" s="13">
        <v>3085</v>
      </c>
      <c r="H3541" s="13">
        <v>50</v>
      </c>
      <c r="I3541" s="13">
        <v>50</v>
      </c>
      <c r="J3541" s="13">
        <v>100</v>
      </c>
      <c r="K3541" s="15">
        <v>1592</v>
      </c>
      <c r="L3541" s="15">
        <v>1593</v>
      </c>
      <c r="M3541" s="15">
        <v>3185</v>
      </c>
    </row>
    <row r="3542" spans="1:13" ht="12.9" customHeight="1" x14ac:dyDescent="0.2">
      <c r="A3542" s="11" t="str">
        <f t="shared" si="66"/>
        <v>TOOWOOMBA WELLCAMP2020</v>
      </c>
      <c r="B3542" s="95" t="s">
        <v>146</v>
      </c>
      <c r="C3542" s="88">
        <v>2020</v>
      </c>
      <c r="D3542" s="89"/>
      <c r="E3542" s="15">
        <v>769</v>
      </c>
      <c r="F3542" s="15">
        <v>768</v>
      </c>
      <c r="G3542" s="15">
        <v>1537</v>
      </c>
      <c r="H3542" s="90">
        <v>80</v>
      </c>
      <c r="I3542" s="90">
        <v>102</v>
      </c>
      <c r="J3542" s="15">
        <v>182</v>
      </c>
      <c r="K3542" s="15">
        <v>849</v>
      </c>
      <c r="L3542" s="15">
        <v>870</v>
      </c>
      <c r="M3542" s="15">
        <v>1719</v>
      </c>
    </row>
    <row r="3543" spans="1:13" ht="12.9" customHeight="1" x14ac:dyDescent="0.2">
      <c r="A3543" s="11" t="str">
        <f t="shared" si="66"/>
        <v>TOOWOOMBA WELLCAMP2021</v>
      </c>
      <c r="B3543" s="3" t="s">
        <v>146</v>
      </c>
      <c r="C3543" s="12">
        <v>2021</v>
      </c>
      <c r="E3543" s="13">
        <v>719</v>
      </c>
      <c r="F3543" s="13">
        <v>721</v>
      </c>
      <c r="G3543" s="13">
        <v>1440</v>
      </c>
      <c r="H3543" s="13">
        <v>121</v>
      </c>
      <c r="I3543" s="13">
        <v>102</v>
      </c>
      <c r="J3543" s="13">
        <v>223</v>
      </c>
      <c r="K3543" s="15">
        <v>840</v>
      </c>
      <c r="L3543" s="15">
        <v>823</v>
      </c>
      <c r="M3543" s="15">
        <v>1663</v>
      </c>
    </row>
    <row r="3544" spans="1:13" ht="12.9" customHeight="1" x14ac:dyDescent="0.2">
      <c r="A3544" s="11" t="str">
        <f t="shared" si="66"/>
        <v>TOOWOOMBA WELLCAMP2022</v>
      </c>
      <c r="B3544" s="3" t="s">
        <v>146</v>
      </c>
      <c r="C3544" s="12">
        <v>2022</v>
      </c>
      <c r="E3544" s="13">
        <v>896</v>
      </c>
      <c r="F3544" s="13">
        <v>896</v>
      </c>
      <c r="G3544" s="13">
        <v>1792</v>
      </c>
      <c r="H3544" s="13">
        <v>46</v>
      </c>
      <c r="I3544" s="13">
        <v>22</v>
      </c>
      <c r="J3544" s="13">
        <v>68</v>
      </c>
      <c r="K3544" s="15">
        <v>942</v>
      </c>
      <c r="L3544" s="15">
        <v>918</v>
      </c>
      <c r="M3544" s="15">
        <v>1860</v>
      </c>
    </row>
    <row r="3545" spans="1:13" ht="12.9" customHeight="1" x14ac:dyDescent="0.2">
      <c r="A3545" s="11" t="str">
        <f t="shared" si="66"/>
        <v>TOOWOOMBA WELLCAMP2023</v>
      </c>
      <c r="B3545" s="3" t="s">
        <v>146</v>
      </c>
      <c r="C3545" s="12">
        <v>2023</v>
      </c>
      <c r="E3545" s="13">
        <v>867</v>
      </c>
      <c r="F3545" s="13">
        <v>865</v>
      </c>
      <c r="G3545" s="13">
        <v>1732</v>
      </c>
      <c r="H3545" s="13">
        <v>51</v>
      </c>
      <c r="I3545" s="13">
        <v>51</v>
      </c>
      <c r="J3545" s="13">
        <v>102</v>
      </c>
      <c r="K3545" s="15">
        <v>918</v>
      </c>
      <c r="L3545" s="15">
        <v>916</v>
      </c>
      <c r="M3545" s="15">
        <v>1834</v>
      </c>
    </row>
    <row r="3546" spans="1:13" ht="12.9" customHeight="1" x14ac:dyDescent="0.2">
      <c r="A3546" s="11" t="str">
        <f t="shared" si="66"/>
        <v>TOOWOOMBA WELLCAMP2024</v>
      </c>
      <c r="B3546" s="3" t="s">
        <v>146</v>
      </c>
      <c r="C3546" s="12">
        <v>2024</v>
      </c>
      <c r="E3546" s="13">
        <v>744</v>
      </c>
      <c r="F3546" s="13">
        <v>742</v>
      </c>
      <c r="G3546" s="13">
        <v>1486</v>
      </c>
      <c r="H3546" s="13">
        <v>52</v>
      </c>
      <c r="I3546" s="13">
        <v>52</v>
      </c>
      <c r="J3546" s="13">
        <v>104</v>
      </c>
      <c r="K3546" s="15">
        <v>796</v>
      </c>
      <c r="L3546" s="15">
        <v>794</v>
      </c>
      <c r="M3546" s="15">
        <v>1590</v>
      </c>
    </row>
    <row r="3547" spans="1:13" ht="12.9" customHeight="1" x14ac:dyDescent="0.2">
      <c r="A3547" s="11" t="str">
        <f t="shared" si="66"/>
        <v>TOWNSVILLE1985</v>
      </c>
      <c r="B3547" s="95" t="s">
        <v>49</v>
      </c>
      <c r="C3547" s="88">
        <v>1985</v>
      </c>
      <c r="D3547" s="89"/>
      <c r="E3547" s="15">
        <v>8791</v>
      </c>
      <c r="F3547" s="15">
        <v>8810</v>
      </c>
      <c r="G3547" s="15">
        <v>17601</v>
      </c>
      <c r="H3547" s="90">
        <v>104</v>
      </c>
      <c r="I3547" s="90">
        <v>105</v>
      </c>
      <c r="J3547" s="15">
        <v>209</v>
      </c>
      <c r="K3547" s="15">
        <v>8895</v>
      </c>
      <c r="L3547" s="15">
        <v>8915</v>
      </c>
      <c r="M3547" s="15">
        <v>17810</v>
      </c>
    </row>
    <row r="3548" spans="1:13" ht="12.9" customHeight="1" x14ac:dyDescent="0.2">
      <c r="A3548" s="11" t="str">
        <f t="shared" si="66"/>
        <v>TOWNSVILLE1986</v>
      </c>
      <c r="B3548" s="3" t="s">
        <v>49</v>
      </c>
      <c r="C3548" s="12">
        <v>1986</v>
      </c>
      <c r="E3548" s="13">
        <v>8584</v>
      </c>
      <c r="F3548" s="13">
        <v>8452</v>
      </c>
      <c r="G3548" s="13">
        <v>17036</v>
      </c>
      <c r="H3548" s="13">
        <v>154</v>
      </c>
      <c r="I3548" s="13">
        <v>152</v>
      </c>
      <c r="J3548" s="13">
        <v>306</v>
      </c>
      <c r="K3548" s="15">
        <v>8738</v>
      </c>
      <c r="L3548" s="15">
        <v>8604</v>
      </c>
      <c r="M3548" s="15">
        <v>17342</v>
      </c>
    </row>
    <row r="3549" spans="1:13" ht="12.9" customHeight="1" x14ac:dyDescent="0.2">
      <c r="A3549" s="11" t="str">
        <f t="shared" si="66"/>
        <v>TOWNSVILLE1987</v>
      </c>
      <c r="B3549" s="93" t="s">
        <v>49</v>
      </c>
      <c r="C3549" s="88">
        <v>1987</v>
      </c>
      <c r="D3549" s="89"/>
      <c r="E3549" s="15">
        <v>8370</v>
      </c>
      <c r="F3549" s="15">
        <v>8257</v>
      </c>
      <c r="G3549" s="15">
        <v>16627</v>
      </c>
      <c r="H3549" s="15">
        <v>136</v>
      </c>
      <c r="I3549" s="15">
        <v>139</v>
      </c>
      <c r="J3549" s="15">
        <v>275</v>
      </c>
      <c r="K3549" s="15">
        <v>8506</v>
      </c>
      <c r="L3549" s="15">
        <v>8396</v>
      </c>
      <c r="M3549" s="15">
        <v>16902</v>
      </c>
    </row>
    <row r="3550" spans="1:13" ht="12.9" customHeight="1" x14ac:dyDescent="0.2">
      <c r="A3550" s="11" t="str">
        <f t="shared" si="66"/>
        <v>TOWNSVILLE1988</v>
      </c>
      <c r="B3550" s="95" t="s">
        <v>49</v>
      </c>
      <c r="C3550" s="88">
        <v>1988</v>
      </c>
      <c r="D3550" s="89"/>
      <c r="E3550" s="15">
        <v>8336</v>
      </c>
      <c r="F3550" s="15">
        <v>8239</v>
      </c>
      <c r="G3550" s="15">
        <v>16575</v>
      </c>
      <c r="H3550" s="90">
        <v>186</v>
      </c>
      <c r="I3550" s="90">
        <v>186</v>
      </c>
      <c r="J3550" s="15">
        <v>372</v>
      </c>
      <c r="K3550" s="15">
        <v>8522</v>
      </c>
      <c r="L3550" s="15">
        <v>8425</v>
      </c>
      <c r="M3550" s="15">
        <v>16947</v>
      </c>
    </row>
    <row r="3551" spans="1:13" ht="12.9" customHeight="1" x14ac:dyDescent="0.2">
      <c r="A3551" s="11" t="str">
        <f t="shared" si="66"/>
        <v>TOWNSVILLE1989</v>
      </c>
      <c r="B3551" s="3" t="s">
        <v>49</v>
      </c>
      <c r="C3551" s="12">
        <v>1989</v>
      </c>
      <c r="E3551" s="13">
        <v>6665</v>
      </c>
      <c r="F3551" s="13">
        <v>6783</v>
      </c>
      <c r="G3551" s="13">
        <v>13448</v>
      </c>
      <c r="H3551" s="13">
        <v>255</v>
      </c>
      <c r="I3551" s="13">
        <v>254</v>
      </c>
      <c r="J3551" s="13">
        <v>509</v>
      </c>
      <c r="K3551" s="15">
        <v>6920</v>
      </c>
      <c r="L3551" s="15">
        <v>7037</v>
      </c>
      <c r="M3551" s="15">
        <v>13957</v>
      </c>
    </row>
    <row r="3552" spans="1:13" ht="12.9" customHeight="1" x14ac:dyDescent="0.2">
      <c r="A3552" s="11" t="str">
        <f t="shared" si="66"/>
        <v>TOWNSVILLE1990</v>
      </c>
      <c r="B3552" s="3" t="s">
        <v>49</v>
      </c>
      <c r="C3552" s="12">
        <v>1990</v>
      </c>
      <c r="E3552" s="13">
        <v>5672</v>
      </c>
      <c r="F3552" s="13">
        <v>5652</v>
      </c>
      <c r="G3552" s="13">
        <v>11324</v>
      </c>
      <c r="H3552" s="13">
        <v>161</v>
      </c>
      <c r="I3552" s="13">
        <v>161</v>
      </c>
      <c r="J3552" s="13">
        <v>322</v>
      </c>
      <c r="K3552" s="15">
        <v>5833</v>
      </c>
      <c r="L3552" s="15">
        <v>5813</v>
      </c>
      <c r="M3552" s="15">
        <v>11646</v>
      </c>
    </row>
    <row r="3553" spans="1:13" ht="12.9" customHeight="1" x14ac:dyDescent="0.2">
      <c r="A3553" s="11" t="str">
        <f t="shared" si="66"/>
        <v>TOWNSVILLE1991</v>
      </c>
      <c r="B3553" s="3" t="s">
        <v>49</v>
      </c>
      <c r="C3553" s="12">
        <v>1991</v>
      </c>
      <c r="E3553" s="13">
        <v>7440</v>
      </c>
      <c r="F3553" s="13">
        <v>7427</v>
      </c>
      <c r="G3553" s="13">
        <v>14867</v>
      </c>
      <c r="H3553" s="13">
        <v>44</v>
      </c>
      <c r="I3553" s="13">
        <v>44</v>
      </c>
      <c r="J3553" s="13">
        <v>88</v>
      </c>
      <c r="K3553" s="15">
        <v>7484</v>
      </c>
      <c r="L3553" s="15">
        <v>7471</v>
      </c>
      <c r="M3553" s="15">
        <v>14955</v>
      </c>
    </row>
    <row r="3554" spans="1:13" ht="12.9" customHeight="1" x14ac:dyDescent="0.2">
      <c r="A3554" s="11" t="str">
        <f t="shared" si="66"/>
        <v>TOWNSVILLE1992</v>
      </c>
      <c r="B3554" s="91" t="s">
        <v>49</v>
      </c>
      <c r="C3554" s="16">
        <v>1992</v>
      </c>
      <c r="D3554" s="89"/>
      <c r="E3554" s="92">
        <v>7070</v>
      </c>
      <c r="F3554" s="92">
        <v>7098</v>
      </c>
      <c r="G3554" s="92">
        <v>14168</v>
      </c>
      <c r="H3554" s="92">
        <v>18</v>
      </c>
      <c r="I3554" s="92">
        <v>18</v>
      </c>
      <c r="J3554" s="92">
        <v>36</v>
      </c>
      <c r="K3554" s="15">
        <v>7088</v>
      </c>
      <c r="L3554" s="15">
        <v>7116</v>
      </c>
      <c r="M3554" s="15">
        <v>14204</v>
      </c>
    </row>
    <row r="3555" spans="1:13" ht="12.9" customHeight="1" x14ac:dyDescent="0.2">
      <c r="A3555" s="11" t="str">
        <f t="shared" ref="A3555:A3618" si="67">CONCATENATE(B3555,C3555)</f>
        <v>TOWNSVILLE1993</v>
      </c>
      <c r="B3555" s="3" t="s">
        <v>49</v>
      </c>
      <c r="C3555" s="12">
        <v>1993</v>
      </c>
      <c r="E3555" s="13">
        <v>7119</v>
      </c>
      <c r="F3555" s="13">
        <v>7145</v>
      </c>
      <c r="G3555" s="13">
        <v>14264</v>
      </c>
      <c r="H3555" s="13">
        <v>104</v>
      </c>
      <c r="I3555" s="13">
        <v>104</v>
      </c>
      <c r="J3555" s="13">
        <v>208</v>
      </c>
      <c r="K3555" s="15">
        <v>7223</v>
      </c>
      <c r="L3555" s="15">
        <v>7249</v>
      </c>
      <c r="M3555" s="15">
        <v>14472</v>
      </c>
    </row>
    <row r="3556" spans="1:13" ht="12.9" customHeight="1" x14ac:dyDescent="0.2">
      <c r="A3556" s="11" t="str">
        <f t="shared" si="67"/>
        <v>TOWNSVILLE1994</v>
      </c>
      <c r="B3556" s="95" t="s">
        <v>49</v>
      </c>
      <c r="C3556" s="88">
        <v>1994</v>
      </c>
      <c r="D3556" s="89"/>
      <c r="E3556" s="15">
        <v>7790</v>
      </c>
      <c r="F3556" s="15">
        <v>7802</v>
      </c>
      <c r="G3556" s="15">
        <v>15592</v>
      </c>
      <c r="H3556" s="90">
        <v>58</v>
      </c>
      <c r="I3556" s="90">
        <v>58</v>
      </c>
      <c r="J3556" s="15">
        <v>116</v>
      </c>
      <c r="K3556" s="15">
        <v>7848</v>
      </c>
      <c r="L3556" s="15">
        <v>7860</v>
      </c>
      <c r="M3556" s="15">
        <v>15708</v>
      </c>
    </row>
    <row r="3557" spans="1:13" ht="12.9" customHeight="1" x14ac:dyDescent="0.2">
      <c r="A3557" s="11" t="str">
        <f t="shared" si="67"/>
        <v>TOWNSVILLE1995</v>
      </c>
      <c r="B3557" s="3" t="s">
        <v>49</v>
      </c>
      <c r="C3557" s="12">
        <v>1995</v>
      </c>
      <c r="E3557" s="13">
        <v>8279</v>
      </c>
      <c r="F3557" s="13">
        <v>8283</v>
      </c>
      <c r="G3557" s="13">
        <v>16562</v>
      </c>
      <c r="H3557" s="13">
        <v>0</v>
      </c>
      <c r="I3557" s="13">
        <v>0</v>
      </c>
      <c r="J3557" s="13">
        <v>0</v>
      </c>
      <c r="K3557" s="15">
        <v>8279</v>
      </c>
      <c r="L3557" s="15">
        <v>8283</v>
      </c>
      <c r="M3557" s="15">
        <v>16562</v>
      </c>
    </row>
    <row r="3558" spans="1:13" ht="12.9" customHeight="1" x14ac:dyDescent="0.2">
      <c r="A3558" s="11" t="str">
        <f t="shared" si="67"/>
        <v>TOWNSVILLE1996</v>
      </c>
      <c r="B3558" s="95" t="s">
        <v>49</v>
      </c>
      <c r="C3558" s="88">
        <v>1996</v>
      </c>
      <c r="D3558" s="89"/>
      <c r="E3558" s="15">
        <v>8810</v>
      </c>
      <c r="F3558" s="15">
        <v>8814</v>
      </c>
      <c r="G3558" s="15">
        <v>17624</v>
      </c>
      <c r="H3558" s="90">
        <v>0</v>
      </c>
      <c r="I3558" s="90">
        <v>0</v>
      </c>
      <c r="J3558" s="15">
        <v>0</v>
      </c>
      <c r="K3558" s="15">
        <v>8810</v>
      </c>
      <c r="L3558" s="15">
        <v>8814</v>
      </c>
      <c r="M3558" s="15">
        <v>17624</v>
      </c>
    </row>
    <row r="3559" spans="1:13" ht="12.9" customHeight="1" x14ac:dyDescent="0.2">
      <c r="A3559" s="11" t="str">
        <f t="shared" si="67"/>
        <v>TOWNSVILLE1997</v>
      </c>
      <c r="B3559" s="95" t="s">
        <v>49</v>
      </c>
      <c r="C3559" s="88">
        <v>1997</v>
      </c>
      <c r="D3559" s="89"/>
      <c r="E3559" s="15">
        <v>8962</v>
      </c>
      <c r="F3559" s="15">
        <v>8968</v>
      </c>
      <c r="G3559" s="15">
        <v>17930</v>
      </c>
      <c r="H3559" s="90">
        <v>55</v>
      </c>
      <c r="I3559" s="90">
        <v>49</v>
      </c>
      <c r="J3559" s="15">
        <v>104</v>
      </c>
      <c r="K3559" s="15">
        <v>9017</v>
      </c>
      <c r="L3559" s="15">
        <v>9017</v>
      </c>
      <c r="M3559" s="15">
        <v>18034</v>
      </c>
    </row>
    <row r="3560" spans="1:13" ht="12.9" customHeight="1" x14ac:dyDescent="0.2">
      <c r="A3560" s="11" t="str">
        <f t="shared" si="67"/>
        <v>TOWNSVILLE1998</v>
      </c>
      <c r="B3560" s="3" t="s">
        <v>49</v>
      </c>
      <c r="C3560" s="12">
        <v>1998</v>
      </c>
      <c r="E3560" s="13">
        <v>8699</v>
      </c>
      <c r="F3560" s="13">
        <v>8694</v>
      </c>
      <c r="G3560" s="13">
        <v>17393</v>
      </c>
      <c r="H3560" s="13">
        <v>22</v>
      </c>
      <c r="I3560" s="13">
        <v>22</v>
      </c>
      <c r="J3560" s="13">
        <v>44</v>
      </c>
      <c r="K3560" s="15">
        <v>8721</v>
      </c>
      <c r="L3560" s="15">
        <v>8716</v>
      </c>
      <c r="M3560" s="15">
        <v>17437</v>
      </c>
    </row>
    <row r="3561" spans="1:13" ht="12.9" customHeight="1" x14ac:dyDescent="0.2">
      <c r="A3561" s="11" t="str">
        <f t="shared" si="67"/>
        <v>TOWNSVILLE1999</v>
      </c>
      <c r="B3561" s="3" t="s">
        <v>49</v>
      </c>
      <c r="C3561" s="12">
        <v>1999</v>
      </c>
      <c r="E3561" s="13">
        <v>8772</v>
      </c>
      <c r="F3561" s="13">
        <v>8763</v>
      </c>
      <c r="G3561" s="13">
        <v>17535</v>
      </c>
      <c r="H3561" s="13">
        <v>14</v>
      </c>
      <c r="I3561" s="13">
        <v>11</v>
      </c>
      <c r="J3561" s="13">
        <v>25</v>
      </c>
      <c r="K3561" s="15">
        <v>8786</v>
      </c>
      <c r="L3561" s="15">
        <v>8774</v>
      </c>
      <c r="M3561" s="15">
        <v>17560</v>
      </c>
    </row>
    <row r="3562" spans="1:13" ht="12.9" customHeight="1" x14ac:dyDescent="0.2">
      <c r="A3562" s="11" t="str">
        <f t="shared" si="67"/>
        <v>TOWNSVILLE2000</v>
      </c>
      <c r="B3562" s="95" t="s">
        <v>49</v>
      </c>
      <c r="C3562" s="88">
        <v>2000</v>
      </c>
      <c r="D3562" s="89"/>
      <c r="E3562" s="15">
        <v>9405</v>
      </c>
      <c r="F3562" s="15">
        <v>9366</v>
      </c>
      <c r="G3562" s="15">
        <v>18771</v>
      </c>
      <c r="H3562" s="90">
        <v>0</v>
      </c>
      <c r="I3562" s="90">
        <v>0</v>
      </c>
      <c r="J3562" s="15">
        <v>0</v>
      </c>
      <c r="K3562" s="15">
        <v>9405</v>
      </c>
      <c r="L3562" s="15">
        <v>9366</v>
      </c>
      <c r="M3562" s="15">
        <v>18771</v>
      </c>
    </row>
    <row r="3563" spans="1:13" ht="12.9" customHeight="1" x14ac:dyDescent="0.2">
      <c r="A3563" s="11" t="str">
        <f t="shared" si="67"/>
        <v>TOWNSVILLE2001</v>
      </c>
      <c r="B3563" s="3" t="s">
        <v>49</v>
      </c>
      <c r="C3563" s="12">
        <v>2001</v>
      </c>
      <c r="E3563" s="13">
        <v>7956</v>
      </c>
      <c r="F3563" s="13">
        <v>7875</v>
      </c>
      <c r="G3563" s="13">
        <v>15831</v>
      </c>
      <c r="H3563" s="13">
        <v>18</v>
      </c>
      <c r="I3563" s="13">
        <v>16</v>
      </c>
      <c r="J3563" s="13">
        <v>34</v>
      </c>
      <c r="K3563" s="15">
        <v>7974</v>
      </c>
      <c r="L3563" s="15">
        <v>7891</v>
      </c>
      <c r="M3563" s="15">
        <v>15865</v>
      </c>
    </row>
    <row r="3564" spans="1:13" ht="12.9" customHeight="1" x14ac:dyDescent="0.2">
      <c r="A3564" s="11" t="str">
        <f t="shared" si="67"/>
        <v>TOWNSVILLE2002</v>
      </c>
      <c r="B3564" s="95" t="s">
        <v>49</v>
      </c>
      <c r="C3564" s="88">
        <v>2002</v>
      </c>
      <c r="D3564" s="89"/>
      <c r="E3564" s="15">
        <v>6826</v>
      </c>
      <c r="F3564" s="15">
        <v>6745</v>
      </c>
      <c r="G3564" s="15">
        <v>13571</v>
      </c>
      <c r="H3564" s="90">
        <v>0</v>
      </c>
      <c r="I3564" s="90">
        <v>0</v>
      </c>
      <c r="J3564" s="15">
        <v>0</v>
      </c>
      <c r="K3564" s="15">
        <v>6826</v>
      </c>
      <c r="L3564" s="15">
        <v>6745</v>
      </c>
      <c r="M3564" s="15">
        <v>13571</v>
      </c>
    </row>
    <row r="3565" spans="1:13" ht="12.9" customHeight="1" x14ac:dyDescent="0.2">
      <c r="A3565" s="11" t="str">
        <f t="shared" si="67"/>
        <v>TOWNSVILLE2003</v>
      </c>
      <c r="B3565" s="3" t="s">
        <v>49</v>
      </c>
      <c r="C3565" s="12">
        <v>2003</v>
      </c>
      <c r="E3565" s="13">
        <v>8217</v>
      </c>
      <c r="F3565" s="13">
        <v>8184</v>
      </c>
      <c r="G3565" s="13">
        <v>16401</v>
      </c>
      <c r="H3565" s="13">
        <v>0</v>
      </c>
      <c r="I3565" s="13">
        <v>0</v>
      </c>
      <c r="J3565" s="13">
        <v>0</v>
      </c>
      <c r="K3565" s="15">
        <v>8217</v>
      </c>
      <c r="L3565" s="15">
        <v>8184</v>
      </c>
      <c r="M3565" s="15">
        <v>16401</v>
      </c>
    </row>
    <row r="3566" spans="1:13" ht="12.9" customHeight="1" x14ac:dyDescent="0.2">
      <c r="A3566" s="11" t="str">
        <f t="shared" si="67"/>
        <v>TOWNSVILLE2004</v>
      </c>
      <c r="B3566" s="95" t="s">
        <v>49</v>
      </c>
      <c r="C3566" s="88">
        <v>2004</v>
      </c>
      <c r="D3566" s="89"/>
      <c r="E3566" s="15">
        <v>9070</v>
      </c>
      <c r="F3566" s="15">
        <v>9090</v>
      </c>
      <c r="G3566" s="15">
        <v>18160</v>
      </c>
      <c r="H3566" s="90">
        <v>0</v>
      </c>
      <c r="I3566" s="90">
        <v>0</v>
      </c>
      <c r="J3566" s="15">
        <v>0</v>
      </c>
      <c r="K3566" s="15">
        <v>9070</v>
      </c>
      <c r="L3566" s="15">
        <v>9090</v>
      </c>
      <c r="M3566" s="15">
        <v>18160</v>
      </c>
    </row>
    <row r="3567" spans="1:13" ht="12.9" customHeight="1" x14ac:dyDescent="0.2">
      <c r="A3567" s="11" t="str">
        <f t="shared" si="67"/>
        <v>TOWNSVILLE2005</v>
      </c>
      <c r="B3567" s="3" t="s">
        <v>49</v>
      </c>
      <c r="C3567" s="12">
        <v>2005</v>
      </c>
      <c r="E3567" s="13">
        <v>11036</v>
      </c>
      <c r="F3567" s="13">
        <v>11101</v>
      </c>
      <c r="G3567" s="13">
        <v>22137</v>
      </c>
      <c r="H3567" s="13">
        <v>0</v>
      </c>
      <c r="I3567" s="13">
        <v>0</v>
      </c>
      <c r="J3567" s="13">
        <v>0</v>
      </c>
      <c r="K3567" s="15">
        <v>11036</v>
      </c>
      <c r="L3567" s="15">
        <v>11101</v>
      </c>
      <c r="M3567" s="15">
        <v>22137</v>
      </c>
    </row>
    <row r="3568" spans="1:13" ht="12.9" customHeight="1" x14ac:dyDescent="0.2">
      <c r="A3568" s="11" t="str">
        <f t="shared" si="67"/>
        <v>TOWNSVILLE2006</v>
      </c>
      <c r="B3568" s="95" t="s">
        <v>49</v>
      </c>
      <c r="C3568" s="88">
        <v>2006</v>
      </c>
      <c r="D3568" s="89"/>
      <c r="E3568" s="15">
        <v>10850</v>
      </c>
      <c r="F3568" s="15">
        <v>10832</v>
      </c>
      <c r="G3568" s="15">
        <v>21682</v>
      </c>
      <c r="H3568" s="90">
        <v>3</v>
      </c>
      <c r="I3568" s="90">
        <v>3</v>
      </c>
      <c r="J3568" s="15">
        <v>6</v>
      </c>
      <c r="K3568" s="15">
        <v>10853</v>
      </c>
      <c r="L3568" s="15">
        <v>10835</v>
      </c>
      <c r="M3568" s="15">
        <v>21688</v>
      </c>
    </row>
    <row r="3569" spans="1:13" ht="12.9" customHeight="1" x14ac:dyDescent="0.2">
      <c r="A3569" s="11" t="str">
        <f t="shared" si="67"/>
        <v>TOWNSVILLE2007</v>
      </c>
      <c r="B3569" s="95" t="s">
        <v>49</v>
      </c>
      <c r="C3569" s="88">
        <v>2007</v>
      </c>
      <c r="D3569" s="89"/>
      <c r="E3569" s="15">
        <v>10175</v>
      </c>
      <c r="F3569" s="15">
        <v>10169</v>
      </c>
      <c r="G3569" s="15">
        <v>20344</v>
      </c>
      <c r="H3569" s="90">
        <v>0</v>
      </c>
      <c r="I3569" s="90">
        <v>0</v>
      </c>
      <c r="J3569" s="15">
        <v>0</v>
      </c>
      <c r="K3569" s="15">
        <v>10175</v>
      </c>
      <c r="L3569" s="15">
        <v>10169</v>
      </c>
      <c r="M3569" s="15">
        <v>20344</v>
      </c>
    </row>
    <row r="3570" spans="1:13" ht="12.9" customHeight="1" x14ac:dyDescent="0.2">
      <c r="A3570" s="11" t="str">
        <f t="shared" si="67"/>
        <v>TOWNSVILLE2008</v>
      </c>
      <c r="B3570" s="95" t="s">
        <v>49</v>
      </c>
      <c r="C3570" s="88">
        <v>2008</v>
      </c>
      <c r="D3570" s="89"/>
      <c r="E3570" s="15">
        <v>10115</v>
      </c>
      <c r="F3570" s="15">
        <v>10139</v>
      </c>
      <c r="G3570" s="15">
        <v>20254</v>
      </c>
      <c r="H3570" s="90">
        <v>0</v>
      </c>
      <c r="I3570" s="90">
        <v>0</v>
      </c>
      <c r="J3570" s="15">
        <v>0</v>
      </c>
      <c r="K3570" s="15">
        <v>10115</v>
      </c>
      <c r="L3570" s="15">
        <v>10139</v>
      </c>
      <c r="M3570" s="15">
        <v>20254</v>
      </c>
    </row>
    <row r="3571" spans="1:13" ht="12.9" customHeight="1" x14ac:dyDescent="0.2">
      <c r="A3571" s="11" t="str">
        <f t="shared" si="67"/>
        <v>TOWNSVILLE2009</v>
      </c>
      <c r="B3571" s="3" t="s">
        <v>49</v>
      </c>
      <c r="C3571" s="12">
        <v>2009</v>
      </c>
      <c r="E3571" s="13">
        <v>11706</v>
      </c>
      <c r="F3571" s="13">
        <v>11831</v>
      </c>
      <c r="G3571" s="13">
        <v>23537</v>
      </c>
      <c r="H3571" s="13">
        <v>0</v>
      </c>
      <c r="I3571" s="13">
        <v>0</v>
      </c>
      <c r="J3571" s="13">
        <v>0</v>
      </c>
      <c r="K3571" s="15">
        <v>11706</v>
      </c>
      <c r="L3571" s="15">
        <v>11831</v>
      </c>
      <c r="M3571" s="15">
        <v>23537</v>
      </c>
    </row>
    <row r="3572" spans="1:13" ht="12.9" customHeight="1" x14ac:dyDescent="0.2">
      <c r="A3572" s="11" t="str">
        <f t="shared" si="67"/>
        <v>TOWNSVILLE2010</v>
      </c>
      <c r="B3572" s="93" t="s">
        <v>49</v>
      </c>
      <c r="C3572" s="12">
        <v>2010</v>
      </c>
      <c r="E3572" s="94">
        <v>14041</v>
      </c>
      <c r="F3572" s="94">
        <v>14208</v>
      </c>
      <c r="G3572" s="94">
        <v>28249</v>
      </c>
      <c r="H3572" s="94">
        <v>7</v>
      </c>
      <c r="I3572" s="94">
        <v>8</v>
      </c>
      <c r="J3572" s="94">
        <v>15</v>
      </c>
      <c r="K3572" s="15">
        <v>14048</v>
      </c>
      <c r="L3572" s="15">
        <v>14216</v>
      </c>
      <c r="M3572" s="15">
        <v>28264</v>
      </c>
    </row>
    <row r="3573" spans="1:13" ht="12.9" customHeight="1" x14ac:dyDescent="0.2">
      <c r="A3573" s="11" t="str">
        <f t="shared" si="67"/>
        <v>TOWNSVILLE2011</v>
      </c>
      <c r="B3573" s="95" t="s">
        <v>49</v>
      </c>
      <c r="C3573" s="88">
        <v>2011</v>
      </c>
      <c r="D3573" s="89"/>
      <c r="E3573" s="15">
        <v>14208</v>
      </c>
      <c r="F3573" s="15">
        <v>14333</v>
      </c>
      <c r="G3573" s="15">
        <v>28541</v>
      </c>
      <c r="H3573" s="90">
        <v>52</v>
      </c>
      <c r="I3573" s="90">
        <v>52</v>
      </c>
      <c r="J3573" s="15">
        <v>104</v>
      </c>
      <c r="K3573" s="15">
        <v>14260</v>
      </c>
      <c r="L3573" s="15">
        <v>14385</v>
      </c>
      <c r="M3573" s="15">
        <v>28645</v>
      </c>
    </row>
    <row r="3574" spans="1:13" ht="12.9" customHeight="1" x14ac:dyDescent="0.2">
      <c r="A3574" s="11" t="str">
        <f t="shared" si="67"/>
        <v>TOWNSVILLE2012</v>
      </c>
      <c r="B3574" s="3" t="s">
        <v>49</v>
      </c>
      <c r="C3574" s="12">
        <v>2012</v>
      </c>
      <c r="E3574" s="13">
        <v>13750</v>
      </c>
      <c r="F3574" s="13">
        <v>13929</v>
      </c>
      <c r="G3574" s="13">
        <v>27679</v>
      </c>
      <c r="H3574" s="13">
        <v>0</v>
      </c>
      <c r="I3574" s="13">
        <v>0</v>
      </c>
      <c r="J3574" s="13">
        <v>0</v>
      </c>
      <c r="K3574" s="15">
        <v>13750</v>
      </c>
      <c r="L3574" s="15">
        <v>13929</v>
      </c>
      <c r="M3574" s="15">
        <v>27679</v>
      </c>
    </row>
    <row r="3575" spans="1:13" ht="12.9" customHeight="1" x14ac:dyDescent="0.2">
      <c r="A3575" s="11" t="str">
        <f t="shared" si="67"/>
        <v>TOWNSVILLE2013</v>
      </c>
      <c r="B3575" s="3" t="s">
        <v>49</v>
      </c>
      <c r="C3575" s="12">
        <v>2013</v>
      </c>
      <c r="E3575" s="13">
        <v>13510</v>
      </c>
      <c r="F3575" s="13">
        <v>13721</v>
      </c>
      <c r="G3575" s="13">
        <v>27231</v>
      </c>
      <c r="H3575" s="13">
        <v>0</v>
      </c>
      <c r="I3575" s="13">
        <v>0</v>
      </c>
      <c r="J3575" s="13">
        <v>0</v>
      </c>
      <c r="K3575" s="15">
        <v>13510</v>
      </c>
      <c r="L3575" s="15">
        <v>13721</v>
      </c>
      <c r="M3575" s="15">
        <v>27231</v>
      </c>
    </row>
    <row r="3576" spans="1:13" ht="12.9" customHeight="1" x14ac:dyDescent="0.2">
      <c r="A3576" s="11" t="str">
        <f t="shared" si="67"/>
        <v>TOWNSVILLE2014</v>
      </c>
      <c r="B3576" s="3" t="s">
        <v>49</v>
      </c>
      <c r="C3576" s="12">
        <v>2014</v>
      </c>
      <c r="E3576" s="13">
        <v>12765</v>
      </c>
      <c r="F3576" s="13">
        <v>12976</v>
      </c>
      <c r="G3576" s="13">
        <v>25741</v>
      </c>
      <c r="H3576" s="13">
        <v>0</v>
      </c>
      <c r="I3576" s="13">
        <v>0</v>
      </c>
      <c r="J3576" s="13">
        <v>0</v>
      </c>
      <c r="K3576" s="15">
        <v>12765</v>
      </c>
      <c r="L3576" s="15">
        <v>12976</v>
      </c>
      <c r="M3576" s="15">
        <v>25741</v>
      </c>
    </row>
    <row r="3577" spans="1:13" ht="12.9" customHeight="1" x14ac:dyDescent="0.2">
      <c r="A3577" s="11" t="str">
        <f t="shared" si="67"/>
        <v>TOWNSVILLE2015</v>
      </c>
      <c r="B3577" s="91" t="s">
        <v>49</v>
      </c>
      <c r="C3577" s="16">
        <v>2015</v>
      </c>
      <c r="D3577" s="89"/>
      <c r="E3577" s="92">
        <v>12515</v>
      </c>
      <c r="F3577" s="92">
        <v>12529</v>
      </c>
      <c r="G3577" s="92">
        <v>25044</v>
      </c>
      <c r="H3577" s="92">
        <v>44</v>
      </c>
      <c r="I3577" s="92">
        <v>45</v>
      </c>
      <c r="J3577" s="92">
        <v>89</v>
      </c>
      <c r="K3577" s="15">
        <v>12559</v>
      </c>
      <c r="L3577" s="15">
        <v>12574</v>
      </c>
      <c r="M3577" s="15">
        <v>25133</v>
      </c>
    </row>
    <row r="3578" spans="1:13" ht="12.9" customHeight="1" x14ac:dyDescent="0.2">
      <c r="A3578" s="11" t="str">
        <f t="shared" si="67"/>
        <v>TOWNSVILLE2016</v>
      </c>
      <c r="B3578" s="95" t="s">
        <v>49</v>
      </c>
      <c r="C3578" s="88">
        <v>2016</v>
      </c>
      <c r="D3578" s="89"/>
      <c r="E3578" s="15">
        <v>12652</v>
      </c>
      <c r="F3578" s="15">
        <v>12642</v>
      </c>
      <c r="G3578" s="15">
        <v>25294</v>
      </c>
      <c r="H3578" s="90">
        <v>153</v>
      </c>
      <c r="I3578" s="90">
        <v>154</v>
      </c>
      <c r="J3578" s="15">
        <v>307</v>
      </c>
      <c r="K3578" s="15">
        <v>12805</v>
      </c>
      <c r="L3578" s="15">
        <v>12796</v>
      </c>
      <c r="M3578" s="15">
        <v>25601</v>
      </c>
    </row>
    <row r="3579" spans="1:13" ht="12.9" customHeight="1" x14ac:dyDescent="0.2">
      <c r="A3579" s="11" t="str">
        <f t="shared" si="67"/>
        <v>TOWNSVILLE2017</v>
      </c>
      <c r="B3579" s="3" t="s">
        <v>49</v>
      </c>
      <c r="C3579" s="12">
        <v>2017</v>
      </c>
      <c r="E3579" s="13">
        <v>12663</v>
      </c>
      <c r="F3579" s="13">
        <v>12642</v>
      </c>
      <c r="G3579" s="13">
        <v>25305</v>
      </c>
      <c r="H3579" s="13">
        <v>230</v>
      </c>
      <c r="I3579" s="13">
        <v>228</v>
      </c>
      <c r="J3579" s="13">
        <v>458</v>
      </c>
      <c r="K3579" s="15">
        <v>12893</v>
      </c>
      <c r="L3579" s="15">
        <v>12870</v>
      </c>
      <c r="M3579" s="15">
        <v>25763</v>
      </c>
    </row>
    <row r="3580" spans="1:13" ht="12.9" customHeight="1" x14ac:dyDescent="0.2">
      <c r="A3580" s="11" t="str">
        <f t="shared" si="67"/>
        <v>TOWNSVILLE2018</v>
      </c>
      <c r="B3580" s="3" t="s">
        <v>49</v>
      </c>
      <c r="C3580" s="12">
        <v>2018</v>
      </c>
      <c r="E3580" s="13">
        <v>12095</v>
      </c>
      <c r="F3580" s="13">
        <v>12151</v>
      </c>
      <c r="G3580" s="13">
        <v>24246</v>
      </c>
      <c r="H3580" s="13">
        <v>112</v>
      </c>
      <c r="I3580" s="13">
        <v>112</v>
      </c>
      <c r="J3580" s="13">
        <v>224</v>
      </c>
      <c r="K3580" s="15">
        <v>12207</v>
      </c>
      <c r="L3580" s="15">
        <v>12263</v>
      </c>
      <c r="M3580" s="15">
        <v>24470</v>
      </c>
    </row>
    <row r="3581" spans="1:13" ht="12.9" customHeight="1" x14ac:dyDescent="0.2">
      <c r="A3581" s="11" t="str">
        <f t="shared" si="67"/>
        <v>TOWNSVILLE2019</v>
      </c>
      <c r="B3581" s="3" t="s">
        <v>49</v>
      </c>
      <c r="C3581" s="12">
        <v>2019</v>
      </c>
      <c r="E3581" s="13">
        <v>12002</v>
      </c>
      <c r="F3581" s="13">
        <v>12055</v>
      </c>
      <c r="G3581" s="13">
        <v>24057</v>
      </c>
      <c r="H3581" s="13">
        <v>0</v>
      </c>
      <c r="I3581" s="13">
        <v>0</v>
      </c>
      <c r="J3581" s="13">
        <v>0</v>
      </c>
      <c r="K3581" s="15">
        <v>12002</v>
      </c>
      <c r="L3581" s="15">
        <v>12055</v>
      </c>
      <c r="M3581" s="15">
        <v>24057</v>
      </c>
    </row>
    <row r="3582" spans="1:13" ht="12.9" customHeight="1" x14ac:dyDescent="0.2">
      <c r="A3582" s="11" t="str">
        <f t="shared" si="67"/>
        <v>TOWNSVILLE2020</v>
      </c>
      <c r="B3582" s="3" t="s">
        <v>49</v>
      </c>
      <c r="C3582" s="12">
        <v>2020</v>
      </c>
      <c r="E3582" s="13">
        <v>7506</v>
      </c>
      <c r="F3582" s="13">
        <v>7552</v>
      </c>
      <c r="G3582" s="13">
        <v>15058</v>
      </c>
      <c r="H3582" s="13">
        <v>0</v>
      </c>
      <c r="I3582" s="13">
        <v>0</v>
      </c>
      <c r="J3582" s="13">
        <v>0</v>
      </c>
      <c r="K3582" s="15">
        <v>7506</v>
      </c>
      <c r="L3582" s="15">
        <v>7552</v>
      </c>
      <c r="M3582" s="15">
        <v>15058</v>
      </c>
    </row>
    <row r="3583" spans="1:13" ht="12.9" customHeight="1" x14ac:dyDescent="0.2">
      <c r="A3583" s="11" t="str">
        <f t="shared" si="67"/>
        <v>TOWNSVILLE2021</v>
      </c>
      <c r="B3583" s="93" t="s">
        <v>49</v>
      </c>
      <c r="C3583" s="88">
        <v>2021</v>
      </c>
      <c r="D3583" s="89"/>
      <c r="E3583" s="15">
        <v>9866</v>
      </c>
      <c r="F3583" s="15">
        <v>9965</v>
      </c>
      <c r="G3583" s="15">
        <v>19831</v>
      </c>
      <c r="H3583" s="15">
        <v>0</v>
      </c>
      <c r="I3583" s="15">
        <v>0</v>
      </c>
      <c r="J3583" s="15">
        <v>0</v>
      </c>
      <c r="K3583" s="15">
        <v>9866</v>
      </c>
      <c r="L3583" s="15">
        <v>9965</v>
      </c>
      <c r="M3583" s="15">
        <v>19831</v>
      </c>
    </row>
    <row r="3584" spans="1:13" ht="12.9" customHeight="1" x14ac:dyDescent="0.2">
      <c r="A3584" s="11" t="str">
        <f t="shared" si="67"/>
        <v>TOWNSVILLE2022</v>
      </c>
      <c r="B3584" s="93" t="s">
        <v>49</v>
      </c>
      <c r="C3584" s="88">
        <v>2022</v>
      </c>
      <c r="D3584" s="89"/>
      <c r="E3584" s="15">
        <v>11766</v>
      </c>
      <c r="F3584" s="15">
        <v>11806</v>
      </c>
      <c r="G3584" s="15">
        <v>23572</v>
      </c>
      <c r="H3584" s="15">
        <v>0</v>
      </c>
      <c r="I3584" s="15">
        <v>0</v>
      </c>
      <c r="J3584" s="15">
        <v>0</v>
      </c>
      <c r="K3584" s="15">
        <v>11766</v>
      </c>
      <c r="L3584" s="15">
        <v>11806</v>
      </c>
      <c r="M3584" s="15">
        <v>23572</v>
      </c>
    </row>
    <row r="3585" spans="1:13" ht="12.9" customHeight="1" x14ac:dyDescent="0.2">
      <c r="A3585" s="11" t="str">
        <f t="shared" si="67"/>
        <v>TOWNSVILLE2023</v>
      </c>
      <c r="B3585" s="3" t="s">
        <v>49</v>
      </c>
      <c r="C3585" s="12">
        <v>2023</v>
      </c>
      <c r="E3585" s="13">
        <v>12450</v>
      </c>
      <c r="F3585" s="13">
        <v>12484</v>
      </c>
      <c r="G3585" s="13">
        <v>24934</v>
      </c>
      <c r="H3585" s="13">
        <v>0</v>
      </c>
      <c r="I3585" s="13">
        <v>0</v>
      </c>
      <c r="J3585" s="13">
        <v>0</v>
      </c>
      <c r="K3585" s="15">
        <v>12450</v>
      </c>
      <c r="L3585" s="15">
        <v>12484</v>
      </c>
      <c r="M3585" s="15">
        <v>24934</v>
      </c>
    </row>
    <row r="3586" spans="1:13" ht="12.9" customHeight="1" x14ac:dyDescent="0.2">
      <c r="A3586" s="11" t="str">
        <f t="shared" si="67"/>
        <v>TOWNSVILLE2024</v>
      </c>
      <c r="B3586" s="3" t="s">
        <v>49</v>
      </c>
      <c r="C3586" s="12">
        <v>2024</v>
      </c>
      <c r="E3586" s="13">
        <v>12037</v>
      </c>
      <c r="F3586" s="13">
        <v>12073</v>
      </c>
      <c r="G3586" s="13">
        <v>24110</v>
      </c>
      <c r="H3586" s="13">
        <v>0</v>
      </c>
      <c r="I3586" s="13">
        <v>0</v>
      </c>
      <c r="J3586" s="13">
        <v>0</v>
      </c>
      <c r="K3586" s="15">
        <v>12037</v>
      </c>
      <c r="L3586" s="15">
        <v>12073</v>
      </c>
      <c r="M3586" s="15">
        <v>24110</v>
      </c>
    </row>
    <row r="3587" spans="1:13" ht="12.9" customHeight="1" x14ac:dyDescent="0.2">
      <c r="A3587" s="11" t="str">
        <f t="shared" si="67"/>
        <v>WAGGA WAGGA1985</v>
      </c>
      <c r="B3587" s="3" t="s">
        <v>48</v>
      </c>
      <c r="C3587" s="12">
        <v>1985</v>
      </c>
      <c r="E3587" s="13">
        <v>2949</v>
      </c>
      <c r="F3587" s="13">
        <v>2986</v>
      </c>
      <c r="G3587" s="13">
        <v>5935</v>
      </c>
      <c r="H3587" s="13">
        <v>0</v>
      </c>
      <c r="I3587" s="13">
        <v>0</v>
      </c>
      <c r="J3587" s="13">
        <v>0</v>
      </c>
      <c r="K3587" s="15">
        <v>2949</v>
      </c>
      <c r="L3587" s="15">
        <v>2986</v>
      </c>
      <c r="M3587" s="15">
        <v>5935</v>
      </c>
    </row>
    <row r="3588" spans="1:13" ht="12.9" customHeight="1" x14ac:dyDescent="0.2">
      <c r="A3588" s="11" t="str">
        <f t="shared" si="67"/>
        <v>WAGGA WAGGA1986</v>
      </c>
      <c r="B3588" s="3" t="s">
        <v>48</v>
      </c>
      <c r="C3588" s="12">
        <v>1986</v>
      </c>
      <c r="E3588" s="13">
        <v>2965</v>
      </c>
      <c r="F3588" s="13">
        <v>2960</v>
      </c>
      <c r="G3588" s="13">
        <v>5925</v>
      </c>
      <c r="H3588" s="13">
        <v>0</v>
      </c>
      <c r="I3588" s="13">
        <v>0</v>
      </c>
      <c r="J3588" s="13">
        <v>0</v>
      </c>
      <c r="K3588" s="15">
        <v>2965</v>
      </c>
      <c r="L3588" s="15">
        <v>2960</v>
      </c>
      <c r="M3588" s="15">
        <v>5925</v>
      </c>
    </row>
    <row r="3589" spans="1:13" ht="12.9" customHeight="1" x14ac:dyDescent="0.2">
      <c r="A3589" s="11" t="str">
        <f t="shared" si="67"/>
        <v>WAGGA WAGGA1987</v>
      </c>
      <c r="B3589" s="95" t="s">
        <v>48</v>
      </c>
      <c r="C3589" s="88">
        <v>1987</v>
      </c>
      <c r="D3589" s="89"/>
      <c r="E3589" s="15">
        <v>2988</v>
      </c>
      <c r="F3589" s="15">
        <v>2962</v>
      </c>
      <c r="G3589" s="15">
        <v>5950</v>
      </c>
      <c r="H3589" s="90">
        <v>0</v>
      </c>
      <c r="I3589" s="90">
        <v>0</v>
      </c>
      <c r="J3589" s="15">
        <v>0</v>
      </c>
      <c r="K3589" s="15">
        <v>2988</v>
      </c>
      <c r="L3589" s="15">
        <v>2962</v>
      </c>
      <c r="M3589" s="15">
        <v>5950</v>
      </c>
    </row>
    <row r="3590" spans="1:13" ht="12.9" customHeight="1" x14ac:dyDescent="0.2">
      <c r="A3590" s="11" t="str">
        <f t="shared" si="67"/>
        <v>WAGGA WAGGA1988</v>
      </c>
      <c r="B3590" s="3" t="s">
        <v>48</v>
      </c>
      <c r="C3590" s="12">
        <v>1988</v>
      </c>
      <c r="E3590" s="13">
        <v>3043</v>
      </c>
      <c r="F3590" s="13">
        <v>3020</v>
      </c>
      <c r="G3590" s="13">
        <v>6063</v>
      </c>
      <c r="H3590" s="13">
        <v>0</v>
      </c>
      <c r="I3590" s="13">
        <v>0</v>
      </c>
      <c r="J3590" s="13">
        <v>0</v>
      </c>
      <c r="K3590" s="15">
        <v>3043</v>
      </c>
      <c r="L3590" s="15">
        <v>3020</v>
      </c>
      <c r="M3590" s="15">
        <v>6063</v>
      </c>
    </row>
    <row r="3591" spans="1:13" ht="12.9" customHeight="1" x14ac:dyDescent="0.2">
      <c r="A3591" s="11" t="str">
        <f t="shared" si="67"/>
        <v>WAGGA WAGGA1989</v>
      </c>
      <c r="B3591" s="95" t="s">
        <v>48</v>
      </c>
      <c r="C3591" s="88">
        <v>1989</v>
      </c>
      <c r="D3591" s="89"/>
      <c r="E3591" s="15">
        <v>2801</v>
      </c>
      <c r="F3591" s="15">
        <v>2728</v>
      </c>
      <c r="G3591" s="15">
        <v>5529</v>
      </c>
      <c r="H3591" s="90">
        <v>0</v>
      </c>
      <c r="I3591" s="90">
        <v>0</v>
      </c>
      <c r="J3591" s="15">
        <v>0</v>
      </c>
      <c r="K3591" s="15">
        <v>2801</v>
      </c>
      <c r="L3591" s="15">
        <v>2728</v>
      </c>
      <c r="M3591" s="15">
        <v>5529</v>
      </c>
    </row>
    <row r="3592" spans="1:13" ht="12.9" customHeight="1" x14ac:dyDescent="0.2">
      <c r="A3592" s="11" t="str">
        <f t="shared" si="67"/>
        <v>WAGGA WAGGA1990</v>
      </c>
      <c r="B3592" s="3" t="s">
        <v>48</v>
      </c>
      <c r="C3592" s="12">
        <v>1990</v>
      </c>
      <c r="E3592" s="13">
        <v>2657</v>
      </c>
      <c r="F3592" s="13">
        <v>2638</v>
      </c>
      <c r="G3592" s="13">
        <v>5295</v>
      </c>
      <c r="H3592" s="13">
        <v>0</v>
      </c>
      <c r="I3592" s="13">
        <v>0</v>
      </c>
      <c r="J3592" s="13">
        <v>0</v>
      </c>
      <c r="K3592" s="15">
        <v>2657</v>
      </c>
      <c r="L3592" s="15">
        <v>2638</v>
      </c>
      <c r="M3592" s="15">
        <v>5295</v>
      </c>
    </row>
    <row r="3593" spans="1:13" ht="12.9" customHeight="1" x14ac:dyDescent="0.2">
      <c r="A3593" s="11" t="str">
        <f t="shared" si="67"/>
        <v>WAGGA WAGGA1991</v>
      </c>
      <c r="B3593" s="95" t="s">
        <v>48</v>
      </c>
      <c r="C3593" s="88">
        <v>1991</v>
      </c>
      <c r="D3593" s="89"/>
      <c r="E3593" s="15">
        <v>3207</v>
      </c>
      <c r="F3593" s="15">
        <v>3102</v>
      </c>
      <c r="G3593" s="15">
        <v>6309</v>
      </c>
      <c r="H3593" s="90">
        <v>0</v>
      </c>
      <c r="I3593" s="90">
        <v>0</v>
      </c>
      <c r="J3593" s="15">
        <v>0</v>
      </c>
      <c r="K3593" s="15">
        <v>3207</v>
      </c>
      <c r="L3593" s="15">
        <v>3102</v>
      </c>
      <c r="M3593" s="15">
        <v>6309</v>
      </c>
    </row>
    <row r="3594" spans="1:13" ht="12.9" customHeight="1" x14ac:dyDescent="0.2">
      <c r="A3594" s="11" t="str">
        <f t="shared" si="67"/>
        <v>WAGGA WAGGA1992</v>
      </c>
      <c r="B3594" s="3" t="s">
        <v>48</v>
      </c>
      <c r="C3594" s="12">
        <v>1992</v>
      </c>
      <c r="E3594" s="13">
        <v>4538</v>
      </c>
      <c r="F3594" s="13">
        <v>4533</v>
      </c>
      <c r="G3594" s="13">
        <v>9071</v>
      </c>
      <c r="H3594" s="13">
        <v>0</v>
      </c>
      <c r="I3594" s="13">
        <v>0</v>
      </c>
      <c r="J3594" s="13">
        <v>0</v>
      </c>
      <c r="K3594" s="15">
        <v>4538</v>
      </c>
      <c r="L3594" s="15">
        <v>4533</v>
      </c>
      <c r="M3594" s="15">
        <v>9071</v>
      </c>
    </row>
    <row r="3595" spans="1:13" ht="12.9" customHeight="1" x14ac:dyDescent="0.2">
      <c r="A3595" s="11" t="str">
        <f t="shared" si="67"/>
        <v>WAGGA WAGGA1993</v>
      </c>
      <c r="B3595" s="3" t="s">
        <v>48</v>
      </c>
      <c r="C3595" s="12">
        <v>1993</v>
      </c>
      <c r="E3595" s="13">
        <v>4694</v>
      </c>
      <c r="F3595" s="13">
        <v>4690</v>
      </c>
      <c r="G3595" s="13">
        <v>9384</v>
      </c>
      <c r="H3595" s="13">
        <v>0</v>
      </c>
      <c r="I3595" s="13">
        <v>0</v>
      </c>
      <c r="J3595" s="13">
        <v>0</v>
      </c>
      <c r="K3595" s="15">
        <v>4694</v>
      </c>
      <c r="L3595" s="15">
        <v>4690</v>
      </c>
      <c r="M3595" s="15">
        <v>9384</v>
      </c>
    </row>
    <row r="3596" spans="1:13" ht="12.9" customHeight="1" x14ac:dyDescent="0.2">
      <c r="A3596" s="11" t="str">
        <f t="shared" si="67"/>
        <v>WAGGA WAGGA1994</v>
      </c>
      <c r="B3596" s="3" t="s">
        <v>48</v>
      </c>
      <c r="C3596" s="12">
        <v>1994</v>
      </c>
      <c r="E3596" s="13">
        <v>3442</v>
      </c>
      <c r="F3596" s="13">
        <v>3424</v>
      </c>
      <c r="G3596" s="13">
        <v>6866</v>
      </c>
      <c r="H3596" s="13">
        <v>0</v>
      </c>
      <c r="I3596" s="13">
        <v>0</v>
      </c>
      <c r="J3596" s="13">
        <v>0</v>
      </c>
      <c r="K3596" s="15">
        <v>3442</v>
      </c>
      <c r="L3596" s="15">
        <v>3424</v>
      </c>
      <c r="M3596" s="15">
        <v>6866</v>
      </c>
    </row>
    <row r="3597" spans="1:13" ht="12.9" customHeight="1" x14ac:dyDescent="0.2">
      <c r="A3597" s="11" t="str">
        <f t="shared" si="67"/>
        <v>WAGGA WAGGA1995</v>
      </c>
      <c r="B3597" s="3" t="s">
        <v>48</v>
      </c>
      <c r="C3597" s="12">
        <v>1995</v>
      </c>
      <c r="E3597" s="13">
        <v>3587</v>
      </c>
      <c r="F3597" s="13">
        <v>3586</v>
      </c>
      <c r="G3597" s="13">
        <v>7173</v>
      </c>
      <c r="H3597" s="13">
        <v>0</v>
      </c>
      <c r="I3597" s="13">
        <v>0</v>
      </c>
      <c r="J3597" s="13">
        <v>0</v>
      </c>
      <c r="K3597" s="15">
        <v>3587</v>
      </c>
      <c r="L3597" s="15">
        <v>3586</v>
      </c>
      <c r="M3597" s="15">
        <v>7173</v>
      </c>
    </row>
    <row r="3598" spans="1:13" ht="12.9" customHeight="1" x14ac:dyDescent="0.2">
      <c r="A3598" s="11" t="str">
        <f t="shared" si="67"/>
        <v>WAGGA WAGGA1996</v>
      </c>
      <c r="B3598" s="95" t="s">
        <v>48</v>
      </c>
      <c r="C3598" s="88">
        <v>1996</v>
      </c>
      <c r="D3598" s="89"/>
      <c r="E3598" s="15">
        <v>4009</v>
      </c>
      <c r="F3598" s="15">
        <v>4003</v>
      </c>
      <c r="G3598" s="15">
        <v>8012</v>
      </c>
      <c r="H3598" s="90">
        <v>0</v>
      </c>
      <c r="I3598" s="90">
        <v>0</v>
      </c>
      <c r="J3598" s="15">
        <v>0</v>
      </c>
      <c r="K3598" s="15">
        <v>4009</v>
      </c>
      <c r="L3598" s="15">
        <v>4003</v>
      </c>
      <c r="M3598" s="15">
        <v>8012</v>
      </c>
    </row>
    <row r="3599" spans="1:13" ht="12.9" customHeight="1" x14ac:dyDescent="0.2">
      <c r="A3599" s="11" t="str">
        <f t="shared" si="67"/>
        <v>WAGGA WAGGA1997</v>
      </c>
      <c r="B3599" s="3" t="s">
        <v>48</v>
      </c>
      <c r="C3599" s="12">
        <v>1997</v>
      </c>
      <c r="E3599" s="13">
        <v>3905</v>
      </c>
      <c r="F3599" s="13">
        <v>3894</v>
      </c>
      <c r="G3599" s="13">
        <v>7799</v>
      </c>
      <c r="H3599" s="13">
        <v>0</v>
      </c>
      <c r="I3599" s="13">
        <v>0</v>
      </c>
      <c r="J3599" s="13">
        <v>0</v>
      </c>
      <c r="K3599" s="15">
        <v>3905</v>
      </c>
      <c r="L3599" s="15">
        <v>3894</v>
      </c>
      <c r="M3599" s="15">
        <v>7799</v>
      </c>
    </row>
    <row r="3600" spans="1:13" ht="12.9" customHeight="1" x14ac:dyDescent="0.2">
      <c r="A3600" s="11" t="str">
        <f t="shared" si="67"/>
        <v>WAGGA WAGGA1998</v>
      </c>
      <c r="B3600" s="3" t="s">
        <v>48</v>
      </c>
      <c r="C3600" s="12">
        <v>1998</v>
      </c>
      <c r="E3600" s="13">
        <v>3720</v>
      </c>
      <c r="F3600" s="13">
        <v>3714</v>
      </c>
      <c r="G3600" s="13">
        <v>7434</v>
      </c>
      <c r="H3600" s="13">
        <v>0</v>
      </c>
      <c r="I3600" s="13">
        <v>0</v>
      </c>
      <c r="J3600" s="13">
        <v>0</v>
      </c>
      <c r="K3600" s="15">
        <v>3720</v>
      </c>
      <c r="L3600" s="15">
        <v>3714</v>
      </c>
      <c r="M3600" s="15">
        <v>7434</v>
      </c>
    </row>
    <row r="3601" spans="1:13" ht="12.9" customHeight="1" x14ac:dyDescent="0.2">
      <c r="A3601" s="11" t="str">
        <f t="shared" si="67"/>
        <v>WAGGA WAGGA1999</v>
      </c>
      <c r="B3601" s="93" t="s">
        <v>48</v>
      </c>
      <c r="C3601" s="88">
        <v>1999</v>
      </c>
      <c r="D3601" s="89"/>
      <c r="E3601" s="15">
        <v>3946</v>
      </c>
      <c r="F3601" s="15">
        <v>3965</v>
      </c>
      <c r="G3601" s="15">
        <v>7911</v>
      </c>
      <c r="H3601" s="15">
        <v>0</v>
      </c>
      <c r="I3601" s="15">
        <v>0</v>
      </c>
      <c r="J3601" s="15">
        <v>0</v>
      </c>
      <c r="K3601" s="15">
        <v>3946</v>
      </c>
      <c r="L3601" s="15">
        <v>3965</v>
      </c>
      <c r="M3601" s="15">
        <v>7911</v>
      </c>
    </row>
    <row r="3602" spans="1:13" ht="12.9" customHeight="1" x14ac:dyDescent="0.2">
      <c r="A3602" s="11" t="str">
        <f t="shared" si="67"/>
        <v>WAGGA WAGGA2000</v>
      </c>
      <c r="B3602" s="91" t="s">
        <v>48</v>
      </c>
      <c r="C3602" s="16">
        <v>2000</v>
      </c>
      <c r="D3602" s="89"/>
      <c r="E3602" s="92">
        <v>3955</v>
      </c>
      <c r="F3602" s="92">
        <v>3951</v>
      </c>
      <c r="G3602" s="92">
        <v>7906</v>
      </c>
      <c r="H3602" s="92">
        <v>0</v>
      </c>
      <c r="I3602" s="92">
        <v>0</v>
      </c>
      <c r="J3602" s="92">
        <v>0</v>
      </c>
      <c r="K3602" s="15">
        <v>3955</v>
      </c>
      <c r="L3602" s="15">
        <v>3951</v>
      </c>
      <c r="M3602" s="15">
        <v>7906</v>
      </c>
    </row>
    <row r="3603" spans="1:13" ht="12.9" customHeight="1" x14ac:dyDescent="0.2">
      <c r="A3603" s="11" t="str">
        <f t="shared" si="67"/>
        <v>WAGGA WAGGA2001</v>
      </c>
      <c r="B3603" s="95" t="s">
        <v>48</v>
      </c>
      <c r="C3603" s="88">
        <v>2001</v>
      </c>
      <c r="D3603" s="89"/>
      <c r="E3603" s="15">
        <v>3989</v>
      </c>
      <c r="F3603" s="15">
        <v>3977</v>
      </c>
      <c r="G3603" s="15">
        <v>7966</v>
      </c>
      <c r="H3603" s="90">
        <v>0</v>
      </c>
      <c r="I3603" s="90">
        <v>0</v>
      </c>
      <c r="J3603" s="15">
        <v>0</v>
      </c>
      <c r="K3603" s="15">
        <v>3989</v>
      </c>
      <c r="L3603" s="15">
        <v>3977</v>
      </c>
      <c r="M3603" s="15">
        <v>7966</v>
      </c>
    </row>
    <row r="3604" spans="1:13" ht="12.9" customHeight="1" x14ac:dyDescent="0.2">
      <c r="A3604" s="11" t="str">
        <f t="shared" si="67"/>
        <v>WAGGA WAGGA2002</v>
      </c>
      <c r="B3604" s="3" t="s">
        <v>48</v>
      </c>
      <c r="C3604" s="12">
        <v>2002</v>
      </c>
      <c r="E3604" s="13">
        <v>3179</v>
      </c>
      <c r="F3604" s="13">
        <v>3167</v>
      </c>
      <c r="G3604" s="13">
        <v>6346</v>
      </c>
      <c r="H3604" s="13">
        <v>0</v>
      </c>
      <c r="I3604" s="13">
        <v>0</v>
      </c>
      <c r="J3604" s="13">
        <v>0</v>
      </c>
      <c r="K3604" s="15">
        <v>3179</v>
      </c>
      <c r="L3604" s="15">
        <v>3167</v>
      </c>
      <c r="M3604" s="15">
        <v>6346</v>
      </c>
    </row>
    <row r="3605" spans="1:13" ht="12.9" customHeight="1" x14ac:dyDescent="0.2">
      <c r="A3605" s="11" t="str">
        <f t="shared" si="67"/>
        <v>WAGGA WAGGA2003</v>
      </c>
      <c r="B3605" s="95" t="s">
        <v>48</v>
      </c>
      <c r="C3605" s="88">
        <v>2003</v>
      </c>
      <c r="D3605" s="89"/>
      <c r="E3605" s="15">
        <v>3343</v>
      </c>
      <c r="F3605" s="15">
        <v>3327</v>
      </c>
      <c r="G3605" s="15">
        <v>6670</v>
      </c>
      <c r="H3605" s="90">
        <v>0</v>
      </c>
      <c r="I3605" s="90">
        <v>0</v>
      </c>
      <c r="J3605" s="15">
        <v>0</v>
      </c>
      <c r="K3605" s="15">
        <v>3343</v>
      </c>
      <c r="L3605" s="15">
        <v>3327</v>
      </c>
      <c r="M3605" s="15">
        <v>6670</v>
      </c>
    </row>
    <row r="3606" spans="1:13" ht="12.9" customHeight="1" x14ac:dyDescent="0.2">
      <c r="A3606" s="11" t="str">
        <f t="shared" si="67"/>
        <v>WAGGA WAGGA2004</v>
      </c>
      <c r="B3606" s="3" t="s">
        <v>48</v>
      </c>
      <c r="C3606" s="12">
        <v>2004</v>
      </c>
      <c r="E3606" s="13">
        <v>3363</v>
      </c>
      <c r="F3606" s="13">
        <v>3354</v>
      </c>
      <c r="G3606" s="13">
        <v>6717</v>
      </c>
      <c r="H3606" s="13">
        <v>0</v>
      </c>
      <c r="I3606" s="13">
        <v>0</v>
      </c>
      <c r="J3606" s="13">
        <v>0</v>
      </c>
      <c r="K3606" s="15">
        <v>3363</v>
      </c>
      <c r="L3606" s="15">
        <v>3354</v>
      </c>
      <c r="M3606" s="15">
        <v>6717</v>
      </c>
    </row>
    <row r="3607" spans="1:13" ht="12.9" customHeight="1" x14ac:dyDescent="0.2">
      <c r="A3607" s="11" t="str">
        <f t="shared" si="67"/>
        <v>WAGGA WAGGA2005</v>
      </c>
      <c r="B3607" s="3" t="s">
        <v>48</v>
      </c>
      <c r="C3607" s="12">
        <v>2005</v>
      </c>
      <c r="E3607" s="13">
        <v>3562</v>
      </c>
      <c r="F3607" s="13">
        <v>3560</v>
      </c>
      <c r="G3607" s="13">
        <v>7122</v>
      </c>
      <c r="H3607" s="13">
        <v>0</v>
      </c>
      <c r="I3607" s="13">
        <v>0</v>
      </c>
      <c r="J3607" s="13">
        <v>0</v>
      </c>
      <c r="K3607" s="15">
        <v>3562</v>
      </c>
      <c r="L3607" s="15">
        <v>3560</v>
      </c>
      <c r="M3607" s="15">
        <v>7122</v>
      </c>
    </row>
    <row r="3608" spans="1:13" ht="12.9" customHeight="1" x14ac:dyDescent="0.2">
      <c r="A3608" s="11" t="str">
        <f t="shared" si="67"/>
        <v>WAGGA WAGGA2006</v>
      </c>
      <c r="B3608" s="3" t="s">
        <v>48</v>
      </c>
      <c r="C3608" s="12">
        <v>2006</v>
      </c>
      <c r="E3608" s="13">
        <v>3908</v>
      </c>
      <c r="F3608" s="13">
        <v>3913</v>
      </c>
      <c r="G3608" s="13">
        <v>7821</v>
      </c>
      <c r="H3608" s="13">
        <v>0</v>
      </c>
      <c r="I3608" s="13">
        <v>0</v>
      </c>
      <c r="J3608" s="13">
        <v>0</v>
      </c>
      <c r="K3608" s="15">
        <v>3908</v>
      </c>
      <c r="L3608" s="15">
        <v>3913</v>
      </c>
      <c r="M3608" s="15">
        <v>7821</v>
      </c>
    </row>
    <row r="3609" spans="1:13" ht="12.9" customHeight="1" x14ac:dyDescent="0.2">
      <c r="A3609" s="11" t="str">
        <f t="shared" si="67"/>
        <v>WAGGA WAGGA2007</v>
      </c>
      <c r="B3609" s="93" t="s">
        <v>48</v>
      </c>
      <c r="C3609" s="12">
        <v>2007</v>
      </c>
      <c r="D3609" s="89"/>
      <c r="E3609" s="94">
        <v>4099</v>
      </c>
      <c r="F3609" s="94">
        <v>4106</v>
      </c>
      <c r="G3609" s="94">
        <v>8205</v>
      </c>
      <c r="H3609" s="94">
        <v>0</v>
      </c>
      <c r="I3609" s="94">
        <v>0</v>
      </c>
      <c r="J3609" s="94">
        <v>0</v>
      </c>
      <c r="K3609" s="15">
        <v>4099</v>
      </c>
      <c r="L3609" s="15">
        <v>4106</v>
      </c>
      <c r="M3609" s="15">
        <v>8205</v>
      </c>
    </row>
    <row r="3610" spans="1:13" ht="12.9" customHeight="1" x14ac:dyDescent="0.2">
      <c r="A3610" s="11" t="str">
        <f t="shared" si="67"/>
        <v>WAGGA WAGGA2008</v>
      </c>
      <c r="B3610" s="93" t="s">
        <v>48</v>
      </c>
      <c r="C3610" s="88">
        <v>2008</v>
      </c>
      <c r="D3610" s="89"/>
      <c r="E3610" s="15">
        <v>3813</v>
      </c>
      <c r="F3610" s="15">
        <v>3811</v>
      </c>
      <c r="G3610" s="15">
        <v>7624</v>
      </c>
      <c r="H3610" s="15">
        <v>0</v>
      </c>
      <c r="I3610" s="15">
        <v>0</v>
      </c>
      <c r="J3610" s="15">
        <v>0</v>
      </c>
      <c r="K3610" s="15">
        <v>3813</v>
      </c>
      <c r="L3610" s="15">
        <v>3811</v>
      </c>
      <c r="M3610" s="15">
        <v>7624</v>
      </c>
    </row>
    <row r="3611" spans="1:13" ht="12.9" customHeight="1" x14ac:dyDescent="0.2">
      <c r="A3611" s="11" t="str">
        <f t="shared" si="67"/>
        <v>WAGGA WAGGA2009</v>
      </c>
      <c r="B3611" s="3" t="s">
        <v>48</v>
      </c>
      <c r="C3611" s="12">
        <v>2009</v>
      </c>
      <c r="D3611" s="89"/>
      <c r="E3611" s="13">
        <v>3816</v>
      </c>
      <c r="F3611" s="13">
        <v>3822</v>
      </c>
      <c r="G3611" s="13">
        <v>7638</v>
      </c>
      <c r="H3611" s="13">
        <v>0</v>
      </c>
      <c r="I3611" s="13">
        <v>0</v>
      </c>
      <c r="J3611" s="13">
        <v>0</v>
      </c>
      <c r="K3611" s="15">
        <v>3816</v>
      </c>
      <c r="L3611" s="15">
        <v>3822</v>
      </c>
      <c r="M3611" s="15">
        <v>7638</v>
      </c>
    </row>
    <row r="3612" spans="1:13" ht="12.9" customHeight="1" x14ac:dyDescent="0.2">
      <c r="A3612" s="11" t="str">
        <f t="shared" si="67"/>
        <v>WAGGA WAGGA2010</v>
      </c>
      <c r="B3612" s="3" t="s">
        <v>48</v>
      </c>
      <c r="C3612" s="12">
        <v>2010</v>
      </c>
      <c r="E3612" s="13">
        <v>3676</v>
      </c>
      <c r="F3612" s="13">
        <v>3674</v>
      </c>
      <c r="G3612" s="13">
        <v>7350</v>
      </c>
      <c r="H3612" s="13">
        <v>0</v>
      </c>
      <c r="I3612" s="13">
        <v>0</v>
      </c>
      <c r="J3612" s="13">
        <v>0</v>
      </c>
      <c r="K3612" s="15">
        <v>3676</v>
      </c>
      <c r="L3612" s="15">
        <v>3674</v>
      </c>
      <c r="M3612" s="15">
        <v>7350</v>
      </c>
    </row>
    <row r="3613" spans="1:13" ht="12.9" customHeight="1" x14ac:dyDescent="0.2">
      <c r="A3613" s="11" t="str">
        <f t="shared" si="67"/>
        <v>WAGGA WAGGA2011</v>
      </c>
      <c r="B3613" s="3" t="s">
        <v>48</v>
      </c>
      <c r="C3613" s="12">
        <v>2011</v>
      </c>
      <c r="E3613" s="13">
        <v>3566</v>
      </c>
      <c r="F3613" s="13">
        <v>3562</v>
      </c>
      <c r="G3613" s="13">
        <v>7128</v>
      </c>
      <c r="H3613" s="13">
        <v>0</v>
      </c>
      <c r="I3613" s="13">
        <v>0</v>
      </c>
      <c r="J3613" s="13">
        <v>0</v>
      </c>
      <c r="K3613" s="15">
        <v>3566</v>
      </c>
      <c r="L3613" s="15">
        <v>3562</v>
      </c>
      <c r="M3613" s="15">
        <v>7128</v>
      </c>
    </row>
    <row r="3614" spans="1:13" ht="12.9" customHeight="1" x14ac:dyDescent="0.2">
      <c r="A3614" s="11" t="str">
        <f t="shared" si="67"/>
        <v>WAGGA WAGGA2012</v>
      </c>
      <c r="B3614" s="3" t="s">
        <v>48</v>
      </c>
      <c r="C3614" s="12">
        <v>2012</v>
      </c>
      <c r="E3614" s="13">
        <v>3437</v>
      </c>
      <c r="F3614" s="13">
        <v>3402</v>
      </c>
      <c r="G3614" s="13">
        <v>6839</v>
      </c>
      <c r="H3614" s="13">
        <v>0</v>
      </c>
      <c r="I3614" s="13">
        <v>0</v>
      </c>
      <c r="J3614" s="13">
        <v>0</v>
      </c>
      <c r="K3614" s="15">
        <v>3437</v>
      </c>
      <c r="L3614" s="15">
        <v>3402</v>
      </c>
      <c r="M3614" s="15">
        <v>6839</v>
      </c>
    </row>
    <row r="3615" spans="1:13" ht="12.9" customHeight="1" x14ac:dyDescent="0.2">
      <c r="A3615" s="11" t="str">
        <f t="shared" si="67"/>
        <v>WAGGA WAGGA2013</v>
      </c>
      <c r="B3615" s="3" t="s">
        <v>48</v>
      </c>
      <c r="C3615" s="12">
        <v>2013</v>
      </c>
      <c r="E3615" s="13">
        <v>3534</v>
      </c>
      <c r="F3615" s="13">
        <v>3495</v>
      </c>
      <c r="G3615" s="13">
        <v>7029</v>
      </c>
      <c r="H3615" s="13">
        <v>0</v>
      </c>
      <c r="I3615" s="13">
        <v>0</v>
      </c>
      <c r="J3615" s="13">
        <v>0</v>
      </c>
      <c r="K3615" s="15">
        <v>3534</v>
      </c>
      <c r="L3615" s="15">
        <v>3495</v>
      </c>
      <c r="M3615" s="15">
        <v>7029</v>
      </c>
    </row>
    <row r="3616" spans="1:13" ht="12.9" customHeight="1" x14ac:dyDescent="0.2">
      <c r="A3616" s="11" t="str">
        <f t="shared" si="67"/>
        <v>WAGGA WAGGA2014</v>
      </c>
      <c r="B3616" s="95" t="s">
        <v>48</v>
      </c>
      <c r="C3616" s="88">
        <v>2014</v>
      </c>
      <c r="D3616" s="89"/>
      <c r="E3616" s="15">
        <v>3527</v>
      </c>
      <c r="F3616" s="15">
        <v>3554</v>
      </c>
      <c r="G3616" s="15">
        <v>7081</v>
      </c>
      <c r="H3616" s="90">
        <v>0</v>
      </c>
      <c r="I3616" s="90">
        <v>0</v>
      </c>
      <c r="J3616" s="15">
        <v>0</v>
      </c>
      <c r="K3616" s="15">
        <v>3527</v>
      </c>
      <c r="L3616" s="15">
        <v>3554</v>
      </c>
      <c r="M3616" s="15">
        <v>7081</v>
      </c>
    </row>
    <row r="3617" spans="1:13" ht="12.9" customHeight="1" x14ac:dyDescent="0.2">
      <c r="A3617" s="11" t="str">
        <f t="shared" si="67"/>
        <v>WAGGA WAGGA2015</v>
      </c>
      <c r="B3617" s="95" t="s">
        <v>48</v>
      </c>
      <c r="C3617" s="88">
        <v>2015</v>
      </c>
      <c r="D3617" s="89"/>
      <c r="E3617" s="15">
        <v>3533</v>
      </c>
      <c r="F3617" s="15">
        <v>3586</v>
      </c>
      <c r="G3617" s="15">
        <v>7119</v>
      </c>
      <c r="H3617" s="90">
        <v>0</v>
      </c>
      <c r="I3617" s="90">
        <v>0</v>
      </c>
      <c r="J3617" s="15">
        <v>0</v>
      </c>
      <c r="K3617" s="15">
        <v>3533</v>
      </c>
      <c r="L3617" s="15">
        <v>3586</v>
      </c>
      <c r="M3617" s="15">
        <v>7119</v>
      </c>
    </row>
    <row r="3618" spans="1:13" ht="12.9" customHeight="1" x14ac:dyDescent="0.2">
      <c r="A3618" s="11" t="str">
        <f t="shared" si="67"/>
        <v>WAGGA WAGGA2016</v>
      </c>
      <c r="B3618" s="3" t="s">
        <v>48</v>
      </c>
      <c r="C3618" s="12">
        <v>2016</v>
      </c>
      <c r="E3618" s="13">
        <v>3561</v>
      </c>
      <c r="F3618" s="13">
        <v>3615</v>
      </c>
      <c r="G3618" s="13">
        <v>7176</v>
      </c>
      <c r="H3618" s="13">
        <v>0</v>
      </c>
      <c r="I3618" s="13">
        <v>0</v>
      </c>
      <c r="J3618" s="13">
        <v>0</v>
      </c>
      <c r="K3618" s="15">
        <v>3561</v>
      </c>
      <c r="L3618" s="15">
        <v>3615</v>
      </c>
      <c r="M3618" s="15">
        <v>7176</v>
      </c>
    </row>
    <row r="3619" spans="1:13" ht="12.9" customHeight="1" x14ac:dyDescent="0.2">
      <c r="A3619" s="11" t="str">
        <f t="shared" ref="A3619:A3682" si="68">CONCATENATE(B3619,C3619)</f>
        <v>WAGGA WAGGA2017</v>
      </c>
      <c r="B3619" s="3" t="s">
        <v>48</v>
      </c>
      <c r="C3619" s="12">
        <v>2017</v>
      </c>
      <c r="E3619" s="13">
        <v>3821</v>
      </c>
      <c r="F3619" s="13">
        <v>3835</v>
      </c>
      <c r="G3619" s="13">
        <v>7656</v>
      </c>
      <c r="H3619" s="13">
        <v>0</v>
      </c>
      <c r="I3619" s="13">
        <v>0</v>
      </c>
      <c r="J3619" s="13">
        <v>0</v>
      </c>
      <c r="K3619" s="15">
        <v>3821</v>
      </c>
      <c r="L3619" s="15">
        <v>3835</v>
      </c>
      <c r="M3619" s="15">
        <v>7656</v>
      </c>
    </row>
    <row r="3620" spans="1:13" ht="12.9" customHeight="1" x14ac:dyDescent="0.2">
      <c r="A3620" s="11" t="str">
        <f t="shared" si="68"/>
        <v>WAGGA WAGGA2018</v>
      </c>
      <c r="B3620" s="95" t="s">
        <v>48</v>
      </c>
      <c r="C3620" s="88">
        <v>2018</v>
      </c>
      <c r="D3620" s="89"/>
      <c r="E3620" s="15">
        <v>3520</v>
      </c>
      <c r="F3620" s="15">
        <v>3519</v>
      </c>
      <c r="G3620" s="15">
        <v>7039</v>
      </c>
      <c r="H3620" s="90">
        <v>0</v>
      </c>
      <c r="I3620" s="90">
        <v>0</v>
      </c>
      <c r="J3620" s="15">
        <v>0</v>
      </c>
      <c r="K3620" s="15">
        <v>3520</v>
      </c>
      <c r="L3620" s="15">
        <v>3519</v>
      </c>
      <c r="M3620" s="15">
        <v>7039</v>
      </c>
    </row>
    <row r="3621" spans="1:13" ht="12.9" customHeight="1" x14ac:dyDescent="0.2">
      <c r="A3621" s="11" t="str">
        <f t="shared" si="68"/>
        <v>WAGGA WAGGA2019</v>
      </c>
      <c r="B3621" s="3" t="s">
        <v>48</v>
      </c>
      <c r="C3621" s="12">
        <v>2019</v>
      </c>
      <c r="E3621" s="13">
        <v>3398</v>
      </c>
      <c r="F3621" s="13">
        <v>3398</v>
      </c>
      <c r="G3621" s="13">
        <v>6796</v>
      </c>
      <c r="H3621" s="13">
        <v>0</v>
      </c>
      <c r="I3621" s="13">
        <v>0</v>
      </c>
      <c r="J3621" s="13">
        <v>0</v>
      </c>
      <c r="K3621" s="15">
        <v>3398</v>
      </c>
      <c r="L3621" s="15">
        <v>3398</v>
      </c>
      <c r="M3621" s="15">
        <v>6796</v>
      </c>
    </row>
    <row r="3622" spans="1:13" ht="12.9" customHeight="1" x14ac:dyDescent="0.2">
      <c r="A3622" s="11" t="str">
        <f t="shared" si="68"/>
        <v>WAGGA WAGGA2020</v>
      </c>
      <c r="B3622" s="91" t="s">
        <v>48</v>
      </c>
      <c r="C3622" s="16">
        <v>2020</v>
      </c>
      <c r="D3622" s="89"/>
      <c r="E3622" s="92">
        <v>1281</v>
      </c>
      <c r="F3622" s="92">
        <v>1295</v>
      </c>
      <c r="G3622" s="92">
        <v>2576</v>
      </c>
      <c r="H3622" s="92">
        <v>0</v>
      </c>
      <c r="I3622" s="92">
        <v>0</v>
      </c>
      <c r="J3622" s="92">
        <v>0</v>
      </c>
      <c r="K3622" s="15">
        <v>1281</v>
      </c>
      <c r="L3622" s="15">
        <v>1295</v>
      </c>
      <c r="M3622" s="15">
        <v>2576</v>
      </c>
    </row>
    <row r="3623" spans="1:13" ht="12.9" customHeight="1" x14ac:dyDescent="0.2">
      <c r="A3623" s="11" t="str">
        <f t="shared" si="68"/>
        <v>WAGGA WAGGA2021</v>
      </c>
      <c r="B3623" s="3" t="s">
        <v>48</v>
      </c>
      <c r="C3623" s="12">
        <v>2021</v>
      </c>
      <c r="E3623" s="13">
        <v>1435</v>
      </c>
      <c r="F3623" s="13">
        <v>1432</v>
      </c>
      <c r="G3623" s="13">
        <v>2867</v>
      </c>
      <c r="H3623" s="13">
        <v>0</v>
      </c>
      <c r="I3623" s="13">
        <v>0</v>
      </c>
      <c r="J3623" s="13">
        <v>0</v>
      </c>
      <c r="K3623" s="15">
        <v>1435</v>
      </c>
      <c r="L3623" s="15">
        <v>1432</v>
      </c>
      <c r="M3623" s="15">
        <v>2867</v>
      </c>
    </row>
    <row r="3624" spans="1:13" ht="12.9" customHeight="1" x14ac:dyDescent="0.2">
      <c r="A3624" s="11" t="str">
        <f t="shared" si="68"/>
        <v>WAGGA WAGGA2022</v>
      </c>
      <c r="B3624" s="3" t="s">
        <v>48</v>
      </c>
      <c r="C3624" s="12">
        <v>2022</v>
      </c>
      <c r="E3624" s="13">
        <v>2884</v>
      </c>
      <c r="F3624" s="13">
        <v>2879</v>
      </c>
      <c r="G3624" s="13">
        <v>5763</v>
      </c>
      <c r="H3624" s="13">
        <v>0</v>
      </c>
      <c r="I3624" s="13">
        <v>0</v>
      </c>
      <c r="J3624" s="13">
        <v>0</v>
      </c>
      <c r="K3624" s="15">
        <v>2884</v>
      </c>
      <c r="L3624" s="15">
        <v>2879</v>
      </c>
      <c r="M3624" s="15">
        <v>5763</v>
      </c>
    </row>
    <row r="3625" spans="1:13" ht="12.9" customHeight="1" x14ac:dyDescent="0.2">
      <c r="A3625" s="11" t="str">
        <f t="shared" si="68"/>
        <v>WAGGA WAGGA2023</v>
      </c>
      <c r="B3625" s="95" t="s">
        <v>48</v>
      </c>
      <c r="C3625" s="88">
        <v>2023</v>
      </c>
      <c r="D3625" s="89"/>
      <c r="E3625" s="15">
        <v>3109</v>
      </c>
      <c r="F3625" s="15">
        <v>3093</v>
      </c>
      <c r="G3625" s="15">
        <v>6202</v>
      </c>
      <c r="H3625" s="90">
        <v>0</v>
      </c>
      <c r="I3625" s="90">
        <v>0</v>
      </c>
      <c r="J3625" s="15">
        <v>0</v>
      </c>
      <c r="K3625" s="15">
        <v>3109</v>
      </c>
      <c r="L3625" s="15">
        <v>3093</v>
      </c>
      <c r="M3625" s="15">
        <v>6202</v>
      </c>
    </row>
    <row r="3626" spans="1:13" ht="12.9" customHeight="1" x14ac:dyDescent="0.2">
      <c r="A3626" s="11" t="str">
        <f t="shared" si="68"/>
        <v>WAGGA WAGGA2024</v>
      </c>
      <c r="B3626" s="95" t="s">
        <v>48</v>
      </c>
      <c r="C3626" s="88">
        <v>2024</v>
      </c>
      <c r="D3626" s="89"/>
      <c r="E3626" s="15">
        <v>3014</v>
      </c>
      <c r="F3626" s="15">
        <v>3005</v>
      </c>
      <c r="G3626" s="15">
        <v>6019</v>
      </c>
      <c r="H3626" s="90">
        <v>0</v>
      </c>
      <c r="I3626" s="90">
        <v>0</v>
      </c>
      <c r="J3626" s="15">
        <v>0</v>
      </c>
      <c r="K3626" s="15">
        <v>3014</v>
      </c>
      <c r="L3626" s="15">
        <v>3005</v>
      </c>
      <c r="M3626" s="15">
        <v>6019</v>
      </c>
    </row>
    <row r="3627" spans="1:13" ht="12.9" customHeight="1" x14ac:dyDescent="0.2">
      <c r="A3627" s="11" t="str">
        <f t="shared" si="68"/>
        <v>WEIPA1985</v>
      </c>
      <c r="B3627" s="91" t="s">
        <v>47</v>
      </c>
      <c r="C3627" s="16">
        <v>1985</v>
      </c>
      <c r="D3627" s="89"/>
      <c r="E3627" s="92">
        <v>878</v>
      </c>
      <c r="F3627" s="92">
        <v>870</v>
      </c>
      <c r="G3627" s="92">
        <v>1748</v>
      </c>
      <c r="H3627" s="92">
        <v>0</v>
      </c>
      <c r="I3627" s="92">
        <v>0</v>
      </c>
      <c r="J3627" s="92">
        <v>0</v>
      </c>
      <c r="K3627" s="15">
        <v>878</v>
      </c>
      <c r="L3627" s="15">
        <v>870</v>
      </c>
      <c r="M3627" s="15">
        <v>1748</v>
      </c>
    </row>
    <row r="3628" spans="1:13" ht="12.9" customHeight="1" x14ac:dyDescent="0.2">
      <c r="A3628" s="11" t="str">
        <f t="shared" si="68"/>
        <v>WEIPA1986</v>
      </c>
      <c r="B3628" s="93" t="s">
        <v>47</v>
      </c>
      <c r="C3628" s="88">
        <v>1986</v>
      </c>
      <c r="D3628" s="89"/>
      <c r="E3628" s="15">
        <v>1073</v>
      </c>
      <c r="F3628" s="15">
        <v>1077</v>
      </c>
      <c r="G3628" s="15">
        <v>2150</v>
      </c>
      <c r="H3628" s="15">
        <v>0</v>
      </c>
      <c r="I3628" s="15">
        <v>0</v>
      </c>
      <c r="J3628" s="15">
        <v>0</v>
      </c>
      <c r="K3628" s="15">
        <v>1073</v>
      </c>
      <c r="L3628" s="15">
        <v>1077</v>
      </c>
      <c r="M3628" s="15">
        <v>2150</v>
      </c>
    </row>
    <row r="3629" spans="1:13" ht="12.9" customHeight="1" x14ac:dyDescent="0.2">
      <c r="A3629" s="11" t="str">
        <f t="shared" si="68"/>
        <v>WEIPA1987</v>
      </c>
      <c r="B3629" s="3" t="s">
        <v>47</v>
      </c>
      <c r="C3629" s="12">
        <v>1987</v>
      </c>
      <c r="E3629" s="13">
        <v>1019</v>
      </c>
      <c r="F3629" s="13">
        <v>1021</v>
      </c>
      <c r="G3629" s="13">
        <v>2040</v>
      </c>
      <c r="H3629" s="13">
        <v>0</v>
      </c>
      <c r="I3629" s="13">
        <v>0</v>
      </c>
      <c r="J3629" s="13">
        <v>0</v>
      </c>
      <c r="K3629" s="15">
        <v>1019</v>
      </c>
      <c r="L3629" s="15">
        <v>1021</v>
      </c>
      <c r="M3629" s="15">
        <v>2040</v>
      </c>
    </row>
    <row r="3630" spans="1:13" ht="12.9" customHeight="1" x14ac:dyDescent="0.2">
      <c r="A3630" s="11" t="str">
        <f t="shared" si="68"/>
        <v>WEIPA1988</v>
      </c>
      <c r="B3630" s="91" t="s">
        <v>47</v>
      </c>
      <c r="C3630" s="16">
        <v>1988</v>
      </c>
      <c r="E3630" s="92">
        <v>986</v>
      </c>
      <c r="F3630" s="92">
        <v>998</v>
      </c>
      <c r="G3630" s="92">
        <v>1984</v>
      </c>
      <c r="H3630" s="92">
        <v>0</v>
      </c>
      <c r="I3630" s="92">
        <v>0</v>
      </c>
      <c r="J3630" s="92">
        <v>0</v>
      </c>
      <c r="K3630" s="15">
        <v>986</v>
      </c>
      <c r="L3630" s="15">
        <v>998</v>
      </c>
      <c r="M3630" s="15">
        <v>1984</v>
      </c>
    </row>
    <row r="3631" spans="1:13" ht="12.9" customHeight="1" x14ac:dyDescent="0.2">
      <c r="A3631" s="11" t="str">
        <f t="shared" si="68"/>
        <v>WEIPA1989</v>
      </c>
      <c r="B3631" s="3" t="s">
        <v>47</v>
      </c>
      <c r="C3631" s="12">
        <v>1989</v>
      </c>
      <c r="E3631" s="13">
        <v>678</v>
      </c>
      <c r="F3631" s="13">
        <v>678</v>
      </c>
      <c r="G3631" s="13">
        <v>1356</v>
      </c>
      <c r="H3631" s="13">
        <v>0</v>
      </c>
      <c r="I3631" s="13">
        <v>0</v>
      </c>
      <c r="J3631" s="13">
        <v>0</v>
      </c>
      <c r="K3631" s="15">
        <v>678</v>
      </c>
      <c r="L3631" s="15">
        <v>678</v>
      </c>
      <c r="M3631" s="15">
        <v>1356</v>
      </c>
    </row>
    <row r="3632" spans="1:13" ht="12.9" customHeight="1" x14ac:dyDescent="0.2">
      <c r="A3632" s="11" t="str">
        <f t="shared" si="68"/>
        <v>WEIPA1990</v>
      </c>
      <c r="B3632" s="93" t="s">
        <v>47</v>
      </c>
      <c r="C3632" s="12">
        <v>1990</v>
      </c>
      <c r="D3632" s="89"/>
      <c r="E3632" s="94">
        <v>655</v>
      </c>
      <c r="F3632" s="94">
        <v>654</v>
      </c>
      <c r="G3632" s="94">
        <v>1309</v>
      </c>
      <c r="H3632" s="94">
        <v>0</v>
      </c>
      <c r="I3632" s="94">
        <v>0</v>
      </c>
      <c r="J3632" s="94">
        <v>0</v>
      </c>
      <c r="K3632" s="15">
        <v>655</v>
      </c>
      <c r="L3632" s="15">
        <v>654</v>
      </c>
      <c r="M3632" s="15">
        <v>1309</v>
      </c>
    </row>
    <row r="3633" spans="1:13" ht="12.9" customHeight="1" x14ac:dyDescent="0.2">
      <c r="A3633" s="11" t="str">
        <f t="shared" si="68"/>
        <v>WEIPA1991</v>
      </c>
      <c r="B3633" s="95" t="s">
        <v>47</v>
      </c>
      <c r="C3633" s="88">
        <v>1991</v>
      </c>
      <c r="D3633" s="89"/>
      <c r="E3633" s="15">
        <v>688</v>
      </c>
      <c r="F3633" s="15">
        <v>686</v>
      </c>
      <c r="G3633" s="15">
        <v>1374</v>
      </c>
      <c r="H3633" s="90">
        <v>0</v>
      </c>
      <c r="I3633" s="90">
        <v>0</v>
      </c>
      <c r="J3633" s="15">
        <v>0</v>
      </c>
      <c r="K3633" s="15">
        <v>688</v>
      </c>
      <c r="L3633" s="15">
        <v>686</v>
      </c>
      <c r="M3633" s="15">
        <v>1374</v>
      </c>
    </row>
    <row r="3634" spans="1:13" ht="12.9" customHeight="1" x14ac:dyDescent="0.2">
      <c r="A3634" s="11" t="str">
        <f t="shared" si="68"/>
        <v>WEIPA1992</v>
      </c>
      <c r="B3634" s="3" t="s">
        <v>47</v>
      </c>
      <c r="C3634" s="12">
        <v>1992</v>
      </c>
      <c r="E3634" s="13">
        <v>553</v>
      </c>
      <c r="F3634" s="13">
        <v>550</v>
      </c>
      <c r="G3634" s="13">
        <v>1103</v>
      </c>
      <c r="H3634" s="13">
        <v>0</v>
      </c>
      <c r="I3634" s="13">
        <v>0</v>
      </c>
      <c r="J3634" s="13">
        <v>0</v>
      </c>
      <c r="K3634" s="15">
        <v>553</v>
      </c>
      <c r="L3634" s="15">
        <v>550</v>
      </c>
      <c r="M3634" s="15">
        <v>1103</v>
      </c>
    </row>
    <row r="3635" spans="1:13" ht="12.9" customHeight="1" x14ac:dyDescent="0.2">
      <c r="A3635" s="11" t="str">
        <f t="shared" si="68"/>
        <v>WEIPA1993</v>
      </c>
      <c r="B3635" s="95" t="s">
        <v>47</v>
      </c>
      <c r="C3635" s="88">
        <v>1993</v>
      </c>
      <c r="D3635" s="89"/>
      <c r="E3635" s="15">
        <v>392</v>
      </c>
      <c r="F3635" s="15">
        <v>392</v>
      </c>
      <c r="G3635" s="15">
        <v>784</v>
      </c>
      <c r="H3635" s="90">
        <v>0</v>
      </c>
      <c r="I3635" s="90">
        <v>0</v>
      </c>
      <c r="J3635" s="15">
        <v>0</v>
      </c>
      <c r="K3635" s="15">
        <v>392</v>
      </c>
      <c r="L3635" s="15">
        <v>392</v>
      </c>
      <c r="M3635" s="15">
        <v>784</v>
      </c>
    </row>
    <row r="3636" spans="1:13" ht="12.9" customHeight="1" x14ac:dyDescent="0.2">
      <c r="A3636" s="11" t="str">
        <f t="shared" si="68"/>
        <v>WEIPA1994</v>
      </c>
      <c r="B3636" s="95" t="s">
        <v>47</v>
      </c>
      <c r="C3636" s="88">
        <v>1994</v>
      </c>
      <c r="D3636" s="89"/>
      <c r="E3636" s="15">
        <v>367</v>
      </c>
      <c r="F3636" s="15">
        <v>368</v>
      </c>
      <c r="G3636" s="15">
        <v>735</v>
      </c>
      <c r="H3636" s="90">
        <v>0</v>
      </c>
      <c r="I3636" s="90">
        <v>0</v>
      </c>
      <c r="J3636" s="15">
        <v>0</v>
      </c>
      <c r="K3636" s="15">
        <v>367</v>
      </c>
      <c r="L3636" s="15">
        <v>368</v>
      </c>
      <c r="M3636" s="15">
        <v>735</v>
      </c>
    </row>
    <row r="3637" spans="1:13" ht="12.9" customHeight="1" x14ac:dyDescent="0.2">
      <c r="A3637" s="11" t="str">
        <f t="shared" si="68"/>
        <v>WEIPA1995</v>
      </c>
      <c r="B3637" s="93" t="s">
        <v>47</v>
      </c>
      <c r="C3637" s="88">
        <v>1995</v>
      </c>
      <c r="D3637" s="89"/>
      <c r="E3637" s="15">
        <v>376</v>
      </c>
      <c r="F3637" s="15">
        <v>378</v>
      </c>
      <c r="G3637" s="15">
        <v>754</v>
      </c>
      <c r="H3637" s="15">
        <v>0</v>
      </c>
      <c r="I3637" s="15">
        <v>0</v>
      </c>
      <c r="J3637" s="15">
        <v>0</v>
      </c>
      <c r="K3637" s="15">
        <v>376</v>
      </c>
      <c r="L3637" s="15">
        <v>378</v>
      </c>
      <c r="M3637" s="15">
        <v>754</v>
      </c>
    </row>
    <row r="3638" spans="1:13" ht="12.9" customHeight="1" x14ac:dyDescent="0.2">
      <c r="A3638" s="11" t="str">
        <f t="shared" si="68"/>
        <v>WEIPA1996</v>
      </c>
      <c r="B3638" s="93" t="s">
        <v>47</v>
      </c>
      <c r="C3638" s="88">
        <v>1996</v>
      </c>
      <c r="D3638" s="89"/>
      <c r="E3638" s="15">
        <v>367</v>
      </c>
      <c r="F3638" s="15">
        <v>368</v>
      </c>
      <c r="G3638" s="15">
        <v>735</v>
      </c>
      <c r="H3638" s="15">
        <v>0</v>
      </c>
      <c r="I3638" s="15">
        <v>0</v>
      </c>
      <c r="J3638" s="15">
        <v>0</v>
      </c>
      <c r="K3638" s="15">
        <v>367</v>
      </c>
      <c r="L3638" s="15">
        <v>368</v>
      </c>
      <c r="M3638" s="15">
        <v>735</v>
      </c>
    </row>
    <row r="3639" spans="1:13" ht="12.9" customHeight="1" x14ac:dyDescent="0.2">
      <c r="A3639" s="11" t="str">
        <f t="shared" si="68"/>
        <v>WEIPA1997</v>
      </c>
      <c r="B3639" s="3" t="s">
        <v>47</v>
      </c>
      <c r="C3639" s="12">
        <v>1997</v>
      </c>
      <c r="E3639" s="13">
        <v>469</v>
      </c>
      <c r="F3639" s="13">
        <v>469</v>
      </c>
      <c r="G3639" s="13">
        <v>938</v>
      </c>
      <c r="H3639" s="13">
        <v>0</v>
      </c>
      <c r="I3639" s="13">
        <v>0</v>
      </c>
      <c r="J3639" s="13">
        <v>0</v>
      </c>
      <c r="K3639" s="15">
        <v>469</v>
      </c>
      <c r="L3639" s="15">
        <v>469</v>
      </c>
      <c r="M3639" s="15">
        <v>938</v>
      </c>
    </row>
    <row r="3640" spans="1:13" ht="12.9" customHeight="1" x14ac:dyDescent="0.2">
      <c r="A3640" s="11" t="str">
        <f t="shared" si="68"/>
        <v>WEIPA1998</v>
      </c>
      <c r="B3640" s="95" t="s">
        <v>47</v>
      </c>
      <c r="C3640" s="88">
        <v>1998</v>
      </c>
      <c r="D3640" s="89"/>
      <c r="E3640" s="15">
        <v>468</v>
      </c>
      <c r="F3640" s="15">
        <v>468</v>
      </c>
      <c r="G3640" s="15">
        <v>936</v>
      </c>
      <c r="H3640" s="90">
        <v>0</v>
      </c>
      <c r="I3640" s="90">
        <v>0</v>
      </c>
      <c r="J3640" s="15">
        <v>0</v>
      </c>
      <c r="K3640" s="15">
        <v>468</v>
      </c>
      <c r="L3640" s="15">
        <v>468</v>
      </c>
      <c r="M3640" s="15">
        <v>936</v>
      </c>
    </row>
    <row r="3641" spans="1:13" ht="12.9" customHeight="1" x14ac:dyDescent="0.2">
      <c r="A3641" s="11" t="str">
        <f t="shared" si="68"/>
        <v>WEIPA1999</v>
      </c>
      <c r="B3641" s="95" t="s">
        <v>47</v>
      </c>
      <c r="C3641" s="88">
        <v>1999</v>
      </c>
      <c r="D3641" s="89"/>
      <c r="E3641" s="15">
        <v>462</v>
      </c>
      <c r="F3641" s="15">
        <v>462</v>
      </c>
      <c r="G3641" s="15">
        <v>924</v>
      </c>
      <c r="H3641" s="90">
        <v>0</v>
      </c>
      <c r="I3641" s="90">
        <v>0</v>
      </c>
      <c r="J3641" s="15">
        <v>0</v>
      </c>
      <c r="K3641" s="15">
        <v>462</v>
      </c>
      <c r="L3641" s="15">
        <v>462</v>
      </c>
      <c r="M3641" s="15">
        <v>924</v>
      </c>
    </row>
    <row r="3642" spans="1:13" ht="12.9" customHeight="1" x14ac:dyDescent="0.2">
      <c r="A3642" s="11" t="str">
        <f t="shared" si="68"/>
        <v>WEIPA2000</v>
      </c>
      <c r="B3642" s="3" t="s">
        <v>47</v>
      </c>
      <c r="C3642" s="12">
        <v>2000</v>
      </c>
      <c r="E3642" s="13">
        <v>432</v>
      </c>
      <c r="F3642" s="13">
        <v>430</v>
      </c>
      <c r="G3642" s="13">
        <v>862</v>
      </c>
      <c r="H3642" s="13">
        <v>0</v>
      </c>
      <c r="I3642" s="13">
        <v>0</v>
      </c>
      <c r="J3642" s="13">
        <v>0</v>
      </c>
      <c r="K3642" s="15">
        <v>432</v>
      </c>
      <c r="L3642" s="15">
        <v>430</v>
      </c>
      <c r="M3642" s="15">
        <v>862</v>
      </c>
    </row>
    <row r="3643" spans="1:13" ht="12.9" customHeight="1" x14ac:dyDescent="0.2">
      <c r="A3643" s="11" t="str">
        <f t="shared" si="68"/>
        <v>WEIPA2001</v>
      </c>
      <c r="B3643" s="3" t="s">
        <v>47</v>
      </c>
      <c r="C3643" s="12">
        <v>2001</v>
      </c>
      <c r="E3643" s="13">
        <v>368</v>
      </c>
      <c r="F3643" s="13">
        <v>364</v>
      </c>
      <c r="G3643" s="13">
        <v>732</v>
      </c>
      <c r="H3643" s="13">
        <v>0</v>
      </c>
      <c r="I3643" s="13">
        <v>0</v>
      </c>
      <c r="J3643" s="13">
        <v>0</v>
      </c>
      <c r="K3643" s="15">
        <v>368</v>
      </c>
      <c r="L3643" s="15">
        <v>364</v>
      </c>
      <c r="M3643" s="15">
        <v>732</v>
      </c>
    </row>
    <row r="3644" spans="1:13" ht="12.9" customHeight="1" x14ac:dyDescent="0.2">
      <c r="A3644" s="11" t="str">
        <f t="shared" si="68"/>
        <v>WEIPA2002</v>
      </c>
      <c r="B3644" s="95" t="s">
        <v>47</v>
      </c>
      <c r="C3644" s="88">
        <v>2002</v>
      </c>
      <c r="D3644" s="89"/>
      <c r="E3644" s="15">
        <v>463</v>
      </c>
      <c r="F3644" s="15">
        <v>462</v>
      </c>
      <c r="G3644" s="15">
        <v>925</v>
      </c>
      <c r="H3644" s="90">
        <v>0</v>
      </c>
      <c r="I3644" s="90">
        <v>0</v>
      </c>
      <c r="J3644" s="15">
        <v>0</v>
      </c>
      <c r="K3644" s="15">
        <v>463</v>
      </c>
      <c r="L3644" s="15">
        <v>462</v>
      </c>
      <c r="M3644" s="15">
        <v>925</v>
      </c>
    </row>
    <row r="3645" spans="1:13" ht="12.9" customHeight="1" x14ac:dyDescent="0.2">
      <c r="A3645" s="11" t="str">
        <f t="shared" si="68"/>
        <v>WEIPA2003</v>
      </c>
      <c r="B3645" s="93" t="s">
        <v>47</v>
      </c>
      <c r="C3645" s="88">
        <v>2003</v>
      </c>
      <c r="D3645" s="89"/>
      <c r="E3645" s="15">
        <v>495</v>
      </c>
      <c r="F3645" s="15">
        <v>495</v>
      </c>
      <c r="G3645" s="15">
        <v>990</v>
      </c>
      <c r="H3645" s="15">
        <v>0</v>
      </c>
      <c r="I3645" s="15">
        <v>0</v>
      </c>
      <c r="J3645" s="15">
        <v>0</v>
      </c>
      <c r="K3645" s="15">
        <v>495</v>
      </c>
      <c r="L3645" s="15">
        <v>495</v>
      </c>
      <c r="M3645" s="15">
        <v>990</v>
      </c>
    </row>
    <row r="3646" spans="1:13" ht="12.9" customHeight="1" x14ac:dyDescent="0.2">
      <c r="A3646" s="11" t="str">
        <f t="shared" si="68"/>
        <v>WEIPA2004</v>
      </c>
      <c r="B3646" s="3" t="s">
        <v>47</v>
      </c>
      <c r="C3646" s="12">
        <v>2004</v>
      </c>
      <c r="E3646" s="13">
        <v>623</v>
      </c>
      <c r="F3646" s="13">
        <v>624</v>
      </c>
      <c r="G3646" s="13">
        <v>1247</v>
      </c>
      <c r="H3646" s="13">
        <v>0</v>
      </c>
      <c r="I3646" s="13">
        <v>0</v>
      </c>
      <c r="J3646" s="13">
        <v>0</v>
      </c>
      <c r="K3646" s="15">
        <v>623</v>
      </c>
      <c r="L3646" s="15">
        <v>624</v>
      </c>
      <c r="M3646" s="15">
        <v>1247</v>
      </c>
    </row>
    <row r="3647" spans="1:13" ht="12.9" customHeight="1" x14ac:dyDescent="0.2">
      <c r="A3647" s="11" t="str">
        <f t="shared" si="68"/>
        <v>WEIPA2005</v>
      </c>
      <c r="B3647" s="3" t="s">
        <v>47</v>
      </c>
      <c r="C3647" s="12">
        <v>2005</v>
      </c>
      <c r="E3647" s="13">
        <v>612</v>
      </c>
      <c r="F3647" s="13">
        <v>612</v>
      </c>
      <c r="G3647" s="13">
        <v>1224</v>
      </c>
      <c r="H3647" s="13">
        <v>0</v>
      </c>
      <c r="I3647" s="13">
        <v>0</v>
      </c>
      <c r="J3647" s="13">
        <v>0</v>
      </c>
      <c r="K3647" s="15">
        <v>612</v>
      </c>
      <c r="L3647" s="15">
        <v>612</v>
      </c>
      <c r="M3647" s="15">
        <v>1224</v>
      </c>
    </row>
    <row r="3648" spans="1:13" ht="12.9" customHeight="1" x14ac:dyDescent="0.2">
      <c r="A3648" s="11" t="str">
        <f t="shared" si="68"/>
        <v>WEIPA2006</v>
      </c>
      <c r="B3648" s="3" t="s">
        <v>47</v>
      </c>
      <c r="C3648" s="12">
        <v>2006</v>
      </c>
      <c r="E3648" s="13">
        <v>691</v>
      </c>
      <c r="F3648" s="13">
        <v>691</v>
      </c>
      <c r="G3648" s="13">
        <v>1382</v>
      </c>
      <c r="H3648" s="13">
        <v>0</v>
      </c>
      <c r="I3648" s="13">
        <v>0</v>
      </c>
      <c r="J3648" s="13">
        <v>0</v>
      </c>
      <c r="K3648" s="15">
        <v>691</v>
      </c>
      <c r="L3648" s="15">
        <v>691</v>
      </c>
      <c r="M3648" s="15">
        <v>1382</v>
      </c>
    </row>
    <row r="3649" spans="1:13" ht="12.9" customHeight="1" x14ac:dyDescent="0.2">
      <c r="A3649" s="11" t="str">
        <f t="shared" si="68"/>
        <v>WEIPA2007</v>
      </c>
      <c r="B3649" s="93" t="s">
        <v>47</v>
      </c>
      <c r="C3649" s="88">
        <v>2007</v>
      </c>
      <c r="D3649" s="89"/>
      <c r="E3649" s="15">
        <v>821</v>
      </c>
      <c r="F3649" s="15">
        <v>821</v>
      </c>
      <c r="G3649" s="15">
        <v>1642</v>
      </c>
      <c r="H3649" s="15">
        <v>0</v>
      </c>
      <c r="I3649" s="15">
        <v>0</v>
      </c>
      <c r="J3649" s="15">
        <v>0</v>
      </c>
      <c r="K3649" s="15">
        <v>821</v>
      </c>
      <c r="L3649" s="15">
        <v>821</v>
      </c>
      <c r="M3649" s="15">
        <v>1642</v>
      </c>
    </row>
    <row r="3650" spans="1:13" ht="12.9" customHeight="1" x14ac:dyDescent="0.2">
      <c r="A3650" s="11" t="str">
        <f t="shared" si="68"/>
        <v>WEIPA2008</v>
      </c>
      <c r="B3650" s="3" t="s">
        <v>47</v>
      </c>
      <c r="C3650" s="12">
        <v>2008</v>
      </c>
      <c r="E3650" s="13">
        <v>892</v>
      </c>
      <c r="F3650" s="13">
        <v>889</v>
      </c>
      <c r="G3650" s="13">
        <v>1781</v>
      </c>
      <c r="H3650" s="13">
        <v>0</v>
      </c>
      <c r="I3650" s="13">
        <v>0</v>
      </c>
      <c r="J3650" s="13">
        <v>0</v>
      </c>
      <c r="K3650" s="15">
        <v>892</v>
      </c>
      <c r="L3650" s="15">
        <v>889</v>
      </c>
      <c r="M3650" s="15">
        <v>1781</v>
      </c>
    </row>
    <row r="3651" spans="1:13" ht="12.9" customHeight="1" x14ac:dyDescent="0.2">
      <c r="A3651" s="11" t="str">
        <f t="shared" si="68"/>
        <v>WEIPA2009</v>
      </c>
      <c r="B3651" s="3" t="s">
        <v>47</v>
      </c>
      <c r="C3651" s="12">
        <v>2009</v>
      </c>
      <c r="E3651" s="13">
        <v>735</v>
      </c>
      <c r="F3651" s="13">
        <v>737</v>
      </c>
      <c r="G3651" s="13">
        <v>1472</v>
      </c>
      <c r="H3651" s="13">
        <v>0</v>
      </c>
      <c r="I3651" s="13">
        <v>0</v>
      </c>
      <c r="J3651" s="13">
        <v>0</v>
      </c>
      <c r="K3651" s="15">
        <v>735</v>
      </c>
      <c r="L3651" s="15">
        <v>737</v>
      </c>
      <c r="M3651" s="15">
        <v>1472</v>
      </c>
    </row>
    <row r="3652" spans="1:13" ht="12.9" customHeight="1" x14ac:dyDescent="0.2">
      <c r="A3652" s="11" t="str">
        <f t="shared" si="68"/>
        <v>WEIPA2010</v>
      </c>
      <c r="B3652" s="3" t="s">
        <v>47</v>
      </c>
      <c r="C3652" s="12">
        <v>2010</v>
      </c>
      <c r="E3652" s="13">
        <v>521</v>
      </c>
      <c r="F3652" s="13">
        <v>521</v>
      </c>
      <c r="G3652" s="13">
        <v>1042</v>
      </c>
      <c r="H3652" s="13">
        <v>0</v>
      </c>
      <c r="I3652" s="13">
        <v>0</v>
      </c>
      <c r="J3652" s="13">
        <v>0</v>
      </c>
      <c r="K3652" s="15">
        <v>521</v>
      </c>
      <c r="L3652" s="15">
        <v>521</v>
      </c>
      <c r="M3652" s="15">
        <v>1042</v>
      </c>
    </row>
    <row r="3653" spans="1:13" ht="12.9" customHeight="1" x14ac:dyDescent="0.2">
      <c r="A3653" s="11" t="str">
        <f t="shared" si="68"/>
        <v>WEIPA2011</v>
      </c>
      <c r="B3653" s="3" t="s">
        <v>47</v>
      </c>
      <c r="C3653" s="12">
        <v>2011</v>
      </c>
      <c r="E3653" s="13">
        <v>704</v>
      </c>
      <c r="F3653" s="13">
        <v>702</v>
      </c>
      <c r="G3653" s="13">
        <v>1406</v>
      </c>
      <c r="H3653" s="13">
        <v>0</v>
      </c>
      <c r="I3653" s="13">
        <v>0</v>
      </c>
      <c r="J3653" s="13">
        <v>0</v>
      </c>
      <c r="K3653" s="15">
        <v>704</v>
      </c>
      <c r="L3653" s="15">
        <v>702</v>
      </c>
      <c r="M3653" s="15">
        <v>1406</v>
      </c>
    </row>
    <row r="3654" spans="1:13" ht="12.9" customHeight="1" x14ac:dyDescent="0.2">
      <c r="A3654" s="11" t="str">
        <f t="shared" si="68"/>
        <v>WEIPA2012</v>
      </c>
      <c r="B3654" s="3" t="s">
        <v>47</v>
      </c>
      <c r="C3654" s="12">
        <v>2012</v>
      </c>
      <c r="E3654" s="13">
        <v>859</v>
      </c>
      <c r="F3654" s="13">
        <v>859</v>
      </c>
      <c r="G3654" s="13">
        <v>1718</v>
      </c>
      <c r="H3654" s="13">
        <v>0</v>
      </c>
      <c r="I3654" s="13">
        <v>0</v>
      </c>
      <c r="J3654" s="13">
        <v>0</v>
      </c>
      <c r="K3654" s="15">
        <v>859</v>
      </c>
      <c r="L3654" s="15">
        <v>859</v>
      </c>
      <c r="M3654" s="15">
        <v>1718</v>
      </c>
    </row>
    <row r="3655" spans="1:13" ht="12.9" customHeight="1" x14ac:dyDescent="0.2">
      <c r="A3655" s="11" t="str">
        <f t="shared" si="68"/>
        <v>WEIPA2013</v>
      </c>
      <c r="B3655" s="3" t="s">
        <v>47</v>
      </c>
      <c r="C3655" s="12">
        <v>2013</v>
      </c>
      <c r="E3655" s="13">
        <v>875</v>
      </c>
      <c r="F3655" s="13">
        <v>875</v>
      </c>
      <c r="G3655" s="13">
        <v>1750</v>
      </c>
      <c r="H3655" s="13">
        <v>0</v>
      </c>
      <c r="I3655" s="13">
        <v>0</v>
      </c>
      <c r="J3655" s="13">
        <v>0</v>
      </c>
      <c r="K3655" s="15">
        <v>875</v>
      </c>
      <c r="L3655" s="15">
        <v>875</v>
      </c>
      <c r="M3655" s="15">
        <v>1750</v>
      </c>
    </row>
    <row r="3656" spans="1:13" ht="12.9" customHeight="1" x14ac:dyDescent="0.2">
      <c r="A3656" s="11" t="str">
        <f t="shared" si="68"/>
        <v>WEIPA2014</v>
      </c>
      <c r="B3656" s="3" t="s">
        <v>47</v>
      </c>
      <c r="C3656" s="12">
        <v>2014</v>
      </c>
      <c r="E3656" s="13">
        <v>845</v>
      </c>
      <c r="F3656" s="13">
        <v>842</v>
      </c>
      <c r="G3656" s="13">
        <v>1687</v>
      </c>
      <c r="H3656" s="13">
        <v>0</v>
      </c>
      <c r="I3656" s="13">
        <v>0</v>
      </c>
      <c r="J3656" s="13">
        <v>0</v>
      </c>
      <c r="K3656" s="15">
        <v>845</v>
      </c>
      <c r="L3656" s="15">
        <v>842</v>
      </c>
      <c r="M3656" s="15">
        <v>1687</v>
      </c>
    </row>
    <row r="3657" spans="1:13" ht="12.9" customHeight="1" x14ac:dyDescent="0.2">
      <c r="A3657" s="11" t="str">
        <f t="shared" si="68"/>
        <v>WEIPA2015</v>
      </c>
      <c r="B3657" s="95" t="s">
        <v>47</v>
      </c>
      <c r="C3657" s="88">
        <v>2015</v>
      </c>
      <c r="D3657" s="89"/>
      <c r="E3657" s="15">
        <v>1052</v>
      </c>
      <c r="F3657" s="15">
        <v>1052</v>
      </c>
      <c r="G3657" s="15">
        <v>2104</v>
      </c>
      <c r="H3657" s="90">
        <v>0</v>
      </c>
      <c r="I3657" s="90">
        <v>0</v>
      </c>
      <c r="J3657" s="15">
        <v>0</v>
      </c>
      <c r="K3657" s="15">
        <v>1052</v>
      </c>
      <c r="L3657" s="15">
        <v>1052</v>
      </c>
      <c r="M3657" s="15">
        <v>2104</v>
      </c>
    </row>
    <row r="3658" spans="1:13" ht="12.9" customHeight="1" x14ac:dyDescent="0.2">
      <c r="A3658" s="11" t="str">
        <f t="shared" si="68"/>
        <v>WEIPA2016</v>
      </c>
      <c r="B3658" s="95" t="s">
        <v>47</v>
      </c>
      <c r="C3658" s="88">
        <v>2016</v>
      </c>
      <c r="D3658" s="89"/>
      <c r="E3658" s="15">
        <v>1110</v>
      </c>
      <c r="F3658" s="15">
        <v>1112</v>
      </c>
      <c r="G3658" s="15">
        <v>2222</v>
      </c>
      <c r="H3658" s="90">
        <v>0</v>
      </c>
      <c r="I3658" s="90">
        <v>0</v>
      </c>
      <c r="J3658" s="15">
        <v>0</v>
      </c>
      <c r="K3658" s="15">
        <v>1110</v>
      </c>
      <c r="L3658" s="15">
        <v>1112</v>
      </c>
      <c r="M3658" s="15">
        <v>2222</v>
      </c>
    </row>
    <row r="3659" spans="1:13" ht="12.9" customHeight="1" x14ac:dyDescent="0.2">
      <c r="A3659" s="11" t="str">
        <f t="shared" si="68"/>
        <v>WEIPA2017</v>
      </c>
      <c r="B3659" s="95" t="s">
        <v>47</v>
      </c>
      <c r="C3659" s="88">
        <v>2017</v>
      </c>
      <c r="D3659" s="89"/>
      <c r="E3659" s="15">
        <v>984</v>
      </c>
      <c r="F3659" s="15">
        <v>999</v>
      </c>
      <c r="G3659" s="15">
        <v>1983</v>
      </c>
      <c r="H3659" s="90">
        <v>0</v>
      </c>
      <c r="I3659" s="90">
        <v>0</v>
      </c>
      <c r="J3659" s="15">
        <v>0</v>
      </c>
      <c r="K3659" s="15">
        <v>984</v>
      </c>
      <c r="L3659" s="15">
        <v>999</v>
      </c>
      <c r="M3659" s="15">
        <v>1983</v>
      </c>
    </row>
    <row r="3660" spans="1:13" ht="12.9" customHeight="1" x14ac:dyDescent="0.2">
      <c r="A3660" s="11" t="str">
        <f t="shared" si="68"/>
        <v>WEIPA2018</v>
      </c>
      <c r="B3660" s="3" t="s">
        <v>47</v>
      </c>
      <c r="C3660" s="12">
        <v>2018</v>
      </c>
      <c r="E3660" s="13">
        <v>856</v>
      </c>
      <c r="F3660" s="13">
        <v>902</v>
      </c>
      <c r="G3660" s="13">
        <v>1758</v>
      </c>
      <c r="H3660" s="13">
        <v>0</v>
      </c>
      <c r="I3660" s="13">
        <v>0</v>
      </c>
      <c r="J3660" s="13">
        <v>0</v>
      </c>
      <c r="K3660" s="15">
        <v>856</v>
      </c>
      <c r="L3660" s="15">
        <v>902</v>
      </c>
      <c r="M3660" s="15">
        <v>1758</v>
      </c>
    </row>
    <row r="3661" spans="1:13" ht="12.9" customHeight="1" x14ac:dyDescent="0.2">
      <c r="A3661" s="11" t="str">
        <f t="shared" si="68"/>
        <v>WEIPA2019</v>
      </c>
      <c r="B3661" s="95" t="s">
        <v>47</v>
      </c>
      <c r="C3661" s="88">
        <v>2019</v>
      </c>
      <c r="D3661" s="89"/>
      <c r="E3661" s="15">
        <v>776</v>
      </c>
      <c r="F3661" s="15">
        <v>776</v>
      </c>
      <c r="G3661" s="15">
        <v>1552</v>
      </c>
      <c r="H3661" s="90">
        <v>0</v>
      </c>
      <c r="I3661" s="90">
        <v>0</v>
      </c>
      <c r="J3661" s="15">
        <v>0</v>
      </c>
      <c r="K3661" s="15">
        <v>776</v>
      </c>
      <c r="L3661" s="15">
        <v>776</v>
      </c>
      <c r="M3661" s="15">
        <v>1552</v>
      </c>
    </row>
    <row r="3662" spans="1:13" ht="12.9" customHeight="1" x14ac:dyDescent="0.2">
      <c r="A3662" s="11" t="str">
        <f t="shared" si="68"/>
        <v>WEIPA2020</v>
      </c>
      <c r="B3662" s="3" t="s">
        <v>47</v>
      </c>
      <c r="C3662" s="12">
        <v>2020</v>
      </c>
      <c r="E3662" s="13">
        <v>508</v>
      </c>
      <c r="F3662" s="13">
        <v>529</v>
      </c>
      <c r="G3662" s="13">
        <v>1037</v>
      </c>
      <c r="H3662" s="13">
        <v>0</v>
      </c>
      <c r="I3662" s="13">
        <v>0</v>
      </c>
      <c r="J3662" s="13">
        <v>0</v>
      </c>
      <c r="K3662" s="15">
        <v>508</v>
      </c>
      <c r="L3662" s="15">
        <v>529</v>
      </c>
      <c r="M3662" s="15">
        <v>1037</v>
      </c>
    </row>
    <row r="3663" spans="1:13" ht="12.9" customHeight="1" x14ac:dyDescent="0.2">
      <c r="A3663" s="11" t="str">
        <f t="shared" si="68"/>
        <v>WEIPA2021</v>
      </c>
      <c r="B3663" s="3" t="s">
        <v>47</v>
      </c>
      <c r="C3663" s="12">
        <v>2021</v>
      </c>
      <c r="E3663" s="13">
        <v>834</v>
      </c>
      <c r="F3663" s="13">
        <v>838</v>
      </c>
      <c r="G3663" s="13">
        <v>1672</v>
      </c>
      <c r="H3663" s="13">
        <v>0</v>
      </c>
      <c r="I3663" s="13">
        <v>0</v>
      </c>
      <c r="J3663" s="13">
        <v>0</v>
      </c>
      <c r="K3663" s="15">
        <v>834</v>
      </c>
      <c r="L3663" s="15">
        <v>838</v>
      </c>
      <c r="M3663" s="15">
        <v>1672</v>
      </c>
    </row>
    <row r="3664" spans="1:13" ht="12.9" customHeight="1" x14ac:dyDescent="0.2">
      <c r="A3664" s="11" t="str">
        <f t="shared" si="68"/>
        <v>WEIPA2022</v>
      </c>
      <c r="B3664" s="95" t="s">
        <v>47</v>
      </c>
      <c r="C3664" s="88">
        <v>2022</v>
      </c>
      <c r="D3664" s="89"/>
      <c r="E3664" s="15">
        <v>809</v>
      </c>
      <c r="F3664" s="15">
        <v>807</v>
      </c>
      <c r="G3664" s="15">
        <v>1616</v>
      </c>
      <c r="H3664" s="90">
        <v>0</v>
      </c>
      <c r="I3664" s="90">
        <v>0</v>
      </c>
      <c r="J3664" s="15">
        <v>0</v>
      </c>
      <c r="K3664" s="15">
        <v>809</v>
      </c>
      <c r="L3664" s="15">
        <v>807</v>
      </c>
      <c r="M3664" s="15">
        <v>1616</v>
      </c>
    </row>
    <row r="3665" spans="1:13" ht="12.9" customHeight="1" x14ac:dyDescent="0.2">
      <c r="A3665" s="11" t="str">
        <f t="shared" si="68"/>
        <v>WEIPA2023</v>
      </c>
      <c r="B3665" s="95" t="s">
        <v>47</v>
      </c>
      <c r="C3665" s="88">
        <v>2023</v>
      </c>
      <c r="D3665" s="89"/>
      <c r="E3665" s="15">
        <v>852</v>
      </c>
      <c r="F3665" s="15">
        <v>853</v>
      </c>
      <c r="G3665" s="15">
        <v>1705</v>
      </c>
      <c r="H3665" s="90">
        <v>0</v>
      </c>
      <c r="I3665" s="90">
        <v>0</v>
      </c>
      <c r="J3665" s="15">
        <v>0</v>
      </c>
      <c r="K3665" s="15">
        <v>852</v>
      </c>
      <c r="L3665" s="15">
        <v>853</v>
      </c>
      <c r="M3665" s="15">
        <v>1705</v>
      </c>
    </row>
    <row r="3666" spans="1:13" ht="12.9" customHeight="1" x14ac:dyDescent="0.2">
      <c r="A3666" s="11" t="str">
        <f t="shared" si="68"/>
        <v>WEIPA2024</v>
      </c>
      <c r="B3666" s="93" t="s">
        <v>47</v>
      </c>
      <c r="C3666" s="88">
        <v>2024</v>
      </c>
      <c r="D3666" s="89"/>
      <c r="E3666" s="15">
        <v>897</v>
      </c>
      <c r="F3666" s="15">
        <v>895</v>
      </c>
      <c r="G3666" s="15">
        <v>1792</v>
      </c>
      <c r="H3666" s="15">
        <v>0</v>
      </c>
      <c r="I3666" s="15">
        <v>0</v>
      </c>
      <c r="J3666" s="15">
        <v>0</v>
      </c>
      <c r="K3666" s="15">
        <v>897</v>
      </c>
      <c r="L3666" s="15">
        <v>895</v>
      </c>
      <c r="M3666" s="15">
        <v>1792</v>
      </c>
    </row>
    <row r="3667" spans="1:13" ht="12.9" customHeight="1" x14ac:dyDescent="0.2">
      <c r="A3667" s="11" t="str">
        <f t="shared" si="68"/>
        <v>WHYALLA1985</v>
      </c>
      <c r="B3667" s="3" t="s">
        <v>71</v>
      </c>
      <c r="C3667" s="12">
        <v>1985</v>
      </c>
      <c r="E3667" s="13">
        <v>1837</v>
      </c>
      <c r="F3667" s="13">
        <v>1838</v>
      </c>
      <c r="G3667" s="13">
        <v>3675</v>
      </c>
      <c r="H3667" s="13">
        <v>0</v>
      </c>
      <c r="I3667" s="13">
        <v>0</v>
      </c>
      <c r="J3667" s="13">
        <v>0</v>
      </c>
      <c r="K3667" s="15">
        <v>1837</v>
      </c>
      <c r="L3667" s="15">
        <v>1838</v>
      </c>
      <c r="M3667" s="15">
        <v>3675</v>
      </c>
    </row>
    <row r="3668" spans="1:13" ht="12.9" customHeight="1" x14ac:dyDescent="0.2">
      <c r="A3668" s="11" t="str">
        <f t="shared" si="68"/>
        <v>WHYALLA1986</v>
      </c>
      <c r="B3668" s="3" t="s">
        <v>71</v>
      </c>
      <c r="C3668" s="12">
        <v>1986</v>
      </c>
      <c r="E3668" s="13">
        <v>2648</v>
      </c>
      <c r="F3668" s="13">
        <v>2677</v>
      </c>
      <c r="G3668" s="13">
        <v>5325</v>
      </c>
      <c r="H3668" s="13">
        <v>0</v>
      </c>
      <c r="I3668" s="13">
        <v>0</v>
      </c>
      <c r="J3668" s="13">
        <v>0</v>
      </c>
      <c r="K3668" s="15">
        <v>2648</v>
      </c>
      <c r="L3668" s="15">
        <v>2677</v>
      </c>
      <c r="M3668" s="15">
        <v>5325</v>
      </c>
    </row>
    <row r="3669" spans="1:13" ht="12.9" customHeight="1" x14ac:dyDescent="0.2">
      <c r="A3669" s="11" t="str">
        <f t="shared" si="68"/>
        <v>WHYALLA1987</v>
      </c>
      <c r="B3669" s="3" t="s">
        <v>71</v>
      </c>
      <c r="C3669" s="12">
        <v>1987</v>
      </c>
      <c r="E3669" s="13">
        <v>1842</v>
      </c>
      <c r="F3669" s="13">
        <v>1880</v>
      </c>
      <c r="G3669" s="13">
        <v>3722</v>
      </c>
      <c r="H3669" s="13">
        <v>0</v>
      </c>
      <c r="I3669" s="13">
        <v>0</v>
      </c>
      <c r="J3669" s="13">
        <v>0</v>
      </c>
      <c r="K3669" s="15">
        <v>1842</v>
      </c>
      <c r="L3669" s="15">
        <v>1880</v>
      </c>
      <c r="M3669" s="15">
        <v>3722</v>
      </c>
    </row>
    <row r="3670" spans="1:13" ht="12.9" customHeight="1" x14ac:dyDescent="0.2">
      <c r="A3670" s="11" t="str">
        <f t="shared" si="68"/>
        <v>WHYALLA1988</v>
      </c>
      <c r="B3670" s="3" t="s">
        <v>71</v>
      </c>
      <c r="C3670" s="12">
        <v>1988</v>
      </c>
      <c r="E3670" s="13">
        <v>1608</v>
      </c>
      <c r="F3670" s="13">
        <v>1582</v>
      </c>
      <c r="G3670" s="13">
        <v>3190</v>
      </c>
      <c r="H3670" s="13">
        <v>0</v>
      </c>
      <c r="I3670" s="13">
        <v>0</v>
      </c>
      <c r="J3670" s="13">
        <v>0</v>
      </c>
      <c r="K3670" s="15">
        <v>1608</v>
      </c>
      <c r="L3670" s="15">
        <v>1582</v>
      </c>
      <c r="M3670" s="15">
        <v>3190</v>
      </c>
    </row>
    <row r="3671" spans="1:13" ht="12.9" customHeight="1" x14ac:dyDescent="0.2">
      <c r="A3671" s="11" t="str">
        <f t="shared" si="68"/>
        <v>WHYALLA1989</v>
      </c>
      <c r="B3671" s="95" t="s">
        <v>71</v>
      </c>
      <c r="C3671" s="88">
        <v>1989</v>
      </c>
      <c r="D3671" s="89"/>
      <c r="E3671" s="15">
        <v>1480</v>
      </c>
      <c r="F3671" s="15">
        <v>1469</v>
      </c>
      <c r="G3671" s="15">
        <v>2949</v>
      </c>
      <c r="H3671" s="90">
        <v>0</v>
      </c>
      <c r="I3671" s="90">
        <v>0</v>
      </c>
      <c r="J3671" s="15">
        <v>0</v>
      </c>
      <c r="K3671" s="15">
        <v>1480</v>
      </c>
      <c r="L3671" s="15">
        <v>1469</v>
      </c>
      <c r="M3671" s="15">
        <v>2949</v>
      </c>
    </row>
    <row r="3672" spans="1:13" ht="12.9" customHeight="1" x14ac:dyDescent="0.2">
      <c r="A3672" s="11" t="str">
        <f t="shared" si="68"/>
        <v>WHYALLA1990</v>
      </c>
      <c r="B3672" s="95" t="s">
        <v>71</v>
      </c>
      <c r="C3672" s="88">
        <v>1990</v>
      </c>
      <c r="D3672" s="89"/>
      <c r="E3672" s="15">
        <v>1604</v>
      </c>
      <c r="F3672" s="15">
        <v>1602</v>
      </c>
      <c r="G3672" s="15">
        <v>3206</v>
      </c>
      <c r="H3672" s="90">
        <v>0</v>
      </c>
      <c r="I3672" s="90">
        <v>0</v>
      </c>
      <c r="J3672" s="15">
        <v>0</v>
      </c>
      <c r="K3672" s="15">
        <v>1604</v>
      </c>
      <c r="L3672" s="15">
        <v>1602</v>
      </c>
      <c r="M3672" s="15">
        <v>3206</v>
      </c>
    </row>
    <row r="3673" spans="1:13" ht="12.9" customHeight="1" x14ac:dyDescent="0.2">
      <c r="A3673" s="11" t="str">
        <f t="shared" si="68"/>
        <v>WHYALLA1991</v>
      </c>
      <c r="B3673" s="3" t="s">
        <v>71</v>
      </c>
      <c r="C3673" s="12">
        <v>1991</v>
      </c>
      <c r="E3673" s="13">
        <v>2201</v>
      </c>
      <c r="F3673" s="13">
        <v>2205</v>
      </c>
      <c r="G3673" s="13">
        <v>4406</v>
      </c>
      <c r="H3673" s="13">
        <v>0</v>
      </c>
      <c r="I3673" s="13">
        <v>0</v>
      </c>
      <c r="J3673" s="13">
        <v>0</v>
      </c>
      <c r="K3673" s="15">
        <v>2201</v>
      </c>
      <c r="L3673" s="15">
        <v>2205</v>
      </c>
      <c r="M3673" s="15">
        <v>4406</v>
      </c>
    </row>
    <row r="3674" spans="1:13" ht="12.9" customHeight="1" x14ac:dyDescent="0.2">
      <c r="A3674" s="11" t="str">
        <f t="shared" si="68"/>
        <v>WHYALLA1992</v>
      </c>
      <c r="B3674" s="93" t="s">
        <v>71</v>
      </c>
      <c r="C3674" s="88">
        <v>1992</v>
      </c>
      <c r="D3674" s="89"/>
      <c r="E3674" s="15">
        <v>2056</v>
      </c>
      <c r="F3674" s="15">
        <v>2050</v>
      </c>
      <c r="G3674" s="15">
        <v>4106</v>
      </c>
      <c r="H3674" s="15">
        <v>0</v>
      </c>
      <c r="I3674" s="15">
        <v>0</v>
      </c>
      <c r="J3674" s="15">
        <v>0</v>
      </c>
      <c r="K3674" s="15">
        <v>2056</v>
      </c>
      <c r="L3674" s="15">
        <v>2050</v>
      </c>
      <c r="M3674" s="15">
        <v>4106</v>
      </c>
    </row>
    <row r="3675" spans="1:13" ht="12.9" customHeight="1" x14ac:dyDescent="0.2">
      <c r="A3675" s="11" t="str">
        <f t="shared" si="68"/>
        <v>WHYALLA1993</v>
      </c>
      <c r="B3675" s="3" t="s">
        <v>71</v>
      </c>
      <c r="C3675" s="12">
        <v>1993</v>
      </c>
      <c r="E3675" s="13">
        <v>2219</v>
      </c>
      <c r="F3675" s="13">
        <v>2240</v>
      </c>
      <c r="G3675" s="13">
        <v>4459</v>
      </c>
      <c r="H3675" s="13">
        <v>0</v>
      </c>
      <c r="I3675" s="13">
        <v>0</v>
      </c>
      <c r="J3675" s="13">
        <v>0</v>
      </c>
      <c r="K3675" s="15">
        <v>2219</v>
      </c>
      <c r="L3675" s="15">
        <v>2240</v>
      </c>
      <c r="M3675" s="15">
        <v>4459</v>
      </c>
    </row>
    <row r="3676" spans="1:13" ht="12.9" customHeight="1" x14ac:dyDescent="0.2">
      <c r="A3676" s="11" t="str">
        <f t="shared" si="68"/>
        <v>WHYALLA1994</v>
      </c>
      <c r="B3676" s="3" t="s">
        <v>71</v>
      </c>
      <c r="C3676" s="12">
        <v>1994</v>
      </c>
      <c r="E3676" s="13">
        <v>2232</v>
      </c>
      <c r="F3676" s="13">
        <v>2233</v>
      </c>
      <c r="G3676" s="13">
        <v>4465</v>
      </c>
      <c r="H3676" s="13">
        <v>0</v>
      </c>
      <c r="I3676" s="13">
        <v>0</v>
      </c>
      <c r="J3676" s="13">
        <v>0</v>
      </c>
      <c r="K3676" s="15">
        <v>2232</v>
      </c>
      <c r="L3676" s="15">
        <v>2233</v>
      </c>
      <c r="M3676" s="15">
        <v>4465</v>
      </c>
    </row>
    <row r="3677" spans="1:13" ht="12.9" customHeight="1" x14ac:dyDescent="0.2">
      <c r="A3677" s="11" t="str">
        <f t="shared" si="68"/>
        <v>WHYALLA1995</v>
      </c>
      <c r="B3677" s="3" t="s">
        <v>71</v>
      </c>
      <c r="C3677" s="12">
        <v>1995</v>
      </c>
      <c r="E3677" s="13">
        <v>2381</v>
      </c>
      <c r="F3677" s="13">
        <v>2378</v>
      </c>
      <c r="G3677" s="13">
        <v>4759</v>
      </c>
      <c r="H3677" s="13">
        <v>0</v>
      </c>
      <c r="I3677" s="13">
        <v>0</v>
      </c>
      <c r="J3677" s="13">
        <v>0</v>
      </c>
      <c r="K3677" s="15">
        <v>2381</v>
      </c>
      <c r="L3677" s="15">
        <v>2378</v>
      </c>
      <c r="M3677" s="15">
        <v>4759</v>
      </c>
    </row>
    <row r="3678" spans="1:13" ht="12.9" customHeight="1" x14ac:dyDescent="0.2">
      <c r="A3678" s="11" t="str">
        <f t="shared" si="68"/>
        <v>WHYALLA1996</v>
      </c>
      <c r="B3678" s="3" t="s">
        <v>71</v>
      </c>
      <c r="C3678" s="12">
        <v>1996</v>
      </c>
      <c r="E3678" s="13">
        <v>2365</v>
      </c>
      <c r="F3678" s="13">
        <v>2385</v>
      </c>
      <c r="G3678" s="13">
        <v>4750</v>
      </c>
      <c r="H3678" s="13">
        <v>0</v>
      </c>
      <c r="I3678" s="13">
        <v>0</v>
      </c>
      <c r="J3678" s="13">
        <v>0</v>
      </c>
      <c r="K3678" s="15">
        <v>2365</v>
      </c>
      <c r="L3678" s="15">
        <v>2385</v>
      </c>
      <c r="M3678" s="15">
        <v>4750</v>
      </c>
    </row>
    <row r="3679" spans="1:13" ht="12.9" customHeight="1" x14ac:dyDescent="0.2">
      <c r="A3679" s="11" t="str">
        <f t="shared" si="68"/>
        <v>WHYALLA1997</v>
      </c>
      <c r="B3679" s="95" t="s">
        <v>71</v>
      </c>
      <c r="C3679" s="88">
        <v>1997</v>
      </c>
      <c r="D3679" s="89"/>
      <c r="E3679" s="15">
        <v>2363</v>
      </c>
      <c r="F3679" s="15">
        <v>2375</v>
      </c>
      <c r="G3679" s="15">
        <v>4738</v>
      </c>
      <c r="H3679" s="90">
        <v>0</v>
      </c>
      <c r="I3679" s="90">
        <v>0</v>
      </c>
      <c r="J3679" s="15">
        <v>0</v>
      </c>
      <c r="K3679" s="15">
        <v>2363</v>
      </c>
      <c r="L3679" s="15">
        <v>2375</v>
      </c>
      <c r="M3679" s="15">
        <v>4738</v>
      </c>
    </row>
    <row r="3680" spans="1:13" ht="12.9" customHeight="1" x14ac:dyDescent="0.2">
      <c r="A3680" s="11" t="str">
        <f t="shared" si="68"/>
        <v>WHYALLA1998</v>
      </c>
      <c r="B3680" s="3" t="s">
        <v>71</v>
      </c>
      <c r="C3680" s="12">
        <v>1998</v>
      </c>
      <c r="E3680" s="13">
        <v>2376</v>
      </c>
      <c r="F3680" s="13">
        <v>2380</v>
      </c>
      <c r="G3680" s="13">
        <v>4756</v>
      </c>
      <c r="H3680" s="13">
        <v>0</v>
      </c>
      <c r="I3680" s="13">
        <v>0</v>
      </c>
      <c r="J3680" s="13">
        <v>0</v>
      </c>
      <c r="K3680" s="15">
        <v>2376</v>
      </c>
      <c r="L3680" s="15">
        <v>2380</v>
      </c>
      <c r="M3680" s="15">
        <v>4756</v>
      </c>
    </row>
    <row r="3681" spans="1:13" ht="12.9" customHeight="1" x14ac:dyDescent="0.2">
      <c r="A3681" s="11" t="str">
        <f t="shared" si="68"/>
        <v>WHYALLA1999</v>
      </c>
      <c r="B3681" s="3" t="s">
        <v>71</v>
      </c>
      <c r="C3681" s="12">
        <v>1999</v>
      </c>
      <c r="E3681" s="13">
        <v>2342</v>
      </c>
      <c r="F3681" s="13">
        <v>2350</v>
      </c>
      <c r="G3681" s="13">
        <v>4692</v>
      </c>
      <c r="H3681" s="13">
        <v>0</v>
      </c>
      <c r="I3681" s="13">
        <v>0</v>
      </c>
      <c r="J3681" s="13">
        <v>0</v>
      </c>
      <c r="K3681" s="15">
        <v>2342</v>
      </c>
      <c r="L3681" s="15">
        <v>2350</v>
      </c>
      <c r="M3681" s="15">
        <v>4692</v>
      </c>
    </row>
    <row r="3682" spans="1:13" ht="12.9" customHeight="1" x14ac:dyDescent="0.2">
      <c r="A3682" s="11" t="str">
        <f t="shared" si="68"/>
        <v>WHYALLA2000</v>
      </c>
      <c r="B3682" s="3" t="s">
        <v>71</v>
      </c>
      <c r="C3682" s="12">
        <v>2000</v>
      </c>
      <c r="E3682" s="13">
        <v>2185</v>
      </c>
      <c r="F3682" s="13">
        <v>2177</v>
      </c>
      <c r="G3682" s="13">
        <v>4362</v>
      </c>
      <c r="H3682" s="13">
        <v>0</v>
      </c>
      <c r="I3682" s="13">
        <v>0</v>
      </c>
      <c r="J3682" s="13">
        <v>0</v>
      </c>
      <c r="K3682" s="15">
        <v>2185</v>
      </c>
      <c r="L3682" s="15">
        <v>2177</v>
      </c>
      <c r="M3682" s="15">
        <v>4362</v>
      </c>
    </row>
    <row r="3683" spans="1:13" ht="12.9" customHeight="1" x14ac:dyDescent="0.2">
      <c r="A3683" s="11" t="str">
        <f t="shared" ref="A3683:A3727" si="69">CONCATENATE(B3683,C3683)</f>
        <v>WHYALLA2001</v>
      </c>
      <c r="B3683" s="3" t="s">
        <v>71</v>
      </c>
      <c r="C3683" s="12">
        <v>2001</v>
      </c>
      <c r="E3683" s="13">
        <v>2405</v>
      </c>
      <c r="F3683" s="13">
        <v>2388</v>
      </c>
      <c r="G3683" s="13">
        <v>4793</v>
      </c>
      <c r="H3683" s="13">
        <v>0</v>
      </c>
      <c r="I3683" s="13">
        <v>0</v>
      </c>
      <c r="J3683" s="13">
        <v>0</v>
      </c>
      <c r="K3683" s="15">
        <v>2405</v>
      </c>
      <c r="L3683" s="15">
        <v>2388</v>
      </c>
      <c r="M3683" s="15">
        <v>4793</v>
      </c>
    </row>
    <row r="3684" spans="1:13" ht="12.9" customHeight="1" x14ac:dyDescent="0.2">
      <c r="A3684" s="11" t="str">
        <f t="shared" si="69"/>
        <v>WHYALLA2002</v>
      </c>
      <c r="B3684" s="91" t="s">
        <v>71</v>
      </c>
      <c r="C3684" s="16">
        <v>2002</v>
      </c>
      <c r="D3684" s="89"/>
      <c r="E3684" s="92">
        <v>2300</v>
      </c>
      <c r="F3684" s="92">
        <v>2294</v>
      </c>
      <c r="G3684" s="92">
        <v>4594</v>
      </c>
      <c r="H3684" s="92">
        <v>0</v>
      </c>
      <c r="I3684" s="92">
        <v>0</v>
      </c>
      <c r="J3684" s="92">
        <v>0</v>
      </c>
      <c r="K3684" s="15">
        <v>2300</v>
      </c>
      <c r="L3684" s="15">
        <v>2294</v>
      </c>
      <c r="M3684" s="15">
        <v>4594</v>
      </c>
    </row>
    <row r="3685" spans="1:13" ht="12.9" customHeight="1" x14ac:dyDescent="0.2">
      <c r="A3685" s="11" t="str">
        <f t="shared" si="69"/>
        <v>WHYALLA2003</v>
      </c>
      <c r="B3685" s="3" t="s">
        <v>71</v>
      </c>
      <c r="C3685" s="12">
        <v>2003</v>
      </c>
      <c r="E3685" s="13">
        <v>2086</v>
      </c>
      <c r="F3685" s="13">
        <v>2085</v>
      </c>
      <c r="G3685" s="13">
        <v>4171</v>
      </c>
      <c r="H3685" s="13">
        <v>0</v>
      </c>
      <c r="I3685" s="13">
        <v>0</v>
      </c>
      <c r="J3685" s="13">
        <v>0</v>
      </c>
      <c r="K3685" s="15">
        <v>2086</v>
      </c>
      <c r="L3685" s="15">
        <v>2085</v>
      </c>
      <c r="M3685" s="15">
        <v>4171</v>
      </c>
    </row>
    <row r="3686" spans="1:13" ht="12.9" customHeight="1" x14ac:dyDescent="0.2">
      <c r="A3686" s="11" t="str">
        <f t="shared" si="69"/>
        <v>WHYALLA2004</v>
      </c>
      <c r="B3686" s="3" t="s">
        <v>71</v>
      </c>
      <c r="C3686" s="12">
        <v>2004</v>
      </c>
      <c r="E3686" s="13">
        <v>1992</v>
      </c>
      <c r="F3686" s="13">
        <v>1988</v>
      </c>
      <c r="G3686" s="13">
        <v>3980</v>
      </c>
      <c r="H3686" s="13">
        <v>0</v>
      </c>
      <c r="I3686" s="13">
        <v>0</v>
      </c>
      <c r="J3686" s="13">
        <v>0</v>
      </c>
      <c r="K3686" s="15">
        <v>1992</v>
      </c>
      <c r="L3686" s="15">
        <v>1988</v>
      </c>
      <c r="M3686" s="15">
        <v>3980</v>
      </c>
    </row>
    <row r="3687" spans="1:13" ht="12.9" customHeight="1" x14ac:dyDescent="0.2">
      <c r="A3687" s="11" t="str">
        <f t="shared" si="69"/>
        <v>WHYALLA2005</v>
      </c>
      <c r="B3687" s="3" t="s">
        <v>71</v>
      </c>
      <c r="C3687" s="12">
        <v>2005</v>
      </c>
      <c r="E3687" s="13">
        <v>2112</v>
      </c>
      <c r="F3687" s="13">
        <v>2113</v>
      </c>
      <c r="G3687" s="13">
        <v>4225</v>
      </c>
      <c r="H3687" s="13">
        <v>0</v>
      </c>
      <c r="I3687" s="13">
        <v>0</v>
      </c>
      <c r="J3687" s="13">
        <v>0</v>
      </c>
      <c r="K3687" s="15">
        <v>2112</v>
      </c>
      <c r="L3687" s="15">
        <v>2113</v>
      </c>
      <c r="M3687" s="15">
        <v>4225</v>
      </c>
    </row>
    <row r="3688" spans="1:13" ht="12.9" customHeight="1" x14ac:dyDescent="0.2">
      <c r="A3688" s="11" t="str">
        <f t="shared" si="69"/>
        <v>WHYALLA2006</v>
      </c>
      <c r="B3688" s="3" t="s">
        <v>71</v>
      </c>
      <c r="C3688" s="12">
        <v>2006</v>
      </c>
      <c r="E3688" s="13">
        <v>2389</v>
      </c>
      <c r="F3688" s="13">
        <v>2389</v>
      </c>
      <c r="G3688" s="13">
        <v>4778</v>
      </c>
      <c r="H3688" s="13">
        <v>0</v>
      </c>
      <c r="I3688" s="13">
        <v>0</v>
      </c>
      <c r="J3688" s="13">
        <v>0</v>
      </c>
      <c r="K3688" s="15">
        <v>2389</v>
      </c>
      <c r="L3688" s="15">
        <v>2389</v>
      </c>
      <c r="M3688" s="15">
        <v>4778</v>
      </c>
    </row>
    <row r="3689" spans="1:13" ht="12.9" customHeight="1" x14ac:dyDescent="0.2">
      <c r="A3689" s="11" t="str">
        <f t="shared" si="69"/>
        <v>WHYALLA2007</v>
      </c>
      <c r="B3689" s="3" t="s">
        <v>71</v>
      </c>
      <c r="C3689" s="12">
        <v>2007</v>
      </c>
      <c r="E3689" s="13">
        <v>2222</v>
      </c>
      <c r="F3689" s="13">
        <v>2223</v>
      </c>
      <c r="G3689" s="13">
        <v>4445</v>
      </c>
      <c r="H3689" s="13">
        <v>0</v>
      </c>
      <c r="I3689" s="13">
        <v>0</v>
      </c>
      <c r="J3689" s="13">
        <v>0</v>
      </c>
      <c r="K3689" s="15">
        <v>2222</v>
      </c>
      <c r="L3689" s="15">
        <v>2223</v>
      </c>
      <c r="M3689" s="15">
        <v>4445</v>
      </c>
    </row>
    <row r="3690" spans="1:13" ht="12.9" customHeight="1" x14ac:dyDescent="0.2">
      <c r="A3690" s="11" t="str">
        <f t="shared" si="69"/>
        <v>WHYALLA2008</v>
      </c>
      <c r="B3690" s="3" t="s">
        <v>71</v>
      </c>
      <c r="C3690" s="12">
        <v>2008</v>
      </c>
      <c r="E3690" s="13">
        <v>1649</v>
      </c>
      <c r="F3690" s="13">
        <v>1649</v>
      </c>
      <c r="G3690" s="13">
        <v>3298</v>
      </c>
      <c r="H3690" s="13">
        <v>0</v>
      </c>
      <c r="I3690" s="13">
        <v>0</v>
      </c>
      <c r="J3690" s="13">
        <v>0</v>
      </c>
      <c r="K3690" s="15">
        <v>1649</v>
      </c>
      <c r="L3690" s="15">
        <v>1649</v>
      </c>
      <c r="M3690" s="15">
        <v>3298</v>
      </c>
    </row>
    <row r="3691" spans="1:13" ht="12.9" customHeight="1" x14ac:dyDescent="0.2">
      <c r="A3691" s="11" t="str">
        <f t="shared" si="69"/>
        <v>WHYALLA2009</v>
      </c>
      <c r="B3691" s="3" t="s">
        <v>71</v>
      </c>
      <c r="C3691" s="12">
        <v>2009</v>
      </c>
      <c r="E3691" s="13">
        <v>1367</v>
      </c>
      <c r="F3691" s="13">
        <v>1367</v>
      </c>
      <c r="G3691" s="13">
        <v>2734</v>
      </c>
      <c r="H3691" s="13">
        <v>0</v>
      </c>
      <c r="I3691" s="13">
        <v>0</v>
      </c>
      <c r="J3691" s="13">
        <v>0</v>
      </c>
      <c r="K3691" s="15">
        <v>1367</v>
      </c>
      <c r="L3691" s="15">
        <v>1367</v>
      </c>
      <c r="M3691" s="15">
        <v>2734</v>
      </c>
    </row>
    <row r="3692" spans="1:13" ht="12.9" customHeight="1" x14ac:dyDescent="0.2">
      <c r="A3692" s="11" t="str">
        <f t="shared" si="69"/>
        <v>WHYALLA2010</v>
      </c>
      <c r="B3692" s="3" t="s">
        <v>71</v>
      </c>
      <c r="C3692" s="12">
        <v>2010</v>
      </c>
      <c r="E3692" s="13">
        <v>1431</v>
      </c>
      <c r="F3692" s="13">
        <v>1430</v>
      </c>
      <c r="G3692" s="13">
        <v>2861</v>
      </c>
      <c r="H3692" s="13">
        <v>0</v>
      </c>
      <c r="I3692" s="13">
        <v>0</v>
      </c>
      <c r="J3692" s="13">
        <v>0</v>
      </c>
      <c r="K3692" s="15">
        <v>1431</v>
      </c>
      <c r="L3692" s="15">
        <v>1430</v>
      </c>
      <c r="M3692" s="15">
        <v>2861</v>
      </c>
    </row>
    <row r="3693" spans="1:13" ht="12.9" customHeight="1" x14ac:dyDescent="0.2">
      <c r="A3693" s="11" t="str">
        <f t="shared" si="69"/>
        <v>WHYALLA2011</v>
      </c>
      <c r="B3693" s="3" t="s">
        <v>71</v>
      </c>
      <c r="C3693" s="12">
        <v>2011</v>
      </c>
      <c r="E3693" s="13">
        <v>1427</v>
      </c>
      <c r="F3693" s="13">
        <v>1425</v>
      </c>
      <c r="G3693" s="13">
        <v>2852</v>
      </c>
      <c r="H3693" s="13">
        <v>0</v>
      </c>
      <c r="I3693" s="13">
        <v>0</v>
      </c>
      <c r="J3693" s="13">
        <v>0</v>
      </c>
      <c r="K3693" s="15">
        <v>1427</v>
      </c>
      <c r="L3693" s="15">
        <v>1425</v>
      </c>
      <c r="M3693" s="15">
        <v>2852</v>
      </c>
    </row>
    <row r="3694" spans="1:13" ht="12.9" customHeight="1" x14ac:dyDescent="0.2">
      <c r="A3694" s="11" t="str">
        <f t="shared" si="69"/>
        <v>WHYALLA2012</v>
      </c>
      <c r="B3694" s="95" t="s">
        <v>71</v>
      </c>
      <c r="C3694" s="88">
        <v>2012</v>
      </c>
      <c r="D3694" s="89"/>
      <c r="E3694" s="15">
        <v>1525</v>
      </c>
      <c r="F3694" s="15">
        <v>1523</v>
      </c>
      <c r="G3694" s="15">
        <v>3048</v>
      </c>
      <c r="H3694" s="90">
        <v>0</v>
      </c>
      <c r="I3694" s="90">
        <v>0</v>
      </c>
      <c r="J3694" s="15">
        <v>0</v>
      </c>
      <c r="K3694" s="15">
        <v>1525</v>
      </c>
      <c r="L3694" s="15">
        <v>1523</v>
      </c>
      <c r="M3694" s="15">
        <v>3048</v>
      </c>
    </row>
    <row r="3695" spans="1:13" ht="12.9" customHeight="1" x14ac:dyDescent="0.2">
      <c r="A3695" s="11" t="str">
        <f t="shared" si="69"/>
        <v>WHYALLA2013</v>
      </c>
      <c r="B3695" s="3" t="s">
        <v>71</v>
      </c>
      <c r="C3695" s="12">
        <v>2013</v>
      </c>
      <c r="E3695" s="13">
        <v>1510</v>
      </c>
      <c r="F3695" s="13">
        <v>1508</v>
      </c>
      <c r="G3695" s="13">
        <v>3018</v>
      </c>
      <c r="H3695" s="13">
        <v>0</v>
      </c>
      <c r="I3695" s="13">
        <v>0</v>
      </c>
      <c r="J3695" s="13">
        <v>0</v>
      </c>
      <c r="K3695" s="15">
        <v>1510</v>
      </c>
      <c r="L3695" s="15">
        <v>1508</v>
      </c>
      <c r="M3695" s="15">
        <v>3018</v>
      </c>
    </row>
    <row r="3696" spans="1:13" ht="12.9" customHeight="1" x14ac:dyDescent="0.2">
      <c r="A3696" s="11" t="str">
        <f t="shared" si="69"/>
        <v>WHYALLA2014</v>
      </c>
      <c r="B3696" s="95" t="s">
        <v>71</v>
      </c>
      <c r="C3696" s="88">
        <v>2014</v>
      </c>
      <c r="D3696" s="89"/>
      <c r="E3696" s="15">
        <v>1468</v>
      </c>
      <c r="F3696" s="15">
        <v>1466</v>
      </c>
      <c r="G3696" s="15">
        <v>2934</v>
      </c>
      <c r="H3696" s="90">
        <v>0</v>
      </c>
      <c r="I3696" s="90">
        <v>0</v>
      </c>
      <c r="J3696" s="15">
        <v>0</v>
      </c>
      <c r="K3696" s="15">
        <v>1468</v>
      </c>
      <c r="L3696" s="15">
        <v>1466</v>
      </c>
      <c r="M3696" s="15">
        <v>2934</v>
      </c>
    </row>
    <row r="3697" spans="1:13" ht="12.9" customHeight="1" x14ac:dyDescent="0.2">
      <c r="A3697" s="11" t="str">
        <f t="shared" si="69"/>
        <v>WHYALLA2015</v>
      </c>
      <c r="B3697" s="95" t="s">
        <v>71</v>
      </c>
      <c r="C3697" s="88">
        <v>2015</v>
      </c>
      <c r="D3697" s="89"/>
      <c r="E3697" s="90">
        <v>1882</v>
      </c>
      <c r="F3697" s="90">
        <v>1878</v>
      </c>
      <c r="G3697" s="15">
        <v>3760</v>
      </c>
      <c r="H3697" s="90">
        <v>0</v>
      </c>
      <c r="I3697" s="90">
        <v>0</v>
      </c>
      <c r="J3697" s="15">
        <v>0</v>
      </c>
      <c r="K3697" s="15">
        <v>1882</v>
      </c>
      <c r="L3697" s="15">
        <v>1878</v>
      </c>
      <c r="M3697" s="15">
        <v>3760</v>
      </c>
    </row>
    <row r="3698" spans="1:13" ht="12.9" customHeight="1" x14ac:dyDescent="0.2">
      <c r="A3698" s="11" t="str">
        <f t="shared" si="69"/>
        <v>WHYALLA2016</v>
      </c>
      <c r="B3698" s="95" t="s">
        <v>71</v>
      </c>
      <c r="C3698" s="88">
        <v>2016</v>
      </c>
      <c r="D3698" s="89"/>
      <c r="E3698" s="15">
        <v>1981</v>
      </c>
      <c r="F3698" s="15">
        <v>1975</v>
      </c>
      <c r="G3698" s="15">
        <v>3956</v>
      </c>
      <c r="H3698" s="90">
        <v>0</v>
      </c>
      <c r="I3698" s="90">
        <v>0</v>
      </c>
      <c r="J3698" s="15">
        <v>0</v>
      </c>
      <c r="K3698" s="15">
        <v>1981</v>
      </c>
      <c r="L3698" s="15">
        <v>1975</v>
      </c>
      <c r="M3698" s="15">
        <v>3956</v>
      </c>
    </row>
    <row r="3699" spans="1:13" ht="12.9" customHeight="1" x14ac:dyDescent="0.2">
      <c r="A3699" s="11" t="str">
        <f t="shared" si="69"/>
        <v>WHYALLA2017</v>
      </c>
      <c r="B3699" s="95" t="s">
        <v>71</v>
      </c>
      <c r="C3699" s="88">
        <v>2017</v>
      </c>
      <c r="D3699" s="89"/>
      <c r="E3699" s="15">
        <v>1872</v>
      </c>
      <c r="F3699" s="15">
        <v>1870</v>
      </c>
      <c r="G3699" s="15">
        <v>3742</v>
      </c>
      <c r="H3699" s="90">
        <v>0</v>
      </c>
      <c r="I3699" s="90">
        <v>0</v>
      </c>
      <c r="J3699" s="15">
        <v>0</v>
      </c>
      <c r="K3699" s="15">
        <v>1872</v>
      </c>
      <c r="L3699" s="15">
        <v>1870</v>
      </c>
      <c r="M3699" s="15">
        <v>3742</v>
      </c>
    </row>
    <row r="3700" spans="1:13" ht="12.9" customHeight="1" x14ac:dyDescent="0.2">
      <c r="A3700" s="11" t="str">
        <f t="shared" si="69"/>
        <v>WHYALLA2018</v>
      </c>
      <c r="B3700" s="91" t="s">
        <v>71</v>
      </c>
      <c r="C3700" s="16">
        <v>2018</v>
      </c>
      <c r="D3700" s="89"/>
      <c r="E3700" s="92">
        <v>1844</v>
      </c>
      <c r="F3700" s="92">
        <v>1841</v>
      </c>
      <c r="G3700" s="92">
        <v>3685</v>
      </c>
      <c r="H3700" s="92">
        <v>0</v>
      </c>
      <c r="I3700" s="92">
        <v>0</v>
      </c>
      <c r="J3700" s="92">
        <v>0</v>
      </c>
      <c r="K3700" s="15">
        <v>1844</v>
      </c>
      <c r="L3700" s="15">
        <v>1841</v>
      </c>
      <c r="M3700" s="15">
        <v>3685</v>
      </c>
    </row>
    <row r="3701" spans="1:13" ht="12.9" customHeight="1" x14ac:dyDescent="0.2">
      <c r="A3701" s="11" t="str">
        <f t="shared" si="69"/>
        <v>WHYALLA2019</v>
      </c>
      <c r="B3701" s="93" t="s">
        <v>71</v>
      </c>
      <c r="C3701" s="88">
        <v>2019</v>
      </c>
      <c r="D3701" s="89"/>
      <c r="E3701" s="15">
        <v>2067</v>
      </c>
      <c r="F3701" s="15">
        <v>2062</v>
      </c>
      <c r="G3701" s="15">
        <v>4129</v>
      </c>
      <c r="H3701" s="15">
        <v>0</v>
      </c>
      <c r="I3701" s="15">
        <v>0</v>
      </c>
      <c r="J3701" s="15">
        <v>0</v>
      </c>
      <c r="K3701" s="15">
        <v>2067</v>
      </c>
      <c r="L3701" s="15">
        <v>2062</v>
      </c>
      <c r="M3701" s="15">
        <v>4129</v>
      </c>
    </row>
    <row r="3702" spans="1:13" ht="12.9" customHeight="1" x14ac:dyDescent="0.2">
      <c r="A3702" s="11" t="str">
        <f t="shared" si="69"/>
        <v>WHYALLA2020</v>
      </c>
      <c r="B3702" s="3" t="s">
        <v>71</v>
      </c>
      <c r="C3702" s="12">
        <v>2020</v>
      </c>
      <c r="E3702" s="13">
        <v>798</v>
      </c>
      <c r="F3702" s="13">
        <v>796</v>
      </c>
      <c r="G3702" s="13">
        <v>1594</v>
      </c>
      <c r="H3702" s="13">
        <v>0</v>
      </c>
      <c r="I3702" s="13">
        <v>0</v>
      </c>
      <c r="J3702" s="13">
        <v>0</v>
      </c>
      <c r="K3702" s="15">
        <v>798</v>
      </c>
      <c r="L3702" s="15">
        <v>796</v>
      </c>
      <c r="M3702" s="15">
        <v>1594</v>
      </c>
    </row>
    <row r="3703" spans="1:13" ht="12.9" customHeight="1" x14ac:dyDescent="0.2">
      <c r="A3703" s="11" t="str">
        <f t="shared" si="69"/>
        <v>WHYALLA2021</v>
      </c>
      <c r="B3703" s="3" t="s">
        <v>71</v>
      </c>
      <c r="C3703" s="12">
        <v>2021</v>
      </c>
      <c r="E3703" s="13">
        <v>1133</v>
      </c>
      <c r="F3703" s="13">
        <v>1133</v>
      </c>
      <c r="G3703" s="13">
        <v>2266</v>
      </c>
      <c r="H3703" s="13">
        <v>0</v>
      </c>
      <c r="I3703" s="13">
        <v>0</v>
      </c>
      <c r="J3703" s="13">
        <v>0</v>
      </c>
      <c r="K3703" s="15">
        <v>1133</v>
      </c>
      <c r="L3703" s="15">
        <v>1133</v>
      </c>
      <c r="M3703" s="15">
        <v>2266</v>
      </c>
    </row>
    <row r="3704" spans="1:13" ht="12.9" customHeight="1" x14ac:dyDescent="0.2">
      <c r="A3704" s="11" t="str">
        <f t="shared" si="69"/>
        <v>WHYALLA2022</v>
      </c>
      <c r="B3704" s="3" t="s">
        <v>71</v>
      </c>
      <c r="C3704" s="12">
        <v>2022</v>
      </c>
      <c r="E3704" s="13">
        <v>1315</v>
      </c>
      <c r="F3704" s="13">
        <v>1317</v>
      </c>
      <c r="G3704" s="13">
        <v>2632</v>
      </c>
      <c r="H3704" s="13">
        <v>0</v>
      </c>
      <c r="I3704" s="13">
        <v>0</v>
      </c>
      <c r="J3704" s="13">
        <v>0</v>
      </c>
      <c r="K3704" s="15">
        <v>1315</v>
      </c>
      <c r="L3704" s="15">
        <v>1317</v>
      </c>
      <c r="M3704" s="15">
        <v>2632</v>
      </c>
    </row>
    <row r="3705" spans="1:13" ht="12.9" customHeight="1" x14ac:dyDescent="0.2">
      <c r="A3705" s="11" t="str">
        <f t="shared" si="69"/>
        <v>WHYALLA2023</v>
      </c>
      <c r="B3705" s="95" t="s">
        <v>71</v>
      </c>
      <c r="C3705" s="88">
        <v>2023</v>
      </c>
      <c r="D3705" s="89"/>
      <c r="E3705" s="15">
        <v>983</v>
      </c>
      <c r="F3705" s="15">
        <v>981</v>
      </c>
      <c r="G3705" s="15">
        <v>1964</v>
      </c>
      <c r="H3705" s="90">
        <v>0</v>
      </c>
      <c r="I3705" s="90">
        <v>0</v>
      </c>
      <c r="J3705" s="15">
        <v>0</v>
      </c>
      <c r="K3705" s="15">
        <v>983</v>
      </c>
      <c r="L3705" s="15">
        <v>981</v>
      </c>
      <c r="M3705" s="15">
        <v>1964</v>
      </c>
    </row>
    <row r="3706" spans="1:13" ht="12.9" customHeight="1" x14ac:dyDescent="0.2">
      <c r="A3706" s="11" t="str">
        <f t="shared" si="69"/>
        <v>WHYALLA2024</v>
      </c>
      <c r="B3706" s="95" t="s">
        <v>71</v>
      </c>
      <c r="C3706" s="88">
        <v>2024</v>
      </c>
      <c r="D3706" s="89"/>
      <c r="E3706" s="15">
        <v>757</v>
      </c>
      <c r="F3706" s="15">
        <v>755</v>
      </c>
      <c r="G3706" s="15">
        <v>1512</v>
      </c>
      <c r="H3706" s="90">
        <v>0</v>
      </c>
      <c r="I3706" s="90">
        <v>0</v>
      </c>
      <c r="J3706" s="15">
        <v>0</v>
      </c>
      <c r="K3706" s="15">
        <v>757</v>
      </c>
      <c r="L3706" s="15">
        <v>755</v>
      </c>
      <c r="M3706" s="15">
        <v>1512</v>
      </c>
    </row>
    <row r="3707" spans="1:13" ht="12.9" customHeight="1" x14ac:dyDescent="0.2">
      <c r="A3707" s="11" t="str">
        <f t="shared" si="69"/>
        <v>WOLLONGONG1985</v>
      </c>
      <c r="B3707" s="3" t="s">
        <v>147</v>
      </c>
      <c r="C3707" s="12">
        <v>1985</v>
      </c>
      <c r="E3707" s="13">
        <v>201</v>
      </c>
      <c r="F3707" s="13">
        <v>199</v>
      </c>
      <c r="G3707" s="13">
        <v>400</v>
      </c>
      <c r="H3707" s="13">
        <v>0</v>
      </c>
      <c r="I3707" s="13">
        <v>0</v>
      </c>
      <c r="J3707" s="13">
        <v>0</v>
      </c>
      <c r="K3707" s="15">
        <v>201</v>
      </c>
      <c r="L3707" s="15">
        <v>199</v>
      </c>
      <c r="M3707" s="15">
        <v>400</v>
      </c>
    </row>
    <row r="3708" spans="1:13" ht="12.9" customHeight="1" x14ac:dyDescent="0.2">
      <c r="A3708" s="11" t="str">
        <f t="shared" si="69"/>
        <v>WOLLONGONG1986</v>
      </c>
      <c r="B3708" s="93" t="s">
        <v>147</v>
      </c>
      <c r="C3708" s="88">
        <v>1986</v>
      </c>
      <c r="D3708" s="89"/>
      <c r="E3708" s="15">
        <v>183</v>
      </c>
      <c r="F3708" s="15">
        <v>180</v>
      </c>
      <c r="G3708" s="15">
        <v>363</v>
      </c>
      <c r="H3708" s="15">
        <v>0</v>
      </c>
      <c r="I3708" s="15">
        <v>0</v>
      </c>
      <c r="J3708" s="15">
        <v>0</v>
      </c>
      <c r="K3708" s="15">
        <v>183</v>
      </c>
      <c r="L3708" s="15">
        <v>180</v>
      </c>
      <c r="M3708" s="15">
        <v>363</v>
      </c>
    </row>
    <row r="3709" spans="1:13" ht="12.9" customHeight="1" x14ac:dyDescent="0.2">
      <c r="A3709" s="11" t="str">
        <f t="shared" si="69"/>
        <v>WOLLONGONG1987</v>
      </c>
      <c r="B3709" s="91" t="s">
        <v>147</v>
      </c>
      <c r="C3709" s="16">
        <v>1987</v>
      </c>
      <c r="D3709" s="89"/>
      <c r="E3709" s="92">
        <v>153</v>
      </c>
      <c r="F3709" s="92">
        <v>157</v>
      </c>
      <c r="G3709" s="92">
        <v>310</v>
      </c>
      <c r="H3709" s="92">
        <v>0</v>
      </c>
      <c r="I3709" s="92">
        <v>0</v>
      </c>
      <c r="J3709" s="92">
        <v>0</v>
      </c>
      <c r="K3709" s="15">
        <v>153</v>
      </c>
      <c r="L3709" s="15">
        <v>157</v>
      </c>
      <c r="M3709" s="15">
        <v>310</v>
      </c>
    </row>
    <row r="3710" spans="1:13" ht="12.9" customHeight="1" x14ac:dyDescent="0.2">
      <c r="A3710" s="11" t="str">
        <f t="shared" si="69"/>
        <v>WOLLONGONG1994</v>
      </c>
      <c r="B3710" s="91" t="s">
        <v>147</v>
      </c>
      <c r="C3710" s="16">
        <v>1994</v>
      </c>
      <c r="D3710" s="89"/>
      <c r="E3710" s="92">
        <v>48</v>
      </c>
      <c r="F3710" s="92">
        <v>48</v>
      </c>
      <c r="G3710" s="92">
        <v>96</v>
      </c>
      <c r="H3710" s="92">
        <v>0</v>
      </c>
      <c r="I3710" s="92">
        <v>0</v>
      </c>
      <c r="J3710" s="92">
        <v>0</v>
      </c>
      <c r="K3710" s="15">
        <v>48</v>
      </c>
      <c r="L3710" s="15">
        <v>48</v>
      </c>
      <c r="M3710" s="15">
        <v>96</v>
      </c>
    </row>
    <row r="3711" spans="1:13" ht="12.9" customHeight="1" x14ac:dyDescent="0.2">
      <c r="A3711" s="11" t="str">
        <f t="shared" si="69"/>
        <v>WOLLONGONG1997</v>
      </c>
      <c r="B3711" s="3" t="s">
        <v>147</v>
      </c>
      <c r="C3711" s="12">
        <v>1997</v>
      </c>
      <c r="E3711" s="13">
        <v>80</v>
      </c>
      <c r="F3711" s="13">
        <v>80</v>
      </c>
      <c r="G3711" s="13">
        <v>160</v>
      </c>
      <c r="H3711" s="13">
        <v>0</v>
      </c>
      <c r="I3711" s="13">
        <v>0</v>
      </c>
      <c r="J3711" s="13">
        <v>0</v>
      </c>
      <c r="K3711" s="15">
        <v>80</v>
      </c>
      <c r="L3711" s="15">
        <v>80</v>
      </c>
      <c r="M3711" s="15">
        <v>160</v>
      </c>
    </row>
    <row r="3712" spans="1:13" ht="12.9" customHeight="1" x14ac:dyDescent="0.2">
      <c r="A3712" s="11" t="str">
        <f t="shared" si="69"/>
        <v>WOLLONGONG1998</v>
      </c>
      <c r="B3712" s="95" t="s">
        <v>147</v>
      </c>
      <c r="C3712" s="88">
        <v>1998</v>
      </c>
      <c r="D3712" s="89"/>
      <c r="E3712" s="15">
        <v>551</v>
      </c>
      <c r="F3712" s="15">
        <v>551</v>
      </c>
      <c r="G3712" s="15">
        <v>1102</v>
      </c>
      <c r="H3712" s="90">
        <v>0</v>
      </c>
      <c r="I3712" s="90">
        <v>0</v>
      </c>
      <c r="J3712" s="15">
        <v>0</v>
      </c>
      <c r="K3712" s="15">
        <v>551</v>
      </c>
      <c r="L3712" s="15">
        <v>551</v>
      </c>
      <c r="M3712" s="15">
        <v>1102</v>
      </c>
    </row>
    <row r="3713" spans="1:13" ht="12.9" customHeight="1" x14ac:dyDescent="0.2">
      <c r="A3713" s="11" t="str">
        <f t="shared" si="69"/>
        <v>WOLLONGONG1999</v>
      </c>
      <c r="B3713" s="3" t="s">
        <v>147</v>
      </c>
      <c r="C3713" s="12">
        <v>1999</v>
      </c>
      <c r="E3713" s="13">
        <v>985</v>
      </c>
      <c r="F3713" s="13">
        <v>985</v>
      </c>
      <c r="G3713" s="13">
        <v>1970</v>
      </c>
      <c r="H3713" s="13">
        <v>0</v>
      </c>
      <c r="I3713" s="13">
        <v>0</v>
      </c>
      <c r="J3713" s="13">
        <v>0</v>
      </c>
      <c r="K3713" s="15">
        <v>985</v>
      </c>
      <c r="L3713" s="15">
        <v>985</v>
      </c>
      <c r="M3713" s="15">
        <v>1970</v>
      </c>
    </row>
    <row r="3714" spans="1:13" ht="12.9" customHeight="1" x14ac:dyDescent="0.2">
      <c r="A3714" s="11" t="str">
        <f t="shared" si="69"/>
        <v>WOLLONGONG2000</v>
      </c>
      <c r="B3714" s="3" t="s">
        <v>147</v>
      </c>
      <c r="C3714" s="12">
        <v>2000</v>
      </c>
      <c r="E3714" s="13">
        <v>503</v>
      </c>
      <c r="F3714" s="13">
        <v>531</v>
      </c>
      <c r="G3714" s="13">
        <v>1034</v>
      </c>
      <c r="H3714" s="13">
        <v>0</v>
      </c>
      <c r="I3714" s="13">
        <v>0</v>
      </c>
      <c r="J3714" s="13">
        <v>0</v>
      </c>
      <c r="K3714" s="15">
        <v>503</v>
      </c>
      <c r="L3714" s="15">
        <v>531</v>
      </c>
      <c r="M3714" s="15">
        <v>1034</v>
      </c>
    </row>
    <row r="3715" spans="1:13" ht="12.9" customHeight="1" x14ac:dyDescent="0.2">
      <c r="A3715" s="11" t="str">
        <f t="shared" si="69"/>
        <v>WOLLONGONG2001</v>
      </c>
      <c r="B3715" s="3" t="s">
        <v>147</v>
      </c>
      <c r="C3715" s="12">
        <v>2001</v>
      </c>
      <c r="E3715" s="13">
        <v>17</v>
      </c>
      <c r="F3715" s="13">
        <v>24</v>
      </c>
      <c r="G3715" s="13">
        <v>41</v>
      </c>
      <c r="H3715" s="13">
        <v>0</v>
      </c>
      <c r="I3715" s="13">
        <v>0</v>
      </c>
      <c r="J3715" s="13">
        <v>0</v>
      </c>
      <c r="K3715" s="15">
        <v>17</v>
      </c>
      <c r="L3715" s="15">
        <v>24</v>
      </c>
      <c r="M3715" s="15">
        <v>41</v>
      </c>
    </row>
    <row r="3716" spans="1:13" ht="12.9" customHeight="1" x14ac:dyDescent="0.2">
      <c r="A3716" s="11" t="str">
        <f t="shared" si="69"/>
        <v>WOLLONGONG2005</v>
      </c>
      <c r="B3716" s="3" t="s">
        <v>147</v>
      </c>
      <c r="C3716" s="12">
        <v>2005</v>
      </c>
      <c r="E3716" s="13">
        <v>210</v>
      </c>
      <c r="F3716" s="13">
        <v>209</v>
      </c>
      <c r="G3716" s="13">
        <v>419</v>
      </c>
      <c r="H3716" s="13">
        <v>0</v>
      </c>
      <c r="I3716" s="13">
        <v>0</v>
      </c>
      <c r="J3716" s="13">
        <v>0</v>
      </c>
      <c r="K3716" s="15">
        <v>210</v>
      </c>
      <c r="L3716" s="15">
        <v>209</v>
      </c>
      <c r="M3716" s="15">
        <v>419</v>
      </c>
    </row>
    <row r="3717" spans="1:13" ht="12.9" customHeight="1" x14ac:dyDescent="0.2">
      <c r="A3717" s="11" t="str">
        <f t="shared" si="69"/>
        <v>WOLLONGONG2006</v>
      </c>
      <c r="B3717" s="3" t="s">
        <v>147</v>
      </c>
      <c r="C3717" s="12">
        <v>2006</v>
      </c>
      <c r="E3717" s="13">
        <v>356</v>
      </c>
      <c r="F3717" s="13">
        <v>352</v>
      </c>
      <c r="G3717" s="13">
        <v>708</v>
      </c>
      <c r="H3717" s="13">
        <v>0</v>
      </c>
      <c r="I3717" s="13">
        <v>0</v>
      </c>
      <c r="J3717" s="13">
        <v>0</v>
      </c>
      <c r="K3717" s="15">
        <v>356</v>
      </c>
      <c r="L3717" s="15">
        <v>352</v>
      </c>
      <c r="M3717" s="15">
        <v>708</v>
      </c>
    </row>
    <row r="3718" spans="1:13" ht="12.9" customHeight="1" x14ac:dyDescent="0.2">
      <c r="A3718" s="11" t="str">
        <f t="shared" si="69"/>
        <v>WOLLONGONG2007</v>
      </c>
      <c r="B3718" s="3" t="s">
        <v>147</v>
      </c>
      <c r="C3718" s="12">
        <v>2007</v>
      </c>
      <c r="E3718" s="13">
        <v>351</v>
      </c>
      <c r="F3718" s="13">
        <v>348</v>
      </c>
      <c r="G3718" s="13">
        <v>699</v>
      </c>
      <c r="H3718" s="13">
        <v>0</v>
      </c>
      <c r="I3718" s="13">
        <v>0</v>
      </c>
      <c r="J3718" s="13">
        <v>0</v>
      </c>
      <c r="K3718" s="15">
        <v>351</v>
      </c>
      <c r="L3718" s="15">
        <v>348</v>
      </c>
      <c r="M3718" s="15">
        <v>699</v>
      </c>
    </row>
    <row r="3719" spans="1:13" ht="12.9" customHeight="1" x14ac:dyDescent="0.2">
      <c r="A3719" s="11" t="str">
        <f t="shared" si="69"/>
        <v>WOLLONGONG2008</v>
      </c>
      <c r="B3719" s="95" t="s">
        <v>147</v>
      </c>
      <c r="C3719" s="88">
        <v>2008</v>
      </c>
      <c r="D3719" s="89"/>
      <c r="E3719" s="15">
        <v>190</v>
      </c>
      <c r="F3719" s="15">
        <v>190</v>
      </c>
      <c r="G3719" s="15">
        <v>380</v>
      </c>
      <c r="H3719" s="90">
        <v>0</v>
      </c>
      <c r="I3719" s="90">
        <v>0</v>
      </c>
      <c r="J3719" s="15">
        <v>0</v>
      </c>
      <c r="K3719" s="15">
        <v>190</v>
      </c>
      <c r="L3719" s="15">
        <v>190</v>
      </c>
      <c r="M3719" s="15">
        <v>380</v>
      </c>
    </row>
    <row r="3720" spans="1:13" ht="12.9" customHeight="1" x14ac:dyDescent="0.2">
      <c r="A3720" s="11" t="str">
        <f t="shared" si="69"/>
        <v>WOLLONGONG2017</v>
      </c>
      <c r="B3720" s="93" t="s">
        <v>147</v>
      </c>
      <c r="C3720" s="88">
        <v>2017</v>
      </c>
      <c r="D3720" s="89"/>
      <c r="E3720" s="90">
        <v>144</v>
      </c>
      <c r="F3720" s="90">
        <v>148</v>
      </c>
      <c r="G3720" s="15">
        <v>292</v>
      </c>
      <c r="H3720" s="90">
        <v>0</v>
      </c>
      <c r="I3720" s="90">
        <v>0</v>
      </c>
      <c r="J3720" s="15">
        <v>0</v>
      </c>
      <c r="K3720" s="15">
        <v>144</v>
      </c>
      <c r="L3720" s="15">
        <v>148</v>
      </c>
      <c r="M3720" s="15">
        <v>292</v>
      </c>
    </row>
    <row r="3721" spans="1:13" ht="12.9" customHeight="1" x14ac:dyDescent="0.2">
      <c r="A3721" s="11" t="str">
        <f t="shared" si="69"/>
        <v>WOLLONGONG2018</v>
      </c>
      <c r="B3721" s="93" t="s">
        <v>147</v>
      </c>
      <c r="C3721" s="88">
        <v>2018</v>
      </c>
      <c r="D3721" s="89"/>
      <c r="E3721" s="15">
        <v>416</v>
      </c>
      <c r="F3721" s="15">
        <v>419</v>
      </c>
      <c r="G3721" s="15">
        <v>835</v>
      </c>
      <c r="H3721" s="15">
        <v>0</v>
      </c>
      <c r="I3721" s="15">
        <v>0</v>
      </c>
      <c r="J3721" s="15">
        <v>0</v>
      </c>
      <c r="K3721" s="15">
        <v>416</v>
      </c>
      <c r="L3721" s="15">
        <v>419</v>
      </c>
      <c r="M3721" s="15">
        <v>835</v>
      </c>
    </row>
    <row r="3722" spans="1:13" ht="12.9" customHeight="1" x14ac:dyDescent="0.2">
      <c r="A3722" s="11" t="str">
        <f t="shared" si="69"/>
        <v>WOLLONGONG2019</v>
      </c>
      <c r="B3722" s="3" t="s">
        <v>147</v>
      </c>
      <c r="C3722" s="12">
        <v>2019</v>
      </c>
      <c r="D3722" s="89"/>
      <c r="E3722" s="13">
        <v>622</v>
      </c>
      <c r="F3722" s="13">
        <v>860</v>
      </c>
      <c r="G3722" s="13">
        <v>1482</v>
      </c>
      <c r="H3722" s="13">
        <v>0</v>
      </c>
      <c r="I3722" s="13">
        <v>0</v>
      </c>
      <c r="J3722" s="13">
        <v>0</v>
      </c>
      <c r="K3722" s="15">
        <v>622</v>
      </c>
      <c r="L3722" s="15">
        <v>860</v>
      </c>
      <c r="M3722" s="15">
        <v>1482</v>
      </c>
    </row>
    <row r="3723" spans="1:13" ht="12.9" customHeight="1" x14ac:dyDescent="0.2">
      <c r="A3723" s="11" t="str">
        <f t="shared" si="69"/>
        <v>WOLLONGONG2020</v>
      </c>
      <c r="B3723" s="95" t="s">
        <v>147</v>
      </c>
      <c r="C3723" s="88">
        <v>2020</v>
      </c>
      <c r="D3723" s="89"/>
      <c r="E3723" s="15">
        <v>287</v>
      </c>
      <c r="F3723" s="15">
        <v>275</v>
      </c>
      <c r="G3723" s="15">
        <v>562</v>
      </c>
      <c r="H3723" s="90">
        <v>0</v>
      </c>
      <c r="I3723" s="90">
        <v>0</v>
      </c>
      <c r="J3723" s="15">
        <v>0</v>
      </c>
      <c r="K3723" s="15">
        <v>287</v>
      </c>
      <c r="L3723" s="15">
        <v>275</v>
      </c>
      <c r="M3723" s="15">
        <v>562</v>
      </c>
    </row>
    <row r="3724" spans="1:13" ht="12.9" customHeight="1" x14ac:dyDescent="0.2">
      <c r="A3724" s="11" t="str">
        <f t="shared" si="69"/>
        <v>WOLLONGONG2021</v>
      </c>
      <c r="B3724" s="3" t="s">
        <v>147</v>
      </c>
      <c r="C3724" s="12">
        <v>2021</v>
      </c>
      <c r="E3724" s="13">
        <v>313</v>
      </c>
      <c r="F3724" s="13">
        <v>310</v>
      </c>
      <c r="G3724" s="13">
        <v>623</v>
      </c>
      <c r="H3724" s="13">
        <v>0</v>
      </c>
      <c r="I3724" s="13">
        <v>0</v>
      </c>
      <c r="J3724" s="13">
        <v>0</v>
      </c>
      <c r="K3724" s="15">
        <v>313</v>
      </c>
      <c r="L3724" s="15">
        <v>310</v>
      </c>
      <c r="M3724" s="15">
        <v>623</v>
      </c>
    </row>
    <row r="3725" spans="1:13" ht="12.9" customHeight="1" x14ac:dyDescent="0.2">
      <c r="A3725" s="11" t="str">
        <f t="shared" si="69"/>
        <v>WOLLONGONG2022</v>
      </c>
      <c r="B3725" s="3" t="s">
        <v>147</v>
      </c>
      <c r="C3725" s="12">
        <v>2022</v>
      </c>
      <c r="E3725" s="13">
        <v>472</v>
      </c>
      <c r="F3725" s="13">
        <v>468</v>
      </c>
      <c r="G3725" s="13">
        <v>940</v>
      </c>
      <c r="H3725" s="13">
        <v>0</v>
      </c>
      <c r="I3725" s="13">
        <v>0</v>
      </c>
      <c r="J3725" s="13">
        <v>0</v>
      </c>
      <c r="K3725" s="15">
        <v>472</v>
      </c>
      <c r="L3725" s="15">
        <v>468</v>
      </c>
      <c r="M3725" s="15">
        <v>940</v>
      </c>
    </row>
    <row r="3726" spans="1:13" ht="12.9" customHeight="1" x14ac:dyDescent="0.2">
      <c r="A3726" s="11" t="str">
        <f t="shared" si="69"/>
        <v>WOLLONGONG2023</v>
      </c>
      <c r="B3726" s="91" t="s">
        <v>147</v>
      </c>
      <c r="C3726" s="16">
        <v>2023</v>
      </c>
      <c r="D3726" s="89"/>
      <c r="E3726" s="92">
        <v>620</v>
      </c>
      <c r="F3726" s="92">
        <v>622</v>
      </c>
      <c r="G3726" s="92">
        <v>1242</v>
      </c>
      <c r="H3726" s="92">
        <v>0</v>
      </c>
      <c r="I3726" s="92">
        <v>0</v>
      </c>
      <c r="J3726" s="92">
        <v>0</v>
      </c>
      <c r="K3726" s="15">
        <v>620</v>
      </c>
      <c r="L3726" s="15">
        <v>622</v>
      </c>
      <c r="M3726" s="15">
        <v>1242</v>
      </c>
    </row>
    <row r="3727" spans="1:13" ht="12.9" customHeight="1" x14ac:dyDescent="0.2">
      <c r="A3727" s="11" t="str">
        <f t="shared" si="69"/>
        <v>WOLLONGONG2024</v>
      </c>
      <c r="B3727" s="91" t="s">
        <v>147</v>
      </c>
      <c r="C3727" s="16">
        <v>2024</v>
      </c>
      <c r="D3727" s="89"/>
      <c r="E3727" s="92">
        <v>513</v>
      </c>
      <c r="F3727" s="92">
        <v>505</v>
      </c>
      <c r="G3727" s="92">
        <v>1018</v>
      </c>
      <c r="H3727" s="92">
        <v>0</v>
      </c>
      <c r="I3727" s="92">
        <v>0</v>
      </c>
      <c r="J3727" s="92">
        <v>0</v>
      </c>
      <c r="K3727" s="15">
        <v>513</v>
      </c>
      <c r="L3727" s="15">
        <v>505</v>
      </c>
      <c r="M3727" s="15">
        <v>1018</v>
      </c>
    </row>
    <row r="3728" spans="1:13" ht="12.6" customHeight="1" x14ac:dyDescent="0.2">
      <c r="A3728" s="11"/>
      <c r="B3728" s="95"/>
      <c r="C3728" s="88"/>
      <c r="D3728" s="89"/>
      <c r="E3728" s="15"/>
      <c r="F3728" s="15"/>
      <c r="G3728" s="15"/>
      <c r="H3728" s="90"/>
      <c r="I3728" s="90"/>
      <c r="J3728" s="15"/>
      <c r="K3728" s="15"/>
      <c r="L3728" s="15"/>
      <c r="M3728" s="15"/>
    </row>
    <row r="3729" spans="1:13" ht="12.9" customHeight="1" x14ac:dyDescent="0.2">
      <c r="A3729" s="11"/>
      <c r="B3729" s="95"/>
      <c r="C3729" s="88"/>
      <c r="E3729" s="15"/>
      <c r="F3729" s="15"/>
      <c r="G3729" s="15"/>
      <c r="H3729" s="90"/>
      <c r="I3729" s="90"/>
      <c r="J3729" s="15"/>
      <c r="K3729" s="15"/>
      <c r="L3729" s="15"/>
      <c r="M3729" s="15"/>
    </row>
    <row r="3730" spans="1:13" ht="12.9" customHeight="1" x14ac:dyDescent="0.2">
      <c r="A3730" s="11"/>
      <c r="K3730" s="15"/>
      <c r="L3730" s="15"/>
      <c r="M3730" s="15"/>
    </row>
    <row r="3731" spans="1:13" ht="12.9" customHeight="1" x14ac:dyDescent="0.2">
      <c r="A3731" s="11"/>
      <c r="K3731" s="15"/>
      <c r="L3731" s="15"/>
      <c r="M3731" s="15"/>
    </row>
    <row r="3732" spans="1:13" ht="12.9" customHeight="1" x14ac:dyDescent="0.2">
      <c r="A3732" s="11"/>
      <c r="K3732" s="15"/>
      <c r="L3732" s="15"/>
      <c r="M3732" s="15"/>
    </row>
    <row r="3733" spans="1:13" ht="12.9" customHeight="1" x14ac:dyDescent="0.2">
      <c r="A3733" s="11"/>
      <c r="K3733" s="15"/>
      <c r="L3733" s="15"/>
      <c r="M3733" s="15"/>
    </row>
    <row r="3734" spans="1:13" ht="12.9" customHeight="1" x14ac:dyDescent="0.2">
      <c r="A3734" s="11"/>
      <c r="K3734" s="15"/>
      <c r="L3734" s="15"/>
      <c r="M3734" s="15"/>
    </row>
    <row r="3735" spans="1:13" ht="12.9" customHeight="1" x14ac:dyDescent="0.2">
      <c r="A3735" s="11"/>
      <c r="B3735" s="95"/>
      <c r="C3735" s="88"/>
      <c r="D3735" s="89"/>
      <c r="E3735" s="15"/>
      <c r="F3735" s="15"/>
      <c r="G3735" s="15"/>
      <c r="H3735" s="90"/>
      <c r="I3735" s="90"/>
      <c r="J3735" s="15"/>
      <c r="K3735" s="15"/>
      <c r="L3735" s="15"/>
      <c r="M3735" s="15"/>
    </row>
    <row r="3736" spans="1:13" ht="12.9" customHeight="1" x14ac:dyDescent="0.2">
      <c r="A3736" s="11"/>
      <c r="B3736" s="95"/>
      <c r="C3736" s="88"/>
      <c r="E3736" s="15"/>
      <c r="F3736" s="15"/>
      <c r="G3736" s="15"/>
      <c r="H3736" s="90"/>
      <c r="I3736" s="90"/>
      <c r="J3736" s="15"/>
      <c r="K3736" s="15"/>
      <c r="L3736" s="15"/>
      <c r="M3736" s="15"/>
    </row>
    <row r="3737" spans="1:13" ht="12.9" customHeight="1" x14ac:dyDescent="0.2">
      <c r="A3737" s="11"/>
      <c r="K3737" s="15"/>
      <c r="L3737" s="15"/>
      <c r="M3737" s="15"/>
    </row>
    <row r="3738" spans="1:13" ht="12.9" customHeight="1" x14ac:dyDescent="0.2">
      <c r="A3738" s="11"/>
      <c r="K3738" s="15"/>
      <c r="L3738" s="15"/>
      <c r="M3738" s="15"/>
    </row>
    <row r="3739" spans="1:13" ht="12.9" customHeight="1" x14ac:dyDescent="0.2">
      <c r="A3739" s="11"/>
      <c r="K3739" s="15"/>
      <c r="L3739" s="15"/>
      <c r="M3739" s="15"/>
    </row>
    <row r="3740" spans="1:13" ht="12.9" customHeight="1" x14ac:dyDescent="0.2">
      <c r="A3740" s="11"/>
      <c r="B3740" s="95"/>
      <c r="C3740" s="88"/>
      <c r="D3740" s="89"/>
      <c r="E3740" s="15"/>
      <c r="F3740" s="15"/>
      <c r="G3740" s="15"/>
      <c r="H3740" s="90"/>
      <c r="I3740" s="90"/>
      <c r="J3740" s="15"/>
      <c r="K3740" s="15"/>
      <c r="L3740" s="15"/>
      <c r="M3740" s="15"/>
    </row>
    <row r="3741" spans="1:13" ht="12.9" customHeight="1" x14ac:dyDescent="0.2">
      <c r="A3741" s="11"/>
      <c r="B3741" s="95"/>
      <c r="C3741" s="88"/>
      <c r="D3741" s="89"/>
      <c r="E3741" s="15"/>
      <c r="F3741" s="15"/>
      <c r="G3741" s="15"/>
      <c r="H3741" s="90"/>
      <c r="I3741" s="90"/>
      <c r="J3741" s="15"/>
      <c r="K3741" s="15"/>
      <c r="L3741" s="15"/>
      <c r="M3741" s="15"/>
    </row>
    <row r="3742" spans="1:13" ht="12.9" customHeight="1" x14ac:dyDescent="0.2">
      <c r="A3742" s="11"/>
      <c r="K3742" s="15"/>
      <c r="L3742" s="15"/>
      <c r="M3742" s="15"/>
    </row>
    <row r="3743" spans="1:13" ht="12.9" customHeight="1" x14ac:dyDescent="0.2">
      <c r="A3743" s="11"/>
      <c r="K3743" s="15"/>
      <c r="L3743" s="15"/>
      <c r="M3743" s="15"/>
    </row>
    <row r="3744" spans="1:13" ht="12.9" customHeight="1" x14ac:dyDescent="0.2">
      <c r="A3744" s="11"/>
      <c r="K3744" s="15"/>
      <c r="L3744" s="15"/>
      <c r="M3744" s="15"/>
    </row>
    <row r="3745" spans="1:13" ht="12.9" customHeight="1" x14ac:dyDescent="0.2">
      <c r="A3745" s="11"/>
      <c r="B3745" s="93"/>
      <c r="C3745" s="88"/>
      <c r="D3745" s="89"/>
      <c r="E3745" s="15"/>
      <c r="F3745" s="15"/>
      <c r="G3745" s="15"/>
      <c r="H3745" s="15"/>
      <c r="I3745" s="15"/>
      <c r="J3745" s="15"/>
      <c r="K3745" s="15"/>
      <c r="L3745" s="15"/>
      <c r="M3745" s="15"/>
    </row>
    <row r="3746" spans="1:13" ht="12.9" customHeight="1" x14ac:dyDescent="0.2">
      <c r="A3746" s="11"/>
      <c r="K3746" s="15"/>
      <c r="L3746" s="15"/>
      <c r="M3746" s="15"/>
    </row>
    <row r="3747" spans="1:13" ht="12.9" customHeight="1" x14ac:dyDescent="0.2">
      <c r="A3747" s="11"/>
      <c r="K3747" s="15"/>
      <c r="L3747" s="15"/>
      <c r="M3747" s="15"/>
    </row>
    <row r="3748" spans="1:13" ht="12.9" customHeight="1" x14ac:dyDescent="0.2">
      <c r="A3748" s="11"/>
      <c r="K3748" s="15"/>
      <c r="L3748" s="15"/>
      <c r="M3748" s="15"/>
    </row>
    <row r="3749" spans="1:13" ht="12.9" customHeight="1" x14ac:dyDescent="0.2">
      <c r="A3749" s="11"/>
      <c r="B3749" s="95"/>
      <c r="C3749" s="88"/>
      <c r="D3749" s="89"/>
      <c r="E3749" s="15"/>
      <c r="F3749" s="15"/>
      <c r="G3749" s="15"/>
      <c r="H3749" s="90"/>
      <c r="I3749" s="90"/>
      <c r="J3749" s="15"/>
      <c r="K3749" s="15"/>
      <c r="L3749" s="15"/>
      <c r="M3749" s="15"/>
    </row>
    <row r="3750" spans="1:13" ht="12.9" customHeight="1" x14ac:dyDescent="0.2">
      <c r="A3750" s="11"/>
      <c r="B3750" s="95"/>
      <c r="C3750" s="88"/>
      <c r="D3750" s="89"/>
      <c r="E3750" s="15"/>
      <c r="F3750" s="15"/>
      <c r="G3750" s="15"/>
      <c r="H3750" s="90"/>
      <c r="I3750" s="90"/>
      <c r="J3750" s="15"/>
      <c r="K3750" s="15"/>
      <c r="L3750" s="15"/>
      <c r="M3750" s="15"/>
    </row>
    <row r="3751" spans="1:13" ht="12.9" customHeight="1" x14ac:dyDescent="0.2">
      <c r="A3751" s="11"/>
      <c r="K3751" s="15"/>
      <c r="L3751" s="15"/>
      <c r="M3751" s="15"/>
    </row>
    <row r="3752" spans="1:13" ht="12.9" customHeight="1" x14ac:dyDescent="0.2">
      <c r="A3752" s="11"/>
      <c r="K3752" s="15"/>
      <c r="L3752" s="15"/>
      <c r="M3752" s="15"/>
    </row>
    <row r="3753" spans="1:13" ht="12.9" customHeight="1" x14ac:dyDescent="0.2">
      <c r="A3753" s="11"/>
      <c r="K3753" s="15"/>
      <c r="L3753" s="15"/>
      <c r="M3753" s="15"/>
    </row>
    <row r="3754" spans="1:13" ht="12.9" customHeight="1" x14ac:dyDescent="0.2">
      <c r="A3754" s="11"/>
      <c r="K3754" s="15"/>
      <c r="L3754" s="15"/>
      <c r="M3754" s="15"/>
    </row>
    <row r="3755" spans="1:13" ht="12.9" customHeight="1" x14ac:dyDescent="0.2">
      <c r="A3755" s="11"/>
      <c r="K3755" s="15"/>
      <c r="L3755" s="15"/>
      <c r="M3755" s="15"/>
    </row>
    <row r="3756" spans="1:13" ht="12.9" customHeight="1" x14ac:dyDescent="0.2">
      <c r="A3756" s="11"/>
      <c r="K3756" s="15"/>
      <c r="L3756" s="15"/>
      <c r="M3756" s="15"/>
    </row>
    <row r="3757" spans="1:13" ht="12.9" customHeight="1" x14ac:dyDescent="0.2">
      <c r="A3757" s="11"/>
      <c r="K3757" s="15"/>
      <c r="L3757" s="15"/>
      <c r="M3757" s="15"/>
    </row>
    <row r="3758" spans="1:13" ht="12.9" customHeight="1" x14ac:dyDescent="0.2">
      <c r="A3758" s="11"/>
      <c r="B3758" s="93"/>
      <c r="C3758" s="88"/>
      <c r="D3758" s="89"/>
      <c r="E3758" s="15"/>
      <c r="F3758" s="15"/>
      <c r="G3758" s="15"/>
      <c r="H3758" s="15"/>
      <c r="I3758" s="15"/>
      <c r="J3758" s="15"/>
      <c r="K3758" s="15"/>
      <c r="L3758" s="15"/>
      <c r="M3758" s="15"/>
    </row>
    <row r="3759" spans="1:13" ht="12.9" customHeight="1" x14ac:dyDescent="0.2">
      <c r="A3759" s="11"/>
      <c r="B3759" s="95"/>
      <c r="C3759" s="88"/>
      <c r="D3759" s="89"/>
      <c r="E3759" s="15"/>
      <c r="F3759" s="15"/>
      <c r="G3759" s="15"/>
      <c r="H3759" s="90"/>
      <c r="I3759" s="90"/>
      <c r="J3759" s="15"/>
      <c r="K3759" s="15"/>
      <c r="L3759" s="15"/>
      <c r="M3759" s="15"/>
    </row>
    <row r="3760" spans="1:13" ht="12.9" customHeight="1" x14ac:dyDescent="0.2">
      <c r="A3760" s="11"/>
      <c r="K3760" s="15"/>
      <c r="L3760" s="15"/>
      <c r="M3760" s="15"/>
    </row>
    <row r="3761" spans="1:13" ht="12.9" customHeight="1" x14ac:dyDescent="0.2">
      <c r="A3761" s="11"/>
      <c r="B3761" s="95"/>
      <c r="C3761" s="88"/>
      <c r="D3761" s="89"/>
      <c r="E3761" s="15"/>
      <c r="F3761" s="15"/>
      <c r="G3761" s="15"/>
      <c r="H3761" s="90"/>
      <c r="I3761" s="90"/>
      <c r="J3761" s="15"/>
      <c r="K3761" s="15"/>
      <c r="L3761" s="15"/>
      <c r="M3761" s="15"/>
    </row>
    <row r="3762" spans="1:13" ht="12.9" customHeight="1" x14ac:dyDescent="0.2">
      <c r="A3762" s="11"/>
      <c r="K3762" s="15"/>
      <c r="L3762" s="15"/>
      <c r="M3762" s="15"/>
    </row>
    <row r="3763" spans="1:13" ht="12.9" customHeight="1" x14ac:dyDescent="0.2">
      <c r="A3763" s="11"/>
      <c r="B3763" s="95"/>
      <c r="C3763" s="88"/>
      <c r="D3763" s="89"/>
      <c r="E3763" s="15"/>
      <c r="F3763" s="15"/>
      <c r="G3763" s="15"/>
      <c r="H3763" s="90"/>
      <c r="I3763" s="90"/>
      <c r="J3763" s="15"/>
      <c r="K3763" s="15"/>
      <c r="L3763" s="15"/>
      <c r="M3763" s="15"/>
    </row>
    <row r="3764" spans="1:13" ht="12.9" customHeight="1" x14ac:dyDescent="0.2">
      <c r="A3764" s="11"/>
      <c r="K3764" s="15"/>
      <c r="L3764" s="15"/>
      <c r="M3764" s="15"/>
    </row>
    <row r="3765" spans="1:13" ht="12.9" customHeight="1" x14ac:dyDescent="0.2">
      <c r="A3765" s="11"/>
      <c r="K3765" s="15"/>
      <c r="L3765" s="15"/>
      <c r="M3765" s="15"/>
    </row>
    <row r="3766" spans="1:13" ht="12.9" customHeight="1" x14ac:dyDescent="0.2">
      <c r="A3766" s="11"/>
      <c r="K3766" s="15"/>
      <c r="L3766" s="15"/>
      <c r="M3766" s="15"/>
    </row>
    <row r="3767" spans="1:13" ht="12.9" customHeight="1" x14ac:dyDescent="0.2">
      <c r="A3767" s="11"/>
      <c r="K3767" s="15"/>
      <c r="L3767" s="15"/>
      <c r="M3767" s="15"/>
    </row>
    <row r="3768" spans="1:13" ht="12.9" customHeight="1" x14ac:dyDescent="0.2">
      <c r="A3768" s="11"/>
      <c r="K3768" s="15"/>
      <c r="L3768" s="15"/>
      <c r="M3768" s="15"/>
    </row>
    <row r="3769" spans="1:13" ht="12.9" customHeight="1" x14ac:dyDescent="0.2">
      <c r="A3769" s="11"/>
      <c r="K3769" s="15"/>
      <c r="L3769" s="15"/>
      <c r="M3769" s="15"/>
    </row>
  </sheetData>
  <sortState ref="B48:J3769">
    <sortCondition ref="B48:B3769"/>
    <sortCondition ref="C48:C3769"/>
  </sortState>
  <dataConsolidate>
    <dataRefs count="1">
      <dataRef ref="C2645:P2696" sheet="Aircraft Movements"/>
    </dataRefs>
  </dataConsolidate>
  <mergeCells count="6">
    <mergeCell ref="K5:M5"/>
    <mergeCell ref="E6:G6"/>
    <mergeCell ref="H6:J6"/>
    <mergeCell ref="K6:M6"/>
    <mergeCell ref="E5:G5"/>
    <mergeCell ref="H5:J5"/>
  </mergeCells>
  <conditionalFormatting sqref="D66:D1757">
    <cfRule type="containsText" dxfId="0" priority="5" stopIfTrue="1" operator="containsText" text="XX">
      <formula>NOT(ISERROR(SEARCH("XX",D66)))</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outlinePr summaryBelow="0" summaryRight="0"/>
  </sheetPr>
  <dimension ref="A1:J725"/>
  <sheetViews>
    <sheetView showGridLines="0" zoomScaleNormal="100" workbookViewId="0">
      <pane ySplit="7" topLeftCell="A8" activePane="bottomLeft" state="frozen"/>
      <selection pane="bottomLeft"/>
    </sheetView>
  </sheetViews>
  <sheetFormatPr defaultColWidth="9.109375" defaultRowHeight="10.199999999999999" x14ac:dyDescent="0.2"/>
  <cols>
    <col min="1" max="1" width="23.88671875" style="3" customWidth="1"/>
    <col min="2" max="2" width="10" style="12" customWidth="1"/>
    <col min="3" max="4" width="10" style="13" customWidth="1"/>
    <col min="5" max="5" width="9.109375" style="13" bestFit="1" customWidth="1"/>
    <col min="6" max="7" width="9.109375" style="13"/>
    <col min="8" max="8" width="8.33203125" style="13" bestFit="1" customWidth="1"/>
    <col min="9" max="11" width="9.109375" style="3"/>
    <col min="12" max="12" width="11.5546875" style="3" customWidth="1"/>
    <col min="13" max="16384" width="9.109375" style="3"/>
  </cols>
  <sheetData>
    <row r="1" spans="1:8" ht="12.6" x14ac:dyDescent="0.25">
      <c r="A1" s="105" t="str">
        <f>'Airport Passengers'!B1</f>
        <v>REPORT PERIOD: 1985 to 2024</v>
      </c>
      <c r="B1" s="78"/>
      <c r="D1"/>
      <c r="E1"/>
      <c r="F1"/>
      <c r="G1"/>
      <c r="H1"/>
    </row>
    <row r="2" spans="1:8" x14ac:dyDescent="0.2">
      <c r="A2" s="105" t="s">
        <v>74</v>
      </c>
      <c r="B2" s="78"/>
    </row>
    <row r="3" spans="1:8" ht="15.75" customHeight="1" x14ac:dyDescent="0.25">
      <c r="A3" s="106" t="s">
        <v>83</v>
      </c>
      <c r="B3" s="83"/>
      <c r="E3"/>
      <c r="F3"/>
      <c r="G3"/>
    </row>
    <row r="4" spans="1:8" ht="10.8" thickBot="1" x14ac:dyDescent="0.25">
      <c r="B4" s="83"/>
    </row>
    <row r="5" spans="1:8" x14ac:dyDescent="0.2">
      <c r="A5" s="81"/>
      <c r="B5" s="82"/>
      <c r="C5" s="130" t="s">
        <v>84</v>
      </c>
      <c r="D5" s="130"/>
      <c r="E5" s="130"/>
      <c r="F5" s="130" t="s">
        <v>95</v>
      </c>
      <c r="G5" s="130"/>
      <c r="H5" s="130"/>
    </row>
    <row r="6" spans="1:8" ht="10.8" thickBot="1" x14ac:dyDescent="0.25">
      <c r="A6" s="79"/>
      <c r="B6" s="78"/>
      <c r="C6" s="131" t="s">
        <v>1</v>
      </c>
      <c r="D6" s="131"/>
      <c r="E6" s="131"/>
      <c r="F6" s="131" t="s">
        <v>1</v>
      </c>
      <c r="G6" s="131"/>
      <c r="H6" s="131"/>
    </row>
    <row r="7" spans="1:8" ht="18" customHeight="1" thickBot="1" x14ac:dyDescent="0.25">
      <c r="A7" s="30" t="s">
        <v>77</v>
      </c>
      <c r="B7" s="31" t="s">
        <v>0</v>
      </c>
      <c r="C7" s="86" t="s">
        <v>78</v>
      </c>
      <c r="D7" s="86" t="s">
        <v>79</v>
      </c>
      <c r="E7" s="86" t="s">
        <v>80</v>
      </c>
      <c r="F7" s="86" t="s">
        <v>78</v>
      </c>
      <c r="G7" s="86" t="s">
        <v>79</v>
      </c>
      <c r="H7" s="86" t="s">
        <v>80</v>
      </c>
    </row>
    <row r="8" spans="1:8" s="93" customFormat="1" ht="12.75" customHeight="1" x14ac:dyDescent="0.2">
      <c r="A8" s="98" t="s">
        <v>72</v>
      </c>
      <c r="B8" s="110">
        <v>1985</v>
      </c>
      <c r="C8" s="15">
        <v>118478.14599999999</v>
      </c>
      <c r="D8" s="15">
        <v>112523.37099999998</v>
      </c>
      <c r="E8" s="15">
        <v>231001.51699999999</v>
      </c>
      <c r="F8" s="15">
        <v>1191.1199999999999</v>
      </c>
      <c r="G8" s="15">
        <v>3342.7449999999999</v>
      </c>
      <c r="H8" s="15">
        <v>4533.8649999999998</v>
      </c>
    </row>
    <row r="9" spans="1:8" s="93" customFormat="1" ht="12.75" customHeight="1" x14ac:dyDescent="0.2">
      <c r="A9" s="98" t="s">
        <v>72</v>
      </c>
      <c r="B9" s="110">
        <v>1986</v>
      </c>
      <c r="C9" s="15">
        <v>106913.50200000001</v>
      </c>
      <c r="D9" s="15">
        <v>141825.15600000002</v>
      </c>
      <c r="E9" s="15">
        <v>248738.65800000002</v>
      </c>
      <c r="F9" s="15">
        <v>1161.627</v>
      </c>
      <c r="G9" s="15">
        <v>3789.1929999999998</v>
      </c>
      <c r="H9" s="15">
        <v>4950.82</v>
      </c>
    </row>
    <row r="10" spans="1:8" s="93" customFormat="1" ht="12.75" customHeight="1" x14ac:dyDescent="0.2">
      <c r="A10" s="98" t="s">
        <v>72</v>
      </c>
      <c r="B10" s="110">
        <v>1987</v>
      </c>
      <c r="C10" s="15">
        <v>120715.62299999999</v>
      </c>
      <c r="D10" s="15">
        <v>167215.12600000002</v>
      </c>
      <c r="E10" s="15">
        <v>287930.74900000007</v>
      </c>
      <c r="F10" s="15">
        <v>1505.07</v>
      </c>
      <c r="G10" s="15">
        <v>4474.1620000000003</v>
      </c>
      <c r="H10" s="15">
        <v>5979.232</v>
      </c>
    </row>
    <row r="11" spans="1:8" s="93" customFormat="1" ht="12.75" customHeight="1" x14ac:dyDescent="0.2">
      <c r="A11" s="98" t="s">
        <v>72</v>
      </c>
      <c r="B11" s="110">
        <v>1988</v>
      </c>
      <c r="C11" s="15">
        <v>145316.31899999999</v>
      </c>
      <c r="D11" s="15">
        <v>163567.33199999997</v>
      </c>
      <c r="E11" s="15">
        <v>308883.65099999995</v>
      </c>
      <c r="F11" s="15">
        <v>5382.005000000001</v>
      </c>
      <c r="G11" s="15">
        <v>5954.8010000000004</v>
      </c>
      <c r="H11" s="15">
        <v>11336.805999999999</v>
      </c>
    </row>
    <row r="12" spans="1:8" s="93" customFormat="1" ht="12.75" customHeight="1" x14ac:dyDescent="0.2">
      <c r="A12" s="98" t="s">
        <v>72</v>
      </c>
      <c r="B12" s="110">
        <v>1989</v>
      </c>
      <c r="C12" s="15">
        <v>179555.71400000001</v>
      </c>
      <c r="D12" s="15">
        <v>168283.65799999997</v>
      </c>
      <c r="E12" s="15">
        <v>347839.37200000003</v>
      </c>
      <c r="F12" s="15">
        <v>8726.375</v>
      </c>
      <c r="G12" s="15">
        <v>6731.8329999999996</v>
      </c>
      <c r="H12" s="15">
        <v>15458.208000000001</v>
      </c>
    </row>
    <row r="13" spans="1:8" s="93" customFormat="1" ht="12.75" customHeight="1" x14ac:dyDescent="0.2">
      <c r="A13" s="98" t="s">
        <v>72</v>
      </c>
      <c r="B13" s="110">
        <v>1990</v>
      </c>
      <c r="C13" s="15">
        <v>174933.07600000003</v>
      </c>
      <c r="D13" s="15">
        <v>182105.98799999998</v>
      </c>
      <c r="E13" s="15">
        <v>357039.06399999995</v>
      </c>
      <c r="F13" s="15">
        <v>9799.44</v>
      </c>
      <c r="G13" s="15">
        <v>6966.35</v>
      </c>
      <c r="H13" s="15">
        <v>16765.79</v>
      </c>
    </row>
    <row r="14" spans="1:8" s="93" customFormat="1" ht="12.75" customHeight="1" x14ac:dyDescent="0.2">
      <c r="A14" s="98" t="s">
        <v>72</v>
      </c>
      <c r="B14" s="110">
        <v>1991</v>
      </c>
      <c r="C14" s="15">
        <v>171628.08</v>
      </c>
      <c r="D14" s="15">
        <v>188074.446</v>
      </c>
      <c r="E14" s="15">
        <v>359702.52599999995</v>
      </c>
      <c r="F14" s="15">
        <v>9861.3230000000003</v>
      </c>
      <c r="G14" s="15">
        <v>7028.2109999999993</v>
      </c>
      <c r="H14" s="15">
        <v>16889.534</v>
      </c>
    </row>
    <row r="15" spans="1:8" s="93" customFormat="1" ht="12.75" customHeight="1" x14ac:dyDescent="0.2">
      <c r="A15" s="98" t="s">
        <v>72</v>
      </c>
      <c r="B15" s="110">
        <v>1992</v>
      </c>
      <c r="C15" s="15">
        <v>186343.28800000003</v>
      </c>
      <c r="D15" s="15">
        <v>219704.25299999997</v>
      </c>
      <c r="E15" s="15">
        <v>406047.54099999997</v>
      </c>
      <c r="F15" s="15">
        <v>9937.31</v>
      </c>
      <c r="G15" s="15">
        <v>7197.5810000000001</v>
      </c>
      <c r="H15" s="15">
        <v>17134.891</v>
      </c>
    </row>
    <row r="16" spans="1:8" s="93" customFormat="1" ht="12.75" customHeight="1" x14ac:dyDescent="0.2">
      <c r="A16" s="98" t="s">
        <v>72</v>
      </c>
      <c r="B16" s="110">
        <v>1993</v>
      </c>
      <c r="C16" s="15">
        <v>197719.24000000002</v>
      </c>
      <c r="D16" s="15">
        <v>257016.995</v>
      </c>
      <c r="E16" s="15">
        <v>454736.23499999993</v>
      </c>
      <c r="F16" s="15">
        <v>10270.924999999999</v>
      </c>
      <c r="G16" s="15">
        <v>7798.5749999999989</v>
      </c>
      <c r="H16" s="15">
        <v>18069.500000000004</v>
      </c>
    </row>
    <row r="17" spans="1:8" s="93" customFormat="1" ht="12.75" customHeight="1" x14ac:dyDescent="0.2">
      <c r="A17" s="98" t="s">
        <v>72</v>
      </c>
      <c r="B17" s="110">
        <v>1994</v>
      </c>
      <c r="C17" s="15">
        <v>240976.30799999999</v>
      </c>
      <c r="D17" s="15">
        <v>279622.158</v>
      </c>
      <c r="E17" s="15">
        <v>520598.46600000001</v>
      </c>
      <c r="F17" s="15">
        <v>10452.561000000002</v>
      </c>
      <c r="G17" s="15">
        <v>7908.7489999999998</v>
      </c>
      <c r="H17" s="15">
        <v>18361.309999999994</v>
      </c>
    </row>
    <row r="18" spans="1:8" s="93" customFormat="1" ht="12.75" customHeight="1" x14ac:dyDescent="0.2">
      <c r="A18" s="98" t="s">
        <v>72</v>
      </c>
      <c r="B18" s="110">
        <v>1995</v>
      </c>
      <c r="C18" s="15">
        <v>247680.783</v>
      </c>
      <c r="D18" s="15">
        <v>301244.06899999996</v>
      </c>
      <c r="E18" s="15">
        <v>548924.85199999996</v>
      </c>
      <c r="F18" s="15">
        <v>10895.035000000002</v>
      </c>
      <c r="G18" s="15">
        <v>8224.4079999999994</v>
      </c>
      <c r="H18" s="15">
        <v>19119.442999999999</v>
      </c>
    </row>
    <row r="19" spans="1:8" s="93" customFormat="1" ht="12.75" customHeight="1" x14ac:dyDescent="0.2">
      <c r="A19" s="98" t="s">
        <v>72</v>
      </c>
      <c r="B19" s="110">
        <v>1996</v>
      </c>
      <c r="C19" s="15">
        <v>265490.27399999998</v>
      </c>
      <c r="D19" s="15">
        <v>317332.52900000004</v>
      </c>
      <c r="E19" s="15">
        <v>582822.80299999996</v>
      </c>
      <c r="F19" s="15">
        <v>11820.998</v>
      </c>
      <c r="G19" s="15">
        <v>8420.6890000000003</v>
      </c>
      <c r="H19" s="15">
        <v>20241.686999999998</v>
      </c>
    </row>
    <row r="20" spans="1:8" s="93" customFormat="1" ht="12.75" customHeight="1" x14ac:dyDescent="0.2">
      <c r="A20" s="98" t="s">
        <v>72</v>
      </c>
      <c r="B20" s="110">
        <v>1997</v>
      </c>
      <c r="C20" s="15">
        <v>302763.96999999997</v>
      </c>
      <c r="D20" s="15">
        <v>344082.29499999998</v>
      </c>
      <c r="E20" s="15">
        <v>646846.2649999999</v>
      </c>
      <c r="F20" s="15">
        <v>13399.994000000001</v>
      </c>
      <c r="G20" s="15">
        <v>8587.4369999999999</v>
      </c>
      <c r="H20" s="15">
        <v>21987.431</v>
      </c>
    </row>
    <row r="21" spans="1:8" s="93" customFormat="1" ht="12.75" customHeight="1" x14ac:dyDescent="0.2">
      <c r="A21" s="98" t="s">
        <v>72</v>
      </c>
      <c r="B21" s="110">
        <v>1998</v>
      </c>
      <c r="C21" s="15">
        <v>302642.52499999997</v>
      </c>
      <c r="D21" s="15">
        <v>329265.37700000004</v>
      </c>
      <c r="E21" s="15">
        <v>631907.902</v>
      </c>
      <c r="F21" s="15">
        <v>13698.463</v>
      </c>
      <c r="G21" s="15">
        <v>9740.4000000000015</v>
      </c>
      <c r="H21" s="15">
        <v>23438.863000000001</v>
      </c>
    </row>
    <row r="22" spans="1:8" s="93" customFormat="1" ht="12.75" customHeight="1" x14ac:dyDescent="0.2">
      <c r="A22" s="98" t="s">
        <v>72</v>
      </c>
      <c r="B22" s="110">
        <v>1999</v>
      </c>
      <c r="C22" s="15">
        <v>335267.70499999996</v>
      </c>
      <c r="D22" s="15">
        <v>346247.32699999999</v>
      </c>
      <c r="E22" s="15">
        <v>681515.03200000001</v>
      </c>
      <c r="F22" s="15">
        <v>14157.484</v>
      </c>
      <c r="G22" s="15">
        <v>11159.689</v>
      </c>
      <c r="H22" s="15">
        <v>25317.173000000003</v>
      </c>
    </row>
    <row r="23" spans="1:8" s="93" customFormat="1" ht="12.75" customHeight="1" x14ac:dyDescent="0.2">
      <c r="A23" s="98" t="s">
        <v>72</v>
      </c>
      <c r="B23" s="110">
        <v>2000</v>
      </c>
      <c r="C23" s="15">
        <v>332095.435</v>
      </c>
      <c r="D23" s="15">
        <v>347914.69299999997</v>
      </c>
      <c r="E23" s="15">
        <v>680010.12800000003</v>
      </c>
      <c r="F23" s="15">
        <v>15542.448</v>
      </c>
      <c r="G23" s="15">
        <v>13431.792000000001</v>
      </c>
      <c r="H23" s="15">
        <v>28974.239999999998</v>
      </c>
    </row>
    <row r="24" spans="1:8" s="93" customFormat="1" ht="12.75" customHeight="1" x14ac:dyDescent="0.2">
      <c r="A24" s="98" t="s">
        <v>72</v>
      </c>
      <c r="B24" s="110">
        <v>2001</v>
      </c>
      <c r="C24" s="15">
        <v>289660.83100000001</v>
      </c>
      <c r="D24" s="15">
        <v>350460.55699999997</v>
      </c>
      <c r="E24" s="15">
        <v>640121.38800000004</v>
      </c>
      <c r="F24" s="15">
        <v>14826.243999999999</v>
      </c>
      <c r="G24" s="15">
        <v>13940.021999999997</v>
      </c>
      <c r="H24" s="15">
        <v>28766.266</v>
      </c>
    </row>
    <row r="25" spans="1:8" s="93" customFormat="1" ht="12.75" customHeight="1" x14ac:dyDescent="0.2">
      <c r="A25" s="98" t="s">
        <v>72</v>
      </c>
      <c r="B25" s="110">
        <v>2002</v>
      </c>
      <c r="C25" s="15">
        <v>305094.83600000001</v>
      </c>
      <c r="D25" s="15">
        <v>340830.80099999998</v>
      </c>
      <c r="E25" s="15">
        <v>645925.63699999999</v>
      </c>
      <c r="F25" s="15">
        <v>14088.242</v>
      </c>
      <c r="G25" s="15">
        <v>14681.273000000001</v>
      </c>
      <c r="H25" s="15">
        <v>28769.514999999999</v>
      </c>
    </row>
    <row r="26" spans="1:8" s="93" customFormat="1" ht="12.75" customHeight="1" x14ac:dyDescent="0.2">
      <c r="A26" s="98" t="s">
        <v>72</v>
      </c>
      <c r="B26" s="110">
        <v>2003</v>
      </c>
      <c r="C26" s="15">
        <v>313618.90000000002</v>
      </c>
      <c r="D26" s="15">
        <v>297591.54700000002</v>
      </c>
      <c r="E26" s="15">
        <v>611210.44699999993</v>
      </c>
      <c r="F26" s="15">
        <v>14091.687000000002</v>
      </c>
      <c r="G26" s="15">
        <v>13931.547</v>
      </c>
      <c r="H26" s="15">
        <v>28023.234000000004</v>
      </c>
    </row>
    <row r="27" spans="1:8" s="93" customFormat="1" ht="12.75" customHeight="1" x14ac:dyDescent="0.2">
      <c r="A27" s="98" t="s">
        <v>72</v>
      </c>
      <c r="B27" s="110">
        <v>2004</v>
      </c>
      <c r="C27" s="15">
        <v>383422.75800000003</v>
      </c>
      <c r="D27" s="15">
        <v>293070.41899999999</v>
      </c>
      <c r="E27" s="15">
        <v>676493.17700000003</v>
      </c>
      <c r="F27" s="15">
        <v>15334.063</v>
      </c>
      <c r="G27" s="15">
        <v>13364.335999999999</v>
      </c>
      <c r="H27" s="15">
        <v>28698.399000000001</v>
      </c>
    </row>
    <row r="28" spans="1:8" s="93" customFormat="1" ht="12.75" customHeight="1" x14ac:dyDescent="0.2">
      <c r="A28" s="98" t="s">
        <v>72</v>
      </c>
      <c r="B28" s="110">
        <v>2005</v>
      </c>
      <c r="C28" s="15">
        <v>414430.84600000002</v>
      </c>
      <c r="D28" s="15">
        <v>294237.52299999999</v>
      </c>
      <c r="E28" s="15">
        <v>708668.36899999995</v>
      </c>
      <c r="F28" s="15">
        <v>17637.538</v>
      </c>
      <c r="G28" s="15">
        <v>13361.888999999999</v>
      </c>
      <c r="H28" s="15">
        <v>30999.427</v>
      </c>
    </row>
    <row r="29" spans="1:8" s="93" customFormat="1" ht="12.75" customHeight="1" x14ac:dyDescent="0.2">
      <c r="A29" s="98" t="s">
        <v>72</v>
      </c>
      <c r="B29" s="110">
        <v>2006</v>
      </c>
      <c r="C29" s="15">
        <v>440678.12599999999</v>
      </c>
      <c r="D29" s="15">
        <v>306049.74400000001</v>
      </c>
      <c r="E29" s="15">
        <v>746727.86999999988</v>
      </c>
      <c r="F29" s="15">
        <v>18615.899000000001</v>
      </c>
      <c r="G29" s="15">
        <v>13414.609</v>
      </c>
      <c r="H29" s="15">
        <v>32030.508000000002</v>
      </c>
    </row>
    <row r="30" spans="1:8" s="93" customFormat="1" ht="12.75" customHeight="1" x14ac:dyDescent="0.2">
      <c r="A30" s="99" t="s">
        <v>72</v>
      </c>
      <c r="B30" s="110">
        <v>2007</v>
      </c>
      <c r="C30" s="15">
        <v>452850.451</v>
      </c>
      <c r="D30" s="15">
        <v>308997.62200000003</v>
      </c>
      <c r="E30" s="15">
        <v>761848.07299999997</v>
      </c>
      <c r="F30" s="15">
        <v>23028.67</v>
      </c>
      <c r="G30" s="15">
        <v>13259.618999999999</v>
      </c>
      <c r="H30" s="15">
        <v>36288.288999999997</v>
      </c>
    </row>
    <row r="31" spans="1:8" s="93" customFormat="1" ht="12.75" customHeight="1" x14ac:dyDescent="0.2">
      <c r="A31" s="99" t="s">
        <v>72</v>
      </c>
      <c r="B31" s="110">
        <v>2008</v>
      </c>
      <c r="C31" s="15">
        <v>451321.245</v>
      </c>
      <c r="D31" s="15">
        <v>304152.38</v>
      </c>
      <c r="E31" s="15">
        <v>755473.62500000012</v>
      </c>
      <c r="F31" s="15">
        <v>26059.379000000001</v>
      </c>
      <c r="G31" s="15">
        <v>12986.335999999999</v>
      </c>
      <c r="H31" s="15">
        <v>39045.714999999997</v>
      </c>
    </row>
    <row r="32" spans="1:8" s="93" customFormat="1" ht="12.75" customHeight="1" x14ac:dyDescent="0.2">
      <c r="A32" s="99" t="s">
        <v>72</v>
      </c>
      <c r="B32" s="110">
        <v>2009</v>
      </c>
      <c r="C32" s="15">
        <v>405209.79799999995</v>
      </c>
      <c r="D32" s="15">
        <v>309145.97899999999</v>
      </c>
      <c r="E32" s="15">
        <v>714355.777</v>
      </c>
      <c r="F32" s="15">
        <v>24116.245999999999</v>
      </c>
      <c r="G32" s="15">
        <v>12318.402999999998</v>
      </c>
      <c r="H32" s="15">
        <v>36434.648999999998</v>
      </c>
    </row>
    <row r="33" spans="1:8" s="93" customFormat="1" ht="12.75" customHeight="1" x14ac:dyDescent="0.2">
      <c r="A33" s="99" t="s">
        <v>72</v>
      </c>
      <c r="B33" s="110">
        <v>2010</v>
      </c>
      <c r="C33" s="15">
        <v>492036.48200000002</v>
      </c>
      <c r="D33" s="15">
        <v>314365.20900000003</v>
      </c>
      <c r="E33" s="15">
        <v>806401.69099999999</v>
      </c>
      <c r="F33" s="15">
        <v>28327.449999999997</v>
      </c>
      <c r="G33" s="15">
        <v>11379.398000000001</v>
      </c>
      <c r="H33" s="15">
        <v>39706.847999999998</v>
      </c>
    </row>
    <row r="34" spans="1:8" s="93" customFormat="1" ht="12.75" customHeight="1" x14ac:dyDescent="0.2">
      <c r="A34" s="99" t="s">
        <v>72</v>
      </c>
      <c r="B34" s="110">
        <v>2011</v>
      </c>
      <c r="C34" s="15">
        <v>521482.55200000003</v>
      </c>
      <c r="D34" s="15">
        <v>316989.18099999998</v>
      </c>
      <c r="E34" s="15">
        <v>838471.73299999989</v>
      </c>
      <c r="F34" s="15">
        <v>32835.587</v>
      </c>
      <c r="G34" s="15">
        <v>10990.793</v>
      </c>
      <c r="H34" s="15">
        <v>43826.380000000005</v>
      </c>
    </row>
    <row r="35" spans="1:8" s="93" customFormat="1" ht="12.75" customHeight="1" x14ac:dyDescent="0.2">
      <c r="A35" s="99" t="s">
        <v>72</v>
      </c>
      <c r="B35" s="110">
        <v>2012</v>
      </c>
      <c r="C35" s="15">
        <v>541205.39599999995</v>
      </c>
      <c r="D35" s="15">
        <v>328899.89899999998</v>
      </c>
      <c r="E35" s="15">
        <v>870105.29499999993</v>
      </c>
      <c r="F35" s="15">
        <v>32435.254000000001</v>
      </c>
      <c r="G35" s="15">
        <v>10720.753000000001</v>
      </c>
      <c r="H35" s="15">
        <v>43156.006999999998</v>
      </c>
    </row>
    <row r="36" spans="1:8" s="93" customFormat="1" ht="12.75" customHeight="1" x14ac:dyDescent="0.2">
      <c r="A36" s="99" t="s">
        <v>72</v>
      </c>
      <c r="B36" s="110">
        <v>2013</v>
      </c>
      <c r="C36" s="15">
        <v>524641.60899999994</v>
      </c>
      <c r="D36" s="15">
        <v>354153.29099999997</v>
      </c>
      <c r="E36" s="15">
        <v>878794.89999999991</v>
      </c>
      <c r="F36" s="15">
        <v>30437.390000000003</v>
      </c>
      <c r="G36" s="15">
        <v>10178.18</v>
      </c>
      <c r="H36" s="15">
        <v>40615.57</v>
      </c>
    </row>
    <row r="37" spans="1:8" s="93" customFormat="1" ht="12.75" customHeight="1" x14ac:dyDescent="0.2">
      <c r="A37" s="99" t="s">
        <v>72</v>
      </c>
      <c r="B37" s="110">
        <v>2014</v>
      </c>
      <c r="C37" s="15">
        <v>515061.44100000005</v>
      </c>
      <c r="D37" s="15">
        <v>383721.93099999998</v>
      </c>
      <c r="E37" s="15">
        <v>898783.37199999997</v>
      </c>
      <c r="F37" s="15">
        <v>30346.675999999999</v>
      </c>
      <c r="G37" s="15">
        <v>11103.376</v>
      </c>
      <c r="H37" s="15">
        <v>41450.052000000003</v>
      </c>
    </row>
    <row r="38" spans="1:8" s="93" customFormat="1" ht="12.75" customHeight="1" x14ac:dyDescent="0.2">
      <c r="A38" s="99" t="s">
        <v>72</v>
      </c>
      <c r="B38" s="110">
        <v>2015</v>
      </c>
      <c r="C38" s="15">
        <v>506111.87000000011</v>
      </c>
      <c r="D38" s="15">
        <v>472735.842</v>
      </c>
      <c r="E38" s="15">
        <v>978847.71200000006</v>
      </c>
      <c r="F38" s="15">
        <v>26488.773999999998</v>
      </c>
      <c r="G38" s="15">
        <v>10872.434999999999</v>
      </c>
      <c r="H38" s="15">
        <v>37361.208999999995</v>
      </c>
    </row>
    <row r="39" spans="1:8" s="93" customFormat="1" ht="12.75" customHeight="1" x14ac:dyDescent="0.2">
      <c r="A39" s="99" t="s">
        <v>72</v>
      </c>
      <c r="B39" s="110">
        <v>2016</v>
      </c>
      <c r="C39" s="15">
        <v>502707.73700000002</v>
      </c>
      <c r="D39" s="15">
        <v>514057.53700000001</v>
      </c>
      <c r="E39" s="15">
        <v>1016765.274</v>
      </c>
      <c r="F39" s="15">
        <v>26106.447</v>
      </c>
      <c r="G39" s="15">
        <v>10528.358</v>
      </c>
      <c r="H39" s="15">
        <v>36634.805</v>
      </c>
    </row>
    <row r="40" spans="1:8" s="93" customFormat="1" ht="12.75" customHeight="1" x14ac:dyDescent="0.2">
      <c r="A40" s="99" t="s">
        <v>72</v>
      </c>
      <c r="B40" s="110">
        <v>2017</v>
      </c>
      <c r="C40" s="15">
        <v>563392.41000000015</v>
      </c>
      <c r="D40" s="15">
        <v>544340.02100000007</v>
      </c>
      <c r="E40" s="15">
        <v>1107732.4309999996</v>
      </c>
      <c r="F40" s="15">
        <v>27115.538999999997</v>
      </c>
      <c r="G40" s="15">
        <v>10651.707</v>
      </c>
      <c r="H40" s="15">
        <v>37767.245999999999</v>
      </c>
    </row>
    <row r="41" spans="1:8" s="93" customFormat="1" ht="12.75" customHeight="1" x14ac:dyDescent="0.2">
      <c r="A41" s="99" t="s">
        <v>72</v>
      </c>
      <c r="B41" s="110">
        <v>2018</v>
      </c>
      <c r="C41" s="15">
        <v>586713.53700000013</v>
      </c>
      <c r="D41" s="15">
        <v>583486.66899999999</v>
      </c>
      <c r="E41" s="15">
        <v>1170200.206</v>
      </c>
      <c r="F41" s="15">
        <v>26063.161</v>
      </c>
      <c r="G41" s="15">
        <v>11364.56</v>
      </c>
      <c r="H41" s="15">
        <v>37427.721000000005</v>
      </c>
    </row>
    <row r="42" spans="1:8" s="93" customFormat="1" ht="12.75" customHeight="1" x14ac:dyDescent="0.2">
      <c r="A42" s="99" t="s">
        <v>72</v>
      </c>
      <c r="B42" s="110">
        <v>2019</v>
      </c>
      <c r="C42" s="15">
        <v>537329.91200000013</v>
      </c>
      <c r="D42" s="15">
        <v>565454.93900000001</v>
      </c>
      <c r="E42" s="15">
        <v>1102784.851</v>
      </c>
      <c r="F42" s="15">
        <v>26180.546999999999</v>
      </c>
      <c r="G42" s="15">
        <v>12805.305</v>
      </c>
      <c r="H42" s="15">
        <v>38985.851999999999</v>
      </c>
    </row>
    <row r="43" spans="1:8" s="93" customFormat="1" ht="12.75" customHeight="1" x14ac:dyDescent="0.2">
      <c r="A43" s="99" t="s">
        <v>72</v>
      </c>
      <c r="B43" s="110">
        <v>2020</v>
      </c>
      <c r="C43" s="15">
        <v>461292.06599999999</v>
      </c>
      <c r="D43" s="15">
        <v>433324.85699999996</v>
      </c>
      <c r="E43" s="15">
        <v>894616.92299999995</v>
      </c>
      <c r="F43" s="15">
        <v>15811.071</v>
      </c>
      <c r="G43" s="15">
        <v>9876.1219999999994</v>
      </c>
      <c r="H43" s="15">
        <v>25687.192999999999</v>
      </c>
    </row>
    <row r="44" spans="1:8" s="93" customFormat="1" ht="12.75" customHeight="1" x14ac:dyDescent="0.2">
      <c r="A44" s="99" t="s">
        <v>72</v>
      </c>
      <c r="B44" s="110">
        <v>2021</v>
      </c>
      <c r="C44" s="15">
        <v>527301.92999999993</v>
      </c>
      <c r="D44" s="15">
        <v>418953.14199999999</v>
      </c>
      <c r="E44" s="15">
        <v>946255.07200000004</v>
      </c>
      <c r="F44" s="15">
        <v>12283.529</v>
      </c>
      <c r="G44" s="15">
        <v>9677.262999999999</v>
      </c>
      <c r="H44" s="15">
        <v>21960.792000000001</v>
      </c>
    </row>
    <row r="45" spans="1:8" s="93" customFormat="1" ht="12.75" customHeight="1" x14ac:dyDescent="0.2">
      <c r="A45" s="99" t="s">
        <v>72</v>
      </c>
      <c r="B45" s="110">
        <v>2022</v>
      </c>
      <c r="C45" s="15">
        <v>529834.76800000004</v>
      </c>
      <c r="D45" s="15">
        <v>386380.94500000001</v>
      </c>
      <c r="E45" s="15">
        <v>916215.71300000011</v>
      </c>
      <c r="F45" s="15">
        <v>10960.047</v>
      </c>
      <c r="G45" s="15">
        <v>10638.434999999999</v>
      </c>
      <c r="H45" s="15">
        <v>21598.482</v>
      </c>
    </row>
    <row r="46" spans="1:8" s="93" customFormat="1" ht="12.75" customHeight="1" x14ac:dyDescent="0.2">
      <c r="A46" s="99" t="s">
        <v>72</v>
      </c>
      <c r="B46" s="110">
        <v>2023</v>
      </c>
      <c r="C46" s="15">
        <v>515143.06599999999</v>
      </c>
      <c r="D46" s="15">
        <v>414098.08899999998</v>
      </c>
      <c r="E46" s="15">
        <v>929241.15500000003</v>
      </c>
      <c r="F46" s="15">
        <v>11349.75</v>
      </c>
      <c r="G46" s="15">
        <v>12890.531999999999</v>
      </c>
      <c r="H46" s="15">
        <v>24240.281999999999</v>
      </c>
    </row>
    <row r="47" spans="1:8" s="93" customFormat="1" ht="12.75" customHeight="1" x14ac:dyDescent="0.2">
      <c r="A47" s="99" t="s">
        <v>72</v>
      </c>
      <c r="B47" s="110">
        <v>2024</v>
      </c>
      <c r="C47" s="15">
        <v>644783.69299999997</v>
      </c>
      <c r="D47" s="15">
        <v>468769.44200000004</v>
      </c>
      <c r="E47" s="15">
        <v>1113553.1349999998</v>
      </c>
      <c r="F47" s="15">
        <v>10856.181</v>
      </c>
      <c r="G47" s="15">
        <v>15417.147000000001</v>
      </c>
      <c r="H47" s="15">
        <v>26273.328000000001</v>
      </c>
    </row>
    <row r="48" spans="1:8" s="93" customFormat="1" ht="12.75" customHeight="1" x14ac:dyDescent="0.2">
      <c r="A48" s="99" t="s">
        <v>2</v>
      </c>
      <c r="B48" s="110">
        <v>1985</v>
      </c>
      <c r="C48" s="15">
        <v>1561.9760000000001</v>
      </c>
      <c r="D48" s="15">
        <v>2423.8310000000001</v>
      </c>
      <c r="E48" s="15">
        <v>3985.8070000000002</v>
      </c>
      <c r="F48" s="15">
        <v>3.927</v>
      </c>
      <c r="G48" s="15">
        <v>62.790999999999997</v>
      </c>
      <c r="H48" s="15">
        <v>66.718000000000004</v>
      </c>
    </row>
    <row r="49" spans="1:8" s="93" customFormat="1" ht="12.75" customHeight="1" x14ac:dyDescent="0.2">
      <c r="A49" s="99" t="s">
        <v>2</v>
      </c>
      <c r="B49" s="110">
        <v>1986</v>
      </c>
      <c r="C49" s="15">
        <v>1288.2539999999999</v>
      </c>
      <c r="D49" s="15">
        <v>3476.5729999999999</v>
      </c>
      <c r="E49" s="15">
        <v>4764.8269999999993</v>
      </c>
      <c r="F49" s="15">
        <v>3.319</v>
      </c>
      <c r="G49" s="15">
        <v>85.966999999999999</v>
      </c>
      <c r="H49" s="15">
        <v>89.286000000000001</v>
      </c>
    </row>
    <row r="50" spans="1:8" s="93" customFormat="1" ht="12.75" customHeight="1" x14ac:dyDescent="0.2">
      <c r="A50" s="99" t="s">
        <v>2</v>
      </c>
      <c r="B50" s="110">
        <v>1987</v>
      </c>
      <c r="C50" s="15">
        <v>1999.691</v>
      </c>
      <c r="D50" s="15">
        <v>4213.7079999999996</v>
      </c>
      <c r="E50" s="15">
        <v>6213.3989999999994</v>
      </c>
      <c r="F50" s="15">
        <v>4.7190000000000003</v>
      </c>
      <c r="G50" s="15">
        <v>83.656000000000006</v>
      </c>
      <c r="H50" s="15">
        <v>88.375</v>
      </c>
    </row>
    <row r="51" spans="1:8" s="93" customFormat="1" ht="12.75" customHeight="1" x14ac:dyDescent="0.2">
      <c r="A51" s="99" t="s">
        <v>2</v>
      </c>
      <c r="B51" s="110">
        <v>1988</v>
      </c>
      <c r="C51" s="15">
        <v>2489.4360000000001</v>
      </c>
      <c r="D51" s="15">
        <v>4494.134</v>
      </c>
      <c r="E51" s="15">
        <v>6983.57</v>
      </c>
      <c r="F51" s="15">
        <v>45.127000000000002</v>
      </c>
      <c r="G51" s="15">
        <v>108.279</v>
      </c>
      <c r="H51" s="15">
        <v>153.40600000000001</v>
      </c>
    </row>
    <row r="52" spans="1:8" s="93" customFormat="1" ht="12.75" customHeight="1" x14ac:dyDescent="0.2">
      <c r="A52" s="99" t="s">
        <v>2</v>
      </c>
      <c r="B52" s="110">
        <v>1989</v>
      </c>
      <c r="C52" s="15">
        <v>2483.2800000000002</v>
      </c>
      <c r="D52" s="15">
        <v>4585.3620000000001</v>
      </c>
      <c r="E52" s="15">
        <v>7068.6419999999998</v>
      </c>
      <c r="F52" s="15">
        <v>85.733000000000004</v>
      </c>
      <c r="G52" s="15">
        <v>154.899</v>
      </c>
      <c r="H52" s="15">
        <v>240.63200000000001</v>
      </c>
    </row>
    <row r="53" spans="1:8" s="93" customFormat="1" ht="12.75" customHeight="1" x14ac:dyDescent="0.2">
      <c r="A53" s="99" t="s">
        <v>2</v>
      </c>
      <c r="B53" s="110">
        <v>1990</v>
      </c>
      <c r="C53" s="15">
        <v>2211.837</v>
      </c>
      <c r="D53" s="15">
        <v>4756.7139999999999</v>
      </c>
      <c r="E53" s="15">
        <v>6968.5509999999995</v>
      </c>
      <c r="F53" s="15">
        <v>81.929000000000002</v>
      </c>
      <c r="G53" s="15">
        <v>163.85900000000001</v>
      </c>
      <c r="H53" s="15">
        <v>245.78800000000001</v>
      </c>
    </row>
    <row r="54" spans="1:8" s="93" customFormat="1" ht="12.75" customHeight="1" x14ac:dyDescent="0.2">
      <c r="A54" s="99" t="s">
        <v>2</v>
      </c>
      <c r="B54" s="110">
        <v>1991</v>
      </c>
      <c r="C54" s="15">
        <v>2731.0830000000001</v>
      </c>
      <c r="D54" s="15">
        <v>6003.0150000000003</v>
      </c>
      <c r="E54" s="15">
        <v>8734.098</v>
      </c>
      <c r="F54" s="15">
        <v>102.205</v>
      </c>
      <c r="G54" s="15">
        <v>134.28800000000001</v>
      </c>
      <c r="H54" s="15">
        <v>236.49299999999999</v>
      </c>
    </row>
    <row r="55" spans="1:8" s="93" customFormat="1" ht="12.75" customHeight="1" x14ac:dyDescent="0.2">
      <c r="A55" s="99" t="s">
        <v>2</v>
      </c>
      <c r="B55" s="110">
        <v>1992</v>
      </c>
      <c r="C55" s="15">
        <v>2498.4830000000002</v>
      </c>
      <c r="D55" s="15">
        <v>6297.6289999999999</v>
      </c>
      <c r="E55" s="15">
        <v>8796.112000000001</v>
      </c>
      <c r="F55" s="15">
        <v>128.696</v>
      </c>
      <c r="G55" s="15">
        <v>157.11199999999999</v>
      </c>
      <c r="H55" s="15">
        <v>285.80799999999999</v>
      </c>
    </row>
    <row r="56" spans="1:8" s="93" customFormat="1" ht="12.75" customHeight="1" x14ac:dyDescent="0.2">
      <c r="A56" s="99" t="s">
        <v>2</v>
      </c>
      <c r="B56" s="110">
        <v>1993</v>
      </c>
      <c r="C56" s="15">
        <v>2800.893</v>
      </c>
      <c r="D56" s="15">
        <v>7401.8190000000004</v>
      </c>
      <c r="E56" s="15">
        <v>10202.712</v>
      </c>
      <c r="F56" s="15">
        <v>157.274</v>
      </c>
      <c r="G56" s="15">
        <v>119.617</v>
      </c>
      <c r="H56" s="15">
        <v>276.89100000000002</v>
      </c>
    </row>
    <row r="57" spans="1:8" s="93" customFormat="1" ht="12.75" customHeight="1" x14ac:dyDescent="0.2">
      <c r="A57" s="99" t="s">
        <v>2</v>
      </c>
      <c r="B57" s="110">
        <v>1994</v>
      </c>
      <c r="C57" s="15">
        <v>3179.7269999999999</v>
      </c>
      <c r="D57" s="15">
        <v>7352.3829999999998</v>
      </c>
      <c r="E57" s="15">
        <v>10532.11</v>
      </c>
      <c r="F57" s="15">
        <v>142.07300000000001</v>
      </c>
      <c r="G57" s="15">
        <v>122.226</v>
      </c>
      <c r="H57" s="15">
        <v>264.29899999999998</v>
      </c>
    </row>
    <row r="58" spans="1:8" s="93" customFormat="1" ht="12.75" customHeight="1" x14ac:dyDescent="0.2">
      <c r="A58" s="99" t="s">
        <v>2</v>
      </c>
      <c r="B58" s="110">
        <v>1995</v>
      </c>
      <c r="C58" s="15">
        <v>2811.21</v>
      </c>
      <c r="D58" s="15">
        <v>6997.57</v>
      </c>
      <c r="E58" s="15">
        <v>9808.7799999999988</v>
      </c>
      <c r="F58" s="15">
        <v>164.15199999999999</v>
      </c>
      <c r="G58" s="15">
        <v>109.777</v>
      </c>
      <c r="H58" s="15">
        <v>273.92899999999997</v>
      </c>
    </row>
    <row r="59" spans="1:8" s="93" customFormat="1" ht="12.75" customHeight="1" x14ac:dyDescent="0.2">
      <c r="A59" s="99" t="s">
        <v>2</v>
      </c>
      <c r="B59" s="110">
        <v>1996</v>
      </c>
      <c r="C59" s="15">
        <v>3188.8330000000001</v>
      </c>
      <c r="D59" s="15">
        <v>7239.8850000000002</v>
      </c>
      <c r="E59" s="15">
        <v>10428.718000000001</v>
      </c>
      <c r="F59" s="15">
        <v>193.81800000000001</v>
      </c>
      <c r="G59" s="15">
        <v>104.488</v>
      </c>
      <c r="H59" s="15">
        <v>298.30600000000004</v>
      </c>
    </row>
    <row r="60" spans="1:8" s="93" customFormat="1" ht="12.75" customHeight="1" x14ac:dyDescent="0.2">
      <c r="A60" s="99" t="s">
        <v>2</v>
      </c>
      <c r="B60" s="110">
        <v>1997</v>
      </c>
      <c r="C60" s="15">
        <v>3357.39</v>
      </c>
      <c r="D60" s="15">
        <v>7251.3890000000001</v>
      </c>
      <c r="E60" s="15">
        <v>10608.779</v>
      </c>
      <c r="F60" s="15">
        <v>169.15899999999999</v>
      </c>
      <c r="G60" s="15">
        <v>70.326999999999998</v>
      </c>
      <c r="H60" s="15">
        <v>239.48599999999999</v>
      </c>
    </row>
    <row r="61" spans="1:8" s="93" customFormat="1" ht="12.75" customHeight="1" x14ac:dyDescent="0.2">
      <c r="A61" s="99" t="s">
        <v>2</v>
      </c>
      <c r="B61" s="110">
        <v>1998</v>
      </c>
      <c r="C61" s="15">
        <v>3255.7109999999998</v>
      </c>
      <c r="D61" s="15">
        <v>6738.34</v>
      </c>
      <c r="E61" s="15">
        <v>9994.0509999999995</v>
      </c>
      <c r="F61" s="15">
        <v>202.43600000000001</v>
      </c>
      <c r="G61" s="15">
        <v>61.637</v>
      </c>
      <c r="H61" s="15">
        <v>264.07299999999998</v>
      </c>
    </row>
    <row r="62" spans="1:8" s="93" customFormat="1" ht="12.75" customHeight="1" x14ac:dyDescent="0.2">
      <c r="A62" s="99" t="s">
        <v>2</v>
      </c>
      <c r="B62" s="110">
        <v>1999</v>
      </c>
      <c r="C62" s="15">
        <v>3690.6280000000002</v>
      </c>
      <c r="D62" s="15">
        <v>6411.558</v>
      </c>
      <c r="E62" s="15">
        <v>10102.186</v>
      </c>
      <c r="F62" s="15">
        <v>228.56200000000001</v>
      </c>
      <c r="G62" s="15">
        <v>172.499</v>
      </c>
      <c r="H62" s="15">
        <v>401.06100000000004</v>
      </c>
    </row>
    <row r="63" spans="1:8" s="93" customFormat="1" ht="12.75" customHeight="1" x14ac:dyDescent="0.2">
      <c r="A63" s="99" t="s">
        <v>2</v>
      </c>
      <c r="B63" s="110">
        <v>2000</v>
      </c>
      <c r="C63" s="15">
        <v>4409.9290000000001</v>
      </c>
      <c r="D63" s="15">
        <v>7754.5730000000003</v>
      </c>
      <c r="E63" s="15">
        <v>12164.502</v>
      </c>
      <c r="F63" s="15">
        <v>258.52</v>
      </c>
      <c r="G63" s="15">
        <v>275.577</v>
      </c>
      <c r="H63" s="15">
        <v>534.09699999999998</v>
      </c>
    </row>
    <row r="64" spans="1:8" s="93" customFormat="1" ht="12.75" customHeight="1" x14ac:dyDescent="0.2">
      <c r="A64" s="99" t="s">
        <v>2</v>
      </c>
      <c r="B64" s="110">
        <v>2001</v>
      </c>
      <c r="C64" s="15">
        <v>3742.877</v>
      </c>
      <c r="D64" s="15">
        <v>8103.62</v>
      </c>
      <c r="E64" s="15">
        <v>11846.496999999999</v>
      </c>
      <c r="F64" s="15">
        <v>252.59</v>
      </c>
      <c r="G64" s="15">
        <v>301.38200000000001</v>
      </c>
      <c r="H64" s="15">
        <v>553.97199999999998</v>
      </c>
    </row>
    <row r="65" spans="1:8" s="93" customFormat="1" ht="12.75" customHeight="1" x14ac:dyDescent="0.2">
      <c r="A65" s="98" t="s">
        <v>2</v>
      </c>
      <c r="B65" s="110">
        <v>2002</v>
      </c>
      <c r="C65" s="15">
        <v>4752.26</v>
      </c>
      <c r="D65" s="15">
        <v>7082.9210000000003</v>
      </c>
      <c r="E65" s="15">
        <v>11835.181</v>
      </c>
      <c r="F65" s="15">
        <v>232.12100000000001</v>
      </c>
      <c r="G65" s="15">
        <v>341.541</v>
      </c>
      <c r="H65" s="15">
        <v>573.66200000000003</v>
      </c>
    </row>
    <row r="66" spans="1:8" s="93" customFormat="1" ht="12.75" customHeight="1" x14ac:dyDescent="0.2">
      <c r="A66" s="99" t="s">
        <v>2</v>
      </c>
      <c r="B66" s="110">
        <v>2003</v>
      </c>
      <c r="C66" s="15">
        <v>5224.5209999999997</v>
      </c>
      <c r="D66" s="15">
        <v>7400.085</v>
      </c>
      <c r="E66" s="15">
        <v>12624.606</v>
      </c>
      <c r="F66" s="15">
        <v>77.772999999999996</v>
      </c>
      <c r="G66" s="15">
        <v>90.015000000000001</v>
      </c>
      <c r="H66" s="15">
        <v>167.78800000000001</v>
      </c>
    </row>
    <row r="67" spans="1:8" s="93" customFormat="1" ht="12.75" customHeight="1" x14ac:dyDescent="0.2">
      <c r="A67" s="99" t="s">
        <v>2</v>
      </c>
      <c r="B67" s="110">
        <v>2004</v>
      </c>
      <c r="C67" s="15">
        <v>6235.3710000000001</v>
      </c>
      <c r="D67" s="15">
        <v>7306.2860000000001</v>
      </c>
      <c r="E67" s="15">
        <v>13541.656999999999</v>
      </c>
      <c r="F67" s="15">
        <v>84.159000000000006</v>
      </c>
      <c r="G67" s="15">
        <v>85.965999999999994</v>
      </c>
      <c r="H67" s="15">
        <v>170.125</v>
      </c>
    </row>
    <row r="68" spans="1:8" s="93" customFormat="1" ht="12.75" customHeight="1" x14ac:dyDescent="0.2">
      <c r="A68" s="99" t="s">
        <v>2</v>
      </c>
      <c r="B68" s="110">
        <v>2005</v>
      </c>
      <c r="C68" s="15">
        <v>7199.1059999999998</v>
      </c>
      <c r="D68" s="15">
        <v>8226.6849999999995</v>
      </c>
      <c r="E68" s="15">
        <v>15425.790999999999</v>
      </c>
      <c r="F68" s="15">
        <v>152.99299999999999</v>
      </c>
      <c r="G68" s="15">
        <v>96.424000000000007</v>
      </c>
      <c r="H68" s="15">
        <v>249.417</v>
      </c>
    </row>
    <row r="69" spans="1:8" s="93" customFormat="1" ht="12.75" customHeight="1" x14ac:dyDescent="0.2">
      <c r="A69" s="99" t="s">
        <v>2</v>
      </c>
      <c r="B69" s="110">
        <v>2006</v>
      </c>
      <c r="C69" s="15">
        <v>9235.8279999999995</v>
      </c>
      <c r="D69" s="15">
        <v>9587.6890000000003</v>
      </c>
      <c r="E69" s="15">
        <v>18823.517</v>
      </c>
      <c r="F69" s="15">
        <v>236.029</v>
      </c>
      <c r="G69" s="15">
        <v>108.008</v>
      </c>
      <c r="H69" s="15">
        <v>344.03699999999998</v>
      </c>
    </row>
    <row r="70" spans="1:8" s="93" customFormat="1" ht="12.75" customHeight="1" x14ac:dyDescent="0.2">
      <c r="A70" s="99" t="s">
        <v>2</v>
      </c>
      <c r="B70" s="110">
        <v>2007</v>
      </c>
      <c r="C70" s="15">
        <v>8929.6659999999993</v>
      </c>
      <c r="D70" s="15">
        <v>9094.9969999999994</v>
      </c>
      <c r="E70" s="15">
        <v>18024.663</v>
      </c>
      <c r="F70" s="15">
        <v>139.55000000000001</v>
      </c>
      <c r="G70" s="15">
        <v>97.418999999999997</v>
      </c>
      <c r="H70" s="15">
        <v>236.96899999999999</v>
      </c>
    </row>
    <row r="71" spans="1:8" s="93" customFormat="1" ht="12.75" customHeight="1" x14ac:dyDescent="0.2">
      <c r="A71" s="99" t="s">
        <v>2</v>
      </c>
      <c r="B71" s="110">
        <v>2008</v>
      </c>
      <c r="C71" s="15">
        <v>8884.3700000000008</v>
      </c>
      <c r="D71" s="15">
        <v>10570.929</v>
      </c>
      <c r="E71" s="15">
        <v>19455.298999999999</v>
      </c>
      <c r="F71" s="15">
        <v>1.2999999999999999E-2</v>
      </c>
      <c r="G71" s="15">
        <v>80.563999999999993</v>
      </c>
      <c r="H71" s="15">
        <v>80.576999999999998</v>
      </c>
    </row>
    <row r="72" spans="1:8" s="93" customFormat="1" ht="12.75" customHeight="1" x14ac:dyDescent="0.2">
      <c r="A72" s="99" t="s">
        <v>2</v>
      </c>
      <c r="B72" s="110">
        <v>2009</v>
      </c>
      <c r="C72" s="15">
        <v>7113.8329999999996</v>
      </c>
      <c r="D72" s="15">
        <v>11929.424000000001</v>
      </c>
      <c r="E72" s="15">
        <v>19043.257000000001</v>
      </c>
      <c r="F72" s="15">
        <v>2.048</v>
      </c>
      <c r="G72" s="15">
        <v>86.632999999999996</v>
      </c>
      <c r="H72" s="15">
        <v>88.680999999999997</v>
      </c>
    </row>
    <row r="73" spans="1:8" s="93" customFormat="1" ht="12.75" customHeight="1" x14ac:dyDescent="0.2">
      <c r="A73" s="99" t="s">
        <v>2</v>
      </c>
      <c r="B73" s="110">
        <v>2010</v>
      </c>
      <c r="C73" s="15">
        <v>8822.3220000000001</v>
      </c>
      <c r="D73" s="15">
        <v>10074.040000000001</v>
      </c>
      <c r="E73" s="15">
        <v>18896.362000000001</v>
      </c>
      <c r="F73" s="15">
        <v>1.589</v>
      </c>
      <c r="G73" s="15">
        <v>73.680999999999997</v>
      </c>
      <c r="H73" s="15">
        <v>75.27</v>
      </c>
    </row>
    <row r="74" spans="1:8" s="93" customFormat="1" ht="12.75" customHeight="1" x14ac:dyDescent="0.2">
      <c r="A74" s="99" t="s">
        <v>2</v>
      </c>
      <c r="B74" s="110">
        <v>2011</v>
      </c>
      <c r="C74" s="15">
        <v>9489.2219999999998</v>
      </c>
      <c r="D74" s="15">
        <v>8551.7150000000001</v>
      </c>
      <c r="E74" s="15">
        <v>18040.936999999998</v>
      </c>
      <c r="F74" s="15">
        <v>0.17699999999999999</v>
      </c>
      <c r="G74" s="15">
        <v>68.873000000000005</v>
      </c>
      <c r="H74" s="15">
        <v>69.050000000000011</v>
      </c>
    </row>
    <row r="75" spans="1:8" s="93" customFormat="1" ht="12.75" customHeight="1" x14ac:dyDescent="0.2">
      <c r="A75" s="99" t="s">
        <v>2</v>
      </c>
      <c r="B75" s="110">
        <v>2012</v>
      </c>
      <c r="C75" s="15">
        <v>10309.555</v>
      </c>
      <c r="D75" s="15">
        <v>9017.3889999999992</v>
      </c>
      <c r="E75" s="15">
        <v>19326.944</v>
      </c>
      <c r="F75" s="15">
        <v>0.61399999999999999</v>
      </c>
      <c r="G75" s="15">
        <v>69.951999999999998</v>
      </c>
      <c r="H75" s="15">
        <v>70.566000000000003</v>
      </c>
    </row>
    <row r="76" spans="1:8" s="93" customFormat="1" ht="12.75" customHeight="1" x14ac:dyDescent="0.2">
      <c r="A76" s="99" t="s">
        <v>2</v>
      </c>
      <c r="B76" s="110">
        <v>2013</v>
      </c>
      <c r="C76" s="15">
        <v>10839.725</v>
      </c>
      <c r="D76" s="15">
        <v>10433.703</v>
      </c>
      <c r="E76" s="15">
        <v>21273.428</v>
      </c>
      <c r="F76" s="15">
        <v>0.48199999999999998</v>
      </c>
      <c r="G76" s="15">
        <v>34.216000000000001</v>
      </c>
      <c r="H76" s="15">
        <v>34.698</v>
      </c>
    </row>
    <row r="77" spans="1:8" s="93" customFormat="1" ht="12.75" customHeight="1" x14ac:dyDescent="0.2">
      <c r="A77" s="99" t="s">
        <v>2</v>
      </c>
      <c r="B77" s="110">
        <v>2014</v>
      </c>
      <c r="C77" s="15">
        <v>10231.489</v>
      </c>
      <c r="D77" s="15">
        <v>9568.44</v>
      </c>
      <c r="E77" s="15">
        <v>19799.929</v>
      </c>
      <c r="F77" s="15">
        <v>5.0000000000000001E-3</v>
      </c>
      <c r="G77" s="15">
        <v>45.75</v>
      </c>
      <c r="H77" s="15">
        <v>45.755000000000003</v>
      </c>
    </row>
    <row r="78" spans="1:8" s="93" customFormat="1" ht="12.75" customHeight="1" x14ac:dyDescent="0.2">
      <c r="A78" s="93" t="s">
        <v>2</v>
      </c>
      <c r="B78" s="111">
        <v>2015</v>
      </c>
      <c r="C78" s="94">
        <v>10008.767</v>
      </c>
      <c r="D78" s="94">
        <v>11346.921</v>
      </c>
      <c r="E78" s="94">
        <v>21355.688000000002</v>
      </c>
      <c r="F78" s="94">
        <v>0</v>
      </c>
      <c r="G78" s="94">
        <v>10.108000000000001</v>
      </c>
      <c r="H78" s="94">
        <v>10.108000000000001</v>
      </c>
    </row>
    <row r="79" spans="1:8" s="93" customFormat="1" ht="12.75" customHeight="1" x14ac:dyDescent="0.2">
      <c r="A79" s="93" t="s">
        <v>2</v>
      </c>
      <c r="B79" s="111">
        <v>2016</v>
      </c>
      <c r="C79" s="94">
        <v>10041.709000000001</v>
      </c>
      <c r="D79" s="94">
        <v>13737.24</v>
      </c>
      <c r="E79" s="94">
        <v>23778.949000000001</v>
      </c>
      <c r="F79" s="94">
        <v>1.7000000000000001E-2</v>
      </c>
      <c r="G79" s="94">
        <v>3.2000000000000001E-2</v>
      </c>
      <c r="H79" s="94">
        <v>4.9000000000000002E-2</v>
      </c>
    </row>
    <row r="80" spans="1:8" s="93" customFormat="1" ht="12.75" customHeight="1" x14ac:dyDescent="0.2">
      <c r="A80" s="93" t="s">
        <v>2</v>
      </c>
      <c r="B80" s="111">
        <v>2017</v>
      </c>
      <c r="C80" s="94">
        <v>13169.203</v>
      </c>
      <c r="D80" s="94">
        <v>16553.803</v>
      </c>
      <c r="E80" s="94">
        <v>29723.006000000001</v>
      </c>
      <c r="F80" s="94">
        <v>5.6000000000000001E-2</v>
      </c>
      <c r="G80" s="94">
        <v>4.8000000000000001E-2</v>
      </c>
      <c r="H80" s="94">
        <v>0.10400000000000001</v>
      </c>
    </row>
    <row r="81" spans="1:8" s="93" customFormat="1" ht="12.75" customHeight="1" x14ac:dyDescent="0.2">
      <c r="A81" s="99" t="s">
        <v>2</v>
      </c>
      <c r="B81" s="110">
        <v>2018</v>
      </c>
      <c r="C81" s="15">
        <v>14378.187</v>
      </c>
      <c r="D81" s="15">
        <v>18374.258000000002</v>
      </c>
      <c r="E81" s="15">
        <v>32752.445</v>
      </c>
      <c r="F81" s="15">
        <v>3.4000000000000002E-2</v>
      </c>
      <c r="G81" s="15">
        <v>4.3999999999999997E-2</v>
      </c>
      <c r="H81" s="15">
        <v>7.8E-2</v>
      </c>
    </row>
    <row r="82" spans="1:8" s="93" customFormat="1" ht="12.75" customHeight="1" x14ac:dyDescent="0.2">
      <c r="A82" s="99" t="s">
        <v>2</v>
      </c>
      <c r="B82" s="110">
        <v>2019</v>
      </c>
      <c r="C82" s="15">
        <v>12982.152</v>
      </c>
      <c r="D82" s="15">
        <v>17545.149000000001</v>
      </c>
      <c r="E82" s="15">
        <v>30527.300999999999</v>
      </c>
      <c r="F82" s="15">
        <v>5.5E-2</v>
      </c>
      <c r="G82" s="15">
        <v>7.9000000000000001E-2</v>
      </c>
      <c r="H82" s="15">
        <v>0.13400000000000001</v>
      </c>
    </row>
    <row r="83" spans="1:8" s="93" customFormat="1" ht="12.75" customHeight="1" x14ac:dyDescent="0.2">
      <c r="A83" s="99" t="s">
        <v>2</v>
      </c>
      <c r="B83" s="110">
        <v>2020</v>
      </c>
      <c r="C83" s="15">
        <v>4592.3879999999999</v>
      </c>
      <c r="D83" s="15">
        <v>7352.607</v>
      </c>
      <c r="E83" s="15">
        <v>11944.994999999999</v>
      </c>
      <c r="F83" s="15">
        <v>1.4E-2</v>
      </c>
      <c r="G83" s="15">
        <v>2.5000000000000001E-2</v>
      </c>
      <c r="H83" s="15">
        <v>3.9E-2</v>
      </c>
    </row>
    <row r="84" spans="1:8" s="93" customFormat="1" ht="12.75" customHeight="1" x14ac:dyDescent="0.2">
      <c r="A84" s="93" t="s">
        <v>2</v>
      </c>
      <c r="B84" s="111">
        <v>2021</v>
      </c>
      <c r="C84" s="94">
        <v>5290.05</v>
      </c>
      <c r="D84" s="94">
        <v>6878.835</v>
      </c>
      <c r="E84" s="94">
        <v>12168.885</v>
      </c>
      <c r="F84" s="94">
        <v>1.7999999999999999E-2</v>
      </c>
      <c r="G84" s="94">
        <v>8.9999999999999993E-3</v>
      </c>
      <c r="H84" s="94">
        <v>2.6999999999999996E-2</v>
      </c>
    </row>
    <row r="85" spans="1:8" s="93" customFormat="1" ht="12.75" customHeight="1" x14ac:dyDescent="0.2">
      <c r="A85" s="99" t="s">
        <v>2</v>
      </c>
      <c r="B85" s="110">
        <v>2022</v>
      </c>
      <c r="C85" s="15">
        <v>4926.3239999999996</v>
      </c>
      <c r="D85" s="15">
        <v>5536.9359999999997</v>
      </c>
      <c r="E85" s="15">
        <v>10463.259999999998</v>
      </c>
      <c r="F85" s="15">
        <v>0.80500000000000005</v>
      </c>
      <c r="G85" s="15">
        <v>3.3839999999999999</v>
      </c>
      <c r="H85" s="15">
        <v>4.1890000000000001</v>
      </c>
    </row>
    <row r="86" spans="1:8" s="93" customFormat="1" ht="12.75" customHeight="1" x14ac:dyDescent="0.2">
      <c r="A86" s="99" t="s">
        <v>2</v>
      </c>
      <c r="B86" s="110">
        <v>2023</v>
      </c>
      <c r="C86" s="15">
        <v>6049.1329999999998</v>
      </c>
      <c r="D86" s="15">
        <v>7262.0249999999996</v>
      </c>
      <c r="E86" s="15">
        <v>13311.157999999999</v>
      </c>
      <c r="F86" s="15">
        <v>7.194</v>
      </c>
      <c r="G86" s="15">
        <v>2.625</v>
      </c>
      <c r="H86" s="15">
        <v>9.8189999999999991</v>
      </c>
    </row>
    <row r="87" spans="1:8" s="93" customFormat="1" ht="12.75" customHeight="1" x14ac:dyDescent="0.2">
      <c r="A87" s="99" t="s">
        <v>2</v>
      </c>
      <c r="B87" s="110">
        <v>2024</v>
      </c>
      <c r="C87" s="15">
        <v>8110.7240000000002</v>
      </c>
      <c r="D87" s="15">
        <v>9905.6389999999992</v>
      </c>
      <c r="E87" s="15">
        <v>18016.362999999998</v>
      </c>
      <c r="F87" s="15">
        <v>16.190000000000001</v>
      </c>
      <c r="G87" s="15">
        <v>23.87</v>
      </c>
      <c r="H87" s="15">
        <v>40.06</v>
      </c>
    </row>
    <row r="88" spans="1:8" s="93" customFormat="1" ht="12.75" customHeight="1" x14ac:dyDescent="0.2">
      <c r="A88" s="99" t="s">
        <v>149</v>
      </c>
      <c r="B88" s="110">
        <v>2018</v>
      </c>
      <c r="C88" s="15">
        <v>192.459</v>
      </c>
      <c r="D88" s="15">
        <v>329.11099999999999</v>
      </c>
      <c r="E88" s="15">
        <v>521.56999999999994</v>
      </c>
      <c r="F88" s="15">
        <v>0</v>
      </c>
      <c r="G88" s="15">
        <v>0</v>
      </c>
      <c r="H88" s="15">
        <v>0</v>
      </c>
    </row>
    <row r="89" spans="1:8" s="93" customFormat="1" ht="12.75" customHeight="1" x14ac:dyDescent="0.2">
      <c r="A89" s="99" t="s">
        <v>149</v>
      </c>
      <c r="B89" s="110">
        <v>2019</v>
      </c>
      <c r="C89" s="15">
        <v>3109.7910000000002</v>
      </c>
      <c r="D89" s="15">
        <v>6378.2340000000004</v>
      </c>
      <c r="E89" s="15">
        <v>9488.0250000000015</v>
      </c>
      <c r="F89" s="15">
        <v>0</v>
      </c>
      <c r="G89" s="15">
        <v>0</v>
      </c>
      <c r="H89" s="15">
        <v>0</v>
      </c>
    </row>
    <row r="90" spans="1:8" s="93" customFormat="1" ht="12.75" customHeight="1" x14ac:dyDescent="0.2">
      <c r="A90" s="99" t="s">
        <v>149</v>
      </c>
      <c r="B90" s="110">
        <v>2020</v>
      </c>
      <c r="C90" s="15">
        <v>847.44899999999996</v>
      </c>
      <c r="D90" s="15">
        <v>1616.604</v>
      </c>
      <c r="E90" s="15">
        <v>2464.0529999999999</v>
      </c>
      <c r="F90" s="15">
        <v>0</v>
      </c>
      <c r="G90" s="15">
        <v>0</v>
      </c>
      <c r="H90" s="15">
        <v>0</v>
      </c>
    </row>
    <row r="91" spans="1:8" s="93" customFormat="1" ht="12.75" customHeight="1" x14ac:dyDescent="0.2">
      <c r="A91" s="99" t="s">
        <v>149</v>
      </c>
      <c r="B91" s="110">
        <v>2022</v>
      </c>
      <c r="C91" s="15">
        <v>6.58</v>
      </c>
      <c r="D91" s="15">
        <v>6.58</v>
      </c>
      <c r="E91" s="15">
        <v>13.16</v>
      </c>
      <c r="F91" s="15">
        <v>0</v>
      </c>
      <c r="G91" s="15">
        <v>0</v>
      </c>
      <c r="H91" s="15">
        <v>0</v>
      </c>
    </row>
    <row r="92" spans="1:8" s="93" customFormat="1" ht="12.75" customHeight="1" x14ac:dyDescent="0.2">
      <c r="A92" s="99" t="s">
        <v>149</v>
      </c>
      <c r="B92" s="110">
        <v>2023</v>
      </c>
      <c r="C92" s="15">
        <v>0</v>
      </c>
      <c r="D92" s="15">
        <v>118.435</v>
      </c>
      <c r="E92" s="15">
        <v>118.435</v>
      </c>
      <c r="F92" s="15">
        <v>0</v>
      </c>
      <c r="G92" s="15">
        <v>0</v>
      </c>
      <c r="H92" s="15">
        <v>0</v>
      </c>
    </row>
    <row r="93" spans="1:8" s="93" customFormat="1" ht="12.75" customHeight="1" x14ac:dyDescent="0.2">
      <c r="A93" s="99" t="s">
        <v>149</v>
      </c>
      <c r="B93" s="110">
        <v>2024</v>
      </c>
      <c r="C93" s="15">
        <v>171.70599999999999</v>
      </c>
      <c r="D93" s="15">
        <v>171.70500000000001</v>
      </c>
      <c r="E93" s="15">
        <v>343.411</v>
      </c>
      <c r="F93" s="15">
        <v>0</v>
      </c>
      <c r="G93" s="15">
        <v>0</v>
      </c>
      <c r="H93" s="15">
        <v>0</v>
      </c>
    </row>
    <row r="94" spans="1:8" s="93" customFormat="1" ht="12.75" customHeight="1" x14ac:dyDescent="0.2">
      <c r="A94" s="99" t="s">
        <v>20</v>
      </c>
      <c r="B94" s="110">
        <v>1985</v>
      </c>
      <c r="C94" s="15">
        <v>5688.1710000000003</v>
      </c>
      <c r="D94" s="15">
        <v>6442.5290000000005</v>
      </c>
      <c r="E94" s="15">
        <v>12130.7</v>
      </c>
      <c r="F94" s="15">
        <v>31.196999999999999</v>
      </c>
      <c r="G94" s="15">
        <v>201.39099999999999</v>
      </c>
      <c r="H94" s="15">
        <v>232.58799999999999</v>
      </c>
    </row>
    <row r="95" spans="1:8" s="93" customFormat="1" ht="12.75" customHeight="1" x14ac:dyDescent="0.2">
      <c r="A95" s="99" t="s">
        <v>20</v>
      </c>
      <c r="B95" s="110">
        <v>1986</v>
      </c>
      <c r="C95" s="15">
        <v>4674.3729999999996</v>
      </c>
      <c r="D95" s="15">
        <v>9251.1910000000007</v>
      </c>
      <c r="E95" s="15">
        <v>13925.564</v>
      </c>
      <c r="F95" s="15">
        <v>51.651000000000003</v>
      </c>
      <c r="G95" s="15">
        <v>251.59899999999999</v>
      </c>
      <c r="H95" s="15">
        <v>303.25</v>
      </c>
    </row>
    <row r="96" spans="1:8" s="93" customFormat="1" ht="12.75" customHeight="1" x14ac:dyDescent="0.2">
      <c r="A96" s="99" t="s">
        <v>20</v>
      </c>
      <c r="B96" s="110">
        <v>1987</v>
      </c>
      <c r="C96" s="15">
        <v>5510.1859999999997</v>
      </c>
      <c r="D96" s="15">
        <v>12104.343999999999</v>
      </c>
      <c r="E96" s="15">
        <v>17614.53</v>
      </c>
      <c r="F96" s="15">
        <v>48.905999999999999</v>
      </c>
      <c r="G96" s="15">
        <v>353.12299999999999</v>
      </c>
      <c r="H96" s="15">
        <v>402.029</v>
      </c>
    </row>
    <row r="97" spans="1:8" s="93" customFormat="1" ht="12.75" customHeight="1" x14ac:dyDescent="0.2">
      <c r="A97" s="99" t="s">
        <v>20</v>
      </c>
      <c r="B97" s="110">
        <v>1988</v>
      </c>
      <c r="C97" s="15">
        <v>8289.8989999999994</v>
      </c>
      <c r="D97" s="15">
        <v>15651.153</v>
      </c>
      <c r="E97" s="15">
        <v>23941.052</v>
      </c>
      <c r="F97" s="15">
        <v>192.91900000000001</v>
      </c>
      <c r="G97" s="15">
        <v>563.11199999999997</v>
      </c>
      <c r="H97" s="15">
        <v>756.03099999999995</v>
      </c>
    </row>
    <row r="98" spans="1:8" s="93" customFormat="1" ht="12.75" customHeight="1" x14ac:dyDescent="0.2">
      <c r="A98" s="99" t="s">
        <v>20</v>
      </c>
      <c r="B98" s="110">
        <v>1989</v>
      </c>
      <c r="C98" s="15">
        <v>11579.451999999999</v>
      </c>
      <c r="D98" s="15">
        <v>18267.210999999999</v>
      </c>
      <c r="E98" s="15">
        <v>29846.663</v>
      </c>
      <c r="F98" s="15">
        <v>330.839</v>
      </c>
      <c r="G98" s="15">
        <v>721.43100000000004</v>
      </c>
      <c r="H98" s="15">
        <v>1052.27</v>
      </c>
    </row>
    <row r="99" spans="1:8" s="93" customFormat="1" ht="12.75" customHeight="1" x14ac:dyDescent="0.2">
      <c r="A99" s="99" t="s">
        <v>20</v>
      </c>
      <c r="B99" s="110">
        <v>1990</v>
      </c>
      <c r="C99" s="15">
        <v>10872.183000000001</v>
      </c>
      <c r="D99" s="15">
        <v>20245.510999999999</v>
      </c>
      <c r="E99" s="15">
        <v>31117.694</v>
      </c>
      <c r="F99" s="15">
        <v>372.90100000000001</v>
      </c>
      <c r="G99" s="15">
        <v>840.98199999999997</v>
      </c>
      <c r="H99" s="15">
        <v>1213.883</v>
      </c>
    </row>
    <row r="100" spans="1:8" s="93" customFormat="1" ht="12.75" customHeight="1" x14ac:dyDescent="0.2">
      <c r="A100" s="99" t="s">
        <v>20</v>
      </c>
      <c r="B100" s="110">
        <v>1991</v>
      </c>
      <c r="C100" s="15">
        <v>12376.481</v>
      </c>
      <c r="D100" s="15">
        <v>22985.708999999999</v>
      </c>
      <c r="E100" s="15">
        <v>35362.19</v>
      </c>
      <c r="F100" s="15">
        <v>361.98700000000002</v>
      </c>
      <c r="G100" s="15">
        <v>874.33699999999999</v>
      </c>
      <c r="H100" s="15">
        <v>1236.3240000000001</v>
      </c>
    </row>
    <row r="101" spans="1:8" s="93" customFormat="1" ht="12.75" customHeight="1" x14ac:dyDescent="0.2">
      <c r="A101" s="99" t="s">
        <v>20</v>
      </c>
      <c r="B101" s="110">
        <v>1992</v>
      </c>
      <c r="C101" s="15">
        <v>12978.096</v>
      </c>
      <c r="D101" s="15">
        <v>25311.521000000001</v>
      </c>
      <c r="E101" s="15">
        <v>38289.616999999998</v>
      </c>
      <c r="F101" s="15">
        <v>465.02699999999999</v>
      </c>
      <c r="G101" s="15">
        <v>975.399</v>
      </c>
      <c r="H101" s="15">
        <v>1440.4259999999999</v>
      </c>
    </row>
    <row r="102" spans="1:8" s="93" customFormat="1" ht="12.75" customHeight="1" x14ac:dyDescent="0.2">
      <c r="A102" s="99" t="s">
        <v>20</v>
      </c>
      <c r="B102" s="110">
        <v>1993</v>
      </c>
      <c r="C102" s="15">
        <v>13667.892</v>
      </c>
      <c r="D102" s="15">
        <v>32100.021000000001</v>
      </c>
      <c r="E102" s="15">
        <v>45767.913</v>
      </c>
      <c r="F102" s="15">
        <v>566.31799999999998</v>
      </c>
      <c r="G102" s="15">
        <v>1112.3820000000001</v>
      </c>
      <c r="H102" s="15">
        <v>1678.7</v>
      </c>
    </row>
    <row r="103" spans="1:8" s="93" customFormat="1" ht="12.75" customHeight="1" x14ac:dyDescent="0.2">
      <c r="A103" s="93" t="s">
        <v>20</v>
      </c>
      <c r="B103" s="111">
        <v>1994</v>
      </c>
      <c r="C103" s="94">
        <v>17916.96</v>
      </c>
      <c r="D103" s="94">
        <v>33701.675999999999</v>
      </c>
      <c r="E103" s="94">
        <v>51618.635999999999</v>
      </c>
      <c r="F103" s="94">
        <v>684.27800000000002</v>
      </c>
      <c r="G103" s="94">
        <v>980.59199999999998</v>
      </c>
      <c r="H103" s="94">
        <v>1664.87</v>
      </c>
    </row>
    <row r="104" spans="1:8" s="93" customFormat="1" ht="12.75" customHeight="1" x14ac:dyDescent="0.2">
      <c r="A104" s="93" t="s">
        <v>20</v>
      </c>
      <c r="B104" s="111">
        <v>1995</v>
      </c>
      <c r="C104" s="94">
        <v>18379.617999999999</v>
      </c>
      <c r="D104" s="94">
        <v>37687.442000000003</v>
      </c>
      <c r="E104" s="94">
        <v>56067.06</v>
      </c>
      <c r="F104" s="94">
        <v>1068.0989999999999</v>
      </c>
      <c r="G104" s="94">
        <v>1038.9100000000001</v>
      </c>
      <c r="H104" s="94">
        <v>2107.009</v>
      </c>
    </row>
    <row r="105" spans="1:8" s="93" customFormat="1" ht="12.75" customHeight="1" x14ac:dyDescent="0.2">
      <c r="A105" s="93" t="s">
        <v>20</v>
      </c>
      <c r="B105" s="111">
        <v>1996</v>
      </c>
      <c r="C105" s="94">
        <v>21460.453000000001</v>
      </c>
      <c r="D105" s="94">
        <v>38815.487000000001</v>
      </c>
      <c r="E105" s="94">
        <v>60275.94</v>
      </c>
      <c r="F105" s="94">
        <v>1029.6300000000001</v>
      </c>
      <c r="G105" s="94">
        <v>1005.3390000000001</v>
      </c>
      <c r="H105" s="94">
        <v>2034.9690000000001</v>
      </c>
    </row>
    <row r="106" spans="1:8" s="93" customFormat="1" ht="12.75" customHeight="1" x14ac:dyDescent="0.2">
      <c r="A106" s="99" t="s">
        <v>20</v>
      </c>
      <c r="B106" s="110">
        <v>1997</v>
      </c>
      <c r="C106" s="15">
        <v>27653.897000000001</v>
      </c>
      <c r="D106" s="15">
        <v>45934.415999999997</v>
      </c>
      <c r="E106" s="15">
        <v>73588.312999999995</v>
      </c>
      <c r="F106" s="15">
        <v>1217.636</v>
      </c>
      <c r="G106" s="15">
        <v>937.85500000000002</v>
      </c>
      <c r="H106" s="15">
        <v>2155.491</v>
      </c>
    </row>
    <row r="107" spans="1:8" s="93" customFormat="1" ht="12.75" customHeight="1" x14ac:dyDescent="0.2">
      <c r="A107" s="99" t="s">
        <v>20</v>
      </c>
      <c r="B107" s="110">
        <v>1998</v>
      </c>
      <c r="C107" s="15">
        <v>28632.923999999999</v>
      </c>
      <c r="D107" s="15">
        <v>43426.224999999999</v>
      </c>
      <c r="E107" s="15">
        <v>72059.149000000005</v>
      </c>
      <c r="F107" s="15">
        <v>854.31299999999999</v>
      </c>
      <c r="G107" s="15">
        <v>839.83</v>
      </c>
      <c r="H107" s="15">
        <v>1694.143</v>
      </c>
    </row>
    <row r="108" spans="1:8" s="93" customFormat="1" ht="12.75" customHeight="1" x14ac:dyDescent="0.2">
      <c r="A108" s="99" t="s">
        <v>20</v>
      </c>
      <c r="B108" s="110">
        <v>1999</v>
      </c>
      <c r="C108" s="15">
        <v>30119.816999999999</v>
      </c>
      <c r="D108" s="15">
        <v>43970.834999999999</v>
      </c>
      <c r="E108" s="15">
        <v>74090.652000000002</v>
      </c>
      <c r="F108" s="15">
        <v>1159.4760000000001</v>
      </c>
      <c r="G108" s="15">
        <v>1065.2329999999999</v>
      </c>
      <c r="H108" s="15">
        <v>2224.7089999999998</v>
      </c>
    </row>
    <row r="109" spans="1:8" s="93" customFormat="1" ht="12.75" customHeight="1" x14ac:dyDescent="0.2">
      <c r="A109" s="99" t="s">
        <v>20</v>
      </c>
      <c r="B109" s="110">
        <v>2000</v>
      </c>
      <c r="C109" s="15">
        <v>28682.144</v>
      </c>
      <c r="D109" s="15">
        <v>50404.398000000001</v>
      </c>
      <c r="E109" s="15">
        <v>79086.542000000001</v>
      </c>
      <c r="F109" s="15">
        <v>1083.05</v>
      </c>
      <c r="G109" s="15">
        <v>1604.4690000000001</v>
      </c>
      <c r="H109" s="15">
        <v>2687.5190000000002</v>
      </c>
    </row>
    <row r="110" spans="1:8" s="93" customFormat="1" ht="12.75" customHeight="1" x14ac:dyDescent="0.2">
      <c r="A110" s="99" t="s">
        <v>20</v>
      </c>
      <c r="B110" s="110">
        <v>2001</v>
      </c>
      <c r="C110" s="15">
        <v>25293.767</v>
      </c>
      <c r="D110" s="15">
        <v>51010.374000000003</v>
      </c>
      <c r="E110" s="15">
        <v>76304.141000000003</v>
      </c>
      <c r="F110" s="15">
        <v>902.06299999999999</v>
      </c>
      <c r="G110" s="15">
        <v>2045.3579999999999</v>
      </c>
      <c r="H110" s="15">
        <v>2947.4209999999998</v>
      </c>
    </row>
    <row r="111" spans="1:8" s="93" customFormat="1" ht="12.75" customHeight="1" x14ac:dyDescent="0.2">
      <c r="A111" s="99" t="s">
        <v>20</v>
      </c>
      <c r="B111" s="110">
        <v>2002</v>
      </c>
      <c r="C111" s="15">
        <v>27950.456999999999</v>
      </c>
      <c r="D111" s="15">
        <v>46601.735999999997</v>
      </c>
      <c r="E111" s="15">
        <v>74552.192999999999</v>
      </c>
      <c r="F111" s="15">
        <v>839.63800000000003</v>
      </c>
      <c r="G111" s="15">
        <v>2183.8130000000001</v>
      </c>
      <c r="H111" s="15">
        <v>3023.451</v>
      </c>
    </row>
    <row r="112" spans="1:8" s="93" customFormat="1" ht="12.75" customHeight="1" x14ac:dyDescent="0.2">
      <c r="A112" s="99" t="s">
        <v>20</v>
      </c>
      <c r="B112" s="110">
        <v>2003</v>
      </c>
      <c r="C112" s="15">
        <v>29319.207999999999</v>
      </c>
      <c r="D112" s="15">
        <v>37592.196000000004</v>
      </c>
      <c r="E112" s="15">
        <v>66911.40400000001</v>
      </c>
      <c r="F112" s="15">
        <v>894.024</v>
      </c>
      <c r="G112" s="15">
        <v>1640.0830000000001</v>
      </c>
      <c r="H112" s="15">
        <v>2534.107</v>
      </c>
    </row>
    <row r="113" spans="1:8" s="93" customFormat="1" ht="12.75" customHeight="1" x14ac:dyDescent="0.2">
      <c r="A113" s="99" t="s">
        <v>20</v>
      </c>
      <c r="B113" s="110">
        <v>2004</v>
      </c>
      <c r="C113" s="15">
        <v>38925.11</v>
      </c>
      <c r="D113" s="15">
        <v>38968.167999999998</v>
      </c>
      <c r="E113" s="15">
        <v>77893.277999999991</v>
      </c>
      <c r="F113" s="15">
        <v>1047.951</v>
      </c>
      <c r="G113" s="15">
        <v>1806.229</v>
      </c>
      <c r="H113" s="15">
        <v>2854.1800000000003</v>
      </c>
    </row>
    <row r="114" spans="1:8" s="93" customFormat="1" ht="12.75" customHeight="1" x14ac:dyDescent="0.2">
      <c r="A114" s="99" t="s">
        <v>20</v>
      </c>
      <c r="B114" s="110">
        <v>2005</v>
      </c>
      <c r="C114" s="15">
        <v>42583.527000000002</v>
      </c>
      <c r="D114" s="15">
        <v>38426.576999999997</v>
      </c>
      <c r="E114" s="15">
        <v>81010.103999999992</v>
      </c>
      <c r="F114" s="15">
        <v>1106.104</v>
      </c>
      <c r="G114" s="15">
        <v>1730.646</v>
      </c>
      <c r="H114" s="15">
        <v>2836.75</v>
      </c>
    </row>
    <row r="115" spans="1:8" s="93" customFormat="1" ht="12.75" customHeight="1" x14ac:dyDescent="0.2">
      <c r="A115" s="99" t="s">
        <v>20</v>
      </c>
      <c r="B115" s="110">
        <v>2006</v>
      </c>
      <c r="C115" s="15">
        <v>46644.964</v>
      </c>
      <c r="D115" s="15">
        <v>43124.92</v>
      </c>
      <c r="E115" s="15">
        <v>89769.883999999991</v>
      </c>
      <c r="F115" s="15">
        <v>1061.623</v>
      </c>
      <c r="G115" s="15">
        <v>2001.4090000000001</v>
      </c>
      <c r="H115" s="15">
        <v>3063.0320000000002</v>
      </c>
    </row>
    <row r="116" spans="1:8" s="93" customFormat="1" ht="12.75" customHeight="1" x14ac:dyDescent="0.2">
      <c r="A116" s="99" t="s">
        <v>20</v>
      </c>
      <c r="B116" s="110">
        <v>2007</v>
      </c>
      <c r="C116" s="15">
        <v>43868.444000000003</v>
      </c>
      <c r="D116" s="15">
        <v>42506.991999999998</v>
      </c>
      <c r="E116" s="15">
        <v>86375.436000000002</v>
      </c>
      <c r="F116" s="15">
        <v>1444.0050000000001</v>
      </c>
      <c r="G116" s="15">
        <v>2053.2080000000001</v>
      </c>
      <c r="H116" s="15">
        <v>3497.2130000000002</v>
      </c>
    </row>
    <row r="117" spans="1:8" s="93" customFormat="1" ht="12.75" customHeight="1" x14ac:dyDescent="0.2">
      <c r="A117" s="99" t="s">
        <v>20</v>
      </c>
      <c r="B117" s="110">
        <v>2008</v>
      </c>
      <c r="C117" s="15">
        <v>42973.103000000003</v>
      </c>
      <c r="D117" s="15">
        <v>43178.402999999998</v>
      </c>
      <c r="E117" s="15">
        <v>86151.505999999994</v>
      </c>
      <c r="F117" s="15">
        <v>2057.364</v>
      </c>
      <c r="G117" s="15">
        <v>1833.9069999999999</v>
      </c>
      <c r="H117" s="15">
        <v>3891.2709999999997</v>
      </c>
    </row>
    <row r="118" spans="1:8" s="93" customFormat="1" ht="12.75" customHeight="1" x14ac:dyDescent="0.2">
      <c r="A118" s="99" t="s">
        <v>20</v>
      </c>
      <c r="B118" s="110">
        <v>2009</v>
      </c>
      <c r="C118" s="15">
        <v>36998.815999999999</v>
      </c>
      <c r="D118" s="15">
        <v>44204.222000000002</v>
      </c>
      <c r="E118" s="15">
        <v>81203.038</v>
      </c>
      <c r="F118" s="15">
        <v>2034.4949999999999</v>
      </c>
      <c r="G118" s="15">
        <v>1500.4870000000001</v>
      </c>
      <c r="H118" s="15">
        <v>3534.982</v>
      </c>
    </row>
    <row r="119" spans="1:8" s="93" customFormat="1" ht="12.75" customHeight="1" x14ac:dyDescent="0.2">
      <c r="A119" s="99" t="s">
        <v>20</v>
      </c>
      <c r="B119" s="110">
        <v>2010</v>
      </c>
      <c r="C119" s="15">
        <v>48909.112000000001</v>
      </c>
      <c r="D119" s="15">
        <v>46442.156000000003</v>
      </c>
      <c r="E119" s="15">
        <v>95351.268000000011</v>
      </c>
      <c r="F119" s="15">
        <v>2616.3719999999998</v>
      </c>
      <c r="G119" s="15">
        <v>1302.3050000000001</v>
      </c>
      <c r="H119" s="15">
        <v>3918.6769999999997</v>
      </c>
    </row>
    <row r="120" spans="1:8" s="93" customFormat="1" ht="12.75" customHeight="1" x14ac:dyDescent="0.2">
      <c r="A120" s="99" t="s">
        <v>20</v>
      </c>
      <c r="B120" s="110">
        <v>2011</v>
      </c>
      <c r="C120" s="15">
        <v>53697.775999999998</v>
      </c>
      <c r="D120" s="15">
        <v>47609.21</v>
      </c>
      <c r="E120" s="15">
        <v>101306.986</v>
      </c>
      <c r="F120" s="15">
        <v>3381.8420000000001</v>
      </c>
      <c r="G120" s="15">
        <v>1051.2739999999999</v>
      </c>
      <c r="H120" s="15">
        <v>4433.116</v>
      </c>
    </row>
    <row r="121" spans="1:8" s="93" customFormat="1" ht="12.75" customHeight="1" x14ac:dyDescent="0.2">
      <c r="A121" s="99" t="s">
        <v>20</v>
      </c>
      <c r="B121" s="110">
        <v>2012</v>
      </c>
      <c r="C121" s="15">
        <v>55867.32</v>
      </c>
      <c r="D121" s="15">
        <v>47223.580999999998</v>
      </c>
      <c r="E121" s="15">
        <v>103090.901</v>
      </c>
      <c r="F121" s="15">
        <v>3454.308</v>
      </c>
      <c r="G121" s="15">
        <v>1157.683</v>
      </c>
      <c r="H121" s="15">
        <v>4611.991</v>
      </c>
    </row>
    <row r="122" spans="1:8" s="93" customFormat="1" ht="12.75" customHeight="1" x14ac:dyDescent="0.2">
      <c r="A122" s="99" t="s">
        <v>20</v>
      </c>
      <c r="B122" s="110">
        <v>2013</v>
      </c>
      <c r="C122" s="15">
        <v>53149.731</v>
      </c>
      <c r="D122" s="15">
        <v>52925.813999999998</v>
      </c>
      <c r="E122" s="15">
        <v>106075.545</v>
      </c>
      <c r="F122" s="15">
        <v>3304.6579999999999</v>
      </c>
      <c r="G122" s="15">
        <v>1054.442</v>
      </c>
      <c r="H122" s="15">
        <v>4359.1000000000004</v>
      </c>
    </row>
    <row r="123" spans="1:8" s="93" customFormat="1" ht="12.75" customHeight="1" x14ac:dyDescent="0.2">
      <c r="A123" s="99" t="s">
        <v>20</v>
      </c>
      <c r="B123" s="110">
        <v>2014</v>
      </c>
      <c r="C123" s="15">
        <v>55906.838000000003</v>
      </c>
      <c r="D123" s="15">
        <v>58445.764999999999</v>
      </c>
      <c r="E123" s="15">
        <v>114352.603</v>
      </c>
      <c r="F123" s="15">
        <v>2680.4169999999999</v>
      </c>
      <c r="G123" s="15">
        <v>1175.7539999999999</v>
      </c>
      <c r="H123" s="15">
        <v>3856.1709999999998</v>
      </c>
    </row>
    <row r="124" spans="1:8" s="93" customFormat="1" ht="12.75" customHeight="1" x14ac:dyDescent="0.2">
      <c r="A124" s="99" t="s">
        <v>20</v>
      </c>
      <c r="B124" s="110">
        <v>2015</v>
      </c>
      <c r="C124" s="15">
        <v>54999.459000000003</v>
      </c>
      <c r="D124" s="15">
        <v>68341.581000000006</v>
      </c>
      <c r="E124" s="15">
        <v>123341.04000000001</v>
      </c>
      <c r="F124" s="15">
        <v>1991.251</v>
      </c>
      <c r="G124" s="15">
        <v>1269.451</v>
      </c>
      <c r="H124" s="15">
        <v>3260.7020000000002</v>
      </c>
    </row>
    <row r="125" spans="1:8" s="93" customFormat="1" ht="12.75" customHeight="1" x14ac:dyDescent="0.2">
      <c r="A125" s="99" t="s">
        <v>20</v>
      </c>
      <c r="B125" s="110">
        <v>2016</v>
      </c>
      <c r="C125" s="15">
        <v>50632.267</v>
      </c>
      <c r="D125" s="15">
        <v>71958.642000000007</v>
      </c>
      <c r="E125" s="15">
        <v>122590.90900000001</v>
      </c>
      <c r="F125" s="15">
        <v>1631.271</v>
      </c>
      <c r="G125" s="15">
        <v>1540.8320000000001</v>
      </c>
      <c r="H125" s="15">
        <v>3172.1030000000001</v>
      </c>
    </row>
    <row r="126" spans="1:8" s="93" customFormat="1" ht="12.75" customHeight="1" x14ac:dyDescent="0.2">
      <c r="A126" s="99" t="s">
        <v>20</v>
      </c>
      <c r="B126" s="110">
        <v>2017</v>
      </c>
      <c r="C126" s="15">
        <v>59373.3</v>
      </c>
      <c r="D126" s="15">
        <v>74592.095000000001</v>
      </c>
      <c r="E126" s="15">
        <v>133965.39500000002</v>
      </c>
      <c r="F126" s="15">
        <v>1728.2529999999999</v>
      </c>
      <c r="G126" s="15">
        <v>1618.643</v>
      </c>
      <c r="H126" s="15">
        <v>3346.8959999999997</v>
      </c>
    </row>
    <row r="127" spans="1:8" s="93" customFormat="1" ht="12.75" customHeight="1" x14ac:dyDescent="0.2">
      <c r="A127" s="99" t="s">
        <v>20</v>
      </c>
      <c r="B127" s="110">
        <v>2018</v>
      </c>
      <c r="C127" s="15">
        <v>63086.987999999998</v>
      </c>
      <c r="D127" s="15">
        <v>81751.021999999997</v>
      </c>
      <c r="E127" s="15">
        <v>144838.01</v>
      </c>
      <c r="F127" s="15">
        <v>1503.162</v>
      </c>
      <c r="G127" s="15">
        <v>2099.7139999999999</v>
      </c>
      <c r="H127" s="15">
        <v>3602.8760000000002</v>
      </c>
    </row>
    <row r="128" spans="1:8" s="93" customFormat="1" ht="12.75" customHeight="1" x14ac:dyDescent="0.2">
      <c r="A128" s="94" t="s">
        <v>20</v>
      </c>
      <c r="B128" s="111">
        <v>2019</v>
      </c>
      <c r="C128" s="94">
        <v>56129.946000000004</v>
      </c>
      <c r="D128" s="94">
        <v>75129.957999999999</v>
      </c>
      <c r="E128" s="94">
        <v>131259.90400000001</v>
      </c>
      <c r="F128" s="94">
        <v>1559.0319999999999</v>
      </c>
      <c r="G128" s="94">
        <v>2447.7809999999999</v>
      </c>
      <c r="H128" s="94">
        <v>4006.8130000000001</v>
      </c>
    </row>
    <row r="129" spans="1:8" s="93" customFormat="1" ht="12.75" customHeight="1" x14ac:dyDescent="0.2">
      <c r="A129" s="93" t="s">
        <v>20</v>
      </c>
      <c r="B129" s="111">
        <v>2020</v>
      </c>
      <c r="C129" s="94">
        <v>28545.945</v>
      </c>
      <c r="D129" s="94">
        <v>41813.919999999998</v>
      </c>
      <c r="E129" s="94">
        <v>70359.864999999991</v>
      </c>
      <c r="F129" s="94">
        <v>960.91600000000005</v>
      </c>
      <c r="G129" s="94">
        <v>1114.5899999999999</v>
      </c>
      <c r="H129" s="94">
        <v>2075.5059999999999</v>
      </c>
    </row>
    <row r="130" spans="1:8" s="93" customFormat="1" ht="12.75" customHeight="1" x14ac:dyDescent="0.2">
      <c r="A130" s="93" t="s">
        <v>20</v>
      </c>
      <c r="B130" s="111">
        <v>2021</v>
      </c>
      <c r="C130" s="94">
        <v>33102.319000000003</v>
      </c>
      <c r="D130" s="94">
        <v>39741.254000000001</v>
      </c>
      <c r="E130" s="94">
        <v>72843.573000000004</v>
      </c>
      <c r="F130" s="94">
        <v>1156.857</v>
      </c>
      <c r="G130" s="94">
        <v>1344.34</v>
      </c>
      <c r="H130" s="94">
        <v>2501.1970000000001</v>
      </c>
    </row>
    <row r="131" spans="1:8" s="93" customFormat="1" ht="12.75" customHeight="1" x14ac:dyDescent="0.2">
      <c r="A131" s="93" t="s">
        <v>20</v>
      </c>
      <c r="B131" s="111">
        <v>2022</v>
      </c>
      <c r="C131" s="94">
        <v>33979.582999999999</v>
      </c>
      <c r="D131" s="94">
        <v>38028.587</v>
      </c>
      <c r="E131" s="94">
        <v>72008.17</v>
      </c>
      <c r="F131" s="94">
        <v>893.22500000000002</v>
      </c>
      <c r="G131" s="94">
        <v>1744.867</v>
      </c>
      <c r="H131" s="94">
        <v>2638.0920000000001</v>
      </c>
    </row>
    <row r="132" spans="1:8" s="93" customFormat="1" ht="12.75" customHeight="1" x14ac:dyDescent="0.2">
      <c r="A132" s="99" t="s">
        <v>20</v>
      </c>
      <c r="B132" s="110">
        <v>2023</v>
      </c>
      <c r="C132" s="15">
        <v>39176.275000000001</v>
      </c>
      <c r="D132" s="15">
        <v>43221.597000000002</v>
      </c>
      <c r="E132" s="15">
        <v>82397.872000000003</v>
      </c>
      <c r="F132" s="15">
        <v>1003.655</v>
      </c>
      <c r="G132" s="15">
        <v>2835.33</v>
      </c>
      <c r="H132" s="15">
        <v>3838.9849999999997</v>
      </c>
    </row>
    <row r="133" spans="1:8" s="93" customFormat="1" ht="12.75" customHeight="1" x14ac:dyDescent="0.2">
      <c r="A133" s="99" t="s">
        <v>20</v>
      </c>
      <c r="B133" s="110">
        <v>2024</v>
      </c>
      <c r="C133" s="15">
        <v>58569.1</v>
      </c>
      <c r="D133" s="15">
        <v>47378.508999999998</v>
      </c>
      <c r="E133" s="15">
        <v>105947.609</v>
      </c>
      <c r="F133" s="15">
        <v>1155.952</v>
      </c>
      <c r="G133" s="15">
        <v>3322.0450000000001</v>
      </c>
      <c r="H133" s="15">
        <v>4477.9970000000003</v>
      </c>
    </row>
    <row r="134" spans="1:8" s="93" customFormat="1" ht="12.75" customHeight="1" x14ac:dyDescent="0.2">
      <c r="A134" s="99" t="s">
        <v>18</v>
      </c>
      <c r="B134" s="110">
        <v>1996</v>
      </c>
      <c r="C134" s="15">
        <v>0</v>
      </c>
      <c r="D134" s="15">
        <v>0.17299999999999999</v>
      </c>
      <c r="E134" s="15">
        <v>0.17299999999999999</v>
      </c>
      <c r="F134" s="15">
        <v>0</v>
      </c>
      <c r="G134" s="15">
        <v>0</v>
      </c>
      <c r="H134" s="15">
        <v>0</v>
      </c>
    </row>
    <row r="135" spans="1:8" s="93" customFormat="1" ht="12.75" customHeight="1" x14ac:dyDescent="0.2">
      <c r="A135" s="99" t="s">
        <v>18</v>
      </c>
      <c r="B135" s="110">
        <v>1997</v>
      </c>
      <c r="C135" s="15">
        <v>0</v>
      </c>
      <c r="D135" s="15">
        <v>0</v>
      </c>
      <c r="E135" s="15">
        <v>0</v>
      </c>
      <c r="F135" s="15">
        <v>0</v>
      </c>
      <c r="G135" s="15">
        <v>0</v>
      </c>
      <c r="H135" s="15">
        <v>0</v>
      </c>
    </row>
    <row r="136" spans="1:8" s="93" customFormat="1" ht="12.75" customHeight="1" x14ac:dyDescent="0.2">
      <c r="A136" s="99" t="s">
        <v>18</v>
      </c>
      <c r="B136" s="110">
        <v>2000</v>
      </c>
      <c r="C136" s="15">
        <v>0</v>
      </c>
      <c r="D136" s="15">
        <v>0</v>
      </c>
      <c r="E136" s="15">
        <v>0</v>
      </c>
      <c r="F136" s="15">
        <v>0</v>
      </c>
      <c r="G136" s="15">
        <v>0</v>
      </c>
      <c r="H136" s="15">
        <v>0</v>
      </c>
    </row>
    <row r="137" spans="1:8" s="93" customFormat="1" ht="12.75" customHeight="1" x14ac:dyDescent="0.2">
      <c r="A137" s="99" t="s">
        <v>18</v>
      </c>
      <c r="B137" s="110">
        <v>2001</v>
      </c>
      <c r="C137" s="15">
        <v>0</v>
      </c>
      <c r="D137" s="15">
        <v>0</v>
      </c>
      <c r="E137" s="15">
        <v>0</v>
      </c>
      <c r="F137" s="15">
        <v>0</v>
      </c>
      <c r="G137" s="15">
        <v>0</v>
      </c>
      <c r="H137" s="15">
        <v>0</v>
      </c>
    </row>
    <row r="138" spans="1:8" s="93" customFormat="1" ht="12.75" customHeight="1" x14ac:dyDescent="0.2">
      <c r="A138" s="99" t="s">
        <v>18</v>
      </c>
      <c r="B138" s="110">
        <v>2024</v>
      </c>
      <c r="C138" s="15">
        <v>0</v>
      </c>
      <c r="D138" s="15">
        <v>0</v>
      </c>
      <c r="E138" s="15">
        <v>0</v>
      </c>
      <c r="F138" s="15">
        <v>0</v>
      </c>
      <c r="G138" s="15">
        <v>0</v>
      </c>
      <c r="H138" s="15">
        <v>0</v>
      </c>
    </row>
    <row r="139" spans="1:8" s="93" customFormat="1" ht="12.75" customHeight="1" x14ac:dyDescent="0.2">
      <c r="A139" s="99" t="s">
        <v>15</v>
      </c>
      <c r="B139" s="110">
        <v>1985</v>
      </c>
      <c r="C139" s="15">
        <v>19.216999999999999</v>
      </c>
      <c r="D139" s="15">
        <v>244.738</v>
      </c>
      <c r="E139" s="15">
        <v>263.95499999999998</v>
      </c>
      <c r="F139" s="15">
        <v>0</v>
      </c>
      <c r="G139" s="15">
        <v>0</v>
      </c>
      <c r="H139" s="15">
        <v>0</v>
      </c>
    </row>
    <row r="140" spans="1:8" s="93" customFormat="1" ht="12.75" customHeight="1" x14ac:dyDescent="0.2">
      <c r="A140" s="99" t="s">
        <v>15</v>
      </c>
      <c r="B140" s="110">
        <v>1986</v>
      </c>
      <c r="C140" s="15">
        <v>35.307000000000002</v>
      </c>
      <c r="D140" s="15">
        <v>580.94100000000003</v>
      </c>
      <c r="E140" s="15">
        <v>616.24800000000005</v>
      </c>
      <c r="F140" s="15">
        <v>0</v>
      </c>
      <c r="G140" s="15">
        <v>0</v>
      </c>
      <c r="H140" s="15">
        <v>0</v>
      </c>
    </row>
    <row r="141" spans="1:8" s="93" customFormat="1" ht="12.75" customHeight="1" x14ac:dyDescent="0.2">
      <c r="A141" s="99" t="s">
        <v>15</v>
      </c>
      <c r="B141" s="110">
        <v>1987</v>
      </c>
      <c r="C141" s="15">
        <v>244.19200000000001</v>
      </c>
      <c r="D141" s="15">
        <v>980.16200000000003</v>
      </c>
      <c r="E141" s="15">
        <v>1224.354</v>
      </c>
      <c r="F141" s="15">
        <v>6.7000000000000004E-2</v>
      </c>
      <c r="G141" s="15">
        <v>1.0069999999999999</v>
      </c>
      <c r="H141" s="15">
        <v>1.0739999999999998</v>
      </c>
    </row>
    <row r="142" spans="1:8" s="93" customFormat="1" ht="12.75" customHeight="1" x14ac:dyDescent="0.2">
      <c r="A142" s="99" t="s">
        <v>15</v>
      </c>
      <c r="B142" s="110">
        <v>1988</v>
      </c>
      <c r="C142" s="15">
        <v>591.80499999999995</v>
      </c>
      <c r="D142" s="15">
        <v>1145.999</v>
      </c>
      <c r="E142" s="15">
        <v>1737.8040000000001</v>
      </c>
      <c r="F142" s="15">
        <v>7.0730000000000004</v>
      </c>
      <c r="G142" s="15">
        <v>20.233000000000001</v>
      </c>
      <c r="H142" s="15">
        <v>27.306000000000001</v>
      </c>
    </row>
    <row r="143" spans="1:8" s="93" customFormat="1" ht="12.75" customHeight="1" x14ac:dyDescent="0.2">
      <c r="A143" s="99" t="s">
        <v>15</v>
      </c>
      <c r="B143" s="110">
        <v>1989</v>
      </c>
      <c r="C143" s="15">
        <v>944.46299999999997</v>
      </c>
      <c r="D143" s="15">
        <v>1125.818</v>
      </c>
      <c r="E143" s="15">
        <v>2070.2809999999999</v>
      </c>
      <c r="F143" s="15">
        <v>13.417999999999999</v>
      </c>
      <c r="G143" s="15">
        <v>48.587000000000003</v>
      </c>
      <c r="H143" s="15">
        <v>62.005000000000003</v>
      </c>
    </row>
    <row r="144" spans="1:8" s="93" customFormat="1" ht="12.75" customHeight="1" x14ac:dyDescent="0.2">
      <c r="A144" s="99" t="s">
        <v>15</v>
      </c>
      <c r="B144" s="110">
        <v>1990</v>
      </c>
      <c r="C144" s="15">
        <v>838.04300000000001</v>
      </c>
      <c r="D144" s="15">
        <v>1751.4349999999999</v>
      </c>
      <c r="E144" s="15">
        <v>2589.4780000000001</v>
      </c>
      <c r="F144" s="15">
        <v>11.483000000000001</v>
      </c>
      <c r="G144" s="15">
        <v>52.49</v>
      </c>
      <c r="H144" s="15">
        <v>63.972999999999999</v>
      </c>
    </row>
    <row r="145" spans="1:8" s="93" customFormat="1" ht="12.75" customHeight="1" x14ac:dyDescent="0.2">
      <c r="A145" s="99" t="s">
        <v>15</v>
      </c>
      <c r="B145" s="110">
        <v>1991</v>
      </c>
      <c r="C145" s="15">
        <v>1672.0409999999999</v>
      </c>
      <c r="D145" s="15">
        <v>1963.165</v>
      </c>
      <c r="E145" s="15">
        <v>3635.2060000000001</v>
      </c>
      <c r="F145" s="15">
        <v>5.2069999999999999</v>
      </c>
      <c r="G145" s="15">
        <v>63.128</v>
      </c>
      <c r="H145" s="15">
        <v>68.334999999999994</v>
      </c>
    </row>
    <row r="146" spans="1:8" s="93" customFormat="1" ht="12.75" customHeight="1" x14ac:dyDescent="0.2">
      <c r="A146" s="99" t="s">
        <v>15</v>
      </c>
      <c r="B146" s="110">
        <v>1992</v>
      </c>
      <c r="C146" s="15">
        <v>2073.2089999999998</v>
      </c>
      <c r="D146" s="15">
        <v>4680.5540000000001</v>
      </c>
      <c r="E146" s="15">
        <v>6753.7629999999999</v>
      </c>
      <c r="F146" s="15">
        <v>5.1980000000000004</v>
      </c>
      <c r="G146" s="15">
        <v>68.828000000000003</v>
      </c>
      <c r="H146" s="15">
        <v>74.02600000000001</v>
      </c>
    </row>
    <row r="147" spans="1:8" s="93" customFormat="1" ht="12.75" customHeight="1" x14ac:dyDescent="0.2">
      <c r="A147" s="99" t="s">
        <v>15</v>
      </c>
      <c r="B147" s="110">
        <v>1993</v>
      </c>
      <c r="C147" s="15">
        <v>1981.1489999999999</v>
      </c>
      <c r="D147" s="15">
        <v>5236.0739999999996</v>
      </c>
      <c r="E147" s="15">
        <v>7217.223</v>
      </c>
      <c r="F147" s="15">
        <v>0.78400000000000003</v>
      </c>
      <c r="G147" s="15">
        <v>74.081000000000003</v>
      </c>
      <c r="H147" s="15">
        <v>74.865000000000009</v>
      </c>
    </row>
    <row r="148" spans="1:8" s="93" customFormat="1" ht="12.75" customHeight="1" x14ac:dyDescent="0.2">
      <c r="A148" s="99" t="s">
        <v>15</v>
      </c>
      <c r="B148" s="110">
        <v>1994</v>
      </c>
      <c r="C148" s="15">
        <v>3059.663</v>
      </c>
      <c r="D148" s="15">
        <v>8194.59</v>
      </c>
      <c r="E148" s="15">
        <v>11254.253000000001</v>
      </c>
      <c r="F148" s="15">
        <v>0.39500000000000002</v>
      </c>
      <c r="G148" s="15">
        <v>68.141999999999996</v>
      </c>
      <c r="H148" s="15">
        <v>68.536999999999992</v>
      </c>
    </row>
    <row r="149" spans="1:8" s="93" customFormat="1" ht="12.75" customHeight="1" x14ac:dyDescent="0.2">
      <c r="A149" s="99" t="s">
        <v>15</v>
      </c>
      <c r="B149" s="110">
        <v>1995</v>
      </c>
      <c r="C149" s="15">
        <v>2561.2310000000002</v>
      </c>
      <c r="D149" s="15">
        <v>10964.924000000001</v>
      </c>
      <c r="E149" s="15">
        <v>13526.155000000001</v>
      </c>
      <c r="F149" s="15">
        <v>1.075</v>
      </c>
      <c r="G149" s="15">
        <v>59.094000000000001</v>
      </c>
      <c r="H149" s="15">
        <v>60.169000000000004</v>
      </c>
    </row>
    <row r="150" spans="1:8" s="93" customFormat="1" ht="12.75" customHeight="1" x14ac:dyDescent="0.2">
      <c r="A150" s="99" t="s">
        <v>15</v>
      </c>
      <c r="B150" s="110">
        <v>1996</v>
      </c>
      <c r="C150" s="15">
        <v>2891.1590000000001</v>
      </c>
      <c r="D150" s="15">
        <v>12342.83</v>
      </c>
      <c r="E150" s="15">
        <v>15233.989</v>
      </c>
      <c r="F150" s="15">
        <v>0.46500000000000002</v>
      </c>
      <c r="G150" s="15">
        <v>50.741999999999997</v>
      </c>
      <c r="H150" s="15">
        <v>51.207000000000001</v>
      </c>
    </row>
    <row r="151" spans="1:8" s="93" customFormat="1" ht="12.75" customHeight="1" x14ac:dyDescent="0.2">
      <c r="A151" s="99" t="s">
        <v>15</v>
      </c>
      <c r="B151" s="110">
        <v>1997</v>
      </c>
      <c r="C151" s="15">
        <v>3008.1750000000002</v>
      </c>
      <c r="D151" s="15">
        <v>10282.222</v>
      </c>
      <c r="E151" s="15">
        <v>13290.397000000001</v>
      </c>
      <c r="F151" s="15">
        <v>6.4160000000000004</v>
      </c>
      <c r="G151" s="15">
        <v>47.622</v>
      </c>
      <c r="H151" s="15">
        <v>54.037999999999997</v>
      </c>
    </row>
    <row r="152" spans="1:8" s="93" customFormat="1" ht="12.75" customHeight="1" x14ac:dyDescent="0.2">
      <c r="A152" s="99" t="s">
        <v>15</v>
      </c>
      <c r="B152" s="110">
        <v>1998</v>
      </c>
      <c r="C152" s="15">
        <v>3722.2269999999999</v>
      </c>
      <c r="D152" s="15">
        <v>8702.1190000000006</v>
      </c>
      <c r="E152" s="15">
        <v>12424.346000000001</v>
      </c>
      <c r="F152" s="15">
        <v>5.6429999999999998</v>
      </c>
      <c r="G152" s="15">
        <v>71.546000000000006</v>
      </c>
      <c r="H152" s="15">
        <v>77.189000000000007</v>
      </c>
    </row>
    <row r="153" spans="1:8" s="93" customFormat="1" ht="12.75" customHeight="1" x14ac:dyDescent="0.2">
      <c r="A153" s="93" t="s">
        <v>15</v>
      </c>
      <c r="B153" s="111">
        <v>1999</v>
      </c>
      <c r="C153" s="94">
        <v>3558.3319999999999</v>
      </c>
      <c r="D153" s="94">
        <v>7892.0029999999997</v>
      </c>
      <c r="E153" s="94">
        <v>11450.334999999999</v>
      </c>
      <c r="F153" s="94">
        <v>1.075</v>
      </c>
      <c r="G153" s="94">
        <v>65.212000000000003</v>
      </c>
      <c r="H153" s="94">
        <v>66.287000000000006</v>
      </c>
    </row>
    <row r="154" spans="1:8" s="93" customFormat="1" ht="12.75" customHeight="1" x14ac:dyDescent="0.2">
      <c r="A154" s="99" t="s">
        <v>15</v>
      </c>
      <c r="B154" s="110">
        <v>2000</v>
      </c>
      <c r="C154" s="15">
        <v>1699.9549999999999</v>
      </c>
      <c r="D154" s="15">
        <v>6929.4269999999997</v>
      </c>
      <c r="E154" s="15">
        <v>8629.3819999999996</v>
      </c>
      <c r="F154" s="15">
        <v>1.889</v>
      </c>
      <c r="G154" s="15">
        <v>70.635999999999996</v>
      </c>
      <c r="H154" s="15">
        <v>72.524999999999991</v>
      </c>
    </row>
    <row r="155" spans="1:8" s="93" customFormat="1" ht="12.75" customHeight="1" x14ac:dyDescent="0.2">
      <c r="A155" s="99" t="s">
        <v>15</v>
      </c>
      <c r="B155" s="110">
        <v>2001</v>
      </c>
      <c r="C155" s="15">
        <v>1677.6469999999999</v>
      </c>
      <c r="D155" s="15">
        <v>7427.7430000000004</v>
      </c>
      <c r="E155" s="15">
        <v>9105.39</v>
      </c>
      <c r="F155" s="15">
        <v>3.6619999999999999</v>
      </c>
      <c r="G155" s="15">
        <v>83.497</v>
      </c>
      <c r="H155" s="15">
        <v>87.159000000000006</v>
      </c>
    </row>
    <row r="156" spans="1:8" s="93" customFormat="1" ht="12.75" customHeight="1" x14ac:dyDescent="0.2">
      <c r="A156" s="99" t="s">
        <v>15</v>
      </c>
      <c r="B156" s="110">
        <v>2002</v>
      </c>
      <c r="C156" s="15">
        <v>2330.8890000000001</v>
      </c>
      <c r="D156" s="15">
        <v>7758.12</v>
      </c>
      <c r="E156" s="15">
        <v>10089.009</v>
      </c>
      <c r="F156" s="15">
        <v>13.4</v>
      </c>
      <c r="G156" s="15">
        <v>120.45099999999999</v>
      </c>
      <c r="H156" s="15">
        <v>133.851</v>
      </c>
    </row>
    <row r="157" spans="1:8" s="93" customFormat="1" ht="12.75" customHeight="1" x14ac:dyDescent="0.2">
      <c r="A157" s="99" t="s">
        <v>15</v>
      </c>
      <c r="B157" s="110">
        <v>2003</v>
      </c>
      <c r="C157" s="15">
        <v>2206.4180000000001</v>
      </c>
      <c r="D157" s="15">
        <v>9541.4689999999991</v>
      </c>
      <c r="E157" s="15">
        <v>11747.886999999999</v>
      </c>
      <c r="F157" s="15">
        <v>21.838000000000001</v>
      </c>
      <c r="G157" s="15">
        <v>123.49</v>
      </c>
      <c r="H157" s="15">
        <v>145.328</v>
      </c>
    </row>
    <row r="158" spans="1:8" s="93" customFormat="1" ht="12.75" customHeight="1" x14ac:dyDescent="0.2">
      <c r="A158" s="99" t="s">
        <v>15</v>
      </c>
      <c r="B158" s="110">
        <v>2004</v>
      </c>
      <c r="C158" s="15">
        <v>2994.174</v>
      </c>
      <c r="D158" s="15">
        <v>7916.6</v>
      </c>
      <c r="E158" s="15">
        <v>10910.774000000001</v>
      </c>
      <c r="F158" s="15">
        <v>11.477</v>
      </c>
      <c r="G158" s="15">
        <v>40.566000000000003</v>
      </c>
      <c r="H158" s="15">
        <v>52.043000000000006</v>
      </c>
    </row>
    <row r="159" spans="1:8" s="93" customFormat="1" ht="12.75" customHeight="1" x14ac:dyDescent="0.2">
      <c r="A159" s="99" t="s">
        <v>15</v>
      </c>
      <c r="B159" s="110">
        <v>2005</v>
      </c>
      <c r="C159" s="15">
        <v>3343.1210000000001</v>
      </c>
      <c r="D159" s="15">
        <v>8368.3109999999997</v>
      </c>
      <c r="E159" s="15">
        <v>11711.432000000001</v>
      </c>
      <c r="F159" s="15">
        <v>61.442999999999998</v>
      </c>
      <c r="G159" s="15">
        <v>305.05099999999999</v>
      </c>
      <c r="H159" s="15">
        <v>366.49399999999997</v>
      </c>
    </row>
    <row r="160" spans="1:8" s="93" customFormat="1" ht="12.75" customHeight="1" x14ac:dyDescent="0.2">
      <c r="A160" s="99" t="s">
        <v>15</v>
      </c>
      <c r="B160" s="110">
        <v>2006</v>
      </c>
      <c r="C160" s="15">
        <v>3309.1790000000001</v>
      </c>
      <c r="D160" s="15">
        <v>6110.6610000000001</v>
      </c>
      <c r="E160" s="15">
        <v>9419.84</v>
      </c>
      <c r="F160" s="15">
        <v>81.603999999999999</v>
      </c>
      <c r="G160" s="15">
        <v>169.66900000000001</v>
      </c>
      <c r="H160" s="15">
        <v>251.27300000000002</v>
      </c>
    </row>
    <row r="161" spans="1:8" s="93" customFormat="1" ht="12.75" customHeight="1" x14ac:dyDescent="0.2">
      <c r="A161" s="99" t="s">
        <v>15</v>
      </c>
      <c r="B161" s="110">
        <v>2007</v>
      </c>
      <c r="C161" s="15">
        <v>2567.9340000000002</v>
      </c>
      <c r="D161" s="15">
        <v>4948.4610000000002</v>
      </c>
      <c r="E161" s="15">
        <v>7516.3950000000004</v>
      </c>
      <c r="F161" s="15">
        <v>85.394000000000005</v>
      </c>
      <c r="G161" s="15">
        <v>64.534999999999997</v>
      </c>
      <c r="H161" s="15">
        <v>149.929</v>
      </c>
    </row>
    <row r="162" spans="1:8" s="93" customFormat="1" ht="12.75" customHeight="1" x14ac:dyDescent="0.2">
      <c r="A162" s="99" t="s">
        <v>15</v>
      </c>
      <c r="B162" s="110">
        <v>2008</v>
      </c>
      <c r="C162" s="15">
        <v>1849.164</v>
      </c>
      <c r="D162" s="15">
        <v>3832.9549999999999</v>
      </c>
      <c r="E162" s="15">
        <v>5682.1189999999997</v>
      </c>
      <c r="F162" s="15">
        <v>27.617000000000001</v>
      </c>
      <c r="G162" s="15">
        <v>166.91499999999999</v>
      </c>
      <c r="H162" s="15">
        <v>194.53199999999998</v>
      </c>
    </row>
    <row r="163" spans="1:8" s="93" customFormat="1" ht="12.75" customHeight="1" x14ac:dyDescent="0.2">
      <c r="A163" s="99" t="s">
        <v>15</v>
      </c>
      <c r="B163" s="110">
        <v>2009</v>
      </c>
      <c r="C163" s="15">
        <v>1524.2380000000001</v>
      </c>
      <c r="D163" s="15">
        <v>3951.8290000000002</v>
      </c>
      <c r="E163" s="15">
        <v>5476.067</v>
      </c>
      <c r="F163" s="15">
        <v>32.027999999999999</v>
      </c>
      <c r="G163" s="15">
        <v>241.667</v>
      </c>
      <c r="H163" s="15">
        <v>273.69499999999999</v>
      </c>
    </row>
    <row r="164" spans="1:8" s="93" customFormat="1" ht="12.75" customHeight="1" x14ac:dyDescent="0.2">
      <c r="A164" s="99" t="s">
        <v>15</v>
      </c>
      <c r="B164" s="110">
        <v>2010</v>
      </c>
      <c r="C164" s="15">
        <v>2247.4059999999999</v>
      </c>
      <c r="D164" s="15">
        <v>3615.471</v>
      </c>
      <c r="E164" s="15">
        <v>5862.8770000000004</v>
      </c>
      <c r="F164" s="15">
        <v>48.466000000000001</v>
      </c>
      <c r="G164" s="15">
        <v>177.922</v>
      </c>
      <c r="H164" s="15">
        <v>226.38800000000001</v>
      </c>
    </row>
    <row r="165" spans="1:8" s="93" customFormat="1" ht="12.75" customHeight="1" x14ac:dyDescent="0.2">
      <c r="A165" s="99" t="s">
        <v>15</v>
      </c>
      <c r="B165" s="110">
        <v>2011</v>
      </c>
      <c r="C165" s="15">
        <v>2521.4899999999998</v>
      </c>
      <c r="D165" s="15">
        <v>3444.1640000000002</v>
      </c>
      <c r="E165" s="15">
        <v>5965.6540000000005</v>
      </c>
      <c r="F165" s="15">
        <v>64.358999999999995</v>
      </c>
      <c r="G165" s="15">
        <v>129.76599999999999</v>
      </c>
      <c r="H165" s="15">
        <v>194.125</v>
      </c>
    </row>
    <row r="166" spans="1:8" s="93" customFormat="1" ht="12.75" customHeight="1" x14ac:dyDescent="0.2">
      <c r="A166" s="99" t="s">
        <v>15</v>
      </c>
      <c r="B166" s="110">
        <v>2012</v>
      </c>
      <c r="C166" s="15">
        <v>1820.297</v>
      </c>
      <c r="D166" s="15">
        <v>3484.8580000000002</v>
      </c>
      <c r="E166" s="15">
        <v>5305.1550000000007</v>
      </c>
      <c r="F166" s="15">
        <v>86.647999999999996</v>
      </c>
      <c r="G166" s="15">
        <v>45.927</v>
      </c>
      <c r="H166" s="15">
        <v>132.57499999999999</v>
      </c>
    </row>
    <row r="167" spans="1:8" s="93" customFormat="1" ht="12.75" customHeight="1" x14ac:dyDescent="0.2">
      <c r="A167" s="99" t="s">
        <v>15</v>
      </c>
      <c r="B167" s="110">
        <v>2013</v>
      </c>
      <c r="C167" s="15">
        <v>1830.6389999999999</v>
      </c>
      <c r="D167" s="15">
        <v>3641.3339999999998</v>
      </c>
      <c r="E167" s="15">
        <v>5471.973</v>
      </c>
      <c r="F167" s="15">
        <v>133.23400000000001</v>
      </c>
      <c r="G167" s="15">
        <v>14.746</v>
      </c>
      <c r="H167" s="15">
        <v>147.98000000000002</v>
      </c>
    </row>
    <row r="168" spans="1:8" s="93" customFormat="1" ht="12.75" customHeight="1" x14ac:dyDescent="0.2">
      <c r="A168" s="99" t="s">
        <v>15</v>
      </c>
      <c r="B168" s="110">
        <v>2014</v>
      </c>
      <c r="C168" s="15">
        <v>1532.027</v>
      </c>
      <c r="D168" s="15">
        <v>3187.5880000000002</v>
      </c>
      <c r="E168" s="15">
        <v>4719.6149999999998</v>
      </c>
      <c r="F168" s="15">
        <v>149.006</v>
      </c>
      <c r="G168" s="15">
        <v>3.649</v>
      </c>
      <c r="H168" s="15">
        <v>152.655</v>
      </c>
    </row>
    <row r="169" spans="1:8" s="93" customFormat="1" ht="12.75" customHeight="1" x14ac:dyDescent="0.2">
      <c r="A169" s="99" t="s">
        <v>15</v>
      </c>
      <c r="B169" s="110">
        <v>2015</v>
      </c>
      <c r="C169" s="15">
        <v>709.75699999999995</v>
      </c>
      <c r="D169" s="15">
        <v>2980.2379999999998</v>
      </c>
      <c r="E169" s="15">
        <v>3689.9949999999999</v>
      </c>
      <c r="F169" s="15">
        <v>85.811999999999998</v>
      </c>
      <c r="G169" s="15">
        <v>0.09</v>
      </c>
      <c r="H169" s="15">
        <v>85.902000000000001</v>
      </c>
    </row>
    <row r="170" spans="1:8" s="93" customFormat="1" ht="12.75" customHeight="1" x14ac:dyDescent="0.2">
      <c r="A170" s="99" t="s">
        <v>15</v>
      </c>
      <c r="B170" s="110">
        <v>2016</v>
      </c>
      <c r="C170" s="15">
        <v>460.88200000000001</v>
      </c>
      <c r="D170" s="15">
        <v>3020.56</v>
      </c>
      <c r="E170" s="15">
        <v>3481.442</v>
      </c>
      <c r="F170" s="15">
        <v>36.718000000000004</v>
      </c>
      <c r="G170" s="15">
        <v>1E-3</v>
      </c>
      <c r="H170" s="15">
        <v>36.719000000000001</v>
      </c>
    </row>
    <row r="171" spans="1:8" s="93" customFormat="1" ht="12.75" customHeight="1" x14ac:dyDescent="0.2">
      <c r="A171" s="99" t="s">
        <v>15</v>
      </c>
      <c r="B171" s="110">
        <v>2017</v>
      </c>
      <c r="C171" s="15">
        <v>478.08800000000002</v>
      </c>
      <c r="D171" s="15">
        <v>2379.6350000000002</v>
      </c>
      <c r="E171" s="15">
        <v>2857.7230000000004</v>
      </c>
      <c r="F171" s="15">
        <v>46.442999999999998</v>
      </c>
      <c r="G171" s="15">
        <v>2.8180000000000001</v>
      </c>
      <c r="H171" s="15">
        <v>49.260999999999996</v>
      </c>
    </row>
    <row r="172" spans="1:8" s="93" customFormat="1" ht="12.75" customHeight="1" x14ac:dyDescent="0.2">
      <c r="A172" s="99" t="s">
        <v>15</v>
      </c>
      <c r="B172" s="110">
        <v>2018</v>
      </c>
      <c r="C172" s="15">
        <v>742.59299999999996</v>
      </c>
      <c r="D172" s="15">
        <v>2112.3040000000001</v>
      </c>
      <c r="E172" s="15">
        <v>2854.8969999999999</v>
      </c>
      <c r="F172" s="15">
        <v>28.436</v>
      </c>
      <c r="G172" s="15">
        <v>12.407</v>
      </c>
      <c r="H172" s="15">
        <v>40.843000000000004</v>
      </c>
    </row>
    <row r="173" spans="1:8" s="93" customFormat="1" ht="12.75" customHeight="1" x14ac:dyDescent="0.2">
      <c r="A173" s="99" t="s">
        <v>15</v>
      </c>
      <c r="B173" s="110">
        <v>2019</v>
      </c>
      <c r="C173" s="15">
        <v>1477.5509999999999</v>
      </c>
      <c r="D173" s="15">
        <v>2275.1990000000001</v>
      </c>
      <c r="E173" s="15">
        <v>3752.75</v>
      </c>
      <c r="F173" s="15">
        <v>127.97799999999999</v>
      </c>
      <c r="G173" s="15">
        <v>1.2999999999999999E-2</v>
      </c>
      <c r="H173" s="15">
        <v>127.991</v>
      </c>
    </row>
    <row r="174" spans="1:8" s="93" customFormat="1" ht="12.75" customHeight="1" x14ac:dyDescent="0.2">
      <c r="A174" s="99" t="s">
        <v>15</v>
      </c>
      <c r="B174" s="110">
        <v>2020</v>
      </c>
      <c r="C174" s="15">
        <v>307.464</v>
      </c>
      <c r="D174" s="15">
        <v>1813.3219999999999</v>
      </c>
      <c r="E174" s="15">
        <v>2120.7860000000001</v>
      </c>
      <c r="F174" s="15">
        <v>29.77</v>
      </c>
      <c r="G174" s="15">
        <v>0</v>
      </c>
      <c r="H174" s="15">
        <v>29.77</v>
      </c>
    </row>
    <row r="175" spans="1:8" s="93" customFormat="1" ht="12.75" customHeight="1" x14ac:dyDescent="0.2">
      <c r="A175" s="99" t="s">
        <v>15</v>
      </c>
      <c r="B175" s="110">
        <v>2021</v>
      </c>
      <c r="C175" s="15">
        <v>2.964</v>
      </c>
      <c r="D175" s="15">
        <v>1338.393</v>
      </c>
      <c r="E175" s="15">
        <v>1341.357</v>
      </c>
      <c r="F175" s="15">
        <v>1E-3</v>
      </c>
      <c r="G175" s="15">
        <v>9.4130000000000003</v>
      </c>
      <c r="H175" s="15">
        <v>9.4139999999999997</v>
      </c>
    </row>
    <row r="176" spans="1:8" s="93" customFormat="1" ht="12.75" customHeight="1" x14ac:dyDescent="0.2">
      <c r="A176" s="99" t="s">
        <v>15</v>
      </c>
      <c r="B176" s="110">
        <v>2022</v>
      </c>
      <c r="C176" s="15">
        <v>245.886</v>
      </c>
      <c r="D176" s="15">
        <v>685.38</v>
      </c>
      <c r="E176" s="15">
        <v>931.26599999999996</v>
      </c>
      <c r="F176" s="15">
        <v>155.91300000000001</v>
      </c>
      <c r="G176" s="15">
        <v>26.821999999999999</v>
      </c>
      <c r="H176" s="15">
        <v>182.73500000000001</v>
      </c>
    </row>
    <row r="177" spans="1:8" s="93" customFormat="1" ht="12.75" customHeight="1" x14ac:dyDescent="0.2">
      <c r="A177" s="99" t="s">
        <v>15</v>
      </c>
      <c r="B177" s="110">
        <v>2023</v>
      </c>
      <c r="C177" s="15">
        <v>136.614</v>
      </c>
      <c r="D177" s="15">
        <v>1554.7829999999999</v>
      </c>
      <c r="E177" s="15">
        <v>1691.3969999999999</v>
      </c>
      <c r="F177" s="15">
        <v>28.623999999999999</v>
      </c>
      <c r="G177" s="15">
        <v>6.8760000000000003</v>
      </c>
      <c r="H177" s="15">
        <v>35.5</v>
      </c>
    </row>
    <row r="178" spans="1:8" s="93" customFormat="1" ht="12.75" customHeight="1" x14ac:dyDescent="0.2">
      <c r="A178" s="99" t="s">
        <v>15</v>
      </c>
      <c r="B178" s="110">
        <v>2024</v>
      </c>
      <c r="C178" s="15">
        <v>523.51300000000003</v>
      </c>
      <c r="D178" s="15">
        <v>2401.5059999999999</v>
      </c>
      <c r="E178" s="15">
        <v>2925.0189999999998</v>
      </c>
      <c r="F178" s="15">
        <v>1.526</v>
      </c>
      <c r="G178" s="15">
        <v>0</v>
      </c>
      <c r="H178" s="15">
        <v>1.526</v>
      </c>
    </row>
    <row r="179" spans="1:8" s="93" customFormat="1" ht="12.75" customHeight="1" x14ac:dyDescent="0.2">
      <c r="A179" s="99" t="s">
        <v>25</v>
      </c>
      <c r="B179" s="110">
        <v>2004</v>
      </c>
      <c r="C179" s="15">
        <v>0</v>
      </c>
      <c r="D179" s="15">
        <v>0</v>
      </c>
      <c r="E179" s="15">
        <v>0</v>
      </c>
      <c r="F179" s="15">
        <v>0</v>
      </c>
      <c r="G179" s="15">
        <v>0</v>
      </c>
      <c r="H179" s="15">
        <v>0</v>
      </c>
    </row>
    <row r="180" spans="1:8" s="93" customFormat="1" ht="12.75" customHeight="1" x14ac:dyDescent="0.2">
      <c r="A180" s="99" t="s">
        <v>25</v>
      </c>
      <c r="B180" s="110">
        <v>2016</v>
      </c>
      <c r="C180" s="15">
        <v>188.928</v>
      </c>
      <c r="D180" s="15">
        <v>76.135000000000005</v>
      </c>
      <c r="E180" s="15">
        <v>265.06299999999999</v>
      </c>
      <c r="F180" s="15">
        <v>0</v>
      </c>
      <c r="G180" s="15">
        <v>0</v>
      </c>
      <c r="H180" s="15">
        <v>0</v>
      </c>
    </row>
    <row r="181" spans="1:8" s="93" customFormat="1" ht="12.75" customHeight="1" x14ac:dyDescent="0.2">
      <c r="A181" s="99" t="s">
        <v>25</v>
      </c>
      <c r="B181" s="110">
        <v>2017</v>
      </c>
      <c r="C181" s="15">
        <v>719.70399999999995</v>
      </c>
      <c r="D181" s="15">
        <v>22.762</v>
      </c>
      <c r="E181" s="15">
        <v>742.46599999999989</v>
      </c>
      <c r="F181" s="15">
        <v>0</v>
      </c>
      <c r="G181" s="15">
        <v>0</v>
      </c>
      <c r="H181" s="15">
        <v>0</v>
      </c>
    </row>
    <row r="182" spans="1:8" s="93" customFormat="1" ht="12.75" customHeight="1" x14ac:dyDescent="0.2">
      <c r="A182" s="99" t="s">
        <v>25</v>
      </c>
      <c r="B182" s="110">
        <v>2018</v>
      </c>
      <c r="C182" s="15">
        <v>132.279</v>
      </c>
      <c r="D182" s="15">
        <v>8.5549999999999997</v>
      </c>
      <c r="E182" s="15">
        <v>140.834</v>
      </c>
      <c r="F182" s="15">
        <v>2.4E-2</v>
      </c>
      <c r="G182" s="15">
        <v>3.0000000000000001E-3</v>
      </c>
      <c r="H182" s="15">
        <v>2.7E-2</v>
      </c>
    </row>
    <row r="183" spans="1:8" s="93" customFormat="1" ht="12.75" customHeight="1" x14ac:dyDescent="0.2">
      <c r="A183" s="99" t="s">
        <v>25</v>
      </c>
      <c r="B183" s="110">
        <v>2019</v>
      </c>
      <c r="C183" s="15">
        <v>46.095999999999997</v>
      </c>
      <c r="D183" s="15">
        <v>144.82400000000001</v>
      </c>
      <c r="E183" s="15">
        <v>190.92000000000002</v>
      </c>
      <c r="F183" s="15">
        <v>0.01</v>
      </c>
      <c r="G183" s="15">
        <v>3.0000000000000001E-3</v>
      </c>
      <c r="H183" s="15">
        <v>1.3000000000000001E-2</v>
      </c>
    </row>
    <row r="184" spans="1:8" s="93" customFormat="1" ht="12.75" customHeight="1" x14ac:dyDescent="0.2">
      <c r="A184" s="99" t="s">
        <v>25</v>
      </c>
      <c r="B184" s="110">
        <v>2020</v>
      </c>
      <c r="C184" s="15">
        <v>6.8959999999999999</v>
      </c>
      <c r="D184" s="15">
        <v>14.516</v>
      </c>
      <c r="E184" s="15">
        <v>21.411999999999999</v>
      </c>
      <c r="F184" s="15">
        <v>3.0000000000000001E-3</v>
      </c>
      <c r="G184" s="15">
        <v>0</v>
      </c>
      <c r="H184" s="15">
        <v>3.0000000000000001E-3</v>
      </c>
    </row>
    <row r="185" spans="1:8" s="93" customFormat="1" ht="12.75" customHeight="1" x14ac:dyDescent="0.2">
      <c r="A185" s="99" t="s">
        <v>25</v>
      </c>
      <c r="B185" s="110">
        <v>2021</v>
      </c>
      <c r="C185" s="15">
        <v>0.505</v>
      </c>
      <c r="D185" s="15">
        <v>0</v>
      </c>
      <c r="E185" s="15">
        <v>0.505</v>
      </c>
      <c r="F185" s="15">
        <v>0</v>
      </c>
      <c r="G185" s="15">
        <v>0</v>
      </c>
      <c r="H185" s="15">
        <v>0</v>
      </c>
    </row>
    <row r="186" spans="1:8" s="93" customFormat="1" ht="12.75" customHeight="1" x14ac:dyDescent="0.2">
      <c r="A186" s="99" t="s">
        <v>25</v>
      </c>
      <c r="B186" s="110">
        <v>2023</v>
      </c>
      <c r="C186" s="15">
        <v>0</v>
      </c>
      <c r="D186" s="15">
        <v>0</v>
      </c>
      <c r="E186" s="15">
        <v>0</v>
      </c>
      <c r="F186" s="15">
        <v>0</v>
      </c>
      <c r="G186" s="15">
        <v>0</v>
      </c>
      <c r="H186" s="15">
        <v>0</v>
      </c>
    </row>
    <row r="187" spans="1:8" s="93" customFormat="1" ht="12.75" customHeight="1" x14ac:dyDescent="0.2">
      <c r="A187" s="99" t="s">
        <v>25</v>
      </c>
      <c r="B187" s="110">
        <v>2024</v>
      </c>
      <c r="C187" s="15">
        <v>0.84</v>
      </c>
      <c r="D187" s="15">
        <v>0.22500000000000001</v>
      </c>
      <c r="E187" s="15">
        <v>1.0649999999999999</v>
      </c>
      <c r="F187" s="15">
        <v>0</v>
      </c>
      <c r="G187" s="15">
        <v>0</v>
      </c>
      <c r="H187" s="15">
        <v>0</v>
      </c>
    </row>
    <row r="188" spans="1:8" s="93" customFormat="1" ht="12.75" customHeight="1" x14ac:dyDescent="0.2">
      <c r="A188" s="3" t="s">
        <v>11</v>
      </c>
      <c r="B188" s="111">
        <v>1993</v>
      </c>
      <c r="C188" s="13">
        <v>7.6360000000000001</v>
      </c>
      <c r="D188" s="13">
        <v>0</v>
      </c>
      <c r="E188" s="13">
        <v>7.6360000000000001</v>
      </c>
      <c r="F188" s="13">
        <v>1.5409999999999999</v>
      </c>
      <c r="G188" s="13">
        <v>0</v>
      </c>
      <c r="H188" s="13">
        <v>1.5409999999999999</v>
      </c>
    </row>
    <row r="189" spans="1:8" s="93" customFormat="1" ht="12.75" customHeight="1" x14ac:dyDescent="0.2">
      <c r="A189" s="3" t="s">
        <v>11</v>
      </c>
      <c r="B189" s="111">
        <v>1994</v>
      </c>
      <c r="C189" s="13">
        <v>216.071</v>
      </c>
      <c r="D189" s="13">
        <v>0</v>
      </c>
      <c r="E189" s="13">
        <v>216.071</v>
      </c>
      <c r="F189" s="13">
        <v>14.805999999999999</v>
      </c>
      <c r="G189" s="13">
        <v>4.4999999999999998E-2</v>
      </c>
      <c r="H189" s="13">
        <v>14.850999999999999</v>
      </c>
    </row>
    <row r="190" spans="1:8" s="93" customFormat="1" ht="12.75" customHeight="1" x14ac:dyDescent="0.2">
      <c r="A190" s="3" t="s">
        <v>11</v>
      </c>
      <c r="B190" s="111">
        <v>1995</v>
      </c>
      <c r="C190" s="13">
        <v>180.23</v>
      </c>
      <c r="D190" s="13">
        <v>17.934999999999999</v>
      </c>
      <c r="E190" s="13">
        <v>198.16499999999999</v>
      </c>
      <c r="F190" s="13">
        <v>29.241</v>
      </c>
      <c r="G190" s="13">
        <v>1.327</v>
      </c>
      <c r="H190" s="13">
        <v>30.567999999999998</v>
      </c>
    </row>
    <row r="191" spans="1:8" s="93" customFormat="1" ht="12.75" customHeight="1" x14ac:dyDescent="0.2">
      <c r="A191" s="3" t="s">
        <v>11</v>
      </c>
      <c r="B191" s="111">
        <v>1996</v>
      </c>
      <c r="C191" s="13">
        <v>79.304000000000002</v>
      </c>
      <c r="D191" s="13">
        <v>0.61699999999999999</v>
      </c>
      <c r="E191" s="13">
        <v>79.921000000000006</v>
      </c>
      <c r="F191" s="13">
        <v>0</v>
      </c>
      <c r="G191" s="13">
        <v>0</v>
      </c>
      <c r="H191" s="13">
        <v>0</v>
      </c>
    </row>
    <row r="192" spans="1:8" s="93" customFormat="1" ht="12.75" customHeight="1" x14ac:dyDescent="0.2">
      <c r="A192" s="3" t="s">
        <v>11</v>
      </c>
      <c r="B192" s="111">
        <v>1997</v>
      </c>
      <c r="C192" s="13">
        <v>19.66</v>
      </c>
      <c r="D192" s="13">
        <v>0.69299999999999995</v>
      </c>
      <c r="E192" s="13">
        <v>20.353000000000002</v>
      </c>
      <c r="F192" s="13">
        <v>6.798</v>
      </c>
      <c r="G192" s="13">
        <v>0</v>
      </c>
      <c r="H192" s="13">
        <v>6.798</v>
      </c>
    </row>
    <row r="193" spans="1:8" s="93" customFormat="1" ht="12.75" customHeight="1" x14ac:dyDescent="0.2">
      <c r="A193" s="3" t="s">
        <v>11</v>
      </c>
      <c r="B193" s="111">
        <v>1998</v>
      </c>
      <c r="C193" s="13">
        <v>20.785</v>
      </c>
      <c r="D193" s="13">
        <v>1.0999999999999999E-2</v>
      </c>
      <c r="E193" s="13">
        <v>20.795999999999999</v>
      </c>
      <c r="F193" s="13">
        <v>9.6660000000000004</v>
      </c>
      <c r="G193" s="13">
        <v>0</v>
      </c>
      <c r="H193" s="13">
        <v>9.6660000000000004</v>
      </c>
    </row>
    <row r="194" spans="1:8" s="93" customFormat="1" ht="12.75" customHeight="1" x14ac:dyDescent="0.2">
      <c r="A194" s="3" t="s">
        <v>11</v>
      </c>
      <c r="B194" s="111">
        <v>2007</v>
      </c>
      <c r="C194" s="13">
        <v>8.0690000000000008</v>
      </c>
      <c r="D194" s="13">
        <v>8.2000000000000003E-2</v>
      </c>
      <c r="E194" s="13">
        <v>8.1510000000000016</v>
      </c>
      <c r="F194" s="13">
        <v>2.1949999999999998</v>
      </c>
      <c r="G194" s="13">
        <v>0</v>
      </c>
      <c r="H194" s="13">
        <v>2.1949999999999998</v>
      </c>
    </row>
    <row r="195" spans="1:8" s="93" customFormat="1" ht="12.75" customHeight="1" x14ac:dyDescent="0.2">
      <c r="A195" s="3" t="s">
        <v>11</v>
      </c>
      <c r="B195" s="111">
        <v>2008</v>
      </c>
      <c r="C195" s="13">
        <v>64.218000000000004</v>
      </c>
      <c r="D195" s="13">
        <v>0.38100000000000001</v>
      </c>
      <c r="E195" s="13">
        <v>64.599000000000004</v>
      </c>
      <c r="F195" s="13">
        <v>13.96</v>
      </c>
      <c r="G195" s="13">
        <v>0</v>
      </c>
      <c r="H195" s="13">
        <v>13.96</v>
      </c>
    </row>
    <row r="196" spans="1:8" s="93" customFormat="1" ht="12.75" customHeight="1" x14ac:dyDescent="0.2">
      <c r="A196" s="99" t="s">
        <v>8</v>
      </c>
      <c r="B196" s="110">
        <v>1985</v>
      </c>
      <c r="C196" s="15">
        <v>168.36699999999999</v>
      </c>
      <c r="D196" s="15">
        <v>440.75299999999999</v>
      </c>
      <c r="E196" s="15">
        <v>609.12</v>
      </c>
      <c r="F196" s="15">
        <v>2.1000000000000001E-2</v>
      </c>
      <c r="G196" s="15">
        <v>2.5310000000000001</v>
      </c>
      <c r="H196" s="15">
        <v>2.552</v>
      </c>
    </row>
    <row r="197" spans="1:8" s="93" customFormat="1" ht="12.75" customHeight="1" x14ac:dyDescent="0.2">
      <c r="A197" s="99" t="s">
        <v>8</v>
      </c>
      <c r="B197" s="110">
        <v>1986</v>
      </c>
      <c r="C197" s="15">
        <v>113.139</v>
      </c>
      <c r="D197" s="15">
        <v>502.50700000000001</v>
      </c>
      <c r="E197" s="15">
        <v>615.64599999999996</v>
      </c>
      <c r="F197" s="15">
        <v>6.0999999999999999E-2</v>
      </c>
      <c r="G197" s="15">
        <v>3.1019999999999999</v>
      </c>
      <c r="H197" s="15">
        <v>3.1629999999999998</v>
      </c>
    </row>
    <row r="198" spans="1:8" s="93" customFormat="1" ht="12.75" customHeight="1" x14ac:dyDescent="0.2">
      <c r="A198" s="99" t="s">
        <v>8</v>
      </c>
      <c r="B198" s="110">
        <v>1987</v>
      </c>
      <c r="C198" s="15">
        <v>242.75800000000001</v>
      </c>
      <c r="D198" s="15">
        <v>561.904</v>
      </c>
      <c r="E198" s="15">
        <v>804.66200000000003</v>
      </c>
      <c r="F198" s="15">
        <v>0.08</v>
      </c>
      <c r="G198" s="15">
        <v>4.5860000000000003</v>
      </c>
      <c r="H198" s="15">
        <v>4.6660000000000004</v>
      </c>
    </row>
    <row r="199" spans="1:8" s="93" customFormat="1" ht="12.75" customHeight="1" x14ac:dyDescent="0.2">
      <c r="A199" s="99" t="s">
        <v>8</v>
      </c>
      <c r="B199" s="110">
        <v>1988</v>
      </c>
      <c r="C199" s="15">
        <v>600.57399999999996</v>
      </c>
      <c r="D199" s="15">
        <v>465.53899999999999</v>
      </c>
      <c r="E199" s="15">
        <v>1066.1129999999998</v>
      </c>
      <c r="F199" s="15">
        <v>3.149</v>
      </c>
      <c r="G199" s="15">
        <v>5.3369999999999997</v>
      </c>
      <c r="H199" s="15">
        <v>8.4860000000000007</v>
      </c>
    </row>
    <row r="200" spans="1:8" s="93" customFormat="1" ht="12.75" customHeight="1" x14ac:dyDescent="0.2">
      <c r="A200" s="99" t="s">
        <v>8</v>
      </c>
      <c r="B200" s="110">
        <v>1989</v>
      </c>
      <c r="C200" s="15">
        <v>630.27499999999998</v>
      </c>
      <c r="D200" s="15">
        <v>845.58600000000001</v>
      </c>
      <c r="E200" s="15">
        <v>1475.8609999999999</v>
      </c>
      <c r="F200" s="15">
        <v>4.0999999999999996</v>
      </c>
      <c r="G200" s="15">
        <v>6.83</v>
      </c>
      <c r="H200" s="15">
        <v>10.93</v>
      </c>
    </row>
    <row r="201" spans="1:8" s="93" customFormat="1" ht="12.75" customHeight="1" x14ac:dyDescent="0.2">
      <c r="A201" s="99" t="s">
        <v>8</v>
      </c>
      <c r="B201" s="110">
        <v>1990</v>
      </c>
      <c r="C201" s="15">
        <v>376.99799999999999</v>
      </c>
      <c r="D201" s="15">
        <v>1034.0150000000001</v>
      </c>
      <c r="E201" s="15">
        <v>1411.0130000000001</v>
      </c>
      <c r="F201" s="15">
        <v>3.1509999999999998</v>
      </c>
      <c r="G201" s="15">
        <v>6.1520000000000001</v>
      </c>
      <c r="H201" s="15">
        <v>9.3030000000000008</v>
      </c>
    </row>
    <row r="202" spans="1:8" s="93" customFormat="1" ht="12.75" customHeight="1" x14ac:dyDescent="0.2">
      <c r="A202" s="99" t="s">
        <v>8</v>
      </c>
      <c r="B202" s="110">
        <v>1991</v>
      </c>
      <c r="C202" s="15">
        <v>241.636</v>
      </c>
      <c r="D202" s="15">
        <v>1175.9269999999999</v>
      </c>
      <c r="E202" s="15">
        <v>1417.5629999999999</v>
      </c>
      <c r="F202" s="15">
        <v>2.1150000000000002</v>
      </c>
      <c r="G202" s="15">
        <v>5.4119999999999999</v>
      </c>
      <c r="H202" s="15">
        <v>7.5270000000000001</v>
      </c>
    </row>
    <row r="203" spans="1:8" s="93" customFormat="1" ht="12.75" customHeight="1" x14ac:dyDescent="0.2">
      <c r="A203" s="99" t="s">
        <v>8</v>
      </c>
      <c r="B203" s="110">
        <v>1992</v>
      </c>
      <c r="C203" s="15">
        <v>185.09299999999999</v>
      </c>
      <c r="D203" s="15">
        <v>1103.787</v>
      </c>
      <c r="E203" s="15">
        <v>1288.8800000000001</v>
      </c>
      <c r="F203" s="15">
        <v>6.9589999999999996</v>
      </c>
      <c r="G203" s="15">
        <v>4.7850000000000001</v>
      </c>
      <c r="H203" s="15">
        <v>11.744</v>
      </c>
    </row>
    <row r="204" spans="1:8" s="93" customFormat="1" ht="12.75" customHeight="1" x14ac:dyDescent="0.2">
      <c r="A204" s="99" t="s">
        <v>8</v>
      </c>
      <c r="B204" s="110">
        <v>1993</v>
      </c>
      <c r="C204" s="15">
        <v>193.90600000000001</v>
      </c>
      <c r="D204" s="15">
        <v>1258.2629999999999</v>
      </c>
      <c r="E204" s="15">
        <v>1452.1689999999999</v>
      </c>
      <c r="F204" s="15">
        <v>9.782</v>
      </c>
      <c r="G204" s="15">
        <v>7.0220000000000002</v>
      </c>
      <c r="H204" s="15">
        <v>16.804000000000002</v>
      </c>
    </row>
    <row r="205" spans="1:8" s="93" customFormat="1" ht="12.75" customHeight="1" x14ac:dyDescent="0.2">
      <c r="A205" s="99" t="s">
        <v>8</v>
      </c>
      <c r="B205" s="110">
        <v>1994</v>
      </c>
      <c r="C205" s="15">
        <v>259.42399999999998</v>
      </c>
      <c r="D205" s="15">
        <v>1455.567</v>
      </c>
      <c r="E205" s="15">
        <v>1714.991</v>
      </c>
      <c r="F205" s="15">
        <v>12.952999999999999</v>
      </c>
      <c r="G205" s="15">
        <v>7.984</v>
      </c>
      <c r="H205" s="15">
        <v>20.936999999999998</v>
      </c>
    </row>
    <row r="206" spans="1:8" s="93" customFormat="1" ht="12.75" customHeight="1" x14ac:dyDescent="0.2">
      <c r="A206" s="99" t="s">
        <v>8</v>
      </c>
      <c r="B206" s="110">
        <v>1995</v>
      </c>
      <c r="C206" s="15">
        <v>306.70699999999999</v>
      </c>
      <c r="D206" s="15">
        <v>1645.1279999999999</v>
      </c>
      <c r="E206" s="15">
        <v>1951.835</v>
      </c>
      <c r="F206" s="15">
        <v>12.541</v>
      </c>
      <c r="G206" s="15">
        <v>7.4569999999999999</v>
      </c>
      <c r="H206" s="15">
        <v>19.998000000000001</v>
      </c>
    </row>
    <row r="207" spans="1:8" s="93" customFormat="1" ht="12.75" customHeight="1" x14ac:dyDescent="0.2">
      <c r="A207" s="99" t="s">
        <v>8</v>
      </c>
      <c r="B207" s="110">
        <v>1996</v>
      </c>
      <c r="C207" s="15">
        <v>312.41500000000002</v>
      </c>
      <c r="D207" s="15">
        <v>1222.3050000000001</v>
      </c>
      <c r="E207" s="15">
        <v>1534.72</v>
      </c>
      <c r="F207" s="15">
        <v>11.904</v>
      </c>
      <c r="G207" s="15">
        <v>8.7469999999999999</v>
      </c>
      <c r="H207" s="15">
        <v>20.651</v>
      </c>
    </row>
    <row r="208" spans="1:8" s="93" customFormat="1" ht="12.75" customHeight="1" x14ac:dyDescent="0.2">
      <c r="A208" s="99" t="s">
        <v>8</v>
      </c>
      <c r="B208" s="110">
        <v>1997</v>
      </c>
      <c r="C208" s="15">
        <v>481.017</v>
      </c>
      <c r="D208" s="15">
        <v>1284.2739999999999</v>
      </c>
      <c r="E208" s="15">
        <v>1765.2909999999999</v>
      </c>
      <c r="F208" s="15">
        <v>13.56</v>
      </c>
      <c r="G208" s="15">
        <v>9.3759999999999994</v>
      </c>
      <c r="H208" s="15">
        <v>22.936</v>
      </c>
    </row>
    <row r="209" spans="1:8" s="93" customFormat="1" ht="12.75" customHeight="1" x14ac:dyDescent="0.2">
      <c r="A209" s="99" t="s">
        <v>8</v>
      </c>
      <c r="B209" s="110">
        <v>1998</v>
      </c>
      <c r="C209" s="15">
        <v>551.58900000000006</v>
      </c>
      <c r="D209" s="15">
        <v>977.096</v>
      </c>
      <c r="E209" s="15">
        <v>1528.6849999999999</v>
      </c>
      <c r="F209" s="15">
        <v>13.847</v>
      </c>
      <c r="G209" s="15">
        <v>10.093999999999999</v>
      </c>
      <c r="H209" s="15">
        <v>23.940999999999999</v>
      </c>
    </row>
    <row r="210" spans="1:8" s="93" customFormat="1" ht="12.75" customHeight="1" x14ac:dyDescent="0.2">
      <c r="A210" s="99" t="s">
        <v>8</v>
      </c>
      <c r="B210" s="110">
        <v>1999</v>
      </c>
      <c r="C210" s="15">
        <v>510.38400000000001</v>
      </c>
      <c r="D210" s="15">
        <v>1073.568</v>
      </c>
      <c r="E210" s="15">
        <v>1583.952</v>
      </c>
      <c r="F210" s="15">
        <v>34.290999999999997</v>
      </c>
      <c r="G210" s="15">
        <v>14.057</v>
      </c>
      <c r="H210" s="15">
        <v>48.347999999999999</v>
      </c>
    </row>
    <row r="211" spans="1:8" s="93" customFormat="1" ht="12.75" customHeight="1" x14ac:dyDescent="0.2">
      <c r="A211" s="99" t="s">
        <v>8</v>
      </c>
      <c r="B211" s="110">
        <v>2000</v>
      </c>
      <c r="C211" s="15">
        <v>769.34299999999996</v>
      </c>
      <c r="D211" s="15">
        <v>730.46100000000001</v>
      </c>
      <c r="E211" s="15">
        <v>1499.8040000000001</v>
      </c>
      <c r="F211" s="15">
        <v>62.744999999999997</v>
      </c>
      <c r="G211" s="15">
        <v>23.395</v>
      </c>
      <c r="H211" s="15">
        <v>86.14</v>
      </c>
    </row>
    <row r="212" spans="1:8" s="93" customFormat="1" ht="12.75" customHeight="1" x14ac:dyDescent="0.2">
      <c r="A212" s="99" t="s">
        <v>8</v>
      </c>
      <c r="B212" s="110">
        <v>2001</v>
      </c>
      <c r="C212" s="15">
        <v>633.947</v>
      </c>
      <c r="D212" s="15">
        <v>1072.152</v>
      </c>
      <c r="E212" s="15">
        <v>1706.0990000000002</v>
      </c>
      <c r="F212" s="15">
        <v>63.825000000000003</v>
      </c>
      <c r="G212" s="15">
        <v>33.738999999999997</v>
      </c>
      <c r="H212" s="15">
        <v>97.563999999999993</v>
      </c>
    </row>
    <row r="213" spans="1:8" s="93" customFormat="1" ht="12.75" customHeight="1" x14ac:dyDescent="0.2">
      <c r="A213" s="99" t="s">
        <v>8</v>
      </c>
      <c r="B213" s="110">
        <v>2002</v>
      </c>
      <c r="C213" s="15">
        <v>282.96199999999999</v>
      </c>
      <c r="D213" s="15">
        <v>529.47</v>
      </c>
      <c r="E213" s="15">
        <v>812.43200000000002</v>
      </c>
      <c r="F213" s="15">
        <v>64.025999999999996</v>
      </c>
      <c r="G213" s="15">
        <v>57.753999999999998</v>
      </c>
      <c r="H213" s="15">
        <v>121.78</v>
      </c>
    </row>
    <row r="214" spans="1:8" s="93" customFormat="1" ht="12.75" customHeight="1" x14ac:dyDescent="0.2">
      <c r="A214" s="99" t="s">
        <v>8</v>
      </c>
      <c r="B214" s="110">
        <v>2003</v>
      </c>
      <c r="C214" s="15">
        <v>270.87400000000002</v>
      </c>
      <c r="D214" s="15">
        <v>459.58300000000003</v>
      </c>
      <c r="E214" s="15">
        <v>730.45700000000011</v>
      </c>
      <c r="F214" s="15">
        <v>28.422999999999998</v>
      </c>
      <c r="G214" s="15">
        <v>7.8849999999999998</v>
      </c>
      <c r="H214" s="15">
        <v>36.308</v>
      </c>
    </row>
    <row r="215" spans="1:8" s="93" customFormat="1" ht="12.75" customHeight="1" x14ac:dyDescent="0.2">
      <c r="A215" s="99" t="s">
        <v>8</v>
      </c>
      <c r="B215" s="110">
        <v>2004</v>
      </c>
      <c r="C215" s="15">
        <v>360.81200000000001</v>
      </c>
      <c r="D215" s="15">
        <v>197.661</v>
      </c>
      <c r="E215" s="15">
        <v>558.47299999999996</v>
      </c>
      <c r="F215" s="15">
        <v>29.991</v>
      </c>
      <c r="G215" s="15">
        <v>62.454999999999998</v>
      </c>
      <c r="H215" s="15">
        <v>92.445999999999998</v>
      </c>
    </row>
    <row r="216" spans="1:8" s="93" customFormat="1" ht="12.75" customHeight="1" x14ac:dyDescent="0.2">
      <c r="A216" s="99" t="s">
        <v>8</v>
      </c>
      <c r="B216" s="110">
        <v>2005</v>
      </c>
      <c r="C216" s="15">
        <v>425.53300000000002</v>
      </c>
      <c r="D216" s="15">
        <v>230.19800000000001</v>
      </c>
      <c r="E216" s="15">
        <v>655.73099999999999</v>
      </c>
      <c r="F216" s="15">
        <v>11.939</v>
      </c>
      <c r="G216" s="15">
        <v>127.197</v>
      </c>
      <c r="H216" s="15">
        <v>139.136</v>
      </c>
    </row>
    <row r="217" spans="1:8" s="93" customFormat="1" ht="12.75" customHeight="1" x14ac:dyDescent="0.2">
      <c r="A217" s="99" t="s">
        <v>8</v>
      </c>
      <c r="B217" s="110">
        <v>2006</v>
      </c>
      <c r="C217" s="15">
        <v>340.40499999999997</v>
      </c>
      <c r="D217" s="15">
        <v>222.06700000000001</v>
      </c>
      <c r="E217" s="15">
        <v>562.47199999999998</v>
      </c>
      <c r="F217" s="15">
        <v>11.329000000000001</v>
      </c>
      <c r="G217" s="15">
        <v>143.86699999999999</v>
      </c>
      <c r="H217" s="15">
        <v>155.196</v>
      </c>
    </row>
    <row r="218" spans="1:8" s="93" customFormat="1" ht="12.75" customHeight="1" x14ac:dyDescent="0.2">
      <c r="A218" s="99" t="s">
        <v>8</v>
      </c>
      <c r="B218" s="110">
        <v>2007</v>
      </c>
      <c r="C218" s="15">
        <v>64.155000000000001</v>
      </c>
      <c r="D218" s="15">
        <v>163.53100000000001</v>
      </c>
      <c r="E218" s="15">
        <v>227.68600000000001</v>
      </c>
      <c r="F218" s="15">
        <v>0</v>
      </c>
      <c r="G218" s="15">
        <v>0</v>
      </c>
      <c r="H218" s="15">
        <v>0</v>
      </c>
    </row>
    <row r="219" spans="1:8" s="93" customFormat="1" ht="12.75" customHeight="1" x14ac:dyDescent="0.2">
      <c r="A219" s="99" t="s">
        <v>8</v>
      </c>
      <c r="B219" s="110">
        <v>2008</v>
      </c>
      <c r="C219" s="15">
        <v>244.649</v>
      </c>
      <c r="D219" s="15">
        <v>46.823999999999998</v>
      </c>
      <c r="E219" s="15">
        <v>291.47300000000001</v>
      </c>
      <c r="F219" s="15">
        <v>0</v>
      </c>
      <c r="G219" s="15">
        <v>0</v>
      </c>
      <c r="H219" s="15">
        <v>0</v>
      </c>
    </row>
    <row r="220" spans="1:8" s="93" customFormat="1" ht="12.75" customHeight="1" x14ac:dyDescent="0.2">
      <c r="A220" s="99" t="s">
        <v>8</v>
      </c>
      <c r="B220" s="110">
        <v>2009</v>
      </c>
      <c r="C220" s="15">
        <v>358.70299999999997</v>
      </c>
      <c r="D220" s="15">
        <v>63.636000000000003</v>
      </c>
      <c r="E220" s="15">
        <v>422.339</v>
      </c>
      <c r="F220" s="15">
        <v>0</v>
      </c>
      <c r="G220" s="15">
        <v>2.6459999999999999</v>
      </c>
      <c r="H220" s="15">
        <v>2.6459999999999999</v>
      </c>
    </row>
    <row r="221" spans="1:8" s="93" customFormat="1" ht="12.75" customHeight="1" x14ac:dyDescent="0.2">
      <c r="A221" s="94" t="s">
        <v>8</v>
      </c>
      <c r="B221" s="111">
        <v>2010</v>
      </c>
      <c r="C221" s="94">
        <v>305.53100000000001</v>
      </c>
      <c r="D221" s="94">
        <v>161.07400000000001</v>
      </c>
      <c r="E221" s="94">
        <v>466.60500000000002</v>
      </c>
      <c r="F221" s="94">
        <v>0</v>
      </c>
      <c r="G221" s="94">
        <v>0</v>
      </c>
      <c r="H221" s="94">
        <v>0</v>
      </c>
    </row>
    <row r="222" spans="1:8" s="93" customFormat="1" ht="12.75" customHeight="1" x14ac:dyDescent="0.2">
      <c r="A222" s="94" t="s">
        <v>8</v>
      </c>
      <c r="B222" s="111">
        <v>2011</v>
      </c>
      <c r="C222" s="94">
        <v>180.54599999999999</v>
      </c>
      <c r="D222" s="94">
        <v>164.08500000000001</v>
      </c>
      <c r="E222" s="94">
        <v>344.63099999999997</v>
      </c>
      <c r="F222" s="94">
        <v>0</v>
      </c>
      <c r="G222" s="94">
        <v>0</v>
      </c>
      <c r="H222" s="94">
        <v>0</v>
      </c>
    </row>
    <row r="223" spans="1:8" s="93" customFormat="1" ht="12.75" customHeight="1" x14ac:dyDescent="0.2">
      <c r="A223" s="93" t="s">
        <v>8</v>
      </c>
      <c r="B223" s="111">
        <v>2012</v>
      </c>
      <c r="C223" s="94">
        <v>218.22900000000001</v>
      </c>
      <c r="D223" s="94">
        <v>78.257000000000005</v>
      </c>
      <c r="E223" s="94">
        <v>296.48599999999999</v>
      </c>
      <c r="F223" s="94">
        <v>1E-3</v>
      </c>
      <c r="G223" s="94">
        <v>18.373999999999999</v>
      </c>
      <c r="H223" s="94">
        <v>18.375</v>
      </c>
    </row>
    <row r="224" spans="1:8" s="93" customFormat="1" ht="12.75" customHeight="1" x14ac:dyDescent="0.2">
      <c r="A224" s="99" t="s">
        <v>8</v>
      </c>
      <c r="B224" s="110">
        <v>2013</v>
      </c>
      <c r="C224" s="15">
        <v>324.084</v>
      </c>
      <c r="D224" s="15">
        <v>50.381999999999998</v>
      </c>
      <c r="E224" s="15">
        <v>374.46600000000001</v>
      </c>
      <c r="F224" s="15">
        <v>0.88</v>
      </c>
      <c r="G224" s="15">
        <v>7.6230000000000002</v>
      </c>
      <c r="H224" s="15">
        <v>8.5030000000000001</v>
      </c>
    </row>
    <row r="225" spans="1:8" s="93" customFormat="1" ht="12.75" customHeight="1" x14ac:dyDescent="0.2">
      <c r="A225" s="99" t="s">
        <v>8</v>
      </c>
      <c r="B225" s="110">
        <v>2014</v>
      </c>
      <c r="C225" s="15">
        <v>325.173</v>
      </c>
      <c r="D225" s="15">
        <v>53.771000000000001</v>
      </c>
      <c r="E225" s="15">
        <v>378.94400000000002</v>
      </c>
      <c r="F225" s="15">
        <v>0</v>
      </c>
      <c r="G225" s="15">
        <v>0.78400000000000003</v>
      </c>
      <c r="H225" s="15">
        <v>0.78400000000000003</v>
      </c>
    </row>
    <row r="226" spans="1:8" s="93" customFormat="1" ht="12.75" customHeight="1" x14ac:dyDescent="0.2">
      <c r="A226" s="99" t="s">
        <v>8</v>
      </c>
      <c r="B226" s="110">
        <v>2015</v>
      </c>
      <c r="C226" s="15">
        <v>319.38</v>
      </c>
      <c r="D226" s="15">
        <v>98.679000000000002</v>
      </c>
      <c r="E226" s="15">
        <v>418.05899999999997</v>
      </c>
      <c r="F226" s="15">
        <v>0</v>
      </c>
      <c r="G226" s="15">
        <v>0</v>
      </c>
      <c r="H226" s="15">
        <v>0</v>
      </c>
    </row>
    <row r="227" spans="1:8" s="93" customFormat="1" ht="12.75" customHeight="1" x14ac:dyDescent="0.2">
      <c r="A227" s="99" t="s">
        <v>8</v>
      </c>
      <c r="B227" s="110">
        <v>2016</v>
      </c>
      <c r="C227" s="15">
        <v>283.12400000000002</v>
      </c>
      <c r="D227" s="15">
        <v>138.53299999999999</v>
      </c>
      <c r="E227" s="15">
        <v>421.65700000000004</v>
      </c>
      <c r="F227" s="15">
        <v>0</v>
      </c>
      <c r="G227" s="15">
        <v>0</v>
      </c>
      <c r="H227" s="15">
        <v>0</v>
      </c>
    </row>
    <row r="228" spans="1:8" s="93" customFormat="1" ht="12.75" customHeight="1" x14ac:dyDescent="0.2">
      <c r="A228" s="99" t="s">
        <v>8</v>
      </c>
      <c r="B228" s="110">
        <v>2017</v>
      </c>
      <c r="C228" s="15">
        <v>326.904</v>
      </c>
      <c r="D228" s="15">
        <v>103.363</v>
      </c>
      <c r="E228" s="15">
        <v>430.267</v>
      </c>
      <c r="F228" s="15">
        <v>0</v>
      </c>
      <c r="G228" s="15">
        <v>0</v>
      </c>
      <c r="H228" s="15">
        <v>0</v>
      </c>
    </row>
    <row r="229" spans="1:8" s="93" customFormat="1" ht="12.75" customHeight="1" x14ac:dyDescent="0.2">
      <c r="A229" s="99" t="s">
        <v>8</v>
      </c>
      <c r="B229" s="110">
        <v>2018</v>
      </c>
      <c r="C229" s="15">
        <v>348.85300000000001</v>
      </c>
      <c r="D229" s="15">
        <v>160.88800000000001</v>
      </c>
      <c r="E229" s="15">
        <v>509.74099999999999</v>
      </c>
      <c r="F229" s="15">
        <v>0</v>
      </c>
      <c r="G229" s="15">
        <v>0</v>
      </c>
      <c r="H229" s="15">
        <v>0</v>
      </c>
    </row>
    <row r="230" spans="1:8" s="93" customFormat="1" ht="12.75" customHeight="1" x14ac:dyDescent="0.2">
      <c r="A230" s="99" t="s">
        <v>8</v>
      </c>
      <c r="B230" s="110">
        <v>2019</v>
      </c>
      <c r="C230" s="15">
        <v>286.47500000000002</v>
      </c>
      <c r="D230" s="15">
        <v>131.13200000000001</v>
      </c>
      <c r="E230" s="15">
        <v>417.60700000000003</v>
      </c>
      <c r="F230" s="15">
        <v>0.13100000000000001</v>
      </c>
      <c r="G230" s="15">
        <v>0</v>
      </c>
      <c r="H230" s="15">
        <v>0.13100000000000001</v>
      </c>
    </row>
    <row r="231" spans="1:8" s="93" customFormat="1" ht="12.75" customHeight="1" x14ac:dyDescent="0.2">
      <c r="A231" s="99" t="s">
        <v>8</v>
      </c>
      <c r="B231" s="110">
        <v>2020</v>
      </c>
      <c r="C231" s="15">
        <v>51.957999999999998</v>
      </c>
      <c r="D231" s="15">
        <v>14.436999999999999</v>
      </c>
      <c r="E231" s="15">
        <v>66.394999999999996</v>
      </c>
      <c r="F231" s="15">
        <v>0</v>
      </c>
      <c r="G231" s="15">
        <v>0</v>
      </c>
      <c r="H231" s="15">
        <v>0</v>
      </c>
    </row>
    <row r="232" spans="1:8" s="93" customFormat="1" ht="12.75" customHeight="1" x14ac:dyDescent="0.2">
      <c r="A232" s="99" t="s">
        <v>8</v>
      </c>
      <c r="B232" s="110">
        <v>2021</v>
      </c>
      <c r="C232" s="15">
        <v>110.43</v>
      </c>
      <c r="D232" s="15">
        <v>123.53100000000001</v>
      </c>
      <c r="E232" s="15">
        <v>233.96100000000001</v>
      </c>
      <c r="F232" s="15">
        <v>0</v>
      </c>
      <c r="G232" s="15">
        <v>7.0119999999999996</v>
      </c>
      <c r="H232" s="15">
        <v>7.0119999999999996</v>
      </c>
    </row>
    <row r="233" spans="1:8" s="93" customFormat="1" ht="12.75" customHeight="1" x14ac:dyDescent="0.2">
      <c r="A233" s="99" t="s">
        <v>8</v>
      </c>
      <c r="B233" s="110">
        <v>2022</v>
      </c>
      <c r="C233" s="15">
        <v>177.43299999999999</v>
      </c>
      <c r="D233" s="15">
        <v>231.37700000000001</v>
      </c>
      <c r="E233" s="15">
        <v>408.81</v>
      </c>
      <c r="F233" s="15">
        <v>2.1000000000000001E-2</v>
      </c>
      <c r="G233" s="15">
        <v>18.292000000000002</v>
      </c>
      <c r="H233" s="15">
        <v>18.313000000000002</v>
      </c>
    </row>
    <row r="234" spans="1:8" s="93" customFormat="1" ht="12.75" customHeight="1" x14ac:dyDescent="0.2">
      <c r="A234" s="99" t="s">
        <v>8</v>
      </c>
      <c r="B234" s="110">
        <v>2023</v>
      </c>
      <c r="C234" s="15">
        <v>174.89400000000001</v>
      </c>
      <c r="D234" s="15">
        <v>67.018000000000001</v>
      </c>
      <c r="E234" s="15">
        <v>241.91200000000001</v>
      </c>
      <c r="F234" s="15">
        <v>0.879</v>
      </c>
      <c r="G234" s="15">
        <v>34.759</v>
      </c>
      <c r="H234" s="15">
        <v>35.637999999999998</v>
      </c>
    </row>
    <row r="235" spans="1:8" s="93" customFormat="1" ht="12.75" customHeight="1" x14ac:dyDescent="0.2">
      <c r="A235" s="99" t="s">
        <v>8</v>
      </c>
      <c r="B235" s="110">
        <v>2024</v>
      </c>
      <c r="C235" s="15">
        <v>248.37</v>
      </c>
      <c r="D235" s="15">
        <v>60.183999999999997</v>
      </c>
      <c r="E235" s="15">
        <v>308.55399999999997</v>
      </c>
      <c r="F235" s="15">
        <v>0.76500000000000001</v>
      </c>
      <c r="G235" s="15">
        <v>47.485999999999997</v>
      </c>
      <c r="H235" s="15">
        <v>48.250999999999998</v>
      </c>
    </row>
    <row r="236" spans="1:8" s="93" customFormat="1" ht="12.75" customHeight="1" x14ac:dyDescent="0.2">
      <c r="A236" s="99" t="s">
        <v>65</v>
      </c>
      <c r="B236" s="110">
        <v>1996</v>
      </c>
      <c r="C236" s="15">
        <v>0</v>
      </c>
      <c r="D236" s="15">
        <v>0</v>
      </c>
      <c r="E236" s="15">
        <v>0</v>
      </c>
      <c r="F236" s="15">
        <v>0</v>
      </c>
      <c r="G236" s="15">
        <v>0</v>
      </c>
      <c r="H236" s="15">
        <v>0</v>
      </c>
    </row>
    <row r="237" spans="1:8" s="93" customFormat="1" ht="12.75" customHeight="1" x14ac:dyDescent="0.2">
      <c r="A237" s="94" t="s">
        <v>65</v>
      </c>
      <c r="B237" s="111">
        <v>1997</v>
      </c>
      <c r="C237" s="94">
        <v>0</v>
      </c>
      <c r="D237" s="94">
        <v>0</v>
      </c>
      <c r="E237" s="94">
        <v>0</v>
      </c>
      <c r="F237" s="94">
        <v>0</v>
      </c>
      <c r="G237" s="94">
        <v>0</v>
      </c>
      <c r="H237" s="94">
        <v>0</v>
      </c>
    </row>
    <row r="238" spans="1:8" s="93" customFormat="1" ht="12.75" customHeight="1" x14ac:dyDescent="0.2">
      <c r="A238" s="93" t="s">
        <v>65</v>
      </c>
      <c r="B238" s="111">
        <v>1998</v>
      </c>
      <c r="C238" s="94">
        <v>0</v>
      </c>
      <c r="D238" s="94">
        <v>0</v>
      </c>
      <c r="E238" s="94">
        <v>0</v>
      </c>
      <c r="F238" s="94">
        <v>0</v>
      </c>
      <c r="G238" s="94">
        <v>0</v>
      </c>
      <c r="H238" s="94">
        <v>0</v>
      </c>
    </row>
    <row r="239" spans="1:8" s="93" customFormat="1" ht="12.75" customHeight="1" x14ac:dyDescent="0.2">
      <c r="A239" s="3" t="s">
        <v>65</v>
      </c>
      <c r="B239" s="111">
        <v>1999</v>
      </c>
      <c r="C239" s="13">
        <v>0</v>
      </c>
      <c r="D239" s="13">
        <v>0</v>
      </c>
      <c r="E239" s="13">
        <v>0</v>
      </c>
      <c r="F239" s="13">
        <v>0</v>
      </c>
      <c r="G239" s="13">
        <v>0</v>
      </c>
      <c r="H239" s="13">
        <v>0</v>
      </c>
    </row>
    <row r="240" spans="1:8" s="93" customFormat="1" ht="12.75" customHeight="1" x14ac:dyDescent="0.2">
      <c r="A240" s="3" t="s">
        <v>65</v>
      </c>
      <c r="B240" s="111">
        <v>2000</v>
      </c>
      <c r="C240" s="13">
        <v>0</v>
      </c>
      <c r="D240" s="13">
        <v>0</v>
      </c>
      <c r="E240" s="13">
        <v>0</v>
      </c>
      <c r="F240" s="13">
        <v>0</v>
      </c>
      <c r="G240" s="13">
        <v>0</v>
      </c>
      <c r="H240" s="13">
        <v>0</v>
      </c>
    </row>
    <row r="241" spans="1:8" s="93" customFormat="1" ht="12.75" customHeight="1" x14ac:dyDescent="0.2">
      <c r="A241" s="3" t="s">
        <v>65</v>
      </c>
      <c r="B241" s="111">
        <v>2001</v>
      </c>
      <c r="C241" s="13">
        <v>0</v>
      </c>
      <c r="D241" s="13">
        <v>0</v>
      </c>
      <c r="E241" s="13">
        <v>0</v>
      </c>
      <c r="F241" s="13">
        <v>0</v>
      </c>
      <c r="G241" s="13">
        <v>0</v>
      </c>
      <c r="H241" s="13">
        <v>0</v>
      </c>
    </row>
    <row r="242" spans="1:8" s="93" customFormat="1" ht="12.75" customHeight="1" x14ac:dyDescent="0.2">
      <c r="A242" s="99" t="s">
        <v>65</v>
      </c>
      <c r="B242" s="110">
        <v>2002</v>
      </c>
      <c r="C242" s="15">
        <v>10.496</v>
      </c>
      <c r="D242" s="15">
        <v>101.09099999999999</v>
      </c>
      <c r="E242" s="15">
        <v>111.58699999999999</v>
      </c>
      <c r="F242" s="15">
        <v>0</v>
      </c>
      <c r="G242" s="15">
        <v>0</v>
      </c>
      <c r="H242" s="15">
        <v>0</v>
      </c>
    </row>
    <row r="243" spans="1:8" s="93" customFormat="1" ht="12.75" customHeight="1" x14ac:dyDescent="0.2">
      <c r="A243" s="99" t="s">
        <v>65</v>
      </c>
      <c r="B243" s="110">
        <v>2003</v>
      </c>
      <c r="C243" s="15">
        <v>911.16800000000001</v>
      </c>
      <c r="D243" s="15">
        <v>7.1999999999999995E-2</v>
      </c>
      <c r="E243" s="15">
        <v>911.24</v>
      </c>
      <c r="F243" s="15">
        <v>0</v>
      </c>
      <c r="G243" s="15">
        <v>0</v>
      </c>
      <c r="H243" s="15">
        <v>0</v>
      </c>
    </row>
    <row r="244" spans="1:8" s="93" customFormat="1" ht="12.75" customHeight="1" x14ac:dyDescent="0.2">
      <c r="A244" s="99" t="s">
        <v>65</v>
      </c>
      <c r="B244" s="110">
        <v>2004</v>
      </c>
      <c r="C244" s="15">
        <v>230.017</v>
      </c>
      <c r="D244" s="15">
        <v>1.6719999999999999</v>
      </c>
      <c r="E244" s="15">
        <v>231.68899999999999</v>
      </c>
      <c r="F244" s="15">
        <v>0</v>
      </c>
      <c r="G244" s="15">
        <v>0</v>
      </c>
      <c r="H244" s="15">
        <v>0</v>
      </c>
    </row>
    <row r="245" spans="1:8" s="93" customFormat="1" ht="12.75" customHeight="1" x14ac:dyDescent="0.2">
      <c r="A245" s="99" t="s">
        <v>65</v>
      </c>
      <c r="B245" s="110">
        <v>2005</v>
      </c>
      <c r="C245" s="15">
        <v>0</v>
      </c>
      <c r="D245" s="15">
        <v>81.283000000000001</v>
      </c>
      <c r="E245" s="15">
        <v>81.283000000000001</v>
      </c>
      <c r="F245" s="15">
        <v>0</v>
      </c>
      <c r="G245" s="15">
        <v>0</v>
      </c>
      <c r="H245" s="15">
        <v>0</v>
      </c>
    </row>
    <row r="246" spans="1:8" s="93" customFormat="1" ht="12.75" customHeight="1" x14ac:dyDescent="0.2">
      <c r="A246" s="99" t="s">
        <v>65</v>
      </c>
      <c r="B246" s="110">
        <v>2006</v>
      </c>
      <c r="C246" s="15">
        <v>0.86199999999999999</v>
      </c>
      <c r="D246" s="15">
        <v>2.875</v>
      </c>
      <c r="E246" s="15">
        <v>3.7370000000000001</v>
      </c>
      <c r="F246" s="15">
        <v>0</v>
      </c>
      <c r="G246" s="15">
        <v>0</v>
      </c>
      <c r="H246" s="15">
        <v>0</v>
      </c>
    </row>
    <row r="247" spans="1:8" s="93" customFormat="1" ht="12.75" customHeight="1" x14ac:dyDescent="0.2">
      <c r="A247" s="99" t="s">
        <v>65</v>
      </c>
      <c r="B247" s="110">
        <v>2007</v>
      </c>
      <c r="C247" s="15">
        <v>144.05099999999999</v>
      </c>
      <c r="D247" s="15">
        <v>7.2560000000000002</v>
      </c>
      <c r="E247" s="15">
        <v>151.30699999999999</v>
      </c>
      <c r="F247" s="15">
        <v>0</v>
      </c>
      <c r="G247" s="15">
        <v>0</v>
      </c>
      <c r="H247" s="15">
        <v>0</v>
      </c>
    </row>
    <row r="248" spans="1:8" s="93" customFormat="1" ht="12.75" customHeight="1" x14ac:dyDescent="0.2">
      <c r="A248" s="99" t="s">
        <v>65</v>
      </c>
      <c r="B248" s="110">
        <v>2008</v>
      </c>
      <c r="C248" s="15">
        <v>722.76599999999996</v>
      </c>
      <c r="D248" s="15">
        <v>448.15600000000001</v>
      </c>
      <c r="E248" s="15">
        <v>1170.922</v>
      </c>
      <c r="F248" s="15">
        <v>85.454999999999998</v>
      </c>
      <c r="G248" s="15">
        <v>0.26600000000000001</v>
      </c>
      <c r="H248" s="15">
        <v>85.721000000000004</v>
      </c>
    </row>
    <row r="249" spans="1:8" s="93" customFormat="1" ht="12.75" customHeight="1" x14ac:dyDescent="0.2">
      <c r="A249" s="99" t="s">
        <v>65</v>
      </c>
      <c r="B249" s="110">
        <v>2009</v>
      </c>
      <c r="C249" s="15">
        <v>2885.7860000000001</v>
      </c>
      <c r="D249" s="15">
        <v>1375.51</v>
      </c>
      <c r="E249" s="15">
        <v>4261.2960000000003</v>
      </c>
      <c r="F249" s="15">
        <v>115.16</v>
      </c>
      <c r="G249" s="15">
        <v>5.5460000000000003</v>
      </c>
      <c r="H249" s="15">
        <v>120.706</v>
      </c>
    </row>
    <row r="250" spans="1:8" s="93" customFormat="1" ht="12.75" customHeight="1" x14ac:dyDescent="0.2">
      <c r="A250" s="99" t="s">
        <v>65</v>
      </c>
      <c r="B250" s="110">
        <v>2010</v>
      </c>
      <c r="C250" s="15">
        <v>5375.643</v>
      </c>
      <c r="D250" s="15">
        <v>1251.797</v>
      </c>
      <c r="E250" s="15">
        <v>6627.4400000000005</v>
      </c>
      <c r="F250" s="15">
        <v>19.526</v>
      </c>
      <c r="G250" s="15">
        <v>234.57499999999999</v>
      </c>
      <c r="H250" s="15">
        <v>254.101</v>
      </c>
    </row>
    <row r="251" spans="1:8" s="93" customFormat="1" ht="12.75" customHeight="1" x14ac:dyDescent="0.2">
      <c r="A251" s="99" t="s">
        <v>65</v>
      </c>
      <c r="B251" s="110">
        <v>2011</v>
      </c>
      <c r="C251" s="15">
        <v>4834.6760000000004</v>
      </c>
      <c r="D251" s="15">
        <v>1105.4169999999999</v>
      </c>
      <c r="E251" s="15">
        <v>5940.0930000000008</v>
      </c>
      <c r="F251" s="15">
        <v>26.742000000000001</v>
      </c>
      <c r="G251" s="15">
        <v>348.08699999999999</v>
      </c>
      <c r="H251" s="15">
        <v>374.82900000000001</v>
      </c>
    </row>
    <row r="252" spans="1:8" s="93" customFormat="1" ht="12.75" customHeight="1" x14ac:dyDescent="0.2">
      <c r="A252" s="99" t="s">
        <v>65</v>
      </c>
      <c r="B252" s="110">
        <v>2012</v>
      </c>
      <c r="C252" s="15">
        <v>5029.9229999999998</v>
      </c>
      <c r="D252" s="15">
        <v>1209.5999999999999</v>
      </c>
      <c r="E252" s="15">
        <v>6239.5229999999992</v>
      </c>
      <c r="F252" s="15">
        <v>95.286000000000001</v>
      </c>
      <c r="G252" s="15">
        <v>360.98200000000003</v>
      </c>
      <c r="H252" s="15">
        <v>456.26800000000003</v>
      </c>
    </row>
    <row r="253" spans="1:8" s="93" customFormat="1" ht="12.75" customHeight="1" x14ac:dyDescent="0.2">
      <c r="A253" s="99" t="s">
        <v>65</v>
      </c>
      <c r="B253" s="110">
        <v>2013</v>
      </c>
      <c r="C253" s="15">
        <v>3644.9740000000002</v>
      </c>
      <c r="D253" s="15">
        <v>1008.601</v>
      </c>
      <c r="E253" s="15">
        <v>4653.5749999999998</v>
      </c>
      <c r="F253" s="15">
        <v>145.64599999999999</v>
      </c>
      <c r="G253" s="15">
        <v>381.39800000000002</v>
      </c>
      <c r="H253" s="15">
        <v>527.04399999999998</v>
      </c>
    </row>
    <row r="254" spans="1:8" s="93" customFormat="1" ht="12.75" customHeight="1" x14ac:dyDescent="0.2">
      <c r="A254" s="99" t="s">
        <v>65</v>
      </c>
      <c r="B254" s="110">
        <v>2014</v>
      </c>
      <c r="C254" s="15">
        <v>2976.7959999999998</v>
      </c>
      <c r="D254" s="15">
        <v>545.20600000000002</v>
      </c>
      <c r="E254" s="15">
        <v>3522.002</v>
      </c>
      <c r="F254" s="15">
        <v>130.614</v>
      </c>
      <c r="G254" s="15">
        <v>310.41399999999999</v>
      </c>
      <c r="H254" s="15">
        <v>441.02800000000002</v>
      </c>
    </row>
    <row r="255" spans="1:8" s="93" customFormat="1" ht="12.75" customHeight="1" x14ac:dyDescent="0.2">
      <c r="A255" s="99" t="s">
        <v>65</v>
      </c>
      <c r="B255" s="110">
        <v>2015</v>
      </c>
      <c r="C255" s="15">
        <v>3400.9009999999998</v>
      </c>
      <c r="D255" s="15">
        <v>1427.7270000000001</v>
      </c>
      <c r="E255" s="15">
        <v>4828.6279999999997</v>
      </c>
      <c r="F255" s="15">
        <v>58.603000000000002</v>
      </c>
      <c r="G255" s="15">
        <v>201.965</v>
      </c>
      <c r="H255" s="15">
        <v>260.56799999999998</v>
      </c>
    </row>
    <row r="256" spans="1:8" s="93" customFormat="1" ht="12.75" customHeight="1" x14ac:dyDescent="0.2">
      <c r="A256" s="99" t="s">
        <v>65</v>
      </c>
      <c r="B256" s="110">
        <v>2016</v>
      </c>
      <c r="C256" s="15">
        <v>3942.1460000000002</v>
      </c>
      <c r="D256" s="15">
        <v>2674.6509999999998</v>
      </c>
      <c r="E256" s="15">
        <v>6616.7970000000005</v>
      </c>
      <c r="F256" s="15">
        <v>29.007000000000001</v>
      </c>
      <c r="G256" s="15">
        <v>0</v>
      </c>
      <c r="H256" s="15">
        <v>29.007000000000001</v>
      </c>
    </row>
    <row r="257" spans="1:8" s="93" customFormat="1" ht="12.75" customHeight="1" x14ac:dyDescent="0.2">
      <c r="A257" s="99" t="s">
        <v>65</v>
      </c>
      <c r="B257" s="110">
        <v>2017</v>
      </c>
      <c r="C257" s="15">
        <v>5769.5590000000002</v>
      </c>
      <c r="D257" s="15">
        <v>2320.3519999999999</v>
      </c>
      <c r="E257" s="15">
        <v>8089.9110000000001</v>
      </c>
      <c r="F257" s="15">
        <v>70.417000000000002</v>
      </c>
      <c r="G257" s="15">
        <v>0</v>
      </c>
      <c r="H257" s="15">
        <v>70.417000000000002</v>
      </c>
    </row>
    <row r="258" spans="1:8" s="93" customFormat="1" ht="12.75" customHeight="1" x14ac:dyDescent="0.2">
      <c r="A258" s="99" t="s">
        <v>65</v>
      </c>
      <c r="B258" s="110">
        <v>2018</v>
      </c>
      <c r="C258" s="15">
        <v>5044.8010000000004</v>
      </c>
      <c r="D258" s="15">
        <v>2364.2779999999998</v>
      </c>
      <c r="E258" s="15">
        <v>7409.0789999999997</v>
      </c>
      <c r="F258" s="15">
        <v>28.323</v>
      </c>
      <c r="G258" s="15">
        <v>0</v>
      </c>
      <c r="H258" s="15">
        <v>28.323</v>
      </c>
    </row>
    <row r="259" spans="1:8" s="93" customFormat="1" ht="12.75" customHeight="1" x14ac:dyDescent="0.2">
      <c r="A259" s="99" t="s">
        <v>65</v>
      </c>
      <c r="B259" s="110">
        <v>2019</v>
      </c>
      <c r="C259" s="15">
        <v>1039.865</v>
      </c>
      <c r="D259" s="15">
        <v>458.346</v>
      </c>
      <c r="E259" s="15">
        <v>1498.211</v>
      </c>
      <c r="F259" s="15">
        <v>24.024999999999999</v>
      </c>
      <c r="G259" s="15">
        <v>0</v>
      </c>
      <c r="H259" s="15">
        <v>24.024999999999999</v>
      </c>
    </row>
    <row r="260" spans="1:8" s="93" customFormat="1" ht="12.75" customHeight="1" x14ac:dyDescent="0.2">
      <c r="A260" s="99" t="s">
        <v>65</v>
      </c>
      <c r="B260" s="110">
        <v>2020</v>
      </c>
      <c r="C260" s="15">
        <v>175.482</v>
      </c>
      <c r="D260" s="15">
        <v>191.012</v>
      </c>
      <c r="E260" s="15">
        <v>366.49400000000003</v>
      </c>
      <c r="F260" s="15">
        <v>0.88800000000000001</v>
      </c>
      <c r="G260" s="15">
        <v>0</v>
      </c>
      <c r="H260" s="15">
        <v>0.88800000000000001</v>
      </c>
    </row>
    <row r="261" spans="1:8" s="93" customFormat="1" ht="12.75" customHeight="1" x14ac:dyDescent="0.2">
      <c r="A261" s="99" t="s">
        <v>65</v>
      </c>
      <c r="B261" s="110">
        <v>2021</v>
      </c>
      <c r="C261" s="15">
        <v>5.9930000000000003</v>
      </c>
      <c r="D261" s="15">
        <v>1.413</v>
      </c>
      <c r="E261" s="15">
        <v>7.4060000000000006</v>
      </c>
      <c r="F261" s="15">
        <v>7.0000000000000001E-3</v>
      </c>
      <c r="G261" s="15">
        <v>0</v>
      </c>
      <c r="H261" s="15">
        <v>7.0000000000000001E-3</v>
      </c>
    </row>
    <row r="262" spans="1:8" s="93" customFormat="1" ht="12.75" customHeight="1" x14ac:dyDescent="0.2">
      <c r="A262" s="99" t="s">
        <v>65</v>
      </c>
      <c r="B262" s="110">
        <v>2022</v>
      </c>
      <c r="C262" s="15">
        <v>763.82799999999997</v>
      </c>
      <c r="D262" s="15">
        <v>181.97399999999999</v>
      </c>
      <c r="E262" s="15">
        <v>945.80199999999991</v>
      </c>
      <c r="F262" s="15">
        <v>41.484999999999999</v>
      </c>
      <c r="G262" s="15">
        <v>0</v>
      </c>
      <c r="H262" s="15">
        <v>41.484999999999999</v>
      </c>
    </row>
    <row r="263" spans="1:8" s="93" customFormat="1" ht="12.75" customHeight="1" x14ac:dyDescent="0.2">
      <c r="A263" s="94" t="s">
        <v>65</v>
      </c>
      <c r="B263" s="111">
        <v>2023</v>
      </c>
      <c r="C263" s="94">
        <v>514.33000000000004</v>
      </c>
      <c r="D263" s="94">
        <v>172.90299999999999</v>
      </c>
      <c r="E263" s="94">
        <v>687.23300000000006</v>
      </c>
      <c r="F263" s="94">
        <v>25.117999999999999</v>
      </c>
      <c r="G263" s="94">
        <v>36.421999999999997</v>
      </c>
      <c r="H263" s="94">
        <v>61.539999999999992</v>
      </c>
    </row>
    <row r="264" spans="1:8" s="93" customFormat="1" ht="12.75" customHeight="1" x14ac:dyDescent="0.2">
      <c r="A264" s="93" t="s">
        <v>65</v>
      </c>
      <c r="B264" s="111">
        <v>2024</v>
      </c>
      <c r="C264" s="94">
        <v>179.40199999999999</v>
      </c>
      <c r="D264" s="94">
        <v>67.742000000000004</v>
      </c>
      <c r="E264" s="94">
        <v>247.14400000000001</v>
      </c>
      <c r="F264" s="94">
        <v>5.0000000000000001E-3</v>
      </c>
      <c r="G264" s="94">
        <v>0</v>
      </c>
      <c r="H264" s="94">
        <v>5.0000000000000001E-3</v>
      </c>
    </row>
    <row r="265" spans="1:8" s="93" customFormat="1" ht="12.75" customHeight="1" x14ac:dyDescent="0.2">
      <c r="A265" s="99" t="s">
        <v>61</v>
      </c>
      <c r="B265" s="110">
        <v>1985</v>
      </c>
      <c r="C265" s="15">
        <v>91.162000000000006</v>
      </c>
      <c r="D265" s="15">
        <v>6.7640000000000002</v>
      </c>
      <c r="E265" s="15">
        <v>97.926000000000002</v>
      </c>
      <c r="F265" s="15">
        <v>2.7450000000000001</v>
      </c>
      <c r="G265" s="15">
        <v>0.13800000000000001</v>
      </c>
      <c r="H265" s="15">
        <v>2.883</v>
      </c>
    </row>
    <row r="266" spans="1:8" s="93" customFormat="1" ht="12.75" customHeight="1" x14ac:dyDescent="0.2">
      <c r="A266" s="99" t="s">
        <v>61</v>
      </c>
      <c r="B266" s="110">
        <v>1986</v>
      </c>
      <c r="C266" s="15">
        <v>102.952</v>
      </c>
      <c r="D266" s="15">
        <v>86.1</v>
      </c>
      <c r="E266" s="15">
        <v>189.05199999999999</v>
      </c>
      <c r="F266" s="15">
        <v>0.64700000000000002</v>
      </c>
      <c r="G266" s="15">
        <v>0</v>
      </c>
      <c r="H266" s="15">
        <v>0.64700000000000002</v>
      </c>
    </row>
    <row r="267" spans="1:8" s="93" customFormat="1" ht="12.75" customHeight="1" x14ac:dyDescent="0.2">
      <c r="A267" s="99" t="s">
        <v>61</v>
      </c>
      <c r="B267" s="110">
        <v>1987</v>
      </c>
      <c r="C267" s="15">
        <v>226.68100000000001</v>
      </c>
      <c r="D267" s="15">
        <v>86.611999999999995</v>
      </c>
      <c r="E267" s="15">
        <v>313.29300000000001</v>
      </c>
      <c r="F267" s="15">
        <v>0.41399999999999998</v>
      </c>
      <c r="G267" s="15">
        <v>8.0000000000000002E-3</v>
      </c>
      <c r="H267" s="15">
        <v>0.42199999999999999</v>
      </c>
    </row>
    <row r="268" spans="1:8" s="93" customFormat="1" ht="12.75" customHeight="1" x14ac:dyDescent="0.2">
      <c r="A268" s="99" t="s">
        <v>61</v>
      </c>
      <c r="B268" s="110">
        <v>1988</v>
      </c>
      <c r="C268" s="15">
        <v>111.518</v>
      </c>
      <c r="D268" s="15">
        <v>62.146000000000001</v>
      </c>
      <c r="E268" s="15">
        <v>173.66399999999999</v>
      </c>
      <c r="F268" s="15">
        <v>0.433</v>
      </c>
      <c r="G268" s="15">
        <v>0</v>
      </c>
      <c r="H268" s="15">
        <v>0.433</v>
      </c>
    </row>
    <row r="269" spans="1:8" s="93" customFormat="1" ht="12.75" customHeight="1" x14ac:dyDescent="0.2">
      <c r="A269" s="99" t="s">
        <v>61</v>
      </c>
      <c r="B269" s="110">
        <v>1989</v>
      </c>
      <c r="C269" s="15">
        <v>174.04499999999999</v>
      </c>
      <c r="D269" s="15">
        <v>52.591999999999999</v>
      </c>
      <c r="E269" s="15">
        <v>226.637</v>
      </c>
      <c r="F269" s="15">
        <v>0.58399999999999996</v>
      </c>
      <c r="G269" s="15">
        <v>0</v>
      </c>
      <c r="H269" s="15">
        <v>0.58399999999999996</v>
      </c>
    </row>
    <row r="270" spans="1:8" s="93" customFormat="1" ht="12.75" customHeight="1" x14ac:dyDescent="0.2">
      <c r="A270" s="99" t="s">
        <v>61</v>
      </c>
      <c r="B270" s="110">
        <v>1990</v>
      </c>
      <c r="C270" s="15">
        <v>151.154</v>
      </c>
      <c r="D270" s="15">
        <v>18.922000000000001</v>
      </c>
      <c r="E270" s="15">
        <v>170.07599999999999</v>
      </c>
      <c r="F270" s="15">
        <v>0.66100000000000003</v>
      </c>
      <c r="G270" s="15">
        <v>0</v>
      </c>
      <c r="H270" s="15">
        <v>0.66100000000000003</v>
      </c>
    </row>
    <row r="271" spans="1:8" s="93" customFormat="1" ht="12.75" customHeight="1" x14ac:dyDescent="0.2">
      <c r="A271" s="99" t="s">
        <v>61</v>
      </c>
      <c r="B271" s="110">
        <v>1991</v>
      </c>
      <c r="C271" s="15">
        <v>133.71899999999999</v>
      </c>
      <c r="D271" s="15">
        <v>6.1139999999999999</v>
      </c>
      <c r="E271" s="15">
        <v>139.833</v>
      </c>
      <c r="F271" s="15">
        <v>0.19700000000000001</v>
      </c>
      <c r="G271" s="15">
        <v>0</v>
      </c>
      <c r="H271" s="15">
        <v>0.19700000000000001</v>
      </c>
    </row>
    <row r="272" spans="1:8" s="93" customFormat="1" ht="12.75" customHeight="1" x14ac:dyDescent="0.2">
      <c r="A272" s="99" t="s">
        <v>61</v>
      </c>
      <c r="B272" s="110">
        <v>1992</v>
      </c>
      <c r="C272" s="15">
        <v>31.423999999999999</v>
      </c>
      <c r="D272" s="15">
        <v>2.65</v>
      </c>
      <c r="E272" s="15">
        <v>34.073999999999998</v>
      </c>
      <c r="F272" s="15">
        <v>0</v>
      </c>
      <c r="G272" s="15">
        <v>0</v>
      </c>
      <c r="H272" s="15">
        <v>0</v>
      </c>
    </row>
    <row r="273" spans="1:8" s="93" customFormat="1" ht="12.75" customHeight="1" x14ac:dyDescent="0.2">
      <c r="A273" s="99" t="s">
        <v>61</v>
      </c>
      <c r="B273" s="110">
        <v>1993</v>
      </c>
      <c r="C273" s="15">
        <v>40.804000000000002</v>
      </c>
      <c r="D273" s="15">
        <v>3.843</v>
      </c>
      <c r="E273" s="15">
        <v>44.647000000000006</v>
      </c>
      <c r="F273" s="15">
        <v>0</v>
      </c>
      <c r="G273" s="15">
        <v>0</v>
      </c>
      <c r="H273" s="15">
        <v>0</v>
      </c>
    </row>
    <row r="274" spans="1:8" s="93" customFormat="1" ht="12.75" customHeight="1" x14ac:dyDescent="0.2">
      <c r="A274" s="99" t="s">
        <v>61</v>
      </c>
      <c r="B274" s="110">
        <v>1994</v>
      </c>
      <c r="C274" s="15">
        <v>16.369</v>
      </c>
      <c r="D274" s="15">
        <v>4.4790000000000001</v>
      </c>
      <c r="E274" s="15">
        <v>20.847999999999999</v>
      </c>
      <c r="F274" s="15">
        <v>0</v>
      </c>
      <c r="G274" s="15">
        <v>0.14699999999999999</v>
      </c>
      <c r="H274" s="15">
        <v>0.14699999999999999</v>
      </c>
    </row>
    <row r="275" spans="1:8" s="93" customFormat="1" ht="12.75" customHeight="1" x14ac:dyDescent="0.2">
      <c r="A275" s="94" t="s">
        <v>61</v>
      </c>
      <c r="B275" s="111">
        <v>1995</v>
      </c>
      <c r="C275" s="94">
        <v>7.4779999999999998</v>
      </c>
      <c r="D275" s="94">
        <v>6.149</v>
      </c>
      <c r="E275" s="94">
        <v>13.626999999999999</v>
      </c>
      <c r="F275" s="94">
        <v>0</v>
      </c>
      <c r="G275" s="94">
        <v>0</v>
      </c>
      <c r="H275" s="94">
        <v>0</v>
      </c>
    </row>
    <row r="276" spans="1:8" s="93" customFormat="1" ht="12.75" customHeight="1" x14ac:dyDescent="0.2">
      <c r="A276" s="93" t="s">
        <v>61</v>
      </c>
      <c r="B276" s="111">
        <v>1996</v>
      </c>
      <c r="C276" s="94">
        <v>5.5069999999999997</v>
      </c>
      <c r="D276" s="94">
        <v>4.9180000000000001</v>
      </c>
      <c r="E276" s="94">
        <v>10.425000000000001</v>
      </c>
      <c r="F276" s="94">
        <v>0</v>
      </c>
      <c r="G276" s="94">
        <v>0</v>
      </c>
      <c r="H276" s="94">
        <v>0</v>
      </c>
    </row>
    <row r="277" spans="1:8" s="93" customFormat="1" ht="12.75" customHeight="1" x14ac:dyDescent="0.2">
      <c r="A277" s="93" t="s">
        <v>61</v>
      </c>
      <c r="B277" s="111">
        <v>1997</v>
      </c>
      <c r="C277" s="94">
        <v>3.4260000000000002</v>
      </c>
      <c r="D277" s="94">
        <v>2.5070000000000001</v>
      </c>
      <c r="E277" s="94">
        <v>5.9329999999999998</v>
      </c>
      <c r="F277" s="94">
        <v>0</v>
      </c>
      <c r="G277" s="94">
        <v>0</v>
      </c>
      <c r="H277" s="94">
        <v>0</v>
      </c>
    </row>
    <row r="278" spans="1:8" s="93" customFormat="1" ht="12.75" customHeight="1" x14ac:dyDescent="0.2">
      <c r="A278" s="93" t="s">
        <v>61</v>
      </c>
      <c r="B278" s="111">
        <v>1998</v>
      </c>
      <c r="C278" s="94">
        <v>1.6419999999999999</v>
      </c>
      <c r="D278" s="94">
        <v>0.36</v>
      </c>
      <c r="E278" s="94">
        <v>2.0019999999999998</v>
      </c>
      <c r="F278" s="94">
        <v>0</v>
      </c>
      <c r="G278" s="94">
        <v>0</v>
      </c>
      <c r="H278" s="94">
        <v>0</v>
      </c>
    </row>
    <row r="279" spans="1:8" s="93" customFormat="1" ht="12.75" customHeight="1" x14ac:dyDescent="0.2">
      <c r="A279" s="99" t="s">
        <v>61</v>
      </c>
      <c r="B279" s="110">
        <v>2020</v>
      </c>
      <c r="C279" s="15">
        <v>1.8879999999999999</v>
      </c>
      <c r="D279" s="15">
        <v>80.123000000000005</v>
      </c>
      <c r="E279" s="15">
        <v>82.01100000000001</v>
      </c>
      <c r="F279" s="15">
        <v>0</v>
      </c>
      <c r="G279" s="15">
        <v>0</v>
      </c>
      <c r="H279" s="15">
        <v>0</v>
      </c>
    </row>
    <row r="280" spans="1:8" s="93" customFormat="1" ht="12.75" customHeight="1" x14ac:dyDescent="0.2">
      <c r="A280" s="99" t="s">
        <v>61</v>
      </c>
      <c r="B280" s="110">
        <v>2021</v>
      </c>
      <c r="C280" s="15">
        <v>0.93</v>
      </c>
      <c r="D280" s="15">
        <v>630.74199999999996</v>
      </c>
      <c r="E280" s="15">
        <v>631.67199999999991</v>
      </c>
      <c r="F280" s="15">
        <v>4.0000000000000001E-3</v>
      </c>
      <c r="G280" s="15">
        <v>0</v>
      </c>
      <c r="H280" s="15">
        <v>4.0000000000000001E-3</v>
      </c>
    </row>
    <row r="281" spans="1:8" s="93" customFormat="1" ht="12.75" customHeight="1" x14ac:dyDescent="0.2">
      <c r="A281" s="99" t="s">
        <v>61</v>
      </c>
      <c r="B281" s="110">
        <v>2022</v>
      </c>
      <c r="C281" s="15">
        <v>1.9039999999999999</v>
      </c>
      <c r="D281" s="15">
        <v>59.075000000000003</v>
      </c>
      <c r="E281" s="15">
        <v>60.978999999999999</v>
      </c>
      <c r="F281" s="15">
        <v>1.0999999999999999E-2</v>
      </c>
      <c r="G281" s="15">
        <v>0</v>
      </c>
      <c r="H281" s="15">
        <v>1.0999999999999999E-2</v>
      </c>
    </row>
    <row r="282" spans="1:8" s="93" customFormat="1" ht="12.75" customHeight="1" x14ac:dyDescent="0.2">
      <c r="A282" s="99" t="s">
        <v>61</v>
      </c>
      <c r="B282" s="110">
        <v>2023</v>
      </c>
      <c r="C282" s="15">
        <v>19.042000000000002</v>
      </c>
      <c r="D282" s="15">
        <v>1.7569999999999999</v>
      </c>
      <c r="E282" s="15">
        <v>20.799000000000003</v>
      </c>
      <c r="F282" s="15">
        <v>7.0000000000000001E-3</v>
      </c>
      <c r="G282" s="15">
        <v>0.02</v>
      </c>
      <c r="H282" s="15">
        <v>2.7E-2</v>
      </c>
    </row>
    <row r="283" spans="1:8" s="93" customFormat="1" ht="12.75" customHeight="1" x14ac:dyDescent="0.2">
      <c r="A283" s="99" t="s">
        <v>61</v>
      </c>
      <c r="B283" s="110">
        <v>2024</v>
      </c>
      <c r="C283" s="15">
        <v>10.781000000000001</v>
      </c>
      <c r="D283" s="15">
        <v>1.7849999999999999</v>
      </c>
      <c r="E283" s="15">
        <v>12.566000000000001</v>
      </c>
      <c r="F283" s="15">
        <v>1E-3</v>
      </c>
      <c r="G283" s="15">
        <v>5.0999999999999997E-2</v>
      </c>
      <c r="H283" s="15">
        <v>5.1999999999999998E-2</v>
      </c>
    </row>
    <row r="284" spans="1:8" s="93" customFormat="1" ht="12.75" customHeight="1" x14ac:dyDescent="0.2">
      <c r="A284" s="99" t="s">
        <v>40</v>
      </c>
      <c r="B284" s="110">
        <v>1985</v>
      </c>
      <c r="C284" s="15">
        <v>33283.932999999997</v>
      </c>
      <c r="D284" s="15">
        <v>33050.892999999996</v>
      </c>
      <c r="E284" s="15">
        <v>66334.826000000001</v>
      </c>
      <c r="F284" s="15">
        <v>232.55</v>
      </c>
      <c r="G284" s="15">
        <v>959.16099999999994</v>
      </c>
      <c r="H284" s="15">
        <v>1191.711</v>
      </c>
    </row>
    <row r="285" spans="1:8" s="93" customFormat="1" ht="12.75" customHeight="1" x14ac:dyDescent="0.2">
      <c r="A285" s="99" t="s">
        <v>40</v>
      </c>
      <c r="B285" s="110">
        <v>1986</v>
      </c>
      <c r="C285" s="15">
        <v>30542.561000000002</v>
      </c>
      <c r="D285" s="15">
        <v>40948.262999999999</v>
      </c>
      <c r="E285" s="15">
        <v>71490.823999999993</v>
      </c>
      <c r="F285" s="15">
        <v>277.84699999999998</v>
      </c>
      <c r="G285" s="15">
        <v>1095.81</v>
      </c>
      <c r="H285" s="15">
        <v>1373.6569999999999</v>
      </c>
    </row>
    <row r="286" spans="1:8" s="93" customFormat="1" ht="12.75" customHeight="1" x14ac:dyDescent="0.2">
      <c r="A286" s="99" t="s">
        <v>40</v>
      </c>
      <c r="B286" s="110">
        <v>1987</v>
      </c>
      <c r="C286" s="15">
        <v>34973.052000000003</v>
      </c>
      <c r="D286" s="15">
        <v>46652.137000000002</v>
      </c>
      <c r="E286" s="15">
        <v>81625.189000000013</v>
      </c>
      <c r="F286" s="15">
        <v>406.875</v>
      </c>
      <c r="G286" s="15">
        <v>1284.365</v>
      </c>
      <c r="H286" s="15">
        <v>1691.24</v>
      </c>
    </row>
    <row r="287" spans="1:8" s="93" customFormat="1" ht="12.75" customHeight="1" x14ac:dyDescent="0.2">
      <c r="A287" s="99" t="s">
        <v>40</v>
      </c>
      <c r="B287" s="110">
        <v>1988</v>
      </c>
      <c r="C287" s="15">
        <v>40302.902999999998</v>
      </c>
      <c r="D287" s="15">
        <v>42605.555999999997</v>
      </c>
      <c r="E287" s="15">
        <v>82908.459000000003</v>
      </c>
      <c r="F287" s="15">
        <v>1654.7840000000001</v>
      </c>
      <c r="G287" s="15">
        <v>1541.5519999999999</v>
      </c>
      <c r="H287" s="15">
        <v>3196.3360000000002</v>
      </c>
    </row>
    <row r="288" spans="1:8" s="93" customFormat="1" ht="12.75" customHeight="1" x14ac:dyDescent="0.2">
      <c r="A288" s="99" t="s">
        <v>40</v>
      </c>
      <c r="B288" s="110">
        <v>1989</v>
      </c>
      <c r="C288" s="15">
        <v>47777.313000000002</v>
      </c>
      <c r="D288" s="15">
        <v>40774.637999999999</v>
      </c>
      <c r="E288" s="15">
        <v>88551.951000000001</v>
      </c>
      <c r="F288" s="15">
        <v>2726.8449999999998</v>
      </c>
      <c r="G288" s="15">
        <v>1632.4649999999999</v>
      </c>
      <c r="H288" s="15">
        <v>4359.3099999999995</v>
      </c>
    </row>
    <row r="289" spans="1:8" s="93" customFormat="1" ht="12.75" customHeight="1" x14ac:dyDescent="0.2">
      <c r="A289" s="94" t="s">
        <v>40</v>
      </c>
      <c r="B289" s="111">
        <v>1990</v>
      </c>
      <c r="C289" s="94">
        <v>45755.849000000002</v>
      </c>
      <c r="D289" s="94">
        <v>47398.856</v>
      </c>
      <c r="E289" s="94">
        <v>93154.705000000002</v>
      </c>
      <c r="F289" s="94">
        <v>2779.9690000000001</v>
      </c>
      <c r="G289" s="94">
        <v>1679.942</v>
      </c>
      <c r="H289" s="94">
        <v>4459.9110000000001</v>
      </c>
    </row>
    <row r="290" spans="1:8" s="93" customFormat="1" ht="12.75" customHeight="1" x14ac:dyDescent="0.2">
      <c r="A290" s="93" t="s">
        <v>40</v>
      </c>
      <c r="B290" s="111">
        <v>1991</v>
      </c>
      <c r="C290" s="94">
        <v>40690.468000000001</v>
      </c>
      <c r="D290" s="94">
        <v>46694.057000000001</v>
      </c>
      <c r="E290" s="94">
        <v>87384.524999999994</v>
      </c>
      <c r="F290" s="94">
        <v>2801.0509999999999</v>
      </c>
      <c r="G290" s="94">
        <v>1657.883</v>
      </c>
      <c r="H290" s="94">
        <v>4458.9340000000002</v>
      </c>
    </row>
    <row r="291" spans="1:8" s="93" customFormat="1" ht="12.75" customHeight="1" x14ac:dyDescent="0.2">
      <c r="A291" s="3" t="s">
        <v>40</v>
      </c>
      <c r="B291" s="111">
        <v>1992</v>
      </c>
      <c r="C291" s="13">
        <v>44199.803999999996</v>
      </c>
      <c r="D291" s="13">
        <v>49525.394999999997</v>
      </c>
      <c r="E291" s="13">
        <v>93725.198999999993</v>
      </c>
      <c r="F291" s="13">
        <v>2822.0160000000001</v>
      </c>
      <c r="G291" s="13">
        <v>1691.4860000000001</v>
      </c>
      <c r="H291" s="13">
        <v>4513.5020000000004</v>
      </c>
    </row>
    <row r="292" spans="1:8" s="93" customFormat="1" ht="12.75" customHeight="1" x14ac:dyDescent="0.2">
      <c r="A292" s="3" t="s">
        <v>40</v>
      </c>
      <c r="B292" s="111">
        <v>1993</v>
      </c>
      <c r="C292" s="13">
        <v>50017.927000000003</v>
      </c>
      <c r="D292" s="13">
        <v>60476.625</v>
      </c>
      <c r="E292" s="13">
        <v>110494.552</v>
      </c>
      <c r="F292" s="13">
        <v>3218.9830000000002</v>
      </c>
      <c r="G292" s="13">
        <v>1947.585</v>
      </c>
      <c r="H292" s="13">
        <v>5166.5680000000002</v>
      </c>
    </row>
    <row r="293" spans="1:8" s="93" customFormat="1" ht="12.75" customHeight="1" x14ac:dyDescent="0.2">
      <c r="A293" s="99" t="s">
        <v>40</v>
      </c>
      <c r="B293" s="110">
        <v>1994</v>
      </c>
      <c r="C293" s="15">
        <v>60729.550999999999</v>
      </c>
      <c r="D293" s="15">
        <v>65561.274999999994</v>
      </c>
      <c r="E293" s="15">
        <v>126290.826</v>
      </c>
      <c r="F293" s="15">
        <v>3102.3229999999999</v>
      </c>
      <c r="G293" s="15">
        <v>1890.933</v>
      </c>
      <c r="H293" s="15">
        <v>4993.2559999999994</v>
      </c>
    </row>
    <row r="294" spans="1:8" s="93" customFormat="1" ht="12.75" customHeight="1" x14ac:dyDescent="0.2">
      <c r="A294" s="99" t="s">
        <v>40</v>
      </c>
      <c r="B294" s="110">
        <v>1995</v>
      </c>
      <c r="C294" s="15">
        <v>68549.23</v>
      </c>
      <c r="D294" s="15">
        <v>71637.062999999995</v>
      </c>
      <c r="E294" s="15">
        <v>140186.29300000001</v>
      </c>
      <c r="F294" s="15">
        <v>3096.5070000000001</v>
      </c>
      <c r="G294" s="15">
        <v>2061.7130000000002</v>
      </c>
      <c r="H294" s="15">
        <v>5158.22</v>
      </c>
    </row>
    <row r="295" spans="1:8" s="93" customFormat="1" ht="12.75" customHeight="1" x14ac:dyDescent="0.2">
      <c r="A295" s="99" t="s">
        <v>40</v>
      </c>
      <c r="B295" s="110">
        <v>1996</v>
      </c>
      <c r="C295" s="15">
        <v>77403.948000000004</v>
      </c>
      <c r="D295" s="15">
        <v>72820.926000000007</v>
      </c>
      <c r="E295" s="15">
        <v>150224.87400000001</v>
      </c>
      <c r="F295" s="15">
        <v>3396.991</v>
      </c>
      <c r="G295" s="15">
        <v>2043.3430000000001</v>
      </c>
      <c r="H295" s="15">
        <v>5440.3339999999998</v>
      </c>
    </row>
    <row r="296" spans="1:8" s="93" customFormat="1" ht="12.75" customHeight="1" x14ac:dyDescent="0.2">
      <c r="A296" s="99" t="s">
        <v>40</v>
      </c>
      <c r="B296" s="110">
        <v>1997</v>
      </c>
      <c r="C296" s="15">
        <v>83874.820000000007</v>
      </c>
      <c r="D296" s="15">
        <v>78652.69</v>
      </c>
      <c r="E296" s="15">
        <v>162527.51</v>
      </c>
      <c r="F296" s="15">
        <v>3250.6770000000001</v>
      </c>
      <c r="G296" s="15">
        <v>1864.683</v>
      </c>
      <c r="H296" s="15">
        <v>5115.3600000000006</v>
      </c>
    </row>
    <row r="297" spans="1:8" s="93" customFormat="1" ht="12.75" customHeight="1" x14ac:dyDescent="0.2">
      <c r="A297" s="99" t="s">
        <v>40</v>
      </c>
      <c r="B297" s="110">
        <v>1998</v>
      </c>
      <c r="C297" s="15">
        <v>77976.282000000007</v>
      </c>
      <c r="D297" s="15">
        <v>74657.618000000002</v>
      </c>
      <c r="E297" s="15">
        <v>152633.90000000002</v>
      </c>
      <c r="F297" s="15">
        <v>3123.0839999999998</v>
      </c>
      <c r="G297" s="15">
        <v>1817.059</v>
      </c>
      <c r="H297" s="15">
        <v>4940.143</v>
      </c>
    </row>
    <row r="298" spans="1:8" s="93" customFormat="1" ht="12.75" customHeight="1" x14ac:dyDescent="0.2">
      <c r="A298" s="99" t="s">
        <v>40</v>
      </c>
      <c r="B298" s="110">
        <v>1999</v>
      </c>
      <c r="C298" s="15">
        <v>92896.688999999998</v>
      </c>
      <c r="D298" s="15">
        <v>92534.521999999997</v>
      </c>
      <c r="E298" s="15">
        <v>185431.21100000001</v>
      </c>
      <c r="F298" s="15">
        <v>3027.5129999999999</v>
      </c>
      <c r="G298" s="15">
        <v>2232.3029999999999</v>
      </c>
      <c r="H298" s="15">
        <v>5259.8159999999998</v>
      </c>
    </row>
    <row r="299" spans="1:8" s="93" customFormat="1" ht="12.75" customHeight="1" x14ac:dyDescent="0.2">
      <c r="A299" s="99" t="s">
        <v>40</v>
      </c>
      <c r="B299" s="110">
        <v>2000</v>
      </c>
      <c r="C299" s="15">
        <v>98231.012000000002</v>
      </c>
      <c r="D299" s="15">
        <v>101252.236</v>
      </c>
      <c r="E299" s="15">
        <v>199483.24800000002</v>
      </c>
      <c r="F299" s="15">
        <v>3269.201</v>
      </c>
      <c r="G299" s="15">
        <v>3003.85</v>
      </c>
      <c r="H299" s="15">
        <v>6273.0509999999995</v>
      </c>
    </row>
    <row r="300" spans="1:8" s="93" customFormat="1" ht="12.75" customHeight="1" x14ac:dyDescent="0.2">
      <c r="A300" s="99" t="s">
        <v>40</v>
      </c>
      <c r="B300" s="110">
        <v>2001</v>
      </c>
      <c r="C300" s="15">
        <v>82906.081999999995</v>
      </c>
      <c r="D300" s="15">
        <v>97603.964999999997</v>
      </c>
      <c r="E300" s="15">
        <v>180510.04699999999</v>
      </c>
      <c r="F300" s="15">
        <v>3278.0819999999999</v>
      </c>
      <c r="G300" s="15">
        <v>3347.511</v>
      </c>
      <c r="H300" s="15">
        <v>6625.5929999999998</v>
      </c>
    </row>
    <row r="301" spans="1:8" s="93" customFormat="1" ht="12.75" customHeight="1" x14ac:dyDescent="0.2">
      <c r="A301" s="99" t="s">
        <v>40</v>
      </c>
      <c r="B301" s="110">
        <v>2002</v>
      </c>
      <c r="C301" s="15">
        <v>91632.866999999998</v>
      </c>
      <c r="D301" s="15">
        <v>100416.621</v>
      </c>
      <c r="E301" s="15">
        <v>192049.48800000001</v>
      </c>
      <c r="F301" s="15">
        <v>3113.1019999999999</v>
      </c>
      <c r="G301" s="15">
        <v>3626.6509999999998</v>
      </c>
      <c r="H301" s="15">
        <v>6739.7529999999997</v>
      </c>
    </row>
    <row r="302" spans="1:8" s="93" customFormat="1" ht="12.75" customHeight="1" x14ac:dyDescent="0.2">
      <c r="A302" s="99" t="s">
        <v>40</v>
      </c>
      <c r="B302" s="110">
        <v>2003</v>
      </c>
      <c r="C302" s="15">
        <v>90962.388000000006</v>
      </c>
      <c r="D302" s="15">
        <v>88695.221000000005</v>
      </c>
      <c r="E302" s="15">
        <v>179657.609</v>
      </c>
      <c r="F302" s="15">
        <v>3404.444</v>
      </c>
      <c r="G302" s="15">
        <v>2901.2710000000002</v>
      </c>
      <c r="H302" s="15">
        <v>6305.7150000000001</v>
      </c>
    </row>
    <row r="303" spans="1:8" s="93" customFormat="1" ht="12.75" customHeight="1" x14ac:dyDescent="0.2">
      <c r="A303" s="99" t="s">
        <v>40</v>
      </c>
      <c r="B303" s="110">
        <v>2004</v>
      </c>
      <c r="C303" s="15">
        <v>108764.26700000001</v>
      </c>
      <c r="D303" s="15">
        <v>85476.654999999999</v>
      </c>
      <c r="E303" s="15">
        <v>194240.92200000002</v>
      </c>
      <c r="F303" s="15">
        <v>3763.9679999999998</v>
      </c>
      <c r="G303" s="15">
        <v>2981.636</v>
      </c>
      <c r="H303" s="15">
        <v>6745.6039999999994</v>
      </c>
    </row>
    <row r="304" spans="1:8" s="93" customFormat="1" ht="12.75" customHeight="1" x14ac:dyDescent="0.2">
      <c r="A304" s="99" t="s">
        <v>40</v>
      </c>
      <c r="B304" s="110">
        <v>2005</v>
      </c>
      <c r="C304" s="15">
        <v>108838.47500000001</v>
      </c>
      <c r="D304" s="15">
        <v>87639.4</v>
      </c>
      <c r="E304" s="15">
        <v>196477.875</v>
      </c>
      <c r="F304" s="15">
        <v>4310.174</v>
      </c>
      <c r="G304" s="15">
        <v>2875.2719999999999</v>
      </c>
      <c r="H304" s="15">
        <v>7185.4459999999999</v>
      </c>
    </row>
    <row r="305" spans="1:8" s="93" customFormat="1" ht="12.75" customHeight="1" x14ac:dyDescent="0.2">
      <c r="A305" s="99" t="s">
        <v>40</v>
      </c>
      <c r="B305" s="110">
        <v>2006</v>
      </c>
      <c r="C305" s="15">
        <v>109469.853</v>
      </c>
      <c r="D305" s="15">
        <v>91257.926999999996</v>
      </c>
      <c r="E305" s="15">
        <v>200727.78</v>
      </c>
      <c r="F305" s="15">
        <v>4709.3540000000003</v>
      </c>
      <c r="G305" s="15">
        <v>3265.6469999999999</v>
      </c>
      <c r="H305" s="15">
        <v>7975.0010000000002</v>
      </c>
    </row>
    <row r="306" spans="1:8" s="93" customFormat="1" ht="12.75" customHeight="1" x14ac:dyDescent="0.2">
      <c r="A306" s="99" t="s">
        <v>40</v>
      </c>
      <c r="B306" s="110">
        <v>2007</v>
      </c>
      <c r="C306" s="15">
        <v>111957.861</v>
      </c>
      <c r="D306" s="15">
        <v>91349.145000000004</v>
      </c>
      <c r="E306" s="15">
        <v>203307.00599999999</v>
      </c>
      <c r="F306" s="15">
        <v>5549.1989999999996</v>
      </c>
      <c r="G306" s="15">
        <v>3159.6280000000002</v>
      </c>
      <c r="H306" s="15">
        <v>8708.8269999999993</v>
      </c>
    </row>
    <row r="307" spans="1:8" s="93" customFormat="1" ht="12.75" customHeight="1" x14ac:dyDescent="0.2">
      <c r="A307" s="99" t="s">
        <v>40</v>
      </c>
      <c r="B307" s="110">
        <v>2008</v>
      </c>
      <c r="C307" s="15">
        <v>109615.802</v>
      </c>
      <c r="D307" s="15">
        <v>90449.679000000004</v>
      </c>
      <c r="E307" s="15">
        <v>200065.481</v>
      </c>
      <c r="F307" s="15">
        <v>5919.43</v>
      </c>
      <c r="G307" s="15">
        <v>3146.78</v>
      </c>
      <c r="H307" s="15">
        <v>9066.2100000000009</v>
      </c>
    </row>
    <row r="308" spans="1:8" s="93" customFormat="1" ht="12.75" customHeight="1" x14ac:dyDescent="0.2">
      <c r="A308" s="99" t="s">
        <v>40</v>
      </c>
      <c r="B308" s="110">
        <v>2009</v>
      </c>
      <c r="C308" s="15">
        <v>97503.938999999998</v>
      </c>
      <c r="D308" s="15">
        <v>95453.48</v>
      </c>
      <c r="E308" s="15">
        <v>192957.41899999999</v>
      </c>
      <c r="F308" s="15">
        <v>5816.7839999999997</v>
      </c>
      <c r="G308" s="15">
        <v>2646.6729999999998</v>
      </c>
      <c r="H308" s="15">
        <v>8463.4569999999985</v>
      </c>
    </row>
    <row r="309" spans="1:8" s="93" customFormat="1" ht="12.75" customHeight="1" x14ac:dyDescent="0.2">
      <c r="A309" s="99" t="s">
        <v>40</v>
      </c>
      <c r="B309" s="110">
        <v>2010</v>
      </c>
      <c r="C309" s="15">
        <v>120115.88</v>
      </c>
      <c r="D309" s="15">
        <v>96752.823000000004</v>
      </c>
      <c r="E309" s="15">
        <v>216868.70300000001</v>
      </c>
      <c r="F309" s="15">
        <v>7531.7709999999997</v>
      </c>
      <c r="G309" s="15">
        <v>2003.0450000000001</v>
      </c>
      <c r="H309" s="15">
        <v>9534.8159999999989</v>
      </c>
    </row>
    <row r="310" spans="1:8" s="93" customFormat="1" ht="12.75" customHeight="1" x14ac:dyDescent="0.2">
      <c r="A310" s="99" t="s">
        <v>40</v>
      </c>
      <c r="B310" s="110">
        <v>2011</v>
      </c>
      <c r="C310" s="15">
        <v>125731.954</v>
      </c>
      <c r="D310" s="15">
        <v>102590.88499999999</v>
      </c>
      <c r="E310" s="15">
        <v>228322.83899999998</v>
      </c>
      <c r="F310" s="15">
        <v>8362.4590000000007</v>
      </c>
      <c r="G310" s="15">
        <v>1989.777</v>
      </c>
      <c r="H310" s="15">
        <v>10352.236000000001</v>
      </c>
    </row>
    <row r="311" spans="1:8" s="93" customFormat="1" ht="12.75" customHeight="1" x14ac:dyDescent="0.2">
      <c r="A311" s="99" t="s">
        <v>40</v>
      </c>
      <c r="B311" s="110">
        <v>2012</v>
      </c>
      <c r="C311" s="15">
        <v>127903.98299999999</v>
      </c>
      <c r="D311" s="15">
        <v>110191.856</v>
      </c>
      <c r="E311" s="15">
        <v>238095.83899999998</v>
      </c>
      <c r="F311" s="15">
        <v>7968.5640000000003</v>
      </c>
      <c r="G311" s="15">
        <v>2005.864</v>
      </c>
      <c r="H311" s="15">
        <v>9974.4279999999999</v>
      </c>
    </row>
    <row r="312" spans="1:8" s="93" customFormat="1" ht="12.75" customHeight="1" x14ac:dyDescent="0.2">
      <c r="A312" s="99" t="s">
        <v>40</v>
      </c>
      <c r="B312" s="110">
        <v>2013</v>
      </c>
      <c r="C312" s="15">
        <v>129382.905</v>
      </c>
      <c r="D312" s="15">
        <v>115962.08</v>
      </c>
      <c r="E312" s="15">
        <v>245344.98499999999</v>
      </c>
      <c r="F312" s="15">
        <v>7358.857</v>
      </c>
      <c r="G312" s="15">
        <v>2094.8139999999999</v>
      </c>
      <c r="H312" s="15">
        <v>9453.6710000000003</v>
      </c>
    </row>
    <row r="313" spans="1:8" s="93" customFormat="1" ht="12.75" customHeight="1" x14ac:dyDescent="0.2">
      <c r="A313" s="99" t="s">
        <v>40</v>
      </c>
      <c r="B313" s="110">
        <v>2014</v>
      </c>
      <c r="C313" s="15">
        <v>130441.624</v>
      </c>
      <c r="D313" s="15">
        <v>129429.167</v>
      </c>
      <c r="E313" s="15">
        <v>259870.791</v>
      </c>
      <c r="F313" s="15">
        <v>8284.2440000000006</v>
      </c>
      <c r="G313" s="15">
        <v>2384.797</v>
      </c>
      <c r="H313" s="15">
        <v>10669.041000000001</v>
      </c>
    </row>
    <row r="314" spans="1:8" s="93" customFormat="1" ht="12.75" customHeight="1" x14ac:dyDescent="0.2">
      <c r="A314" s="99" t="s">
        <v>40</v>
      </c>
      <c r="B314" s="110">
        <v>2015</v>
      </c>
      <c r="C314" s="15">
        <v>129089.705</v>
      </c>
      <c r="D314" s="15">
        <v>158110.20199999999</v>
      </c>
      <c r="E314" s="15">
        <v>287199.90700000001</v>
      </c>
      <c r="F314" s="15">
        <v>7538.41</v>
      </c>
      <c r="G314" s="15">
        <v>2710.5329999999999</v>
      </c>
      <c r="H314" s="15">
        <v>10248.942999999999</v>
      </c>
    </row>
    <row r="315" spans="1:8" s="93" customFormat="1" ht="12.75" customHeight="1" x14ac:dyDescent="0.2">
      <c r="A315" s="94" t="s">
        <v>40</v>
      </c>
      <c r="B315" s="111">
        <v>2016</v>
      </c>
      <c r="C315" s="94">
        <v>124064.016</v>
      </c>
      <c r="D315" s="94">
        <v>160551.10800000001</v>
      </c>
      <c r="E315" s="94">
        <v>284615.12400000001</v>
      </c>
      <c r="F315" s="94">
        <v>6660.5780000000004</v>
      </c>
      <c r="G315" s="94">
        <v>2881.1680000000001</v>
      </c>
      <c r="H315" s="94">
        <v>9541.746000000001</v>
      </c>
    </row>
    <row r="316" spans="1:8" s="93" customFormat="1" ht="12.75" customHeight="1" x14ac:dyDescent="0.2">
      <c r="A316" s="93" t="s">
        <v>40</v>
      </c>
      <c r="B316" s="111">
        <v>2017</v>
      </c>
      <c r="C316" s="94">
        <v>141726.59</v>
      </c>
      <c r="D316" s="94">
        <v>171686.45699999999</v>
      </c>
      <c r="E316" s="94">
        <v>313413.04700000002</v>
      </c>
      <c r="F316" s="94">
        <v>6747.5379999999996</v>
      </c>
      <c r="G316" s="94">
        <v>3040.9459999999999</v>
      </c>
      <c r="H316" s="94">
        <v>9788.4840000000004</v>
      </c>
    </row>
    <row r="317" spans="1:8" s="93" customFormat="1" ht="12.75" customHeight="1" x14ac:dyDescent="0.2">
      <c r="A317" s="3" t="s">
        <v>40</v>
      </c>
      <c r="B317" s="111">
        <v>2018</v>
      </c>
      <c r="C317" s="13">
        <v>146591.31</v>
      </c>
      <c r="D317" s="13">
        <v>182567.80300000001</v>
      </c>
      <c r="E317" s="13">
        <v>329159.11300000001</v>
      </c>
      <c r="F317" s="13">
        <v>6354.808</v>
      </c>
      <c r="G317" s="13">
        <v>3403.806</v>
      </c>
      <c r="H317" s="13">
        <v>9758.6139999999996</v>
      </c>
    </row>
    <row r="318" spans="1:8" s="93" customFormat="1" ht="12.75" customHeight="1" x14ac:dyDescent="0.2">
      <c r="A318" s="3" t="s">
        <v>40</v>
      </c>
      <c r="B318" s="111">
        <v>2019</v>
      </c>
      <c r="C318" s="13">
        <v>129005.94100000001</v>
      </c>
      <c r="D318" s="13">
        <v>174580.30900000001</v>
      </c>
      <c r="E318" s="13">
        <v>303586.25</v>
      </c>
      <c r="F318" s="13">
        <v>6084.8559999999998</v>
      </c>
      <c r="G318" s="13">
        <v>4215.1440000000002</v>
      </c>
      <c r="H318" s="13">
        <v>10300</v>
      </c>
    </row>
    <row r="319" spans="1:8" s="93" customFormat="1" ht="12.75" customHeight="1" x14ac:dyDescent="0.2">
      <c r="A319" s="3" t="s">
        <v>40</v>
      </c>
      <c r="B319" s="111">
        <v>2020</v>
      </c>
      <c r="C319" s="13">
        <v>96029.819000000003</v>
      </c>
      <c r="D319" s="13">
        <v>112977.266</v>
      </c>
      <c r="E319" s="13">
        <v>209007.08500000002</v>
      </c>
      <c r="F319" s="13">
        <v>3311.5610000000001</v>
      </c>
      <c r="G319" s="13">
        <v>2748.28</v>
      </c>
      <c r="H319" s="13">
        <v>6059.8410000000003</v>
      </c>
    </row>
    <row r="320" spans="1:8" s="93" customFormat="1" ht="12.75" customHeight="1" x14ac:dyDescent="0.2">
      <c r="A320" s="93" t="s">
        <v>40</v>
      </c>
      <c r="B320" s="111">
        <v>2021</v>
      </c>
      <c r="C320" s="94">
        <v>119101.23299999999</v>
      </c>
      <c r="D320" s="94">
        <v>109828.613</v>
      </c>
      <c r="E320" s="94">
        <v>228929.84599999999</v>
      </c>
      <c r="F320" s="94">
        <v>1972.857</v>
      </c>
      <c r="G320" s="94">
        <v>2344.098</v>
      </c>
      <c r="H320" s="94">
        <v>4316.9549999999999</v>
      </c>
    </row>
    <row r="321" spans="1:8" s="93" customFormat="1" ht="12.75" customHeight="1" x14ac:dyDescent="0.2">
      <c r="A321" s="93" t="s">
        <v>40</v>
      </c>
      <c r="B321" s="111">
        <v>2022</v>
      </c>
      <c r="C321" s="94">
        <v>123294.53</v>
      </c>
      <c r="D321" s="94">
        <v>109535.5</v>
      </c>
      <c r="E321" s="94">
        <v>232830.03</v>
      </c>
      <c r="F321" s="94">
        <v>2498.422</v>
      </c>
      <c r="G321" s="94">
        <v>2370.1869999999999</v>
      </c>
      <c r="H321" s="94">
        <v>4868.6090000000004</v>
      </c>
    </row>
    <row r="322" spans="1:8" s="93" customFormat="1" ht="12.75" customHeight="1" x14ac:dyDescent="0.2">
      <c r="A322" s="93" t="s">
        <v>40</v>
      </c>
      <c r="B322" s="111">
        <v>2023</v>
      </c>
      <c r="C322" s="94">
        <v>133575.80900000001</v>
      </c>
      <c r="D322" s="94">
        <v>140020.223</v>
      </c>
      <c r="E322" s="94">
        <v>273596.03200000001</v>
      </c>
      <c r="F322" s="94">
        <v>2351.326</v>
      </c>
      <c r="G322" s="94">
        <v>3111.8440000000001</v>
      </c>
      <c r="H322" s="94">
        <v>5463.17</v>
      </c>
    </row>
    <row r="323" spans="1:8" s="93" customFormat="1" ht="12.75" customHeight="1" x14ac:dyDescent="0.2">
      <c r="A323" s="93" t="s">
        <v>40</v>
      </c>
      <c r="B323" s="111">
        <v>2024</v>
      </c>
      <c r="C323" s="94">
        <v>171244.88800000001</v>
      </c>
      <c r="D323" s="94">
        <v>163349.837</v>
      </c>
      <c r="E323" s="94">
        <v>334594.72499999998</v>
      </c>
      <c r="F323" s="94">
        <v>2512.413</v>
      </c>
      <c r="G323" s="94">
        <v>3783.0790000000002</v>
      </c>
      <c r="H323" s="94">
        <v>6295.4920000000002</v>
      </c>
    </row>
    <row r="324" spans="1:8" s="93" customFormat="1" ht="12.75" customHeight="1" x14ac:dyDescent="0.2">
      <c r="A324" s="99" t="s">
        <v>144</v>
      </c>
      <c r="B324" s="110">
        <v>2001</v>
      </c>
      <c r="C324" s="15">
        <v>0</v>
      </c>
      <c r="D324" s="15">
        <v>0</v>
      </c>
      <c r="E324" s="15">
        <v>0</v>
      </c>
      <c r="F324" s="15">
        <v>0</v>
      </c>
      <c r="G324" s="15">
        <v>0</v>
      </c>
      <c r="H324" s="15">
        <v>0</v>
      </c>
    </row>
    <row r="325" spans="1:8" s="93" customFormat="1" ht="12.75" customHeight="1" x14ac:dyDescent="0.2">
      <c r="A325" s="99" t="s">
        <v>144</v>
      </c>
      <c r="B325" s="110">
        <v>2002</v>
      </c>
      <c r="C325" s="15">
        <v>0</v>
      </c>
      <c r="D325" s="15">
        <v>0</v>
      </c>
      <c r="E325" s="15">
        <v>0</v>
      </c>
      <c r="F325" s="15">
        <v>0</v>
      </c>
      <c r="G325" s="15">
        <v>0</v>
      </c>
      <c r="H325" s="15">
        <v>0</v>
      </c>
    </row>
    <row r="326" spans="1:8" s="93" customFormat="1" ht="12.75" customHeight="1" x14ac:dyDescent="0.2">
      <c r="A326" s="99" t="s">
        <v>144</v>
      </c>
      <c r="B326" s="110">
        <v>2018</v>
      </c>
      <c r="C326" s="15">
        <v>0</v>
      </c>
      <c r="D326" s="15">
        <v>0</v>
      </c>
      <c r="E326" s="15">
        <v>0</v>
      </c>
      <c r="F326" s="15">
        <v>0</v>
      </c>
      <c r="G326" s="15">
        <v>0</v>
      </c>
      <c r="H326" s="15">
        <v>0</v>
      </c>
    </row>
    <row r="327" spans="1:8" s="93" customFormat="1" ht="12.75" customHeight="1" x14ac:dyDescent="0.2">
      <c r="A327" s="99" t="s">
        <v>144</v>
      </c>
      <c r="B327" s="110">
        <v>2019</v>
      </c>
      <c r="C327" s="15">
        <v>0</v>
      </c>
      <c r="D327" s="15">
        <v>0</v>
      </c>
      <c r="E327" s="15">
        <v>0</v>
      </c>
      <c r="F327" s="15">
        <v>0</v>
      </c>
      <c r="G327" s="15">
        <v>0</v>
      </c>
      <c r="H327" s="15">
        <v>0</v>
      </c>
    </row>
    <row r="328" spans="1:8" s="93" customFormat="1" ht="12.75" customHeight="1" x14ac:dyDescent="0.2">
      <c r="A328" s="99" t="s">
        <v>144</v>
      </c>
      <c r="B328" s="110">
        <v>2020</v>
      </c>
      <c r="C328" s="15">
        <v>0</v>
      </c>
      <c r="D328" s="15">
        <v>0</v>
      </c>
      <c r="E328" s="15">
        <v>0</v>
      </c>
      <c r="F328" s="15">
        <v>0</v>
      </c>
      <c r="G328" s="15">
        <v>0</v>
      </c>
      <c r="H328" s="15">
        <v>0</v>
      </c>
    </row>
    <row r="329" spans="1:8" s="93" customFormat="1" ht="12.75" customHeight="1" x14ac:dyDescent="0.2">
      <c r="A329" s="93" t="s">
        <v>34</v>
      </c>
      <c r="B329" s="111">
        <v>1985</v>
      </c>
      <c r="C329" s="94">
        <v>104.977</v>
      </c>
      <c r="D329" s="94">
        <v>6.7759999999999998</v>
      </c>
      <c r="E329" s="94">
        <v>111.753</v>
      </c>
      <c r="F329" s="94">
        <v>10.375</v>
      </c>
      <c r="G329" s="94">
        <v>4.0019999999999998</v>
      </c>
      <c r="H329" s="94">
        <v>14.376999999999999</v>
      </c>
    </row>
    <row r="330" spans="1:8" s="93" customFormat="1" ht="12.75" customHeight="1" x14ac:dyDescent="0.2">
      <c r="A330" s="93" t="s">
        <v>34</v>
      </c>
      <c r="B330" s="111">
        <v>1986</v>
      </c>
      <c r="C330" s="94">
        <v>121.676</v>
      </c>
      <c r="D330" s="94">
        <v>3.9409999999999998</v>
      </c>
      <c r="E330" s="94">
        <v>125.617</v>
      </c>
      <c r="F330" s="94">
        <v>2.4580000000000002</v>
      </c>
      <c r="G330" s="94">
        <v>1.333</v>
      </c>
      <c r="H330" s="94">
        <v>3.7910000000000004</v>
      </c>
    </row>
    <row r="331" spans="1:8" s="93" customFormat="1" ht="12.75" customHeight="1" x14ac:dyDescent="0.2">
      <c r="A331" s="93" t="s">
        <v>34</v>
      </c>
      <c r="B331" s="111">
        <v>1987</v>
      </c>
      <c r="C331" s="94">
        <v>112.51600000000001</v>
      </c>
      <c r="D331" s="94">
        <v>6.6630000000000003</v>
      </c>
      <c r="E331" s="94">
        <v>119.179</v>
      </c>
      <c r="F331" s="94">
        <v>0.54500000000000004</v>
      </c>
      <c r="G331" s="94">
        <v>0.53600000000000003</v>
      </c>
      <c r="H331" s="94">
        <v>1.081</v>
      </c>
    </row>
    <row r="332" spans="1:8" s="93" customFormat="1" ht="12.75" customHeight="1" x14ac:dyDescent="0.2">
      <c r="A332" s="93" t="s">
        <v>34</v>
      </c>
      <c r="B332" s="111">
        <v>1988</v>
      </c>
      <c r="C332" s="94">
        <v>129.00200000000001</v>
      </c>
      <c r="D332" s="94">
        <v>9.4649999999999999</v>
      </c>
      <c r="E332" s="94">
        <v>138.46700000000001</v>
      </c>
      <c r="F332" s="94">
        <v>2.3610000000000002</v>
      </c>
      <c r="G332" s="94">
        <v>4.4210000000000003</v>
      </c>
      <c r="H332" s="94">
        <v>6.782</v>
      </c>
    </row>
    <row r="333" spans="1:8" s="93" customFormat="1" ht="12.75" customHeight="1" x14ac:dyDescent="0.2">
      <c r="A333" s="93" t="s">
        <v>34</v>
      </c>
      <c r="B333" s="111">
        <v>1989</v>
      </c>
      <c r="C333" s="94">
        <v>187.065</v>
      </c>
      <c r="D333" s="94">
        <v>5.1989999999999998</v>
      </c>
      <c r="E333" s="94">
        <v>192.26400000000001</v>
      </c>
      <c r="F333" s="94">
        <v>4.2930000000000001</v>
      </c>
      <c r="G333" s="94">
        <v>3.363</v>
      </c>
      <c r="H333" s="94">
        <v>7.6560000000000006</v>
      </c>
    </row>
    <row r="334" spans="1:8" s="93" customFormat="1" ht="12.75" customHeight="1" x14ac:dyDescent="0.2">
      <c r="A334" s="93" t="s">
        <v>34</v>
      </c>
      <c r="B334" s="111">
        <v>1990</v>
      </c>
      <c r="C334" s="94">
        <v>164.09800000000001</v>
      </c>
      <c r="D334" s="94">
        <v>10.051</v>
      </c>
      <c r="E334" s="94">
        <v>174.149</v>
      </c>
      <c r="F334" s="94">
        <v>13.755000000000001</v>
      </c>
      <c r="G334" s="94">
        <v>2.847</v>
      </c>
      <c r="H334" s="94">
        <v>16.602</v>
      </c>
    </row>
    <row r="335" spans="1:8" s="93" customFormat="1" ht="12.75" customHeight="1" x14ac:dyDescent="0.2">
      <c r="A335" s="93" t="s">
        <v>34</v>
      </c>
      <c r="B335" s="111">
        <v>1991</v>
      </c>
      <c r="C335" s="94">
        <v>205.66</v>
      </c>
      <c r="D335" s="94">
        <v>5.8040000000000003</v>
      </c>
      <c r="E335" s="94">
        <v>211.464</v>
      </c>
      <c r="F335" s="94">
        <v>5.7539999999999996</v>
      </c>
      <c r="G335" s="94">
        <v>4.7590000000000003</v>
      </c>
      <c r="H335" s="94">
        <v>10.513</v>
      </c>
    </row>
    <row r="336" spans="1:8" s="93" customFormat="1" ht="12.75" customHeight="1" x14ac:dyDescent="0.2">
      <c r="A336" s="93" t="s">
        <v>34</v>
      </c>
      <c r="B336" s="111">
        <v>1992</v>
      </c>
      <c r="C336" s="94">
        <v>214.49799999999999</v>
      </c>
      <c r="D336" s="94">
        <v>10.465</v>
      </c>
      <c r="E336" s="94">
        <v>224.96299999999999</v>
      </c>
      <c r="F336" s="94">
        <v>5.9980000000000002</v>
      </c>
      <c r="G336" s="94">
        <v>1.994</v>
      </c>
      <c r="H336" s="94">
        <v>7.992</v>
      </c>
    </row>
    <row r="337" spans="1:8" s="93" customFormat="1" ht="12.75" customHeight="1" x14ac:dyDescent="0.2">
      <c r="A337" s="93" t="s">
        <v>34</v>
      </c>
      <c r="B337" s="111">
        <v>1993</v>
      </c>
      <c r="C337" s="94">
        <v>149.113</v>
      </c>
      <c r="D337" s="94">
        <v>7.2949999999999999</v>
      </c>
      <c r="E337" s="94">
        <v>156.40799999999999</v>
      </c>
      <c r="F337" s="94">
        <v>4.9370000000000003</v>
      </c>
      <c r="G337" s="94">
        <v>1.7</v>
      </c>
      <c r="H337" s="94">
        <v>6.6370000000000005</v>
      </c>
    </row>
    <row r="338" spans="1:8" s="93" customFormat="1" ht="12.75" customHeight="1" x14ac:dyDescent="0.2">
      <c r="A338" s="93" t="s">
        <v>34</v>
      </c>
      <c r="B338" s="111">
        <v>1994</v>
      </c>
      <c r="C338" s="94">
        <v>144.268</v>
      </c>
      <c r="D338" s="94">
        <v>11.122</v>
      </c>
      <c r="E338" s="94">
        <v>155.38999999999999</v>
      </c>
      <c r="F338" s="94">
        <v>4.4450000000000003</v>
      </c>
      <c r="G338" s="94">
        <v>2.0259999999999998</v>
      </c>
      <c r="H338" s="94">
        <v>6.4710000000000001</v>
      </c>
    </row>
    <row r="339" spans="1:8" s="93" customFormat="1" ht="12.75" customHeight="1" x14ac:dyDescent="0.2">
      <c r="A339" s="93" t="s">
        <v>34</v>
      </c>
      <c r="B339" s="111">
        <v>1995</v>
      </c>
      <c r="C339" s="94">
        <v>139.91399999999999</v>
      </c>
      <c r="D339" s="94">
        <v>6.202</v>
      </c>
      <c r="E339" s="94">
        <v>146.11599999999999</v>
      </c>
      <c r="F339" s="94">
        <v>4.282</v>
      </c>
      <c r="G339" s="94">
        <v>1.6930000000000001</v>
      </c>
      <c r="H339" s="94">
        <v>5.9749999999999996</v>
      </c>
    </row>
    <row r="340" spans="1:8" s="93" customFormat="1" ht="12.75" customHeight="1" x14ac:dyDescent="0.2">
      <c r="A340" s="93" t="s">
        <v>34</v>
      </c>
      <c r="B340" s="111">
        <v>1996</v>
      </c>
      <c r="C340" s="94">
        <v>149.73500000000001</v>
      </c>
      <c r="D340" s="94">
        <v>4.681</v>
      </c>
      <c r="E340" s="94">
        <v>154.41600000000003</v>
      </c>
      <c r="F340" s="94">
        <v>1.399</v>
      </c>
      <c r="G340" s="94">
        <v>1.597</v>
      </c>
      <c r="H340" s="94">
        <v>2.996</v>
      </c>
    </row>
    <row r="341" spans="1:8" s="93" customFormat="1" ht="12.75" customHeight="1" x14ac:dyDescent="0.2">
      <c r="A341" s="93" t="s">
        <v>34</v>
      </c>
      <c r="B341" s="111">
        <v>1997</v>
      </c>
      <c r="C341" s="94">
        <v>138.07400000000001</v>
      </c>
      <c r="D341" s="94">
        <v>5.9980000000000002</v>
      </c>
      <c r="E341" s="94">
        <v>144.072</v>
      </c>
      <c r="F341" s="94">
        <v>2.379</v>
      </c>
      <c r="G341" s="94">
        <v>0.64500000000000002</v>
      </c>
      <c r="H341" s="94">
        <v>3.024</v>
      </c>
    </row>
    <row r="342" spans="1:8" s="93" customFormat="1" ht="12.75" customHeight="1" x14ac:dyDescent="0.2">
      <c r="A342" s="93" t="s">
        <v>34</v>
      </c>
      <c r="B342" s="111">
        <v>1998</v>
      </c>
      <c r="C342" s="94">
        <v>140.68199999999999</v>
      </c>
      <c r="D342" s="94">
        <v>18.228000000000002</v>
      </c>
      <c r="E342" s="94">
        <v>158.91</v>
      </c>
      <c r="F342" s="94">
        <v>5.0670000000000002</v>
      </c>
      <c r="G342" s="94">
        <v>1.6739999999999999</v>
      </c>
      <c r="H342" s="94">
        <v>6.7409999999999997</v>
      </c>
    </row>
    <row r="343" spans="1:8" s="93" customFormat="1" ht="12.75" customHeight="1" x14ac:dyDescent="0.2">
      <c r="A343" s="93" t="s">
        <v>34</v>
      </c>
      <c r="B343" s="111">
        <v>1999</v>
      </c>
      <c r="C343" s="94">
        <v>128.51300000000001</v>
      </c>
      <c r="D343" s="94">
        <v>16.553000000000001</v>
      </c>
      <c r="E343" s="94">
        <v>145.066</v>
      </c>
      <c r="F343" s="94">
        <v>5.125</v>
      </c>
      <c r="G343" s="94">
        <v>2.1040000000000001</v>
      </c>
      <c r="H343" s="94">
        <v>7.2290000000000001</v>
      </c>
    </row>
    <row r="344" spans="1:8" s="93" customFormat="1" ht="12.75" customHeight="1" x14ac:dyDescent="0.2">
      <c r="A344" s="93" t="s">
        <v>34</v>
      </c>
      <c r="B344" s="111">
        <v>2000</v>
      </c>
      <c r="C344" s="94">
        <v>135.798</v>
      </c>
      <c r="D344" s="94">
        <v>14.565</v>
      </c>
      <c r="E344" s="94">
        <v>150.363</v>
      </c>
      <c r="F344" s="94">
        <v>5.6760000000000002</v>
      </c>
      <c r="G344" s="94">
        <v>2.4140000000000001</v>
      </c>
      <c r="H344" s="94">
        <v>8.09</v>
      </c>
    </row>
    <row r="345" spans="1:8" s="93" customFormat="1" ht="12.75" customHeight="1" x14ac:dyDescent="0.2">
      <c r="A345" s="93" t="s">
        <v>34</v>
      </c>
      <c r="B345" s="111">
        <v>2001</v>
      </c>
      <c r="C345" s="94">
        <v>113.245</v>
      </c>
      <c r="D345" s="94">
        <v>17.225999999999999</v>
      </c>
      <c r="E345" s="94">
        <v>130.471</v>
      </c>
      <c r="F345" s="94">
        <v>4.694</v>
      </c>
      <c r="G345" s="94">
        <v>2.1989999999999998</v>
      </c>
      <c r="H345" s="94">
        <v>6.8929999999999998</v>
      </c>
    </row>
    <row r="346" spans="1:8" s="93" customFormat="1" ht="12.75" customHeight="1" x14ac:dyDescent="0.2">
      <c r="A346" s="93" t="s">
        <v>34</v>
      </c>
      <c r="B346" s="111">
        <v>2002</v>
      </c>
      <c r="C346" s="94">
        <v>111.16500000000001</v>
      </c>
      <c r="D346" s="94">
        <v>22.577999999999999</v>
      </c>
      <c r="E346" s="94">
        <v>133.74299999999999</v>
      </c>
      <c r="F346" s="94">
        <v>4.1680000000000001</v>
      </c>
      <c r="G346" s="94">
        <v>15.015000000000001</v>
      </c>
      <c r="H346" s="94">
        <v>19.183</v>
      </c>
    </row>
    <row r="347" spans="1:8" s="93" customFormat="1" ht="12.75" customHeight="1" x14ac:dyDescent="0.2">
      <c r="A347" s="93" t="s">
        <v>34</v>
      </c>
      <c r="B347" s="111">
        <v>2003</v>
      </c>
      <c r="C347" s="94">
        <v>118.283</v>
      </c>
      <c r="D347" s="94">
        <v>13.718999999999999</v>
      </c>
      <c r="E347" s="94">
        <v>132.00200000000001</v>
      </c>
      <c r="F347" s="94">
        <v>3.5110000000000001</v>
      </c>
      <c r="G347" s="94">
        <v>15.837999999999999</v>
      </c>
      <c r="H347" s="94">
        <v>19.349</v>
      </c>
    </row>
    <row r="348" spans="1:8" s="93" customFormat="1" ht="12.75" customHeight="1" x14ac:dyDescent="0.2">
      <c r="A348" s="93" t="s">
        <v>34</v>
      </c>
      <c r="B348" s="111">
        <v>2004</v>
      </c>
      <c r="C348" s="94">
        <v>115.295</v>
      </c>
      <c r="D348" s="94">
        <v>14.147</v>
      </c>
      <c r="E348" s="94">
        <v>129.44200000000001</v>
      </c>
      <c r="F348" s="94">
        <v>3.161</v>
      </c>
      <c r="G348" s="94">
        <v>15.106999999999999</v>
      </c>
      <c r="H348" s="94">
        <v>18.268000000000001</v>
      </c>
    </row>
    <row r="349" spans="1:8" s="93" customFormat="1" ht="12.75" customHeight="1" x14ac:dyDescent="0.2">
      <c r="A349" s="93" t="s">
        <v>34</v>
      </c>
      <c r="B349" s="111">
        <v>2005</v>
      </c>
      <c r="C349" s="94">
        <v>103.807</v>
      </c>
      <c r="D349" s="94">
        <v>15.326000000000001</v>
      </c>
      <c r="E349" s="94">
        <v>119.13300000000001</v>
      </c>
      <c r="F349" s="94">
        <v>3.4950000000000001</v>
      </c>
      <c r="G349" s="94">
        <v>9.9870000000000001</v>
      </c>
      <c r="H349" s="94">
        <v>13.481999999999999</v>
      </c>
    </row>
    <row r="350" spans="1:8" s="93" customFormat="1" ht="12.75" customHeight="1" x14ac:dyDescent="0.2">
      <c r="A350" s="3" t="s">
        <v>34</v>
      </c>
      <c r="B350" s="111">
        <v>2006</v>
      </c>
      <c r="C350" s="13">
        <v>91.798000000000002</v>
      </c>
      <c r="D350" s="13">
        <v>15.815</v>
      </c>
      <c r="E350" s="13">
        <v>107.613</v>
      </c>
      <c r="F350" s="13">
        <v>3.4359999999999999</v>
      </c>
      <c r="G350" s="13">
        <v>1.716</v>
      </c>
      <c r="H350" s="13">
        <v>5.1520000000000001</v>
      </c>
    </row>
    <row r="351" spans="1:8" s="93" customFormat="1" ht="12.75" customHeight="1" x14ac:dyDescent="0.2">
      <c r="A351" s="3" t="s">
        <v>34</v>
      </c>
      <c r="B351" s="111">
        <v>2007</v>
      </c>
      <c r="C351" s="13">
        <v>101.38</v>
      </c>
      <c r="D351" s="13">
        <v>13.234</v>
      </c>
      <c r="E351" s="13">
        <v>114.61399999999999</v>
      </c>
      <c r="F351" s="13">
        <v>3.569</v>
      </c>
      <c r="G351" s="13">
        <v>1.581</v>
      </c>
      <c r="H351" s="13">
        <v>5.15</v>
      </c>
    </row>
    <row r="352" spans="1:8" s="93" customFormat="1" ht="12.75" customHeight="1" x14ac:dyDescent="0.2">
      <c r="A352" s="3" t="s">
        <v>34</v>
      </c>
      <c r="B352" s="111">
        <v>2008</v>
      </c>
      <c r="C352" s="13">
        <v>83.968000000000004</v>
      </c>
      <c r="D352" s="13">
        <v>7.78</v>
      </c>
      <c r="E352" s="13">
        <v>91.748000000000005</v>
      </c>
      <c r="F352" s="13">
        <v>2.952</v>
      </c>
      <c r="G352" s="13">
        <v>1.482</v>
      </c>
      <c r="H352" s="13">
        <v>4.4340000000000002</v>
      </c>
    </row>
    <row r="353" spans="1:8" s="93" customFormat="1" ht="12.75" customHeight="1" x14ac:dyDescent="0.2">
      <c r="A353" s="99" t="s">
        <v>34</v>
      </c>
      <c r="B353" s="110">
        <v>2009</v>
      </c>
      <c r="C353" s="15">
        <v>80.212000000000003</v>
      </c>
      <c r="D353" s="15">
        <v>7.3609999999999998</v>
      </c>
      <c r="E353" s="15">
        <v>87.573000000000008</v>
      </c>
      <c r="F353" s="15">
        <v>2.8239999999999998</v>
      </c>
      <c r="G353" s="15">
        <v>1.0569999999999999</v>
      </c>
      <c r="H353" s="15">
        <v>3.8809999999999998</v>
      </c>
    </row>
    <row r="354" spans="1:8" s="93" customFormat="1" ht="12.75" customHeight="1" x14ac:dyDescent="0.2">
      <c r="A354" s="99" t="s">
        <v>34</v>
      </c>
      <c r="B354" s="110">
        <v>2010</v>
      </c>
      <c r="C354" s="15">
        <v>76.8</v>
      </c>
      <c r="D354" s="15">
        <v>5.1230000000000002</v>
      </c>
      <c r="E354" s="15">
        <v>81.923000000000002</v>
      </c>
      <c r="F354" s="15">
        <v>2.508</v>
      </c>
      <c r="G354" s="15">
        <v>0.77400000000000002</v>
      </c>
      <c r="H354" s="15">
        <v>3.282</v>
      </c>
    </row>
    <row r="355" spans="1:8" s="93" customFormat="1" ht="12.75" customHeight="1" x14ac:dyDescent="0.2">
      <c r="A355" s="99" t="s">
        <v>34</v>
      </c>
      <c r="B355" s="110">
        <v>2011</v>
      </c>
      <c r="C355" s="15">
        <v>76.168000000000006</v>
      </c>
      <c r="D355" s="15">
        <v>3.16</v>
      </c>
      <c r="E355" s="15">
        <v>79.328000000000003</v>
      </c>
      <c r="F355" s="15">
        <v>2.1429999999999998</v>
      </c>
      <c r="G355" s="15">
        <v>0.72299999999999998</v>
      </c>
      <c r="H355" s="15">
        <v>2.8659999999999997</v>
      </c>
    </row>
    <row r="356" spans="1:8" s="93" customFormat="1" ht="12.75" customHeight="1" x14ac:dyDescent="0.2">
      <c r="A356" s="99" t="s">
        <v>34</v>
      </c>
      <c r="B356" s="110">
        <v>2012</v>
      </c>
      <c r="C356" s="15">
        <v>74.941000000000003</v>
      </c>
      <c r="D356" s="15">
        <v>7.2380000000000004</v>
      </c>
      <c r="E356" s="15">
        <v>82.179000000000002</v>
      </c>
      <c r="F356" s="15">
        <v>1.9490000000000001</v>
      </c>
      <c r="G356" s="15">
        <v>0.625</v>
      </c>
      <c r="H356" s="15">
        <v>2.5739999999999998</v>
      </c>
    </row>
    <row r="357" spans="1:8" s="93" customFormat="1" ht="12.75" customHeight="1" x14ac:dyDescent="0.2">
      <c r="A357" s="99" t="s">
        <v>34</v>
      </c>
      <c r="B357" s="110">
        <v>2013</v>
      </c>
      <c r="C357" s="15">
        <v>67.012</v>
      </c>
      <c r="D357" s="15">
        <v>9.3420000000000005</v>
      </c>
      <c r="E357" s="15">
        <v>76.353999999999999</v>
      </c>
      <c r="F357" s="15">
        <v>1.9930000000000001</v>
      </c>
      <c r="G357" s="15">
        <v>0.58399999999999996</v>
      </c>
      <c r="H357" s="15">
        <v>2.577</v>
      </c>
    </row>
    <row r="358" spans="1:8" s="93" customFormat="1" ht="12.75" customHeight="1" x14ac:dyDescent="0.2">
      <c r="A358" s="99" t="s">
        <v>34</v>
      </c>
      <c r="B358" s="110">
        <v>2014</v>
      </c>
      <c r="C358" s="15">
        <v>57.02</v>
      </c>
      <c r="D358" s="15">
        <v>5.3710000000000004</v>
      </c>
      <c r="E358" s="15">
        <v>62.391000000000005</v>
      </c>
      <c r="F358" s="15">
        <v>1.5</v>
      </c>
      <c r="G358" s="15">
        <v>0.434</v>
      </c>
      <c r="H358" s="15">
        <v>1.9339999999999999</v>
      </c>
    </row>
    <row r="359" spans="1:8" s="93" customFormat="1" ht="12.75" customHeight="1" x14ac:dyDescent="0.2">
      <c r="A359" s="99" t="s">
        <v>34</v>
      </c>
      <c r="B359" s="110">
        <v>2015</v>
      </c>
      <c r="C359" s="15">
        <v>55.939</v>
      </c>
      <c r="D359" s="15">
        <v>7.3959999999999999</v>
      </c>
      <c r="E359" s="15">
        <v>63.335000000000001</v>
      </c>
      <c r="F359" s="15">
        <v>1.3049999999999999</v>
      </c>
      <c r="G359" s="15">
        <v>0.53200000000000003</v>
      </c>
      <c r="H359" s="15">
        <v>1.837</v>
      </c>
    </row>
    <row r="360" spans="1:8" s="93" customFormat="1" ht="12.75" customHeight="1" x14ac:dyDescent="0.2">
      <c r="A360" s="99" t="s">
        <v>34</v>
      </c>
      <c r="B360" s="110">
        <v>2016</v>
      </c>
      <c r="C360" s="15">
        <v>56.805999999999997</v>
      </c>
      <c r="D360" s="15">
        <v>12.587999999999999</v>
      </c>
      <c r="E360" s="15">
        <v>69.393999999999991</v>
      </c>
      <c r="F360" s="15">
        <v>0.48299999999999998</v>
      </c>
      <c r="G360" s="15">
        <v>0.16400000000000001</v>
      </c>
      <c r="H360" s="15">
        <v>0.64700000000000002</v>
      </c>
    </row>
    <row r="361" spans="1:8" ht="12.75" customHeight="1" x14ac:dyDescent="0.2">
      <c r="A361" s="99" t="s">
        <v>34</v>
      </c>
      <c r="B361" s="110">
        <v>2017</v>
      </c>
      <c r="C361" s="15">
        <v>27.47</v>
      </c>
      <c r="D361" s="15">
        <v>8.26</v>
      </c>
      <c r="E361" s="15">
        <v>35.729999999999997</v>
      </c>
      <c r="F361" s="15">
        <v>0.115</v>
      </c>
      <c r="G361" s="15">
        <v>0</v>
      </c>
      <c r="H361" s="15">
        <v>0.115</v>
      </c>
    </row>
    <row r="362" spans="1:8" ht="12.75" customHeight="1" x14ac:dyDescent="0.2">
      <c r="A362" s="99" t="s">
        <v>34</v>
      </c>
      <c r="B362" s="110">
        <v>2019</v>
      </c>
      <c r="C362" s="15">
        <v>3.69</v>
      </c>
      <c r="D362" s="15">
        <v>0</v>
      </c>
      <c r="E362" s="15">
        <v>3.69</v>
      </c>
      <c r="F362" s="15">
        <v>0</v>
      </c>
      <c r="G362" s="15">
        <v>0</v>
      </c>
      <c r="H362" s="15">
        <v>0</v>
      </c>
    </row>
    <row r="363" spans="1:8" ht="12.75" customHeight="1" x14ac:dyDescent="0.2">
      <c r="A363" s="99" t="s">
        <v>34</v>
      </c>
      <c r="B363" s="110">
        <v>2020</v>
      </c>
      <c r="C363" s="15">
        <v>2.6989999999999998</v>
      </c>
      <c r="D363" s="15">
        <v>0</v>
      </c>
      <c r="E363" s="15">
        <v>2.6989999999999998</v>
      </c>
      <c r="F363" s="15">
        <v>0</v>
      </c>
      <c r="G363" s="15">
        <v>0</v>
      </c>
      <c r="H363" s="15">
        <v>0</v>
      </c>
    </row>
    <row r="364" spans="1:8" ht="12.75" customHeight="1" x14ac:dyDescent="0.2">
      <c r="A364" s="99" t="s">
        <v>34</v>
      </c>
      <c r="B364" s="110">
        <v>2021</v>
      </c>
      <c r="C364" s="15">
        <v>2.085</v>
      </c>
      <c r="D364" s="15">
        <v>0.35199999999999998</v>
      </c>
      <c r="E364" s="15">
        <v>2.4369999999999998</v>
      </c>
      <c r="F364" s="15">
        <v>0</v>
      </c>
      <c r="G364" s="15">
        <v>0</v>
      </c>
      <c r="H364" s="15">
        <v>0</v>
      </c>
    </row>
    <row r="365" spans="1:8" ht="12.75" customHeight="1" x14ac:dyDescent="0.2">
      <c r="A365" s="99" t="s">
        <v>34</v>
      </c>
      <c r="B365" s="110">
        <v>2022</v>
      </c>
      <c r="C365" s="15">
        <v>4.2960000000000003</v>
      </c>
      <c r="D365" s="15">
        <v>5.6000000000000001E-2</v>
      </c>
      <c r="E365" s="15">
        <v>4.3520000000000003</v>
      </c>
      <c r="F365" s="15">
        <v>0</v>
      </c>
      <c r="G365" s="15">
        <v>0</v>
      </c>
      <c r="H365" s="15">
        <v>0</v>
      </c>
    </row>
    <row r="366" spans="1:8" ht="12.75" customHeight="1" x14ac:dyDescent="0.2">
      <c r="A366" s="99" t="s">
        <v>34</v>
      </c>
      <c r="B366" s="110">
        <v>2023</v>
      </c>
      <c r="C366" s="15">
        <v>4.7110000000000003</v>
      </c>
      <c r="D366" s="15">
        <v>0.14899999999999999</v>
      </c>
      <c r="E366" s="15">
        <v>4.8600000000000003</v>
      </c>
      <c r="F366" s="15">
        <v>0</v>
      </c>
      <c r="G366" s="15">
        <v>0</v>
      </c>
      <c r="H366" s="15">
        <v>0</v>
      </c>
    </row>
    <row r="367" spans="1:8" ht="12.75" customHeight="1" x14ac:dyDescent="0.2">
      <c r="A367" s="99" t="s">
        <v>34</v>
      </c>
      <c r="B367" s="110">
        <v>2024</v>
      </c>
      <c r="C367" s="15">
        <v>8.7919999999999998</v>
      </c>
      <c r="D367" s="15">
        <v>0.628</v>
      </c>
      <c r="E367" s="15">
        <v>9.42</v>
      </c>
      <c r="F367" s="15">
        <v>0</v>
      </c>
      <c r="G367" s="15">
        <v>0</v>
      </c>
      <c r="H367" s="15">
        <v>0</v>
      </c>
    </row>
    <row r="368" spans="1:8" ht="12.75" customHeight="1" x14ac:dyDescent="0.2">
      <c r="A368" s="3" t="s">
        <v>30</v>
      </c>
      <c r="B368" s="111">
        <v>1985</v>
      </c>
      <c r="C368" s="13">
        <v>5802.5619999999999</v>
      </c>
      <c r="D368" s="13">
        <v>14580.915999999999</v>
      </c>
      <c r="E368" s="13">
        <v>20383.477999999999</v>
      </c>
      <c r="F368" s="13">
        <v>64.221999999999994</v>
      </c>
      <c r="G368" s="13">
        <v>107.239</v>
      </c>
      <c r="H368" s="13">
        <v>171.46100000000001</v>
      </c>
    </row>
    <row r="369" spans="1:8" ht="12.75" customHeight="1" x14ac:dyDescent="0.2">
      <c r="A369" s="3" t="s">
        <v>30</v>
      </c>
      <c r="B369" s="111">
        <v>1986</v>
      </c>
      <c r="C369" s="13">
        <v>5063.21</v>
      </c>
      <c r="D369" s="13">
        <v>16922.098000000002</v>
      </c>
      <c r="E369" s="13">
        <v>21985.308000000001</v>
      </c>
      <c r="F369" s="13">
        <v>51.276000000000003</v>
      </c>
      <c r="G369" s="13">
        <v>172.773</v>
      </c>
      <c r="H369" s="13">
        <v>224.04900000000001</v>
      </c>
    </row>
    <row r="370" spans="1:8" ht="12.75" customHeight="1" x14ac:dyDescent="0.2">
      <c r="A370" s="3" t="s">
        <v>30</v>
      </c>
      <c r="B370" s="111">
        <v>1987</v>
      </c>
      <c r="C370" s="13">
        <v>6040.875</v>
      </c>
      <c r="D370" s="13">
        <v>15217.974</v>
      </c>
      <c r="E370" s="13">
        <v>21258.849000000002</v>
      </c>
      <c r="F370" s="13">
        <v>63.511000000000003</v>
      </c>
      <c r="G370" s="13">
        <v>214.363</v>
      </c>
      <c r="H370" s="13">
        <v>277.87400000000002</v>
      </c>
    </row>
    <row r="371" spans="1:8" ht="12.75" customHeight="1" x14ac:dyDescent="0.2">
      <c r="A371" s="3" t="s">
        <v>30</v>
      </c>
      <c r="B371" s="111">
        <v>1988</v>
      </c>
      <c r="C371" s="13">
        <v>7972.8980000000001</v>
      </c>
      <c r="D371" s="13">
        <v>14579.968999999999</v>
      </c>
      <c r="E371" s="13">
        <v>22552.866999999998</v>
      </c>
      <c r="F371" s="13">
        <v>238.667</v>
      </c>
      <c r="G371" s="13">
        <v>306.86700000000002</v>
      </c>
      <c r="H371" s="13">
        <v>545.53399999999999</v>
      </c>
    </row>
    <row r="372" spans="1:8" ht="12.75" customHeight="1" x14ac:dyDescent="0.2">
      <c r="A372" s="3" t="s">
        <v>30</v>
      </c>
      <c r="B372" s="111">
        <v>1989</v>
      </c>
      <c r="C372" s="13">
        <v>9170.4969999999994</v>
      </c>
      <c r="D372" s="13">
        <v>14795.184999999999</v>
      </c>
      <c r="E372" s="13">
        <v>23965.682000000001</v>
      </c>
      <c r="F372" s="13">
        <v>389.98500000000001</v>
      </c>
      <c r="G372" s="13">
        <v>400.58</v>
      </c>
      <c r="H372" s="13">
        <v>790.56500000000005</v>
      </c>
    </row>
    <row r="373" spans="1:8" ht="12.75" customHeight="1" x14ac:dyDescent="0.2">
      <c r="A373" s="3" t="s">
        <v>30</v>
      </c>
      <c r="B373" s="111">
        <v>1990</v>
      </c>
      <c r="C373" s="13">
        <v>8324.5169999999998</v>
      </c>
      <c r="D373" s="13">
        <v>16896.859</v>
      </c>
      <c r="E373" s="13">
        <v>25221.376</v>
      </c>
      <c r="F373" s="13">
        <v>435.61900000000003</v>
      </c>
      <c r="G373" s="13">
        <v>451.697</v>
      </c>
      <c r="H373" s="13">
        <v>887.31600000000003</v>
      </c>
    </row>
    <row r="374" spans="1:8" ht="12.75" customHeight="1" x14ac:dyDescent="0.2">
      <c r="A374" s="3" t="s">
        <v>30</v>
      </c>
      <c r="B374" s="111">
        <v>1991</v>
      </c>
      <c r="C374" s="13">
        <v>8785.482</v>
      </c>
      <c r="D374" s="13">
        <v>20464.163</v>
      </c>
      <c r="E374" s="13">
        <v>29249.645</v>
      </c>
      <c r="F374" s="13">
        <v>445.99700000000001</v>
      </c>
      <c r="G374" s="13">
        <v>431.06700000000001</v>
      </c>
      <c r="H374" s="13">
        <v>877.06400000000008</v>
      </c>
    </row>
    <row r="375" spans="1:8" ht="12.75" customHeight="1" x14ac:dyDescent="0.2">
      <c r="A375" s="3" t="s">
        <v>30</v>
      </c>
      <c r="B375" s="111">
        <v>1992</v>
      </c>
      <c r="C375" s="13">
        <v>8990.5110000000004</v>
      </c>
      <c r="D375" s="13">
        <v>26264.125</v>
      </c>
      <c r="E375" s="13">
        <v>35254.635999999999</v>
      </c>
      <c r="F375" s="13">
        <v>410.81099999999998</v>
      </c>
      <c r="G375" s="13">
        <v>460.529</v>
      </c>
      <c r="H375" s="13">
        <v>871.33999999999992</v>
      </c>
    </row>
    <row r="376" spans="1:8" ht="12.75" customHeight="1" x14ac:dyDescent="0.2">
      <c r="A376" s="3" t="s">
        <v>30</v>
      </c>
      <c r="B376" s="111">
        <v>1993</v>
      </c>
      <c r="C376" s="13">
        <v>8548.4549999999999</v>
      </c>
      <c r="D376" s="13">
        <v>27450.996999999999</v>
      </c>
      <c r="E376" s="13">
        <v>35999.451999999997</v>
      </c>
      <c r="F376" s="13">
        <v>489.27</v>
      </c>
      <c r="G376" s="13">
        <v>509.24</v>
      </c>
      <c r="H376" s="13">
        <v>998.51</v>
      </c>
    </row>
    <row r="377" spans="1:8" ht="12.75" customHeight="1" x14ac:dyDescent="0.2">
      <c r="A377" s="3" t="s">
        <v>30</v>
      </c>
      <c r="B377" s="111">
        <v>1994</v>
      </c>
      <c r="C377" s="13">
        <v>11148.419</v>
      </c>
      <c r="D377" s="13">
        <v>28556.026000000002</v>
      </c>
      <c r="E377" s="13">
        <v>39704.445</v>
      </c>
      <c r="F377" s="13">
        <v>520.95500000000004</v>
      </c>
      <c r="G377" s="13">
        <v>544.01099999999997</v>
      </c>
      <c r="H377" s="13">
        <v>1064.9659999999999</v>
      </c>
    </row>
    <row r="378" spans="1:8" ht="12.75" customHeight="1" x14ac:dyDescent="0.2">
      <c r="A378" s="3" t="s">
        <v>30</v>
      </c>
      <c r="B378" s="111">
        <v>1995</v>
      </c>
      <c r="C378" s="13">
        <v>10921.487999999999</v>
      </c>
      <c r="D378" s="13">
        <v>27097.133000000002</v>
      </c>
      <c r="E378" s="13">
        <v>38018.620999999999</v>
      </c>
      <c r="F378" s="13">
        <v>510.19400000000002</v>
      </c>
      <c r="G378" s="13">
        <v>584.44600000000003</v>
      </c>
      <c r="H378" s="13">
        <v>1094.6400000000001</v>
      </c>
    </row>
    <row r="379" spans="1:8" ht="12.75" customHeight="1" x14ac:dyDescent="0.2">
      <c r="A379" s="3" t="s">
        <v>30</v>
      </c>
      <c r="B379" s="111">
        <v>1996</v>
      </c>
      <c r="C379" s="13">
        <v>10811.109</v>
      </c>
      <c r="D379" s="13">
        <v>30107.742999999999</v>
      </c>
      <c r="E379" s="13">
        <v>40918.851999999999</v>
      </c>
      <c r="F379" s="13">
        <v>564.88499999999999</v>
      </c>
      <c r="G379" s="13">
        <v>588.93799999999999</v>
      </c>
      <c r="H379" s="13">
        <v>1153.8229999999999</v>
      </c>
    </row>
    <row r="380" spans="1:8" ht="12.75" customHeight="1" x14ac:dyDescent="0.2">
      <c r="A380" s="3" t="s">
        <v>30</v>
      </c>
      <c r="B380" s="111">
        <v>1997</v>
      </c>
      <c r="C380" s="13">
        <v>14155.463</v>
      </c>
      <c r="D380" s="13">
        <v>31816.083999999999</v>
      </c>
      <c r="E380" s="13">
        <v>45971.546999999999</v>
      </c>
      <c r="F380" s="13">
        <v>589.40599999999995</v>
      </c>
      <c r="G380" s="13">
        <v>561.80799999999999</v>
      </c>
      <c r="H380" s="13">
        <v>1151.2139999999999</v>
      </c>
    </row>
    <row r="381" spans="1:8" ht="12.75" customHeight="1" x14ac:dyDescent="0.2">
      <c r="A381" s="3" t="s">
        <v>30</v>
      </c>
      <c r="B381" s="111">
        <v>1998</v>
      </c>
      <c r="C381" s="13">
        <v>16133.784</v>
      </c>
      <c r="D381" s="13">
        <v>31452.513999999999</v>
      </c>
      <c r="E381" s="13">
        <v>47586.297999999995</v>
      </c>
      <c r="F381" s="13">
        <v>610.95799999999997</v>
      </c>
      <c r="G381" s="13">
        <v>703.327</v>
      </c>
      <c r="H381" s="13">
        <v>1314.2849999999999</v>
      </c>
    </row>
    <row r="382" spans="1:8" ht="12.75" customHeight="1" x14ac:dyDescent="0.2">
      <c r="A382" s="3" t="s">
        <v>30</v>
      </c>
      <c r="B382" s="111">
        <v>1999</v>
      </c>
      <c r="C382" s="13">
        <v>15457.3</v>
      </c>
      <c r="D382" s="13">
        <v>33480.258000000002</v>
      </c>
      <c r="E382" s="13">
        <v>48937.558000000005</v>
      </c>
      <c r="F382" s="13">
        <v>657.63699999999994</v>
      </c>
      <c r="G382" s="13">
        <v>825.55700000000002</v>
      </c>
      <c r="H382" s="13">
        <v>1483.194</v>
      </c>
    </row>
    <row r="383" spans="1:8" ht="12.75" customHeight="1" x14ac:dyDescent="0.2">
      <c r="A383" s="3" t="s">
        <v>30</v>
      </c>
      <c r="B383" s="111">
        <v>2000</v>
      </c>
      <c r="C383" s="13">
        <v>14202.555</v>
      </c>
      <c r="D383" s="13">
        <v>36043.067999999999</v>
      </c>
      <c r="E383" s="13">
        <v>50245.623</v>
      </c>
      <c r="F383" s="13">
        <v>642.11699999999996</v>
      </c>
      <c r="G383" s="13">
        <v>948.62300000000005</v>
      </c>
      <c r="H383" s="13">
        <v>1590.74</v>
      </c>
    </row>
    <row r="384" spans="1:8" ht="12.75" customHeight="1" x14ac:dyDescent="0.2">
      <c r="A384" s="3" t="s">
        <v>30</v>
      </c>
      <c r="B384" s="111">
        <v>2001</v>
      </c>
      <c r="C384" s="13">
        <v>14061.92</v>
      </c>
      <c r="D384" s="13">
        <v>40638.959999999999</v>
      </c>
      <c r="E384" s="13">
        <v>54700.88</v>
      </c>
      <c r="F384" s="13">
        <v>660.30200000000002</v>
      </c>
      <c r="G384" s="13">
        <v>1012.092</v>
      </c>
      <c r="H384" s="13">
        <v>1672.394</v>
      </c>
    </row>
    <row r="385" spans="1:8" ht="12.75" customHeight="1" x14ac:dyDescent="0.2">
      <c r="A385" s="3" t="s">
        <v>30</v>
      </c>
      <c r="B385" s="111">
        <v>2002</v>
      </c>
      <c r="C385" s="13">
        <v>14985.708000000001</v>
      </c>
      <c r="D385" s="13">
        <v>35976.701000000001</v>
      </c>
      <c r="E385" s="13">
        <v>50962.409</v>
      </c>
      <c r="F385" s="13">
        <v>661.49</v>
      </c>
      <c r="G385" s="13">
        <v>1109.5060000000001</v>
      </c>
      <c r="H385" s="13">
        <v>1770.9960000000001</v>
      </c>
    </row>
    <row r="386" spans="1:8" ht="12.75" customHeight="1" x14ac:dyDescent="0.2">
      <c r="A386" s="3" t="s">
        <v>30</v>
      </c>
      <c r="B386" s="111">
        <v>2003</v>
      </c>
      <c r="C386" s="13">
        <v>18164.754000000001</v>
      </c>
      <c r="D386" s="13">
        <v>33168.824000000001</v>
      </c>
      <c r="E386" s="13">
        <v>51333.578000000001</v>
      </c>
      <c r="F386" s="13">
        <v>688.90599999999995</v>
      </c>
      <c r="G386" s="13">
        <v>702.16800000000001</v>
      </c>
      <c r="H386" s="13">
        <v>1391.0740000000001</v>
      </c>
    </row>
    <row r="387" spans="1:8" ht="12.75" customHeight="1" x14ac:dyDescent="0.2">
      <c r="A387" s="3" t="s">
        <v>30</v>
      </c>
      <c r="B387" s="111">
        <v>2004</v>
      </c>
      <c r="C387" s="13">
        <v>22050.544999999998</v>
      </c>
      <c r="D387" s="13">
        <v>33332.785000000003</v>
      </c>
      <c r="E387" s="13">
        <v>55383.33</v>
      </c>
      <c r="F387" s="13">
        <v>804.62400000000002</v>
      </c>
      <c r="G387" s="13">
        <v>732.19299999999998</v>
      </c>
      <c r="H387" s="13">
        <v>1536.817</v>
      </c>
    </row>
    <row r="388" spans="1:8" ht="12.75" customHeight="1" x14ac:dyDescent="0.2">
      <c r="A388" s="3" t="s">
        <v>30</v>
      </c>
      <c r="B388" s="111">
        <v>2005</v>
      </c>
      <c r="C388" s="13">
        <v>23921.074000000001</v>
      </c>
      <c r="D388" s="13">
        <v>32702.733</v>
      </c>
      <c r="E388" s="13">
        <v>56623.807000000001</v>
      </c>
      <c r="F388" s="13">
        <v>746.44399999999996</v>
      </c>
      <c r="G388" s="13">
        <v>707.77800000000002</v>
      </c>
      <c r="H388" s="13">
        <v>1454.222</v>
      </c>
    </row>
    <row r="389" spans="1:8" ht="12.75" customHeight="1" x14ac:dyDescent="0.2">
      <c r="A389" s="3" t="s">
        <v>30</v>
      </c>
      <c r="B389" s="111">
        <v>2006</v>
      </c>
      <c r="C389" s="13">
        <v>30623.718000000001</v>
      </c>
      <c r="D389" s="13">
        <v>33338.894</v>
      </c>
      <c r="E389" s="13">
        <v>63962.612000000001</v>
      </c>
      <c r="F389" s="13">
        <v>765.78800000000001</v>
      </c>
      <c r="G389" s="13">
        <v>704.64</v>
      </c>
      <c r="H389" s="13">
        <v>1470.4279999999999</v>
      </c>
    </row>
    <row r="390" spans="1:8" ht="12.75" customHeight="1" x14ac:dyDescent="0.2">
      <c r="A390" s="3" t="s">
        <v>30</v>
      </c>
      <c r="B390" s="111">
        <v>2007</v>
      </c>
      <c r="C390" s="13">
        <v>34800.995000000003</v>
      </c>
      <c r="D390" s="13">
        <v>31559.072</v>
      </c>
      <c r="E390" s="13">
        <v>66360.06700000001</v>
      </c>
      <c r="F390" s="13">
        <v>1016.4160000000001</v>
      </c>
      <c r="G390" s="13">
        <v>701.14700000000005</v>
      </c>
      <c r="H390" s="13">
        <v>1717.5630000000001</v>
      </c>
    </row>
    <row r="391" spans="1:8" ht="12.75" customHeight="1" x14ac:dyDescent="0.2">
      <c r="A391" s="3" t="s">
        <v>30</v>
      </c>
      <c r="B391" s="111">
        <v>2008</v>
      </c>
      <c r="C391" s="13">
        <v>34665.843999999997</v>
      </c>
      <c r="D391" s="13">
        <v>33295.118999999999</v>
      </c>
      <c r="E391" s="13">
        <v>67960.962999999989</v>
      </c>
      <c r="F391" s="13">
        <v>1301.627</v>
      </c>
      <c r="G391" s="13">
        <v>689.38300000000004</v>
      </c>
      <c r="H391" s="13">
        <v>1991.01</v>
      </c>
    </row>
    <row r="392" spans="1:8" ht="12.75" customHeight="1" x14ac:dyDescent="0.2">
      <c r="A392" s="3" t="s">
        <v>30</v>
      </c>
      <c r="B392" s="111">
        <v>2009</v>
      </c>
      <c r="C392" s="13">
        <v>28376.883999999998</v>
      </c>
      <c r="D392" s="13">
        <v>32593.256000000001</v>
      </c>
      <c r="E392" s="13">
        <v>60970.14</v>
      </c>
      <c r="F392" s="13">
        <v>1014.263</v>
      </c>
      <c r="G392" s="13">
        <v>675.72699999999998</v>
      </c>
      <c r="H392" s="13">
        <v>1689.99</v>
      </c>
    </row>
    <row r="393" spans="1:8" ht="12.75" customHeight="1" x14ac:dyDescent="0.2">
      <c r="A393" s="3" t="s">
        <v>30</v>
      </c>
      <c r="B393" s="111">
        <v>2010</v>
      </c>
      <c r="C393" s="13">
        <v>38456.01</v>
      </c>
      <c r="D393" s="13">
        <v>32730.627</v>
      </c>
      <c r="E393" s="13">
        <v>71186.637000000002</v>
      </c>
      <c r="F393" s="13">
        <v>994.38</v>
      </c>
      <c r="G393" s="13">
        <v>603.48900000000003</v>
      </c>
      <c r="H393" s="13">
        <v>1597.8690000000001</v>
      </c>
    </row>
    <row r="394" spans="1:8" ht="12.75" customHeight="1" x14ac:dyDescent="0.2">
      <c r="A394" s="3" t="s">
        <v>30</v>
      </c>
      <c r="B394" s="111">
        <v>2011</v>
      </c>
      <c r="C394" s="13">
        <v>40328.826999999997</v>
      </c>
      <c r="D394" s="13">
        <v>29549.02</v>
      </c>
      <c r="E394" s="13">
        <v>69877.846999999994</v>
      </c>
      <c r="F394" s="13">
        <v>919.822</v>
      </c>
      <c r="G394" s="13">
        <v>521.73099999999999</v>
      </c>
      <c r="H394" s="13">
        <v>1441.5529999999999</v>
      </c>
    </row>
    <row r="395" spans="1:8" ht="12.75" customHeight="1" x14ac:dyDescent="0.2">
      <c r="A395" s="3" t="s">
        <v>30</v>
      </c>
      <c r="B395" s="111">
        <v>2012</v>
      </c>
      <c r="C395" s="13">
        <v>47151.614000000001</v>
      </c>
      <c r="D395" s="13">
        <v>32274.484</v>
      </c>
      <c r="E395" s="13">
        <v>79426.097999999998</v>
      </c>
      <c r="F395" s="13">
        <v>1054.8610000000001</v>
      </c>
      <c r="G395" s="13">
        <v>529.88300000000004</v>
      </c>
      <c r="H395" s="13">
        <v>1584.7440000000001</v>
      </c>
    </row>
    <row r="396" spans="1:8" ht="12.75" customHeight="1" x14ac:dyDescent="0.2">
      <c r="A396" s="3" t="s">
        <v>30</v>
      </c>
      <c r="B396" s="111">
        <v>2013</v>
      </c>
      <c r="C396" s="13">
        <v>42525.027000000002</v>
      </c>
      <c r="D396" s="13">
        <v>39430.89</v>
      </c>
      <c r="E396" s="13">
        <v>81955.917000000001</v>
      </c>
      <c r="F396" s="13">
        <v>1327.9960000000001</v>
      </c>
      <c r="G396" s="13">
        <v>271.762</v>
      </c>
      <c r="H396" s="13">
        <v>1599.758</v>
      </c>
    </row>
    <row r="397" spans="1:8" ht="12.75" customHeight="1" x14ac:dyDescent="0.2">
      <c r="A397" s="3" t="s">
        <v>30</v>
      </c>
      <c r="B397" s="111">
        <v>2014</v>
      </c>
      <c r="C397" s="13">
        <v>42934.656000000003</v>
      </c>
      <c r="D397" s="13">
        <v>42058.796999999999</v>
      </c>
      <c r="E397" s="13">
        <v>84993.453000000009</v>
      </c>
      <c r="F397" s="13">
        <v>1089.0519999999999</v>
      </c>
      <c r="G397" s="13">
        <v>173.78399999999999</v>
      </c>
      <c r="H397" s="13">
        <v>1262.8359999999998</v>
      </c>
    </row>
    <row r="398" spans="1:8" ht="12.75" customHeight="1" x14ac:dyDescent="0.2">
      <c r="A398" s="3" t="s">
        <v>30</v>
      </c>
      <c r="B398" s="111">
        <v>2015</v>
      </c>
      <c r="C398" s="13">
        <v>42312.144</v>
      </c>
      <c r="D398" s="13">
        <v>52265.275999999998</v>
      </c>
      <c r="E398" s="13">
        <v>94577.42</v>
      </c>
      <c r="F398" s="13">
        <v>833.18600000000004</v>
      </c>
      <c r="G398" s="13">
        <v>177.989</v>
      </c>
      <c r="H398" s="13">
        <v>1011.1750000000001</v>
      </c>
    </row>
    <row r="399" spans="1:8" ht="12.75" customHeight="1" x14ac:dyDescent="0.2">
      <c r="A399" s="3" t="s">
        <v>30</v>
      </c>
      <c r="B399" s="111">
        <v>2016</v>
      </c>
      <c r="C399" s="13">
        <v>38966.569000000003</v>
      </c>
      <c r="D399" s="13">
        <v>58595.063000000002</v>
      </c>
      <c r="E399" s="13">
        <v>97561.632000000012</v>
      </c>
      <c r="F399" s="13">
        <v>739.77</v>
      </c>
      <c r="G399" s="13">
        <v>177.816</v>
      </c>
      <c r="H399" s="13">
        <v>917.58600000000001</v>
      </c>
    </row>
    <row r="400" spans="1:8" ht="12.75" customHeight="1" x14ac:dyDescent="0.2">
      <c r="A400" s="3" t="s">
        <v>30</v>
      </c>
      <c r="B400" s="111">
        <v>2017</v>
      </c>
      <c r="C400" s="13">
        <v>44553.533000000003</v>
      </c>
      <c r="D400" s="13">
        <v>61876.368999999999</v>
      </c>
      <c r="E400" s="13">
        <v>106429.902</v>
      </c>
      <c r="F400" s="13">
        <v>825.005</v>
      </c>
      <c r="G400" s="13">
        <v>173.57300000000001</v>
      </c>
      <c r="H400" s="13">
        <v>998.57799999999997</v>
      </c>
    </row>
    <row r="401" spans="1:8" ht="12.75" customHeight="1" x14ac:dyDescent="0.2">
      <c r="A401" s="3" t="s">
        <v>30</v>
      </c>
      <c r="B401" s="111">
        <v>2018</v>
      </c>
      <c r="C401" s="13">
        <v>45389.34</v>
      </c>
      <c r="D401" s="13">
        <v>62092.77</v>
      </c>
      <c r="E401" s="13">
        <v>107482.10999999999</v>
      </c>
      <c r="F401" s="13">
        <v>754.49300000000005</v>
      </c>
      <c r="G401" s="13">
        <v>343.90899999999999</v>
      </c>
      <c r="H401" s="13">
        <v>1098.402</v>
      </c>
    </row>
    <row r="402" spans="1:8" ht="12.75" customHeight="1" x14ac:dyDescent="0.2">
      <c r="A402" s="3" t="s">
        <v>30</v>
      </c>
      <c r="B402" s="111">
        <v>2019</v>
      </c>
      <c r="C402" s="13">
        <v>41237.182000000001</v>
      </c>
      <c r="D402" s="13">
        <v>58758.898999999998</v>
      </c>
      <c r="E402" s="13">
        <v>99996.081000000006</v>
      </c>
      <c r="F402" s="13">
        <v>854.83399999999995</v>
      </c>
      <c r="G402" s="13">
        <v>411.44</v>
      </c>
      <c r="H402" s="13">
        <v>1266.2739999999999</v>
      </c>
    </row>
    <row r="403" spans="1:8" ht="12.75" customHeight="1" x14ac:dyDescent="0.2">
      <c r="A403" s="3" t="s">
        <v>30</v>
      </c>
      <c r="B403" s="111">
        <v>2020</v>
      </c>
      <c r="C403" s="13">
        <v>26268.690999999999</v>
      </c>
      <c r="D403" s="13">
        <v>35286.364000000001</v>
      </c>
      <c r="E403" s="13">
        <v>61555.055</v>
      </c>
      <c r="F403" s="13">
        <v>818.476</v>
      </c>
      <c r="G403" s="13">
        <v>229.09</v>
      </c>
      <c r="H403" s="13">
        <v>1047.566</v>
      </c>
    </row>
    <row r="404" spans="1:8" ht="12.75" customHeight="1" x14ac:dyDescent="0.2">
      <c r="A404" s="3" t="s">
        <v>30</v>
      </c>
      <c r="B404" s="111">
        <v>2021</v>
      </c>
      <c r="C404" s="13">
        <v>29969.565999999999</v>
      </c>
      <c r="D404" s="13">
        <v>28868.994999999999</v>
      </c>
      <c r="E404" s="13">
        <v>58838.561000000002</v>
      </c>
      <c r="F404" s="13">
        <v>605.03099999999995</v>
      </c>
      <c r="G404" s="13">
        <v>253.02600000000001</v>
      </c>
      <c r="H404" s="13">
        <v>858.05700000000002</v>
      </c>
    </row>
    <row r="405" spans="1:8" ht="12.75" customHeight="1" x14ac:dyDescent="0.2">
      <c r="A405" s="3" t="s">
        <v>30</v>
      </c>
      <c r="B405" s="111">
        <v>2022</v>
      </c>
      <c r="C405" s="13">
        <v>31949.516</v>
      </c>
      <c r="D405" s="13">
        <v>29444.644</v>
      </c>
      <c r="E405" s="13">
        <v>61394.16</v>
      </c>
      <c r="F405" s="13">
        <v>300.45600000000002</v>
      </c>
      <c r="G405" s="13">
        <v>416.91899999999998</v>
      </c>
      <c r="H405" s="13">
        <v>717.375</v>
      </c>
    </row>
    <row r="406" spans="1:8" ht="12.75" customHeight="1" x14ac:dyDescent="0.2">
      <c r="A406" s="3" t="s">
        <v>30</v>
      </c>
      <c r="B406" s="111">
        <v>2023</v>
      </c>
      <c r="C406" s="13">
        <v>34620.900999999998</v>
      </c>
      <c r="D406" s="13">
        <v>38413.457000000002</v>
      </c>
      <c r="E406" s="13">
        <v>73034.358000000007</v>
      </c>
      <c r="F406" s="13">
        <v>124.554</v>
      </c>
      <c r="G406" s="13">
        <v>291.33699999999999</v>
      </c>
      <c r="H406" s="13">
        <v>415.89099999999996</v>
      </c>
    </row>
    <row r="407" spans="1:8" ht="12.75" customHeight="1" x14ac:dyDescent="0.2">
      <c r="A407" s="3" t="s">
        <v>30</v>
      </c>
      <c r="B407" s="111">
        <v>2024</v>
      </c>
      <c r="C407" s="13">
        <v>49351.5</v>
      </c>
      <c r="D407" s="13">
        <v>47526.972999999998</v>
      </c>
      <c r="E407" s="13">
        <v>96878.472999999998</v>
      </c>
      <c r="F407" s="13">
        <v>35.604999999999997</v>
      </c>
      <c r="G407" s="13">
        <v>459.73500000000001</v>
      </c>
      <c r="H407" s="13">
        <v>495.34000000000003</v>
      </c>
    </row>
    <row r="408" spans="1:8" ht="12.75" customHeight="1" x14ac:dyDescent="0.2">
      <c r="A408" s="3" t="s">
        <v>29</v>
      </c>
      <c r="B408" s="111">
        <v>1985</v>
      </c>
      <c r="C408" s="13">
        <v>2E-3</v>
      </c>
      <c r="D408" s="13">
        <v>0</v>
      </c>
      <c r="E408" s="13">
        <v>2E-3</v>
      </c>
      <c r="F408" s="13">
        <v>0</v>
      </c>
      <c r="G408" s="13">
        <v>0</v>
      </c>
      <c r="H408" s="13">
        <v>0</v>
      </c>
    </row>
    <row r="409" spans="1:8" ht="12.75" customHeight="1" x14ac:dyDescent="0.2">
      <c r="A409" s="3" t="s">
        <v>29</v>
      </c>
      <c r="B409" s="111">
        <v>1986</v>
      </c>
      <c r="C409" s="13">
        <v>0</v>
      </c>
      <c r="D409" s="13">
        <v>0</v>
      </c>
      <c r="E409" s="13">
        <v>0</v>
      </c>
      <c r="F409" s="13">
        <v>0</v>
      </c>
      <c r="G409" s="13">
        <v>0</v>
      </c>
      <c r="H409" s="13">
        <v>0</v>
      </c>
    </row>
    <row r="410" spans="1:8" ht="12.75" customHeight="1" x14ac:dyDescent="0.2">
      <c r="A410" s="3" t="s">
        <v>29</v>
      </c>
      <c r="B410" s="111">
        <v>1987</v>
      </c>
      <c r="C410" s="13">
        <v>0.219</v>
      </c>
      <c r="D410" s="13">
        <v>3.9E-2</v>
      </c>
      <c r="E410" s="13">
        <v>0.25800000000000001</v>
      </c>
      <c r="F410" s="13">
        <v>0</v>
      </c>
      <c r="G410" s="13">
        <v>0</v>
      </c>
      <c r="H410" s="13">
        <v>0</v>
      </c>
    </row>
    <row r="411" spans="1:8" ht="12.75" customHeight="1" x14ac:dyDescent="0.2">
      <c r="A411" s="3" t="s">
        <v>29</v>
      </c>
      <c r="B411" s="111">
        <v>1988</v>
      </c>
      <c r="C411" s="13">
        <v>0.81899999999999995</v>
      </c>
      <c r="D411" s="13">
        <v>0.2</v>
      </c>
      <c r="E411" s="13">
        <v>1.0189999999999999</v>
      </c>
      <c r="F411" s="13">
        <v>0</v>
      </c>
      <c r="G411" s="13">
        <v>0</v>
      </c>
      <c r="H411" s="13">
        <v>0</v>
      </c>
    </row>
    <row r="412" spans="1:8" ht="12.75" customHeight="1" x14ac:dyDescent="0.2">
      <c r="A412" s="3" t="s">
        <v>29</v>
      </c>
      <c r="B412" s="111">
        <v>1989</v>
      </c>
      <c r="C412" s="13">
        <v>0.64400000000000002</v>
      </c>
      <c r="D412" s="13">
        <v>2.5000000000000001E-2</v>
      </c>
      <c r="E412" s="13">
        <v>0.66900000000000004</v>
      </c>
      <c r="F412" s="13">
        <v>0</v>
      </c>
      <c r="G412" s="13">
        <v>0</v>
      </c>
      <c r="H412" s="13">
        <v>0</v>
      </c>
    </row>
    <row r="413" spans="1:8" ht="12.75" customHeight="1" x14ac:dyDescent="0.2">
      <c r="A413" s="3" t="s">
        <v>29</v>
      </c>
      <c r="B413" s="111">
        <v>1990</v>
      </c>
      <c r="C413" s="13">
        <v>4.7E-2</v>
      </c>
      <c r="D413" s="13">
        <v>0</v>
      </c>
      <c r="E413" s="13">
        <v>4.7E-2</v>
      </c>
      <c r="F413" s="13">
        <v>0</v>
      </c>
      <c r="G413" s="13">
        <v>0</v>
      </c>
      <c r="H413" s="13">
        <v>0</v>
      </c>
    </row>
    <row r="414" spans="1:8" ht="12.75" customHeight="1" x14ac:dyDescent="0.2">
      <c r="A414" s="3" t="s">
        <v>29</v>
      </c>
      <c r="B414" s="111">
        <v>1991</v>
      </c>
      <c r="C414" s="13">
        <v>0.89500000000000002</v>
      </c>
      <c r="D414" s="13">
        <v>6.0000000000000001E-3</v>
      </c>
      <c r="E414" s="13">
        <v>0.90100000000000002</v>
      </c>
      <c r="F414" s="13">
        <v>0</v>
      </c>
      <c r="G414" s="13">
        <v>0</v>
      </c>
      <c r="H414" s="13">
        <v>0</v>
      </c>
    </row>
    <row r="415" spans="1:8" ht="12.75" customHeight="1" x14ac:dyDescent="0.2">
      <c r="A415" s="3" t="s">
        <v>29</v>
      </c>
      <c r="B415" s="111">
        <v>1992</v>
      </c>
      <c r="C415" s="13">
        <v>0.128</v>
      </c>
      <c r="D415" s="13">
        <v>0</v>
      </c>
      <c r="E415" s="13">
        <v>0.128</v>
      </c>
      <c r="F415" s="13">
        <v>0</v>
      </c>
      <c r="G415" s="13">
        <v>0</v>
      </c>
      <c r="H415" s="13">
        <v>0</v>
      </c>
    </row>
    <row r="416" spans="1:8" ht="12.75" customHeight="1" x14ac:dyDescent="0.2">
      <c r="A416" s="3" t="s">
        <v>29</v>
      </c>
      <c r="B416" s="111">
        <v>1993</v>
      </c>
      <c r="C416" s="13">
        <v>0.33800000000000002</v>
      </c>
      <c r="D416" s="13">
        <v>0</v>
      </c>
      <c r="E416" s="13">
        <v>0.33800000000000002</v>
      </c>
      <c r="F416" s="13">
        <v>0</v>
      </c>
      <c r="G416" s="13">
        <v>0</v>
      </c>
      <c r="H416" s="13">
        <v>0</v>
      </c>
    </row>
    <row r="417" spans="1:8" ht="12.75" customHeight="1" x14ac:dyDescent="0.2">
      <c r="A417" s="3" t="s">
        <v>29</v>
      </c>
      <c r="B417" s="111">
        <v>1994</v>
      </c>
      <c r="C417" s="13">
        <v>0.151</v>
      </c>
      <c r="D417" s="13">
        <v>0</v>
      </c>
      <c r="E417" s="13">
        <v>0.151</v>
      </c>
      <c r="F417" s="13">
        <v>0</v>
      </c>
      <c r="G417" s="13">
        <v>0</v>
      </c>
      <c r="H417" s="13">
        <v>0</v>
      </c>
    </row>
    <row r="418" spans="1:8" ht="12.75" customHeight="1" x14ac:dyDescent="0.2">
      <c r="A418" s="3" t="s">
        <v>29</v>
      </c>
      <c r="B418" s="111">
        <v>1995</v>
      </c>
      <c r="C418" s="13">
        <v>0</v>
      </c>
      <c r="D418" s="13">
        <v>0</v>
      </c>
      <c r="E418" s="13">
        <v>0</v>
      </c>
      <c r="F418" s="13">
        <v>0</v>
      </c>
      <c r="G418" s="13">
        <v>0</v>
      </c>
      <c r="H418" s="13">
        <v>0</v>
      </c>
    </row>
    <row r="419" spans="1:8" ht="12.75" customHeight="1" x14ac:dyDescent="0.2">
      <c r="A419" s="3" t="s">
        <v>29</v>
      </c>
      <c r="B419" s="111">
        <v>1996</v>
      </c>
      <c r="C419" s="13">
        <v>0</v>
      </c>
      <c r="D419" s="13">
        <v>0</v>
      </c>
      <c r="E419" s="13">
        <v>0</v>
      </c>
      <c r="F419" s="13">
        <v>0</v>
      </c>
      <c r="G419" s="13">
        <v>0</v>
      </c>
      <c r="H419" s="13">
        <v>0</v>
      </c>
    </row>
    <row r="420" spans="1:8" ht="12.75" customHeight="1" x14ac:dyDescent="0.2">
      <c r="A420" s="3" t="s">
        <v>29</v>
      </c>
      <c r="B420" s="111">
        <v>1997</v>
      </c>
      <c r="C420" s="13">
        <v>0</v>
      </c>
      <c r="D420" s="13">
        <v>0</v>
      </c>
      <c r="E420" s="13">
        <v>0</v>
      </c>
      <c r="F420" s="13">
        <v>0</v>
      </c>
      <c r="G420" s="13">
        <v>0</v>
      </c>
      <c r="H420" s="13">
        <v>0</v>
      </c>
    </row>
    <row r="421" spans="1:8" ht="12.75" customHeight="1" x14ac:dyDescent="0.2">
      <c r="A421" s="3" t="s">
        <v>29</v>
      </c>
      <c r="B421" s="111">
        <v>1998</v>
      </c>
      <c r="C421" s="13">
        <v>0</v>
      </c>
      <c r="D421" s="13">
        <v>0</v>
      </c>
      <c r="E421" s="13">
        <v>0</v>
      </c>
      <c r="F421" s="13">
        <v>0</v>
      </c>
      <c r="G421" s="13">
        <v>0</v>
      </c>
      <c r="H421" s="13">
        <v>0</v>
      </c>
    </row>
    <row r="422" spans="1:8" ht="12.75" customHeight="1" x14ac:dyDescent="0.2">
      <c r="A422" s="3" t="s">
        <v>29</v>
      </c>
      <c r="B422" s="111">
        <v>1999</v>
      </c>
      <c r="C422" s="13">
        <v>0</v>
      </c>
      <c r="D422" s="13">
        <v>0</v>
      </c>
      <c r="E422" s="13">
        <v>0</v>
      </c>
      <c r="F422" s="13">
        <v>0</v>
      </c>
      <c r="G422" s="13">
        <v>0</v>
      </c>
      <c r="H422" s="13">
        <v>0</v>
      </c>
    </row>
    <row r="423" spans="1:8" ht="12.75" customHeight="1" x14ac:dyDescent="0.2">
      <c r="A423" s="3" t="s">
        <v>29</v>
      </c>
      <c r="B423" s="111">
        <v>2010</v>
      </c>
      <c r="C423" s="13">
        <v>0</v>
      </c>
      <c r="D423" s="13">
        <v>0</v>
      </c>
      <c r="E423" s="13">
        <v>0</v>
      </c>
      <c r="F423" s="13">
        <v>0</v>
      </c>
      <c r="G423" s="13">
        <v>0</v>
      </c>
      <c r="H423" s="13">
        <v>0</v>
      </c>
    </row>
    <row r="424" spans="1:8" ht="12.75" customHeight="1" x14ac:dyDescent="0.2">
      <c r="A424" s="3" t="s">
        <v>29</v>
      </c>
      <c r="B424" s="111">
        <v>2011</v>
      </c>
      <c r="C424" s="13">
        <v>0</v>
      </c>
      <c r="D424" s="13">
        <v>0</v>
      </c>
      <c r="E424" s="13">
        <v>0</v>
      </c>
      <c r="F424" s="13">
        <v>0</v>
      </c>
      <c r="G424" s="13">
        <v>0</v>
      </c>
      <c r="H424" s="13">
        <v>0</v>
      </c>
    </row>
    <row r="425" spans="1:8" ht="12.75" customHeight="1" x14ac:dyDescent="0.2">
      <c r="A425" s="3" t="s">
        <v>29</v>
      </c>
      <c r="B425" s="111">
        <v>2015</v>
      </c>
      <c r="C425" s="13">
        <v>0</v>
      </c>
      <c r="D425" s="13">
        <v>0</v>
      </c>
      <c r="E425" s="13">
        <v>0</v>
      </c>
      <c r="F425" s="13">
        <v>0</v>
      </c>
      <c r="G425" s="13">
        <v>0</v>
      </c>
      <c r="H425" s="13">
        <v>0</v>
      </c>
    </row>
    <row r="426" spans="1:8" ht="12.75" customHeight="1" x14ac:dyDescent="0.2">
      <c r="A426" s="3" t="s">
        <v>29</v>
      </c>
      <c r="B426" s="111">
        <v>2016</v>
      </c>
      <c r="C426" s="13">
        <v>0</v>
      </c>
      <c r="D426" s="13">
        <v>0</v>
      </c>
      <c r="E426" s="13">
        <v>0</v>
      </c>
      <c r="F426" s="13">
        <v>0</v>
      </c>
      <c r="G426" s="13">
        <v>0</v>
      </c>
      <c r="H426" s="13">
        <v>0</v>
      </c>
    </row>
    <row r="427" spans="1:8" ht="12.75" customHeight="1" x14ac:dyDescent="0.2">
      <c r="A427" s="3" t="s">
        <v>29</v>
      </c>
      <c r="B427" s="111">
        <v>2017</v>
      </c>
      <c r="C427" s="13">
        <v>0</v>
      </c>
      <c r="D427" s="13">
        <v>0</v>
      </c>
      <c r="E427" s="13">
        <v>0</v>
      </c>
      <c r="F427" s="13">
        <v>0</v>
      </c>
      <c r="G427" s="13">
        <v>0</v>
      </c>
      <c r="H427" s="13">
        <v>0</v>
      </c>
    </row>
    <row r="428" spans="1:8" ht="12.75" customHeight="1" x14ac:dyDescent="0.2">
      <c r="A428" s="3" t="s">
        <v>29</v>
      </c>
      <c r="B428" s="111">
        <v>2018</v>
      </c>
      <c r="C428" s="13">
        <v>0</v>
      </c>
      <c r="D428" s="13">
        <v>0</v>
      </c>
      <c r="E428" s="13">
        <v>0</v>
      </c>
      <c r="F428" s="13">
        <v>0</v>
      </c>
      <c r="G428" s="13">
        <v>0</v>
      </c>
      <c r="H428" s="13">
        <v>0</v>
      </c>
    </row>
    <row r="429" spans="1:8" ht="12.75" customHeight="1" x14ac:dyDescent="0.2">
      <c r="A429" s="3" t="s">
        <v>29</v>
      </c>
      <c r="B429" s="111">
        <v>2019</v>
      </c>
      <c r="C429" s="13">
        <v>0</v>
      </c>
      <c r="D429" s="13">
        <v>0</v>
      </c>
      <c r="E429" s="13">
        <v>0</v>
      </c>
      <c r="F429" s="13">
        <v>0</v>
      </c>
      <c r="G429" s="13">
        <v>0</v>
      </c>
      <c r="H429" s="13">
        <v>0</v>
      </c>
    </row>
    <row r="430" spans="1:8" ht="12.75" customHeight="1" x14ac:dyDescent="0.2">
      <c r="A430" s="3" t="s">
        <v>29</v>
      </c>
      <c r="B430" s="111">
        <v>2020</v>
      </c>
      <c r="C430" s="13">
        <v>0</v>
      </c>
      <c r="D430" s="13">
        <v>0</v>
      </c>
      <c r="E430" s="13">
        <v>0</v>
      </c>
      <c r="F430" s="13">
        <v>0</v>
      </c>
      <c r="G430" s="13">
        <v>0</v>
      </c>
      <c r="H430" s="13">
        <v>0</v>
      </c>
    </row>
    <row r="431" spans="1:8" ht="12.75" customHeight="1" x14ac:dyDescent="0.2">
      <c r="A431" s="99" t="s">
        <v>121</v>
      </c>
      <c r="B431" s="110">
        <v>2012</v>
      </c>
      <c r="C431" s="15">
        <v>0</v>
      </c>
      <c r="D431" s="15">
        <v>0</v>
      </c>
      <c r="E431" s="15">
        <v>0</v>
      </c>
      <c r="F431" s="15">
        <v>0</v>
      </c>
      <c r="G431" s="15">
        <v>0</v>
      </c>
      <c r="H431" s="15">
        <v>0</v>
      </c>
    </row>
    <row r="432" spans="1:8" ht="12.75" customHeight="1" x14ac:dyDescent="0.2">
      <c r="A432" s="99" t="s">
        <v>121</v>
      </c>
      <c r="B432" s="110">
        <v>2013</v>
      </c>
      <c r="C432" s="15">
        <v>0</v>
      </c>
      <c r="D432" s="15">
        <v>2E-3</v>
      </c>
      <c r="E432" s="15">
        <v>2E-3</v>
      </c>
      <c r="F432" s="15">
        <v>0</v>
      </c>
      <c r="G432" s="15">
        <v>2E-3</v>
      </c>
      <c r="H432" s="15">
        <v>2E-3</v>
      </c>
    </row>
    <row r="433" spans="1:8" ht="12.75" customHeight="1" x14ac:dyDescent="0.2">
      <c r="A433" s="99" t="s">
        <v>121</v>
      </c>
      <c r="B433" s="110">
        <v>2014</v>
      </c>
      <c r="C433" s="15">
        <v>0</v>
      </c>
      <c r="D433" s="15">
        <v>0</v>
      </c>
      <c r="E433" s="15">
        <v>0</v>
      </c>
      <c r="F433" s="15">
        <v>0</v>
      </c>
      <c r="G433" s="15">
        <v>4.0000000000000001E-3</v>
      </c>
      <c r="H433" s="15">
        <v>4.0000000000000001E-3</v>
      </c>
    </row>
    <row r="434" spans="1:8" ht="12.75" customHeight="1" x14ac:dyDescent="0.2">
      <c r="A434" s="99" t="s">
        <v>121</v>
      </c>
      <c r="B434" s="110">
        <v>2015</v>
      </c>
      <c r="C434" s="15">
        <v>5.0000000000000001E-3</v>
      </c>
      <c r="D434" s="15">
        <v>0</v>
      </c>
      <c r="E434" s="15">
        <v>5.0000000000000001E-3</v>
      </c>
      <c r="F434" s="15">
        <v>0</v>
      </c>
      <c r="G434" s="15">
        <v>1E-3</v>
      </c>
      <c r="H434" s="15">
        <v>1E-3</v>
      </c>
    </row>
    <row r="435" spans="1:8" ht="12.75" customHeight="1" x14ac:dyDescent="0.2">
      <c r="A435" s="99" t="s">
        <v>121</v>
      </c>
      <c r="B435" s="110">
        <v>2016</v>
      </c>
      <c r="C435" s="15">
        <v>0</v>
      </c>
      <c r="D435" s="15">
        <v>0</v>
      </c>
      <c r="E435" s="15">
        <v>0</v>
      </c>
      <c r="F435" s="15">
        <v>0</v>
      </c>
      <c r="G435" s="15">
        <v>0</v>
      </c>
      <c r="H435" s="15">
        <v>0</v>
      </c>
    </row>
    <row r="436" spans="1:8" ht="12.75" customHeight="1" x14ac:dyDescent="0.2">
      <c r="A436" s="99" t="s">
        <v>121</v>
      </c>
      <c r="B436" s="110">
        <v>2017</v>
      </c>
      <c r="C436" s="15">
        <v>0</v>
      </c>
      <c r="D436" s="15">
        <v>0</v>
      </c>
      <c r="E436" s="15">
        <v>0</v>
      </c>
      <c r="F436" s="15">
        <v>0</v>
      </c>
      <c r="G436" s="15">
        <v>0</v>
      </c>
      <c r="H436" s="15">
        <v>0</v>
      </c>
    </row>
    <row r="437" spans="1:8" ht="12.75" customHeight="1" x14ac:dyDescent="0.2">
      <c r="A437" s="99" t="s">
        <v>121</v>
      </c>
      <c r="B437" s="110">
        <v>2018</v>
      </c>
      <c r="C437" s="15">
        <v>0</v>
      </c>
      <c r="D437" s="15">
        <v>0</v>
      </c>
      <c r="E437" s="15">
        <v>0</v>
      </c>
      <c r="F437" s="15">
        <v>0</v>
      </c>
      <c r="G437" s="15">
        <v>0</v>
      </c>
      <c r="H437" s="15">
        <v>0</v>
      </c>
    </row>
    <row r="438" spans="1:8" ht="12.75" customHeight="1" x14ac:dyDescent="0.2">
      <c r="A438" s="99" t="s">
        <v>121</v>
      </c>
      <c r="B438" s="110">
        <v>2019</v>
      </c>
      <c r="C438" s="15">
        <v>0</v>
      </c>
      <c r="D438" s="15">
        <v>0</v>
      </c>
      <c r="E438" s="15">
        <v>0</v>
      </c>
      <c r="F438" s="15">
        <v>0</v>
      </c>
      <c r="G438" s="15">
        <v>5.0000000000000001E-3</v>
      </c>
      <c r="H438" s="15">
        <v>5.0000000000000001E-3</v>
      </c>
    </row>
    <row r="439" spans="1:8" ht="12.75" customHeight="1" x14ac:dyDescent="0.2">
      <c r="A439" s="99" t="s">
        <v>121</v>
      </c>
      <c r="B439" s="110">
        <v>2021</v>
      </c>
      <c r="C439" s="15">
        <v>0</v>
      </c>
      <c r="D439" s="15">
        <v>0</v>
      </c>
      <c r="E439" s="15">
        <v>0</v>
      </c>
      <c r="F439" s="15">
        <v>0</v>
      </c>
      <c r="G439" s="15">
        <v>0</v>
      </c>
      <c r="H439" s="15">
        <v>0</v>
      </c>
    </row>
    <row r="440" spans="1:8" ht="12.75" customHeight="1" x14ac:dyDescent="0.2">
      <c r="A440" s="99" t="s">
        <v>121</v>
      </c>
      <c r="B440" s="110">
        <v>2022</v>
      </c>
      <c r="C440" s="15">
        <v>5.8000000000000003E-2</v>
      </c>
      <c r="D440" s="15">
        <v>7.1999999999999995E-2</v>
      </c>
      <c r="E440" s="15">
        <v>0.13</v>
      </c>
      <c r="F440" s="15">
        <v>1E-3</v>
      </c>
      <c r="G440" s="15">
        <v>0</v>
      </c>
      <c r="H440" s="15">
        <v>1E-3</v>
      </c>
    </row>
    <row r="441" spans="1:8" ht="12.75" customHeight="1" x14ac:dyDescent="0.2">
      <c r="A441" s="99" t="s">
        <v>121</v>
      </c>
      <c r="B441" s="110">
        <v>2023</v>
      </c>
      <c r="C441" s="15">
        <v>0.82</v>
      </c>
      <c r="D441" s="15">
        <v>0.28799999999999998</v>
      </c>
      <c r="E441" s="15">
        <v>1.1079999999999999</v>
      </c>
      <c r="F441" s="15">
        <v>0</v>
      </c>
      <c r="G441" s="15">
        <v>2.5000000000000001E-2</v>
      </c>
      <c r="H441" s="15">
        <v>2.5000000000000001E-2</v>
      </c>
    </row>
    <row r="442" spans="1:8" ht="12.75" customHeight="1" x14ac:dyDescent="0.2">
      <c r="A442" s="99" t="s">
        <v>121</v>
      </c>
      <c r="B442" s="110">
        <v>2024</v>
      </c>
      <c r="C442" s="15">
        <v>0</v>
      </c>
      <c r="D442" s="15">
        <v>1.5449999999999999</v>
      </c>
      <c r="E442" s="15">
        <v>1.5449999999999999</v>
      </c>
      <c r="F442" s="15">
        <v>0</v>
      </c>
      <c r="G442" s="15">
        <v>4.0000000000000001E-3</v>
      </c>
      <c r="H442" s="15">
        <v>4.0000000000000001E-3</v>
      </c>
    </row>
    <row r="443" spans="1:8" ht="12.75" customHeight="1" x14ac:dyDescent="0.2">
      <c r="A443" s="3" t="s">
        <v>52</v>
      </c>
      <c r="B443" s="111">
        <v>1985</v>
      </c>
      <c r="C443" s="13">
        <v>71619.364000000001</v>
      </c>
      <c r="D443" s="13">
        <v>55110.830999999998</v>
      </c>
      <c r="E443" s="13">
        <v>126730.19500000001</v>
      </c>
      <c r="F443" s="13">
        <v>846.08299999999997</v>
      </c>
      <c r="G443" s="13">
        <v>2005.492</v>
      </c>
      <c r="H443" s="13">
        <v>2851.5749999999998</v>
      </c>
    </row>
    <row r="444" spans="1:8" ht="12.75" customHeight="1" x14ac:dyDescent="0.2">
      <c r="A444" s="3" t="s">
        <v>52</v>
      </c>
      <c r="B444" s="111">
        <v>1986</v>
      </c>
      <c r="C444" s="13">
        <v>64836.228999999999</v>
      </c>
      <c r="D444" s="13">
        <v>69533.264999999999</v>
      </c>
      <c r="E444" s="13">
        <v>134369.49400000001</v>
      </c>
      <c r="F444" s="13">
        <v>774.36800000000005</v>
      </c>
      <c r="G444" s="13">
        <v>2178.6089999999999</v>
      </c>
      <c r="H444" s="13">
        <v>2952.9769999999999</v>
      </c>
    </row>
    <row r="445" spans="1:8" ht="12.75" customHeight="1" x14ac:dyDescent="0.2">
      <c r="A445" s="3" t="s">
        <v>52</v>
      </c>
      <c r="B445" s="111">
        <v>1987</v>
      </c>
      <c r="C445" s="13">
        <v>71241.971999999994</v>
      </c>
      <c r="D445" s="13">
        <v>86956.282000000007</v>
      </c>
      <c r="E445" s="13">
        <v>158198.25400000002</v>
      </c>
      <c r="F445" s="13">
        <v>979.95299999999997</v>
      </c>
      <c r="G445" s="13">
        <v>2532.518</v>
      </c>
      <c r="H445" s="13">
        <v>3512.471</v>
      </c>
    </row>
    <row r="446" spans="1:8" ht="12.75" customHeight="1" x14ac:dyDescent="0.2">
      <c r="A446" s="3" t="s">
        <v>52</v>
      </c>
      <c r="B446" s="111">
        <v>1988</v>
      </c>
      <c r="C446" s="13">
        <v>84693.085999999996</v>
      </c>
      <c r="D446" s="13">
        <v>84329.504000000001</v>
      </c>
      <c r="E446" s="13">
        <v>169022.59</v>
      </c>
      <c r="F446" s="13">
        <v>3237.4920000000002</v>
      </c>
      <c r="G446" s="13">
        <v>3404.9949999999999</v>
      </c>
      <c r="H446" s="13">
        <v>6642.4870000000001</v>
      </c>
    </row>
    <row r="447" spans="1:8" ht="12.75" customHeight="1" x14ac:dyDescent="0.2">
      <c r="A447" s="3" t="s">
        <v>52</v>
      </c>
      <c r="B447" s="111">
        <v>1989</v>
      </c>
      <c r="C447" s="13">
        <v>106359.504</v>
      </c>
      <c r="D447" s="13">
        <v>87597.81</v>
      </c>
      <c r="E447" s="13">
        <v>193957.31400000001</v>
      </c>
      <c r="F447" s="13">
        <v>5170.5780000000004</v>
      </c>
      <c r="G447" s="13">
        <v>3763.6779999999999</v>
      </c>
      <c r="H447" s="13">
        <v>8934.2560000000012</v>
      </c>
    </row>
    <row r="448" spans="1:8" ht="12.75" customHeight="1" x14ac:dyDescent="0.2">
      <c r="A448" s="3" t="s">
        <v>52</v>
      </c>
      <c r="B448" s="111">
        <v>1990</v>
      </c>
      <c r="C448" s="13">
        <v>106057.61900000001</v>
      </c>
      <c r="D448" s="13">
        <v>89718.381999999998</v>
      </c>
      <c r="E448" s="13">
        <v>195776.00099999999</v>
      </c>
      <c r="F448" s="13">
        <v>6099.9719999999998</v>
      </c>
      <c r="G448" s="13">
        <v>3768.3809999999999</v>
      </c>
      <c r="H448" s="13">
        <v>9868.3529999999992</v>
      </c>
    </row>
    <row r="449" spans="1:8" ht="12.75" customHeight="1" x14ac:dyDescent="0.2">
      <c r="A449" s="3" t="s">
        <v>52</v>
      </c>
      <c r="B449" s="111">
        <v>1991</v>
      </c>
      <c r="C449" s="13">
        <v>104751.97</v>
      </c>
      <c r="D449" s="13">
        <v>88747.331999999995</v>
      </c>
      <c r="E449" s="13">
        <v>193499.302</v>
      </c>
      <c r="F449" s="13">
        <v>6136.81</v>
      </c>
      <c r="G449" s="13">
        <v>3857.337</v>
      </c>
      <c r="H449" s="13">
        <v>9994.1470000000008</v>
      </c>
    </row>
    <row r="450" spans="1:8" ht="12.75" customHeight="1" x14ac:dyDescent="0.2">
      <c r="A450" s="3" t="s">
        <v>52</v>
      </c>
      <c r="B450" s="111">
        <v>1992</v>
      </c>
      <c r="C450" s="13">
        <v>115169.56200000001</v>
      </c>
      <c r="D450" s="13">
        <v>106476.496</v>
      </c>
      <c r="E450" s="13">
        <v>221646.05800000002</v>
      </c>
      <c r="F450" s="13">
        <v>6092.6049999999996</v>
      </c>
      <c r="G450" s="13">
        <v>3837.4479999999999</v>
      </c>
      <c r="H450" s="13">
        <v>9930.0529999999999</v>
      </c>
    </row>
    <row r="451" spans="1:8" ht="12.75" customHeight="1" x14ac:dyDescent="0.2">
      <c r="A451" s="3" t="s">
        <v>52</v>
      </c>
      <c r="B451" s="111">
        <v>1993</v>
      </c>
      <c r="C451" s="13">
        <v>120306.65700000001</v>
      </c>
      <c r="D451" s="13">
        <v>122625.749</v>
      </c>
      <c r="E451" s="13">
        <v>242932.40600000002</v>
      </c>
      <c r="F451" s="13">
        <v>5822.0360000000001</v>
      </c>
      <c r="G451" s="13">
        <v>4026.9479999999999</v>
      </c>
      <c r="H451" s="13">
        <v>9848.9840000000004</v>
      </c>
    </row>
    <row r="452" spans="1:8" ht="12.75" customHeight="1" x14ac:dyDescent="0.2">
      <c r="A452" s="3" t="s">
        <v>52</v>
      </c>
      <c r="B452" s="111">
        <v>1994</v>
      </c>
      <c r="C452" s="13">
        <v>144293.66200000001</v>
      </c>
      <c r="D452" s="13">
        <v>134618.58799999999</v>
      </c>
      <c r="E452" s="13">
        <v>278912.25</v>
      </c>
      <c r="F452" s="13">
        <v>5970.3329999999996</v>
      </c>
      <c r="G452" s="13">
        <v>4292.643</v>
      </c>
      <c r="H452" s="13">
        <v>10262.975999999999</v>
      </c>
    </row>
    <row r="453" spans="1:8" ht="12.75" customHeight="1" x14ac:dyDescent="0.2">
      <c r="A453" s="3" t="s">
        <v>52</v>
      </c>
      <c r="B453" s="111">
        <v>1995</v>
      </c>
      <c r="C453" s="13">
        <v>143823.677</v>
      </c>
      <c r="D453" s="13">
        <v>145184.52299999999</v>
      </c>
      <c r="E453" s="13">
        <v>289008.19999999995</v>
      </c>
      <c r="F453" s="13">
        <v>6008.9440000000004</v>
      </c>
      <c r="G453" s="13">
        <v>4359.991</v>
      </c>
      <c r="H453" s="13">
        <v>10368.935000000001</v>
      </c>
    </row>
    <row r="454" spans="1:8" ht="12.75" customHeight="1" x14ac:dyDescent="0.2">
      <c r="A454" s="3" t="s">
        <v>52</v>
      </c>
      <c r="B454" s="111">
        <v>1996</v>
      </c>
      <c r="C454" s="13">
        <v>149187.81099999999</v>
      </c>
      <c r="D454" s="13">
        <v>154772.96400000001</v>
      </c>
      <c r="E454" s="13">
        <v>303960.77500000002</v>
      </c>
      <c r="F454" s="13">
        <v>6621.9059999999999</v>
      </c>
      <c r="G454" s="13">
        <v>4617.4949999999999</v>
      </c>
      <c r="H454" s="13">
        <v>11239.401</v>
      </c>
    </row>
    <row r="455" spans="1:8" ht="12.75" customHeight="1" x14ac:dyDescent="0.2">
      <c r="A455" s="3" t="s">
        <v>52</v>
      </c>
      <c r="B455" s="111">
        <v>1997</v>
      </c>
      <c r="C455" s="13">
        <v>170072.01199999999</v>
      </c>
      <c r="D455" s="13">
        <v>168852.022</v>
      </c>
      <c r="E455" s="13">
        <v>338924.03399999999</v>
      </c>
      <c r="F455" s="13">
        <v>8143.9629999999997</v>
      </c>
      <c r="G455" s="13">
        <v>5095.1210000000001</v>
      </c>
      <c r="H455" s="13">
        <v>13239.083999999999</v>
      </c>
    </row>
    <row r="456" spans="1:8" ht="12.75" customHeight="1" x14ac:dyDescent="0.2">
      <c r="A456" s="3" t="s">
        <v>52</v>
      </c>
      <c r="B456" s="111">
        <v>1998</v>
      </c>
      <c r="C456" s="13">
        <v>172206.899</v>
      </c>
      <c r="D456" s="13">
        <v>163292.86600000001</v>
      </c>
      <c r="E456" s="13">
        <v>335499.76500000001</v>
      </c>
      <c r="F456" s="13">
        <v>8873.4490000000005</v>
      </c>
      <c r="G456" s="13">
        <v>6235.2330000000002</v>
      </c>
      <c r="H456" s="13">
        <v>15108.682000000001</v>
      </c>
    </row>
    <row r="457" spans="1:8" ht="12.75" customHeight="1" x14ac:dyDescent="0.2">
      <c r="A457" s="3" t="s">
        <v>52</v>
      </c>
      <c r="B457" s="111">
        <v>1999</v>
      </c>
      <c r="C457" s="13">
        <v>188906.04199999999</v>
      </c>
      <c r="D457" s="13">
        <v>160868.03</v>
      </c>
      <c r="E457" s="13">
        <v>349774.07199999999</v>
      </c>
      <c r="F457" s="13">
        <v>9043.8050000000003</v>
      </c>
      <c r="G457" s="13">
        <v>6782.7240000000002</v>
      </c>
      <c r="H457" s="13">
        <v>15826.529</v>
      </c>
    </row>
    <row r="458" spans="1:8" ht="12.75" customHeight="1" x14ac:dyDescent="0.2">
      <c r="A458" s="3" t="s">
        <v>52</v>
      </c>
      <c r="B458" s="111">
        <v>2000</v>
      </c>
      <c r="C458" s="13">
        <v>183964.69899999999</v>
      </c>
      <c r="D458" s="13">
        <v>144785.965</v>
      </c>
      <c r="E458" s="13">
        <v>328750.66399999999</v>
      </c>
      <c r="F458" s="13">
        <v>10219.25</v>
      </c>
      <c r="G458" s="13">
        <v>7502.8280000000004</v>
      </c>
      <c r="H458" s="13">
        <v>17722.078000000001</v>
      </c>
    </row>
    <row r="459" spans="1:8" ht="12.75" customHeight="1" x14ac:dyDescent="0.2">
      <c r="A459" s="3" t="s">
        <v>52</v>
      </c>
      <c r="B459" s="111">
        <v>2001</v>
      </c>
      <c r="C459" s="13">
        <v>161231.34599999999</v>
      </c>
      <c r="D459" s="13">
        <v>144586.05499999999</v>
      </c>
      <c r="E459" s="13">
        <v>305817.40099999995</v>
      </c>
      <c r="F459" s="13">
        <v>9661.0259999999998</v>
      </c>
      <c r="G459" s="13">
        <v>7114.2439999999997</v>
      </c>
      <c r="H459" s="13">
        <v>16775.27</v>
      </c>
    </row>
    <row r="460" spans="1:8" ht="12.75" customHeight="1" x14ac:dyDescent="0.2">
      <c r="A460" s="3" t="s">
        <v>52</v>
      </c>
      <c r="B460" s="111">
        <v>2002</v>
      </c>
      <c r="C460" s="13">
        <v>163038.03200000001</v>
      </c>
      <c r="D460" s="13">
        <v>142341.56299999999</v>
      </c>
      <c r="E460" s="13">
        <v>305379.59499999997</v>
      </c>
      <c r="F460" s="13">
        <v>9160.2970000000005</v>
      </c>
      <c r="G460" s="13">
        <v>7226.5420000000004</v>
      </c>
      <c r="H460" s="13">
        <v>16386.839</v>
      </c>
    </row>
    <row r="461" spans="1:8" ht="12.75" customHeight="1" x14ac:dyDescent="0.2">
      <c r="A461" s="3" t="s">
        <v>52</v>
      </c>
      <c r="B461" s="111">
        <v>2003</v>
      </c>
      <c r="C461" s="13">
        <v>166441.28599999999</v>
      </c>
      <c r="D461" s="13">
        <v>120720.378</v>
      </c>
      <c r="E461" s="13">
        <v>287161.66399999999</v>
      </c>
      <c r="F461" s="13">
        <v>8972.768</v>
      </c>
      <c r="G461" s="13">
        <v>8450.7970000000005</v>
      </c>
      <c r="H461" s="13">
        <v>17423.565000000002</v>
      </c>
    </row>
    <row r="462" spans="1:8" ht="12.75" customHeight="1" x14ac:dyDescent="0.2">
      <c r="A462" s="3" t="s">
        <v>52</v>
      </c>
      <c r="B462" s="111">
        <v>2004</v>
      </c>
      <c r="C462" s="13">
        <v>203747.16699999999</v>
      </c>
      <c r="D462" s="13">
        <v>119856.44500000001</v>
      </c>
      <c r="E462" s="13">
        <v>323603.61199999996</v>
      </c>
      <c r="F462" s="13">
        <v>9588.732</v>
      </c>
      <c r="G462" s="13">
        <v>7640.1840000000002</v>
      </c>
      <c r="H462" s="13">
        <v>17228.916000000001</v>
      </c>
    </row>
    <row r="463" spans="1:8" ht="12.75" customHeight="1" x14ac:dyDescent="0.2">
      <c r="A463" s="3" t="s">
        <v>52</v>
      </c>
      <c r="B463" s="111">
        <v>2005</v>
      </c>
      <c r="C463" s="13">
        <v>228016.20300000001</v>
      </c>
      <c r="D463" s="13">
        <v>118547.01</v>
      </c>
      <c r="E463" s="13">
        <v>346563.21299999999</v>
      </c>
      <c r="F463" s="13">
        <v>11244.946</v>
      </c>
      <c r="G463" s="13">
        <v>7509.5339999999997</v>
      </c>
      <c r="H463" s="13">
        <v>18754.48</v>
      </c>
    </row>
    <row r="464" spans="1:8" ht="12.75" customHeight="1" x14ac:dyDescent="0.2">
      <c r="A464" s="3" t="s">
        <v>52</v>
      </c>
      <c r="B464" s="111">
        <v>2006</v>
      </c>
      <c r="C464" s="13">
        <v>240961.519</v>
      </c>
      <c r="D464" s="13">
        <v>122338.277</v>
      </c>
      <c r="E464" s="13">
        <v>363299.79599999997</v>
      </c>
      <c r="F464" s="13">
        <v>11746.736000000001</v>
      </c>
      <c r="G464" s="13">
        <v>7019.6530000000002</v>
      </c>
      <c r="H464" s="13">
        <v>18766.389000000003</v>
      </c>
    </row>
    <row r="465" spans="1:8" ht="12.75" customHeight="1" x14ac:dyDescent="0.2">
      <c r="A465" s="3" t="s">
        <v>52</v>
      </c>
      <c r="B465" s="111">
        <v>2007</v>
      </c>
      <c r="C465" s="13">
        <v>250407.89600000001</v>
      </c>
      <c r="D465" s="13">
        <v>129354.852</v>
      </c>
      <c r="E465" s="13">
        <v>379762.74800000002</v>
      </c>
      <c r="F465" s="13">
        <v>14788.342000000001</v>
      </c>
      <c r="G465" s="13">
        <v>7182.1009999999997</v>
      </c>
      <c r="H465" s="13">
        <v>21970.442999999999</v>
      </c>
    </row>
    <row r="466" spans="1:8" ht="12.75" customHeight="1" x14ac:dyDescent="0.2">
      <c r="A466" s="3" t="s">
        <v>52</v>
      </c>
      <c r="B466" s="111">
        <v>2008</v>
      </c>
      <c r="C466" s="13">
        <v>252217.361</v>
      </c>
      <c r="D466" s="13">
        <v>122322.15399999999</v>
      </c>
      <c r="E466" s="13">
        <v>374539.51500000001</v>
      </c>
      <c r="F466" s="13">
        <v>16650.960999999999</v>
      </c>
      <c r="G466" s="13">
        <v>7067.0389999999998</v>
      </c>
      <c r="H466" s="13">
        <v>23718</v>
      </c>
    </row>
    <row r="467" spans="1:8" ht="12.75" customHeight="1" x14ac:dyDescent="0.2">
      <c r="A467" s="3" t="s">
        <v>52</v>
      </c>
      <c r="B467" s="111">
        <v>2009</v>
      </c>
      <c r="C467" s="13">
        <v>230367.38699999999</v>
      </c>
      <c r="D467" s="13">
        <v>119567.261</v>
      </c>
      <c r="E467" s="13">
        <v>349934.64799999999</v>
      </c>
      <c r="F467" s="13">
        <v>15098.644</v>
      </c>
      <c r="G467" s="13">
        <v>7157.9669999999996</v>
      </c>
      <c r="H467" s="13">
        <v>22256.611000000001</v>
      </c>
    </row>
    <row r="468" spans="1:8" ht="12.75" customHeight="1" x14ac:dyDescent="0.2">
      <c r="A468" s="3" t="s">
        <v>52</v>
      </c>
      <c r="B468" s="111">
        <v>2010</v>
      </c>
      <c r="C468" s="13">
        <v>267727.77799999999</v>
      </c>
      <c r="D468" s="13">
        <v>123332.098</v>
      </c>
      <c r="E468" s="13">
        <v>391059.87599999999</v>
      </c>
      <c r="F468" s="13">
        <v>17112.838</v>
      </c>
      <c r="G468" s="13">
        <v>6983.607</v>
      </c>
      <c r="H468" s="13">
        <v>24096.445</v>
      </c>
    </row>
    <row r="469" spans="1:8" ht="12.75" customHeight="1" x14ac:dyDescent="0.2">
      <c r="A469" s="3" t="s">
        <v>52</v>
      </c>
      <c r="B469" s="111">
        <v>2011</v>
      </c>
      <c r="C469" s="13">
        <v>284621.89299999998</v>
      </c>
      <c r="D469" s="13">
        <v>123971.52499999999</v>
      </c>
      <c r="E469" s="13">
        <v>408593.41799999995</v>
      </c>
      <c r="F469" s="13">
        <v>20078.043000000001</v>
      </c>
      <c r="G469" s="13">
        <v>6880.5619999999999</v>
      </c>
      <c r="H469" s="13">
        <v>26958.605000000003</v>
      </c>
    </row>
    <row r="470" spans="1:8" ht="12.75" customHeight="1" x14ac:dyDescent="0.2">
      <c r="A470" s="3" t="s">
        <v>52</v>
      </c>
      <c r="B470" s="111">
        <v>2012</v>
      </c>
      <c r="C470" s="13">
        <v>292829.53399999999</v>
      </c>
      <c r="D470" s="13">
        <v>125412.636</v>
      </c>
      <c r="E470" s="13">
        <v>418242.17</v>
      </c>
      <c r="F470" s="13">
        <v>19773.023000000001</v>
      </c>
      <c r="G470" s="13">
        <v>6531.4629999999997</v>
      </c>
      <c r="H470" s="13">
        <v>26304.486000000001</v>
      </c>
    </row>
    <row r="471" spans="1:8" ht="12.75" customHeight="1" x14ac:dyDescent="0.2">
      <c r="A471" s="3" t="s">
        <v>52</v>
      </c>
      <c r="B471" s="111">
        <v>2013</v>
      </c>
      <c r="C471" s="13">
        <v>282877.51199999999</v>
      </c>
      <c r="D471" s="13">
        <v>130691.143</v>
      </c>
      <c r="E471" s="13">
        <v>413568.65499999997</v>
      </c>
      <c r="F471" s="13">
        <v>18163.644</v>
      </c>
      <c r="G471" s="13">
        <v>6318.5929999999998</v>
      </c>
      <c r="H471" s="13">
        <v>24482.237000000001</v>
      </c>
    </row>
    <row r="472" spans="1:8" ht="12.75" customHeight="1" x14ac:dyDescent="0.2">
      <c r="A472" s="3" t="s">
        <v>52</v>
      </c>
      <c r="B472" s="111">
        <v>2014</v>
      </c>
      <c r="C472" s="13">
        <v>270655.81800000003</v>
      </c>
      <c r="D472" s="13">
        <v>140427.826</v>
      </c>
      <c r="E472" s="13">
        <v>411083.64400000003</v>
      </c>
      <c r="F472" s="13">
        <v>18011.838</v>
      </c>
      <c r="G472" s="13">
        <v>7008.0060000000003</v>
      </c>
      <c r="H472" s="13">
        <v>25019.844000000001</v>
      </c>
    </row>
    <row r="473" spans="1:8" ht="12.75" customHeight="1" x14ac:dyDescent="0.2">
      <c r="A473" s="3" t="s">
        <v>52</v>
      </c>
      <c r="B473" s="111">
        <v>2015</v>
      </c>
      <c r="C473" s="13">
        <v>265215.81300000002</v>
      </c>
      <c r="D473" s="13">
        <v>178157.82199999999</v>
      </c>
      <c r="E473" s="13">
        <v>443373.63500000001</v>
      </c>
      <c r="F473" s="13">
        <v>15980.207</v>
      </c>
      <c r="G473" s="13">
        <v>6501.7659999999996</v>
      </c>
      <c r="H473" s="13">
        <v>22481.972999999998</v>
      </c>
    </row>
    <row r="474" spans="1:8" ht="12.75" customHeight="1" x14ac:dyDescent="0.2">
      <c r="A474" s="3" t="s">
        <v>52</v>
      </c>
      <c r="B474" s="111">
        <v>2016</v>
      </c>
      <c r="C474" s="13">
        <v>274071.28999999998</v>
      </c>
      <c r="D474" s="13">
        <v>203205.91899999999</v>
      </c>
      <c r="E474" s="13">
        <v>477277.20899999997</v>
      </c>
      <c r="F474" s="13">
        <v>17008.602999999999</v>
      </c>
      <c r="G474" s="13">
        <v>5928.3450000000003</v>
      </c>
      <c r="H474" s="13">
        <v>22936.948</v>
      </c>
    </row>
    <row r="475" spans="1:8" ht="12.75" customHeight="1" x14ac:dyDescent="0.2">
      <c r="A475" s="3" t="s">
        <v>52</v>
      </c>
      <c r="B475" s="111">
        <v>2017</v>
      </c>
      <c r="C475" s="13">
        <v>297206.05300000001</v>
      </c>
      <c r="D475" s="13">
        <v>214177.101</v>
      </c>
      <c r="E475" s="13">
        <v>511383.15399999998</v>
      </c>
      <c r="F475" s="13">
        <v>17697.712</v>
      </c>
      <c r="G475" s="13">
        <v>5815.6790000000001</v>
      </c>
      <c r="H475" s="13">
        <v>23513.391</v>
      </c>
    </row>
    <row r="476" spans="1:8" ht="12.75" customHeight="1" x14ac:dyDescent="0.2">
      <c r="A476" s="3" t="s">
        <v>52</v>
      </c>
      <c r="B476" s="111">
        <v>2018</v>
      </c>
      <c r="C476" s="13">
        <v>310569.48300000001</v>
      </c>
      <c r="D476" s="13">
        <v>232719.17</v>
      </c>
      <c r="E476" s="13">
        <v>543288.65300000005</v>
      </c>
      <c r="F476" s="13">
        <v>17393.881000000001</v>
      </c>
      <c r="G476" s="13">
        <v>5504.6769999999997</v>
      </c>
      <c r="H476" s="13">
        <v>22898.558000000001</v>
      </c>
    </row>
    <row r="477" spans="1:8" ht="12.75" customHeight="1" x14ac:dyDescent="0.2">
      <c r="A477" s="3" t="s">
        <v>52</v>
      </c>
      <c r="B477" s="111">
        <v>2019</v>
      </c>
      <c r="C477" s="13">
        <v>291808.38400000002</v>
      </c>
      <c r="D477" s="13">
        <v>229205.14300000001</v>
      </c>
      <c r="E477" s="13">
        <v>521013.527</v>
      </c>
      <c r="F477" s="13">
        <v>17529.626</v>
      </c>
      <c r="G477" s="13">
        <v>5730.84</v>
      </c>
      <c r="H477" s="13">
        <v>23260.466</v>
      </c>
    </row>
    <row r="478" spans="1:8" ht="12.75" customHeight="1" x14ac:dyDescent="0.2">
      <c r="A478" s="3" t="s">
        <v>52</v>
      </c>
      <c r="B478" s="111">
        <v>2020</v>
      </c>
      <c r="C478" s="13">
        <v>304366.19699999999</v>
      </c>
      <c r="D478" s="13">
        <v>229354.98</v>
      </c>
      <c r="E478" s="13">
        <v>533721.17700000003</v>
      </c>
      <c r="F478" s="13">
        <v>10689.442999999999</v>
      </c>
      <c r="G478" s="13">
        <v>5784.1369999999997</v>
      </c>
      <c r="H478" s="13">
        <v>16473.579999999998</v>
      </c>
    </row>
    <row r="479" spans="1:8" ht="12.75" customHeight="1" x14ac:dyDescent="0.2">
      <c r="A479" s="3" t="s">
        <v>52</v>
      </c>
      <c r="B479" s="111">
        <v>2021</v>
      </c>
      <c r="C479" s="13">
        <v>339364.05800000002</v>
      </c>
      <c r="D479" s="13">
        <v>228981.75200000001</v>
      </c>
      <c r="E479" s="13">
        <v>568345.81000000006</v>
      </c>
      <c r="F479" s="13">
        <v>8548.7540000000008</v>
      </c>
      <c r="G479" s="13">
        <v>5719.3649999999998</v>
      </c>
      <c r="H479" s="13">
        <v>14268.119000000001</v>
      </c>
    </row>
    <row r="480" spans="1:8" ht="12.75" customHeight="1" x14ac:dyDescent="0.2">
      <c r="A480" s="3" t="s">
        <v>52</v>
      </c>
      <c r="B480" s="111">
        <v>2022</v>
      </c>
      <c r="C480" s="13">
        <v>334357.39199999999</v>
      </c>
      <c r="D480" s="13">
        <v>201767.772</v>
      </c>
      <c r="E480" s="13">
        <v>536125.16399999999</v>
      </c>
      <c r="F480" s="13">
        <v>7069.7079999999996</v>
      </c>
      <c r="G480" s="13">
        <v>6057.9639999999999</v>
      </c>
      <c r="H480" s="13">
        <v>13127.671999999999</v>
      </c>
    </row>
    <row r="481" spans="1:8" ht="12.75" customHeight="1" x14ac:dyDescent="0.2">
      <c r="A481" s="3" t="s">
        <v>52</v>
      </c>
      <c r="B481" s="111">
        <v>2023</v>
      </c>
      <c r="C481" s="13">
        <v>300628.04499999998</v>
      </c>
      <c r="D481" s="13">
        <v>181982.72500000001</v>
      </c>
      <c r="E481" s="13">
        <v>482610.77</v>
      </c>
      <c r="F481" s="13">
        <v>7808.393</v>
      </c>
      <c r="G481" s="13">
        <v>6571.2939999999999</v>
      </c>
      <c r="H481" s="13">
        <v>14379.687</v>
      </c>
    </row>
    <row r="482" spans="1:8" ht="12.75" customHeight="1" x14ac:dyDescent="0.2">
      <c r="A482" s="3" t="s">
        <v>52</v>
      </c>
      <c r="B482" s="111">
        <v>2024</v>
      </c>
      <c r="C482" s="13">
        <v>355943.26299999998</v>
      </c>
      <c r="D482" s="13">
        <v>196734.95300000001</v>
      </c>
      <c r="E482" s="13">
        <v>552678.21600000001</v>
      </c>
      <c r="F482" s="13">
        <v>7133.7240000000002</v>
      </c>
      <c r="G482" s="13">
        <v>7780.8770000000004</v>
      </c>
      <c r="H482" s="13">
        <v>14914.601000000001</v>
      </c>
    </row>
    <row r="483" spans="1:8" ht="12.75" customHeight="1" x14ac:dyDescent="0.2">
      <c r="A483" s="3" t="s">
        <v>146</v>
      </c>
      <c r="B483" s="111">
        <v>2016</v>
      </c>
      <c r="C483" s="13">
        <v>0</v>
      </c>
      <c r="D483" s="13">
        <v>87.097999999999999</v>
      </c>
      <c r="E483" s="13">
        <v>87.097999999999999</v>
      </c>
      <c r="F483" s="13">
        <v>0</v>
      </c>
      <c r="G483" s="13">
        <v>0</v>
      </c>
      <c r="H483" s="13">
        <v>0</v>
      </c>
    </row>
    <row r="484" spans="1:8" ht="12.75" customHeight="1" x14ac:dyDescent="0.2">
      <c r="A484" s="3" t="s">
        <v>146</v>
      </c>
      <c r="B484" s="111">
        <v>2017</v>
      </c>
      <c r="C484" s="13">
        <v>42.006</v>
      </c>
      <c r="D484" s="13">
        <v>619.40700000000004</v>
      </c>
      <c r="E484" s="13">
        <v>661.41300000000001</v>
      </c>
      <c r="F484" s="13">
        <v>0</v>
      </c>
      <c r="G484" s="13">
        <v>0</v>
      </c>
      <c r="H484" s="13">
        <v>0</v>
      </c>
    </row>
    <row r="485" spans="1:8" ht="12.75" customHeight="1" x14ac:dyDescent="0.2">
      <c r="A485" s="3" t="s">
        <v>146</v>
      </c>
      <c r="B485" s="111">
        <v>2018</v>
      </c>
      <c r="C485" s="13">
        <v>236.98099999999999</v>
      </c>
      <c r="D485" s="13">
        <v>1006.11</v>
      </c>
      <c r="E485" s="13">
        <v>1243.0909999999999</v>
      </c>
      <c r="F485" s="13">
        <v>0</v>
      </c>
      <c r="G485" s="13">
        <v>0</v>
      </c>
      <c r="H485" s="13">
        <v>0</v>
      </c>
    </row>
    <row r="486" spans="1:8" ht="12.75" customHeight="1" x14ac:dyDescent="0.2">
      <c r="A486" s="3" t="s">
        <v>146</v>
      </c>
      <c r="B486" s="111">
        <v>2019</v>
      </c>
      <c r="C486" s="13">
        <v>202.839</v>
      </c>
      <c r="D486" s="13">
        <v>847.74599999999998</v>
      </c>
      <c r="E486" s="13">
        <v>1050.585</v>
      </c>
      <c r="F486" s="13">
        <v>0</v>
      </c>
      <c r="G486" s="13">
        <v>0</v>
      </c>
      <c r="H486" s="13">
        <v>0</v>
      </c>
    </row>
    <row r="487" spans="1:8" ht="12.75" customHeight="1" x14ac:dyDescent="0.2">
      <c r="A487" s="3" t="s">
        <v>146</v>
      </c>
      <c r="B487" s="111">
        <v>2020</v>
      </c>
      <c r="C487" s="13">
        <v>95.19</v>
      </c>
      <c r="D487" s="13">
        <v>2809.7060000000001</v>
      </c>
      <c r="E487" s="13">
        <v>2904.8960000000002</v>
      </c>
      <c r="F487" s="13">
        <v>0</v>
      </c>
      <c r="G487" s="13">
        <v>0</v>
      </c>
      <c r="H487" s="13">
        <v>0</v>
      </c>
    </row>
    <row r="488" spans="1:8" ht="12.75" customHeight="1" x14ac:dyDescent="0.2">
      <c r="A488" s="3" t="s">
        <v>146</v>
      </c>
      <c r="B488" s="111">
        <v>2021</v>
      </c>
      <c r="C488" s="13">
        <v>351.79700000000003</v>
      </c>
      <c r="D488" s="13">
        <v>2559.2620000000002</v>
      </c>
      <c r="E488" s="13">
        <v>2911.0590000000002</v>
      </c>
      <c r="F488" s="13">
        <v>0</v>
      </c>
      <c r="G488" s="13">
        <v>0</v>
      </c>
      <c r="H488" s="13">
        <v>0</v>
      </c>
    </row>
    <row r="489" spans="1:8" ht="12.75" customHeight="1" x14ac:dyDescent="0.2">
      <c r="A489" s="3" t="s">
        <v>146</v>
      </c>
      <c r="B489" s="111">
        <v>2022</v>
      </c>
      <c r="C489" s="13">
        <v>127.438</v>
      </c>
      <c r="D489" s="13">
        <v>902.99199999999996</v>
      </c>
      <c r="E489" s="13">
        <v>1030.43</v>
      </c>
      <c r="F489" s="13">
        <v>0</v>
      </c>
      <c r="G489" s="13">
        <v>0</v>
      </c>
      <c r="H489" s="13">
        <v>0</v>
      </c>
    </row>
    <row r="490" spans="1:8" ht="12.75" customHeight="1" x14ac:dyDescent="0.2">
      <c r="A490" s="3" t="s">
        <v>146</v>
      </c>
      <c r="B490" s="111">
        <v>2023</v>
      </c>
      <c r="C490" s="13">
        <v>242.49199999999999</v>
      </c>
      <c r="D490" s="13">
        <v>1282.729</v>
      </c>
      <c r="E490" s="13">
        <v>1525.221</v>
      </c>
      <c r="F490" s="13">
        <v>0</v>
      </c>
      <c r="G490" s="13">
        <v>0</v>
      </c>
      <c r="H490" s="13">
        <v>0</v>
      </c>
    </row>
    <row r="491" spans="1:8" ht="12.75" customHeight="1" x14ac:dyDescent="0.2">
      <c r="A491" s="3" t="s">
        <v>146</v>
      </c>
      <c r="B491" s="111">
        <v>2024</v>
      </c>
      <c r="C491" s="13">
        <v>420.81400000000002</v>
      </c>
      <c r="D491" s="13">
        <v>1168.211</v>
      </c>
      <c r="E491" s="13">
        <v>1589.0250000000001</v>
      </c>
      <c r="F491" s="13">
        <v>0</v>
      </c>
      <c r="G491" s="13">
        <v>0</v>
      </c>
      <c r="H491" s="13">
        <v>0</v>
      </c>
    </row>
    <row r="492" spans="1:8" ht="12.75" customHeight="1" x14ac:dyDescent="0.2">
      <c r="A492" s="3" t="s">
        <v>49</v>
      </c>
      <c r="B492" s="111">
        <v>1985</v>
      </c>
      <c r="C492" s="13">
        <v>138.41499999999999</v>
      </c>
      <c r="D492" s="13">
        <v>215.34</v>
      </c>
      <c r="E492" s="13">
        <v>353.755</v>
      </c>
      <c r="F492" s="13">
        <v>0</v>
      </c>
      <c r="G492" s="13">
        <v>0</v>
      </c>
      <c r="H492" s="13">
        <v>0</v>
      </c>
    </row>
    <row r="493" spans="1:8" ht="12.75" customHeight="1" x14ac:dyDescent="0.2">
      <c r="A493" s="3" t="s">
        <v>49</v>
      </c>
      <c r="B493" s="111">
        <v>1986</v>
      </c>
      <c r="C493" s="13">
        <v>135.80099999999999</v>
      </c>
      <c r="D493" s="13">
        <v>520.27700000000004</v>
      </c>
      <c r="E493" s="13">
        <v>656.07799999999997</v>
      </c>
      <c r="F493" s="13">
        <v>0</v>
      </c>
      <c r="G493" s="13">
        <v>0</v>
      </c>
      <c r="H493" s="13">
        <v>0</v>
      </c>
    </row>
    <row r="494" spans="1:8" ht="12.75" customHeight="1" x14ac:dyDescent="0.2">
      <c r="A494" s="3" t="s">
        <v>49</v>
      </c>
      <c r="B494" s="111">
        <v>1987</v>
      </c>
      <c r="C494" s="13">
        <v>123.48099999999999</v>
      </c>
      <c r="D494" s="13">
        <v>435.30099999999999</v>
      </c>
      <c r="E494" s="13">
        <v>558.78199999999993</v>
      </c>
      <c r="F494" s="13">
        <v>0</v>
      </c>
      <c r="G494" s="13">
        <v>0</v>
      </c>
      <c r="H494" s="13">
        <v>0</v>
      </c>
    </row>
    <row r="495" spans="1:8" ht="12.75" customHeight="1" x14ac:dyDescent="0.2">
      <c r="A495" s="3" t="s">
        <v>49</v>
      </c>
      <c r="B495" s="111">
        <v>1988</v>
      </c>
      <c r="C495" s="13">
        <v>134.37899999999999</v>
      </c>
      <c r="D495" s="13">
        <v>223.667</v>
      </c>
      <c r="E495" s="13">
        <v>358.04599999999999</v>
      </c>
      <c r="F495" s="13">
        <v>0</v>
      </c>
      <c r="G495" s="13">
        <v>5.0000000000000001E-3</v>
      </c>
      <c r="H495" s="13">
        <v>5.0000000000000001E-3</v>
      </c>
    </row>
    <row r="496" spans="1:8" ht="12.75" customHeight="1" x14ac:dyDescent="0.2">
      <c r="A496" s="3" t="s">
        <v>49</v>
      </c>
      <c r="B496" s="111">
        <v>1989</v>
      </c>
      <c r="C496" s="13">
        <v>249.17599999999999</v>
      </c>
      <c r="D496" s="13">
        <v>234.232</v>
      </c>
      <c r="E496" s="13">
        <v>483.40800000000002</v>
      </c>
      <c r="F496" s="13">
        <v>0</v>
      </c>
      <c r="G496" s="13">
        <v>0</v>
      </c>
      <c r="H496" s="13">
        <v>0</v>
      </c>
    </row>
    <row r="497" spans="1:8" ht="12.75" customHeight="1" x14ac:dyDescent="0.2">
      <c r="A497" s="3" t="s">
        <v>49</v>
      </c>
      <c r="B497" s="111">
        <v>1990</v>
      </c>
      <c r="C497" s="13">
        <v>180.73099999999999</v>
      </c>
      <c r="D497" s="13">
        <v>275.24299999999999</v>
      </c>
      <c r="E497" s="13">
        <v>455.97399999999999</v>
      </c>
      <c r="F497" s="13">
        <v>0</v>
      </c>
      <c r="G497" s="13">
        <v>0</v>
      </c>
      <c r="H497" s="13">
        <v>0</v>
      </c>
    </row>
    <row r="498" spans="1:8" ht="12.75" customHeight="1" x14ac:dyDescent="0.2">
      <c r="A498" s="3" t="s">
        <v>49</v>
      </c>
      <c r="B498" s="111">
        <v>1991</v>
      </c>
      <c r="C498" s="13">
        <v>38.645000000000003</v>
      </c>
      <c r="D498" s="13">
        <v>29.154</v>
      </c>
      <c r="E498" s="13">
        <v>67.799000000000007</v>
      </c>
      <c r="F498" s="13">
        <v>0</v>
      </c>
      <c r="G498" s="13">
        <v>0</v>
      </c>
      <c r="H498" s="13">
        <v>0</v>
      </c>
    </row>
    <row r="499" spans="1:8" ht="12.75" customHeight="1" x14ac:dyDescent="0.2">
      <c r="A499" s="3" t="s">
        <v>49</v>
      </c>
      <c r="B499" s="111">
        <v>1992</v>
      </c>
      <c r="C499" s="13">
        <v>2.48</v>
      </c>
      <c r="D499" s="13">
        <v>31.631</v>
      </c>
      <c r="E499" s="13">
        <v>34.110999999999997</v>
      </c>
      <c r="F499" s="13">
        <v>0</v>
      </c>
      <c r="G499" s="13">
        <v>0</v>
      </c>
      <c r="H499" s="13">
        <v>0</v>
      </c>
    </row>
    <row r="500" spans="1:8" ht="12.75" customHeight="1" x14ac:dyDescent="0.2">
      <c r="A500" s="3" t="s">
        <v>49</v>
      </c>
      <c r="B500" s="111">
        <v>1993</v>
      </c>
      <c r="C500" s="13">
        <v>4.47</v>
      </c>
      <c r="D500" s="13">
        <v>456.30900000000003</v>
      </c>
      <c r="E500" s="13">
        <v>460.77900000000005</v>
      </c>
      <c r="F500" s="13">
        <v>0</v>
      </c>
      <c r="G500" s="13">
        <v>0</v>
      </c>
      <c r="H500" s="13">
        <v>0</v>
      </c>
    </row>
    <row r="501" spans="1:8" ht="12.75" customHeight="1" x14ac:dyDescent="0.2">
      <c r="A501" s="3" t="s">
        <v>49</v>
      </c>
      <c r="B501" s="111">
        <v>1994</v>
      </c>
      <c r="C501" s="13">
        <v>12.042999999999999</v>
      </c>
      <c r="D501" s="13">
        <v>166.452</v>
      </c>
      <c r="E501" s="13">
        <v>178.495</v>
      </c>
      <c r="F501" s="13">
        <v>0</v>
      </c>
      <c r="G501" s="13">
        <v>0</v>
      </c>
      <c r="H501" s="13">
        <v>0</v>
      </c>
    </row>
    <row r="502" spans="1:8" ht="12.75" customHeight="1" x14ac:dyDescent="0.2">
      <c r="A502" s="3" t="s">
        <v>49</v>
      </c>
      <c r="B502" s="111">
        <v>1997</v>
      </c>
      <c r="C502" s="13">
        <v>3.5999999999999997E-2</v>
      </c>
      <c r="D502" s="13">
        <v>0</v>
      </c>
      <c r="E502" s="13">
        <v>3.5999999999999997E-2</v>
      </c>
      <c r="F502" s="13">
        <v>0</v>
      </c>
      <c r="G502" s="13">
        <v>0</v>
      </c>
      <c r="H502" s="13">
        <v>0</v>
      </c>
    </row>
    <row r="503" spans="1:8" ht="12.75" customHeight="1" x14ac:dyDescent="0.2">
      <c r="A503" s="3" t="s">
        <v>49</v>
      </c>
      <c r="B503" s="111">
        <v>1998</v>
      </c>
      <c r="C503" s="13">
        <v>0</v>
      </c>
      <c r="D503" s="13">
        <v>0</v>
      </c>
      <c r="E503" s="13">
        <v>0</v>
      </c>
      <c r="F503" s="13">
        <v>0</v>
      </c>
      <c r="G503" s="13">
        <v>0</v>
      </c>
      <c r="H503" s="13">
        <v>0</v>
      </c>
    </row>
    <row r="504" spans="1:8" ht="12.75" customHeight="1" x14ac:dyDescent="0.2">
      <c r="A504" s="3" t="s">
        <v>49</v>
      </c>
      <c r="B504" s="111">
        <v>1999</v>
      </c>
      <c r="C504" s="13">
        <v>0</v>
      </c>
      <c r="D504" s="13">
        <v>0</v>
      </c>
      <c r="E504" s="13">
        <v>0</v>
      </c>
      <c r="F504" s="13">
        <v>0</v>
      </c>
      <c r="G504" s="13">
        <v>0</v>
      </c>
      <c r="H504" s="13">
        <v>0</v>
      </c>
    </row>
    <row r="505" spans="1:8" ht="12.75" customHeight="1" x14ac:dyDescent="0.2">
      <c r="A505" s="3" t="s">
        <v>49</v>
      </c>
      <c r="B505" s="111">
        <v>2001</v>
      </c>
      <c r="C505" s="13">
        <v>0</v>
      </c>
      <c r="D505" s="13">
        <v>0.46200000000000002</v>
      </c>
      <c r="E505" s="13">
        <v>0.46200000000000002</v>
      </c>
      <c r="F505" s="13">
        <v>0</v>
      </c>
      <c r="G505" s="13">
        <v>0</v>
      </c>
      <c r="H505" s="13">
        <v>0</v>
      </c>
    </row>
    <row r="506" spans="1:8" ht="12.75" customHeight="1" x14ac:dyDescent="0.2">
      <c r="A506" s="3" t="s">
        <v>49</v>
      </c>
      <c r="B506" s="111">
        <v>2006</v>
      </c>
      <c r="C506" s="13">
        <v>0</v>
      </c>
      <c r="D506" s="13">
        <v>50.619</v>
      </c>
      <c r="E506" s="13">
        <v>50.619</v>
      </c>
      <c r="F506" s="13">
        <v>0</v>
      </c>
      <c r="G506" s="13">
        <v>0</v>
      </c>
      <c r="H506" s="13">
        <v>0</v>
      </c>
    </row>
    <row r="507" spans="1:8" ht="12.75" customHeight="1" x14ac:dyDescent="0.2">
      <c r="A507" s="3" t="s">
        <v>49</v>
      </c>
      <c r="B507" s="111">
        <v>2010</v>
      </c>
      <c r="C507" s="13">
        <v>0</v>
      </c>
      <c r="D507" s="13">
        <v>0</v>
      </c>
      <c r="E507" s="13">
        <v>0</v>
      </c>
      <c r="F507" s="13">
        <v>0</v>
      </c>
      <c r="G507" s="13">
        <v>0</v>
      </c>
      <c r="H507" s="13">
        <v>0</v>
      </c>
    </row>
    <row r="508" spans="1:8" ht="12.75" customHeight="1" x14ac:dyDescent="0.2">
      <c r="A508" s="3" t="s">
        <v>49</v>
      </c>
      <c r="B508" s="111">
        <v>2011</v>
      </c>
      <c r="C508" s="13">
        <v>0</v>
      </c>
      <c r="D508" s="13">
        <v>0</v>
      </c>
      <c r="E508" s="13">
        <v>0</v>
      </c>
      <c r="F508" s="13">
        <v>0</v>
      </c>
      <c r="G508" s="13">
        <v>0</v>
      </c>
      <c r="H508" s="13">
        <v>0</v>
      </c>
    </row>
    <row r="509" spans="1:8" ht="12.75" customHeight="1" x14ac:dyDescent="0.2">
      <c r="A509" s="3" t="s">
        <v>49</v>
      </c>
      <c r="B509" s="111">
        <v>2015</v>
      </c>
      <c r="C509" s="13">
        <v>0</v>
      </c>
      <c r="D509" s="13">
        <v>0</v>
      </c>
      <c r="E509" s="13">
        <v>0</v>
      </c>
      <c r="F509" s="13">
        <v>0</v>
      </c>
      <c r="G509" s="13">
        <v>0</v>
      </c>
      <c r="H509" s="13">
        <v>0</v>
      </c>
    </row>
    <row r="510" spans="1:8" ht="12.75" customHeight="1" x14ac:dyDescent="0.2">
      <c r="A510" s="3" t="s">
        <v>49</v>
      </c>
      <c r="B510" s="111">
        <v>2016</v>
      </c>
      <c r="C510" s="13">
        <v>0</v>
      </c>
      <c r="D510" s="13">
        <v>0</v>
      </c>
      <c r="E510" s="13">
        <v>0</v>
      </c>
      <c r="F510" s="13">
        <v>0</v>
      </c>
      <c r="G510" s="13">
        <v>0</v>
      </c>
      <c r="H510" s="13">
        <v>0</v>
      </c>
    </row>
    <row r="511" spans="1:8" ht="12.75" customHeight="1" x14ac:dyDescent="0.2">
      <c r="A511" s="3" t="s">
        <v>49</v>
      </c>
      <c r="B511" s="111">
        <v>2017</v>
      </c>
      <c r="C511" s="13">
        <v>0</v>
      </c>
      <c r="D511" s="13">
        <v>0.41699999999999998</v>
      </c>
      <c r="E511" s="13">
        <v>0.41699999999999998</v>
      </c>
      <c r="F511" s="13">
        <v>0</v>
      </c>
      <c r="G511" s="13">
        <v>0</v>
      </c>
      <c r="H511" s="13">
        <v>0</v>
      </c>
    </row>
    <row r="512" spans="1:8" ht="12.75" customHeight="1" x14ac:dyDescent="0.2">
      <c r="A512" s="3" t="s">
        <v>49</v>
      </c>
      <c r="B512" s="111">
        <v>2018</v>
      </c>
      <c r="C512" s="13">
        <v>0.26300000000000001</v>
      </c>
      <c r="D512" s="13">
        <v>0.4</v>
      </c>
      <c r="E512" s="13">
        <v>0.66300000000000003</v>
      </c>
      <c r="F512" s="13">
        <v>0</v>
      </c>
      <c r="G512" s="13">
        <v>0</v>
      </c>
      <c r="H512" s="13">
        <v>0</v>
      </c>
    </row>
    <row r="513" spans="2:2" ht="12.75" customHeight="1" x14ac:dyDescent="0.2">
      <c r="B513" s="111"/>
    </row>
    <row r="514" spans="2:2" ht="12.75" customHeight="1" x14ac:dyDescent="0.2">
      <c r="B514" s="111"/>
    </row>
    <row r="515" spans="2:2" ht="12.75" customHeight="1" x14ac:dyDescent="0.2">
      <c r="B515" s="111"/>
    </row>
    <row r="516" spans="2:2" ht="12.75" customHeight="1" x14ac:dyDescent="0.2">
      <c r="B516" s="111"/>
    </row>
    <row r="517" spans="2:2" ht="12.75" customHeight="1" x14ac:dyDescent="0.2">
      <c r="B517" s="111"/>
    </row>
    <row r="518" spans="2:2" ht="12.75" customHeight="1" x14ac:dyDescent="0.2">
      <c r="B518" s="111"/>
    </row>
    <row r="519" spans="2:2" ht="12.75" customHeight="1" x14ac:dyDescent="0.2">
      <c r="B519" s="111"/>
    </row>
    <row r="520" spans="2:2" ht="12.75" customHeight="1" x14ac:dyDescent="0.2">
      <c r="B520" s="111"/>
    </row>
    <row r="521" spans="2:2" ht="12.75" customHeight="1" x14ac:dyDescent="0.2">
      <c r="B521" s="111"/>
    </row>
    <row r="522" spans="2:2" ht="12.75" customHeight="1" x14ac:dyDescent="0.2">
      <c r="B522" s="111"/>
    </row>
    <row r="523" spans="2:2" ht="12.75" customHeight="1" x14ac:dyDescent="0.2">
      <c r="B523" s="111"/>
    </row>
    <row r="524" spans="2:2" ht="12.75" customHeight="1" x14ac:dyDescent="0.2"/>
    <row r="525" spans="2:2" ht="12.75" customHeight="1" x14ac:dyDescent="0.2"/>
    <row r="526" spans="2:2" ht="12.75" customHeight="1" x14ac:dyDescent="0.2"/>
    <row r="527" spans="2:2" ht="12.75" customHeight="1" x14ac:dyDescent="0.2"/>
    <row r="528" spans="2:2"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723" spans="10:10" x14ac:dyDescent="0.2">
      <c r="J723" s="3">
        <v>0</v>
      </c>
    </row>
    <row r="724" spans="10:10" x14ac:dyDescent="0.2">
      <c r="J724" s="3">
        <v>0</v>
      </c>
    </row>
    <row r="725" spans="10:10" x14ac:dyDescent="0.2">
      <c r="J725" s="3">
        <v>0</v>
      </c>
    </row>
  </sheetData>
  <sortState ref="A48:H512">
    <sortCondition ref="A48:A512"/>
    <sortCondition ref="B48:B512"/>
  </sortState>
  <dataConsolidate>
    <dataRefs count="1">
      <dataRef ref="B40:H615" sheet="International Air Freight"/>
    </dataRefs>
  </dataConsolidate>
  <mergeCells count="4">
    <mergeCell ref="C5:E5"/>
    <mergeCell ref="F5:H5"/>
    <mergeCell ref="C6:E6"/>
    <mergeCell ref="F6:H6"/>
  </mergeCells>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B2:F52"/>
  <sheetViews>
    <sheetView topLeftCell="A28" zoomScaleNormal="100" workbookViewId="0">
      <selection activeCell="B37" sqref="B37"/>
    </sheetView>
  </sheetViews>
  <sheetFormatPr defaultColWidth="9.109375" defaultRowHeight="15" x14ac:dyDescent="0.25"/>
  <cols>
    <col min="1" max="1" width="9.109375" style="32"/>
    <col min="2" max="2" width="136.5546875" style="32" customWidth="1"/>
    <col min="3" max="16384" width="9.109375" style="32"/>
  </cols>
  <sheetData>
    <row r="2" spans="2:6" ht="15.6" x14ac:dyDescent="0.3">
      <c r="B2" s="34" t="s">
        <v>110</v>
      </c>
    </row>
    <row r="4" spans="2:6" ht="30" x14ac:dyDescent="0.25">
      <c r="B4" s="4" t="s">
        <v>177</v>
      </c>
    </row>
    <row r="5" spans="2:6" x14ac:dyDescent="0.25">
      <c r="B5" s="4"/>
    </row>
    <row r="6" spans="2:6" ht="15.6" x14ac:dyDescent="0.3">
      <c r="B6" s="38" t="s">
        <v>111</v>
      </c>
    </row>
    <row r="7" spans="2:6" ht="45" x14ac:dyDescent="0.25">
      <c r="B7" s="4" t="s">
        <v>178</v>
      </c>
      <c r="D7"/>
      <c r="E7"/>
      <c r="F7"/>
    </row>
    <row r="8" spans="2:6" x14ac:dyDescent="0.25">
      <c r="B8" s="5"/>
    </row>
    <row r="9" spans="2:6" ht="45" x14ac:dyDescent="0.25">
      <c r="B9" s="5" t="s">
        <v>133</v>
      </c>
    </row>
    <row r="10" spans="2:6" x14ac:dyDescent="0.25">
      <c r="B10" s="5"/>
    </row>
    <row r="11" spans="2:6" ht="15.6" x14ac:dyDescent="0.3">
      <c r="B11" s="39" t="s">
        <v>113</v>
      </c>
    </row>
    <row r="12" spans="2:6" ht="60" x14ac:dyDescent="0.25">
      <c r="B12" s="4" t="s">
        <v>134</v>
      </c>
      <c r="D12"/>
      <c r="E12"/>
      <c r="F12"/>
    </row>
    <row r="13" spans="2:6" x14ac:dyDescent="0.25">
      <c r="B13" s="4"/>
    </row>
    <row r="14" spans="2:6" ht="35.1" customHeight="1" x14ac:dyDescent="0.25">
      <c r="B14" s="4" t="s">
        <v>135</v>
      </c>
    </row>
    <row r="15" spans="2:6" x14ac:dyDescent="0.25">
      <c r="B15" s="4"/>
    </row>
    <row r="16" spans="2:6" ht="63.75" customHeight="1" x14ac:dyDescent="0.25">
      <c r="B16" s="4" t="s">
        <v>136</v>
      </c>
      <c r="D16"/>
      <c r="E16"/>
      <c r="F16"/>
    </row>
    <row r="17" spans="2:6" x14ac:dyDescent="0.25">
      <c r="B17" s="4"/>
      <c r="D17"/>
      <c r="E17"/>
      <c r="F17"/>
    </row>
    <row r="18" spans="2:6" s="104" customFormat="1" ht="45" x14ac:dyDescent="0.25">
      <c r="B18" s="33" t="s">
        <v>125</v>
      </c>
    </row>
    <row r="19" spans="2:6" x14ac:dyDescent="0.25">
      <c r="B19" s="4"/>
    </row>
    <row r="20" spans="2:6" ht="15.6" x14ac:dyDescent="0.3">
      <c r="B20" s="38" t="s">
        <v>112</v>
      </c>
    </row>
    <row r="21" spans="2:6" ht="60" x14ac:dyDescent="0.25">
      <c r="B21" s="4" t="s">
        <v>139</v>
      </c>
    </row>
    <row r="22" spans="2:6" x14ac:dyDescent="0.25">
      <c r="B22" s="4"/>
    </row>
    <row r="23" spans="2:6" ht="30" x14ac:dyDescent="0.25">
      <c r="B23" s="5" t="s">
        <v>86</v>
      </c>
    </row>
    <row r="24" spans="2:6" x14ac:dyDescent="0.25">
      <c r="B24" s="5"/>
    </row>
    <row r="25" spans="2:6" ht="65.099999999999994" customHeight="1" x14ac:dyDescent="0.25">
      <c r="B25" s="4" t="s">
        <v>87</v>
      </c>
    </row>
    <row r="27" spans="2:6" ht="15.6" x14ac:dyDescent="0.3">
      <c r="B27" s="34" t="s">
        <v>115</v>
      </c>
    </row>
    <row r="28" spans="2:6" ht="15" customHeight="1" x14ac:dyDescent="0.25">
      <c r="B28" s="32" t="s">
        <v>143</v>
      </c>
    </row>
    <row r="29" spans="2:6" ht="15" customHeight="1" x14ac:dyDescent="0.25">
      <c r="B29" s="7" t="s">
        <v>131</v>
      </c>
    </row>
    <row r="30" spans="2:6" ht="15" customHeight="1" x14ac:dyDescent="0.25">
      <c r="B30" s="7" t="s">
        <v>132</v>
      </c>
    </row>
    <row r="31" spans="2:6" ht="15" customHeight="1" x14ac:dyDescent="0.25">
      <c r="B31" s="32" t="s">
        <v>128</v>
      </c>
    </row>
    <row r="32" spans="2:6" ht="15" customHeight="1" x14ac:dyDescent="0.25">
      <c r="B32" s="32" t="s">
        <v>101</v>
      </c>
    </row>
    <row r="33" spans="2:2" ht="15" customHeight="1" x14ac:dyDescent="0.25">
      <c r="B33" s="32" t="s">
        <v>127</v>
      </c>
    </row>
    <row r="34" spans="2:2" ht="15" customHeight="1" x14ac:dyDescent="0.25">
      <c r="B34" s="32" t="s">
        <v>159</v>
      </c>
    </row>
    <row r="35" spans="2:2" ht="15" customHeight="1" x14ac:dyDescent="0.25">
      <c r="B35" s="32" t="s">
        <v>124</v>
      </c>
    </row>
    <row r="36" spans="2:2" ht="15" customHeight="1" x14ac:dyDescent="0.25">
      <c r="B36" s="32" t="s">
        <v>126</v>
      </c>
    </row>
    <row r="37" spans="2:2" ht="15" customHeight="1" x14ac:dyDescent="0.25">
      <c r="B37" s="32" t="s">
        <v>116</v>
      </c>
    </row>
    <row r="38" spans="2:2" ht="15" customHeight="1" x14ac:dyDescent="0.25">
      <c r="B38" s="32" t="s">
        <v>151</v>
      </c>
    </row>
    <row r="39" spans="2:2" ht="15" customHeight="1" x14ac:dyDescent="0.25">
      <c r="B39" s="32" t="s">
        <v>179</v>
      </c>
    </row>
    <row r="40" spans="2:2" ht="15" customHeight="1" x14ac:dyDescent="0.25">
      <c r="B40" s="32" t="s">
        <v>180</v>
      </c>
    </row>
    <row r="41" spans="2:2" x14ac:dyDescent="0.25">
      <c r="B41" s="32" t="s">
        <v>102</v>
      </c>
    </row>
    <row r="43" spans="2:2" ht="45" customHeight="1" x14ac:dyDescent="0.3">
      <c r="B43" s="34" t="s">
        <v>114</v>
      </c>
    </row>
    <row r="44" spans="2:2" ht="45" x14ac:dyDescent="0.25">
      <c r="B44" s="33" t="s">
        <v>150</v>
      </c>
    </row>
    <row r="46" spans="2:2" ht="12.75" customHeight="1" x14ac:dyDescent="0.3">
      <c r="B46" s="34" t="s">
        <v>117</v>
      </c>
    </row>
    <row r="47" spans="2:2" x14ac:dyDescent="0.25">
      <c r="B47" s="32" t="s">
        <v>165</v>
      </c>
    </row>
    <row r="48" spans="2:2" x14ac:dyDescent="0.25">
      <c r="B48" s="32" t="s">
        <v>118</v>
      </c>
    </row>
    <row r="50" spans="2:2" ht="12.75" customHeight="1" x14ac:dyDescent="0.3">
      <c r="B50" s="34" t="s">
        <v>119</v>
      </c>
    </row>
    <row r="51" spans="2:2" x14ac:dyDescent="0.25">
      <c r="B51" s="32" t="s">
        <v>120</v>
      </c>
    </row>
    <row r="52" spans="2:2" x14ac:dyDescent="0.25">
      <c r="B52" s="32" t="s">
        <v>164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TOTALS</vt:lpstr>
      <vt:lpstr>TOP10</vt:lpstr>
      <vt:lpstr>Airport Passengers</vt:lpstr>
      <vt:lpstr>Aircraft Movements</vt:lpstr>
      <vt:lpstr>International Air Freight</vt:lpstr>
      <vt:lpstr>Notes</vt:lpstr>
      <vt:lpstr>'Aircraft Movements'!Print_Titles</vt:lpstr>
      <vt:lpstr>'Airport Passengers'!Print_Titles</vt:lpstr>
      <vt:lpstr>'International Air Freight'!Print_Titles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AIRPORT TRAFFIC</dc:title>
  <dc:creator>UMA</dc:creator>
  <cp:lastModifiedBy>Pavlovic, Nebojsa</cp:lastModifiedBy>
  <cp:lastPrinted>2006-11-17T03:24:47Z</cp:lastPrinted>
  <dcterms:created xsi:type="dcterms:W3CDTF">1998-09-28T04:04:10Z</dcterms:created>
  <dcterms:modified xsi:type="dcterms:W3CDTF">2025-03-14T00:52:12Z</dcterms:modified>
</cp:coreProperties>
</file>