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CBR1\Group\P&amp;R\BITRE\Exemptions\ISTS Trainline\Trainline 13\Time series data\"/>
    </mc:Choice>
  </mc:AlternateContent>
  <xr:revisionPtr revIDLastSave="0" documentId="13_ncr:1_{24EC7710-4F83-46D4-BACD-E61CEEDF09F3}" xr6:coauthVersionLast="47" xr6:coauthVersionMax="47" xr10:uidLastSave="{00000000-0000-0000-0000-000000000000}"/>
  <bookViews>
    <workbookView xWindow="-120" yWindow="-120" windowWidth="29040" windowHeight="15720" activeTab="6" xr2:uid="{0D588704-CF28-4B69-ADF1-677AD650476F}"/>
  </bookViews>
  <sheets>
    <sheet name="Figures 1, 2, and 3" sheetId="1" r:id="rId1"/>
    <sheet name="Table 2 and Table 3" sheetId="2" r:id="rId2"/>
    <sheet name="Figure 9" sheetId="8" r:id="rId3"/>
    <sheet name="Figure 10" sheetId="9" r:id="rId4"/>
    <sheet name="Figure 11a and Figure 12" sheetId="4" r:id="rId5"/>
    <sheet name="Figure 14 and Figure 15" sheetId="5" r:id="rId6"/>
    <sheet name="Figure 16" sheetId="6" r:id="rId7"/>
    <sheet name="Figure 18" sheetId="7" r:id="rId8"/>
  </sheets>
  <definedNames>
    <definedName name="_Hlk149814308" localSheetId="7">'Figure 18'!#REF!</definedName>
    <definedName name="_Ref189146493" localSheetId="0">'Figures 1, 2, and 3'!$B$2</definedName>
    <definedName name="_Ref23864193" localSheetId="1">'Table 2 and Table 3'!#REF!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7" l="1"/>
  <c r="G14" i="5"/>
  <c r="F14" i="5"/>
  <c r="G11" i="5"/>
  <c r="F11" i="5"/>
  <c r="AM73" i="2"/>
  <c r="AL73" i="2"/>
  <c r="AK73" i="2"/>
  <c r="AJ73" i="2"/>
  <c r="AI73" i="2"/>
  <c r="AH73" i="2"/>
  <c r="AG73" i="2"/>
  <c r="AF73" i="2"/>
  <c r="AE73" i="2"/>
  <c r="AD73" i="2"/>
  <c r="AC73" i="2"/>
  <c r="AB73" i="2"/>
  <c r="AA73" i="2"/>
  <c r="Z73" i="2"/>
  <c r="Y73" i="2"/>
  <c r="X73" i="2"/>
  <c r="W73" i="2"/>
  <c r="V73" i="2"/>
  <c r="T73" i="2"/>
  <c r="R73" i="2"/>
  <c r="Q73" i="2"/>
  <c r="P73" i="2"/>
  <c r="O73" i="2"/>
  <c r="N73" i="2"/>
  <c r="M73" i="2"/>
  <c r="L73" i="2"/>
  <c r="K73" i="2"/>
  <c r="J73" i="2"/>
  <c r="I73" i="2"/>
  <c r="H73" i="2"/>
  <c r="G73" i="2"/>
  <c r="F73" i="2"/>
  <c r="E73" i="2"/>
  <c r="D73" i="2"/>
  <c r="C73" i="2"/>
  <c r="AM70" i="2"/>
  <c r="AL70" i="2"/>
  <c r="AK70" i="2"/>
  <c r="AJ70" i="2"/>
  <c r="AI70" i="2"/>
  <c r="AH70" i="2"/>
  <c r="AG70" i="2"/>
  <c r="AF70" i="2"/>
  <c r="AE70" i="2"/>
  <c r="AD70" i="2"/>
  <c r="AC70" i="2"/>
  <c r="AB70" i="2"/>
  <c r="AA70" i="2"/>
  <c r="Z70" i="2"/>
  <c r="Y70" i="2"/>
  <c r="X70" i="2"/>
  <c r="W70" i="2"/>
  <c r="V70" i="2"/>
  <c r="T70" i="2"/>
  <c r="R70" i="2"/>
  <c r="Q70" i="2"/>
  <c r="P70" i="2"/>
  <c r="O70" i="2"/>
  <c r="N70" i="2"/>
  <c r="M70" i="2"/>
  <c r="L70" i="2"/>
  <c r="K70" i="2"/>
  <c r="J70" i="2"/>
  <c r="I70" i="2"/>
  <c r="H70" i="2"/>
  <c r="G70" i="2"/>
  <c r="F70" i="2"/>
  <c r="E70" i="2"/>
  <c r="D70" i="2"/>
  <c r="C70" i="2"/>
  <c r="AM67" i="2"/>
  <c r="AL67" i="2"/>
  <c r="AK67" i="2"/>
  <c r="AJ67" i="2"/>
  <c r="AI67" i="2"/>
  <c r="AH67" i="2"/>
  <c r="AG67" i="2"/>
  <c r="AF67" i="2"/>
  <c r="AE67" i="2"/>
  <c r="AD67" i="2"/>
  <c r="AC67" i="2"/>
  <c r="AB67" i="2"/>
  <c r="AA67" i="2"/>
  <c r="Z67" i="2"/>
  <c r="Y67" i="2"/>
  <c r="X67" i="2"/>
  <c r="W67" i="2"/>
  <c r="V67" i="2"/>
  <c r="T67" i="2"/>
  <c r="R67" i="2"/>
  <c r="Q67" i="2"/>
  <c r="P67" i="2"/>
  <c r="O67" i="2"/>
  <c r="N67" i="2"/>
  <c r="M67" i="2"/>
  <c r="L67" i="2"/>
  <c r="K67" i="2"/>
  <c r="J67" i="2"/>
  <c r="I67" i="2"/>
  <c r="H67" i="2"/>
  <c r="G67" i="2"/>
  <c r="F67" i="2"/>
  <c r="E67" i="2"/>
  <c r="D67" i="2"/>
  <c r="C67" i="2"/>
  <c r="AM64" i="2"/>
  <c r="AL64" i="2"/>
  <c r="AK64" i="2"/>
  <c r="AJ64" i="2"/>
  <c r="AI64" i="2"/>
  <c r="AH64" i="2"/>
  <c r="AG64" i="2"/>
  <c r="AF64" i="2"/>
  <c r="AE64" i="2"/>
  <c r="AD64" i="2"/>
  <c r="AC64" i="2"/>
  <c r="AB64" i="2"/>
  <c r="AA64" i="2"/>
  <c r="Z64" i="2"/>
  <c r="Y64" i="2"/>
  <c r="X64" i="2"/>
  <c r="W64" i="2"/>
  <c r="V64" i="2"/>
  <c r="T64" i="2"/>
  <c r="R64" i="2"/>
  <c r="Q64" i="2"/>
  <c r="P64" i="2"/>
  <c r="O64" i="2"/>
  <c r="N64" i="2"/>
  <c r="M64" i="2"/>
  <c r="L64" i="2"/>
  <c r="K64" i="2"/>
  <c r="J64" i="2"/>
  <c r="I64" i="2"/>
  <c r="H64" i="2"/>
  <c r="G64" i="2"/>
  <c r="F64" i="2"/>
  <c r="E64" i="2"/>
  <c r="D64" i="2"/>
  <c r="C64" i="2"/>
  <c r="AM61" i="2"/>
  <c r="AL61" i="2"/>
  <c r="AK61" i="2"/>
  <c r="AJ61" i="2"/>
  <c r="AI61" i="2"/>
  <c r="AH61" i="2"/>
  <c r="AG61" i="2"/>
  <c r="AF61" i="2"/>
  <c r="AE61" i="2"/>
  <c r="AD61" i="2"/>
  <c r="AC61" i="2"/>
  <c r="AB61" i="2"/>
  <c r="AA61" i="2"/>
  <c r="Z61" i="2"/>
  <c r="Y61" i="2"/>
  <c r="X61" i="2"/>
  <c r="W61" i="2"/>
  <c r="V61" i="2"/>
  <c r="T61" i="2"/>
  <c r="R61" i="2"/>
  <c r="Q61" i="2"/>
  <c r="P61" i="2"/>
  <c r="O61" i="2"/>
  <c r="N61" i="2"/>
  <c r="M61" i="2"/>
  <c r="L61" i="2"/>
  <c r="K61" i="2"/>
  <c r="J61" i="2"/>
  <c r="I61" i="2"/>
  <c r="H61" i="2"/>
  <c r="G61" i="2"/>
  <c r="F61" i="2"/>
  <c r="E61" i="2"/>
  <c r="D61" i="2"/>
  <c r="C61" i="2"/>
  <c r="AM58" i="2"/>
  <c r="AL58" i="2"/>
  <c r="AK58" i="2"/>
  <c r="AJ58" i="2"/>
  <c r="AI58" i="2"/>
  <c r="AH58" i="2"/>
  <c r="AG58" i="2"/>
  <c r="AF58" i="2"/>
  <c r="AE58" i="2"/>
  <c r="AD58" i="2"/>
  <c r="AC58" i="2"/>
  <c r="AB58" i="2"/>
  <c r="AA58" i="2"/>
  <c r="Z58" i="2"/>
  <c r="Y58" i="2"/>
  <c r="X58" i="2"/>
  <c r="W58" i="2"/>
  <c r="V58" i="2"/>
  <c r="T58" i="2"/>
  <c r="R58" i="2"/>
  <c r="Q58" i="2"/>
  <c r="P58" i="2"/>
  <c r="O58" i="2"/>
  <c r="N58" i="2"/>
  <c r="M58" i="2"/>
  <c r="L58" i="2"/>
  <c r="K58" i="2"/>
  <c r="J58" i="2"/>
  <c r="I58" i="2"/>
  <c r="H58" i="2"/>
  <c r="G58" i="2"/>
  <c r="F58" i="2"/>
  <c r="E58" i="2"/>
  <c r="D58" i="2"/>
  <c r="C58" i="2"/>
  <c r="AM55" i="2"/>
  <c r="AL55" i="2"/>
  <c r="AK55" i="2"/>
  <c r="AJ55" i="2"/>
  <c r="AI55" i="2"/>
  <c r="AH55" i="2"/>
  <c r="AG55" i="2"/>
  <c r="AF55" i="2"/>
  <c r="AE55" i="2"/>
  <c r="AD55" i="2"/>
  <c r="AC55" i="2"/>
  <c r="AB55" i="2"/>
  <c r="AA55" i="2"/>
  <c r="Z55" i="2"/>
  <c r="Y55" i="2"/>
  <c r="X55" i="2"/>
  <c r="W55" i="2"/>
  <c r="V55" i="2"/>
  <c r="T55" i="2"/>
  <c r="R55" i="2"/>
  <c r="Q55" i="2"/>
  <c r="P55" i="2"/>
  <c r="O55" i="2"/>
  <c r="N55" i="2"/>
  <c r="M55" i="2"/>
  <c r="L55" i="2"/>
  <c r="K55" i="2"/>
  <c r="J55" i="2"/>
  <c r="I55" i="2"/>
  <c r="H55" i="2"/>
  <c r="G55" i="2"/>
  <c r="F55" i="2"/>
  <c r="E55" i="2"/>
  <c r="D55" i="2"/>
  <c r="C55" i="2"/>
  <c r="AM52" i="2"/>
  <c r="AL52" i="2"/>
  <c r="AK52" i="2"/>
  <c r="AJ52" i="2"/>
  <c r="AI52" i="2"/>
  <c r="AH52" i="2"/>
  <c r="AG52" i="2"/>
  <c r="AF52" i="2"/>
  <c r="AE52" i="2"/>
  <c r="AD52" i="2"/>
  <c r="AC52" i="2"/>
  <c r="AB52" i="2"/>
  <c r="AA52" i="2"/>
  <c r="Z52" i="2"/>
  <c r="Y52" i="2"/>
  <c r="X52" i="2"/>
  <c r="W52" i="2"/>
  <c r="V52" i="2"/>
  <c r="T52" i="2"/>
  <c r="R52" i="2"/>
  <c r="Q52" i="2"/>
  <c r="P52" i="2"/>
  <c r="O52" i="2"/>
  <c r="N52" i="2"/>
  <c r="M52" i="2"/>
  <c r="L52" i="2"/>
  <c r="K52" i="2"/>
  <c r="J52" i="2"/>
  <c r="I52" i="2"/>
  <c r="H52" i="2"/>
  <c r="G52" i="2"/>
  <c r="F52" i="2"/>
  <c r="E52" i="2"/>
  <c r="D52" i="2"/>
  <c r="C52" i="2"/>
  <c r="AM49" i="2"/>
  <c r="AL49" i="2"/>
  <c r="AK49" i="2"/>
  <c r="AJ49" i="2"/>
  <c r="AI49" i="2"/>
  <c r="AH49" i="2"/>
  <c r="AG49" i="2"/>
  <c r="AF49" i="2"/>
  <c r="AE49" i="2"/>
  <c r="AD49" i="2"/>
  <c r="AC49" i="2"/>
  <c r="AB49" i="2"/>
  <c r="AA49" i="2"/>
  <c r="Z49" i="2"/>
  <c r="Y49" i="2"/>
  <c r="X49" i="2"/>
  <c r="W49" i="2"/>
  <c r="V49" i="2"/>
  <c r="T49" i="2"/>
  <c r="R49" i="2"/>
  <c r="Q49" i="2"/>
  <c r="P49" i="2"/>
  <c r="O49" i="2"/>
  <c r="N49" i="2"/>
  <c r="M49" i="2"/>
  <c r="L49" i="2"/>
  <c r="K49" i="2"/>
  <c r="J49" i="2"/>
  <c r="I49" i="2"/>
  <c r="H49" i="2"/>
  <c r="G49" i="2"/>
  <c r="F49" i="2"/>
  <c r="E49" i="2"/>
  <c r="D49" i="2"/>
  <c r="C49" i="2"/>
  <c r="AM46" i="2"/>
  <c r="AL46" i="2"/>
  <c r="AK46" i="2"/>
  <c r="AJ46" i="2"/>
  <c r="AI46" i="2"/>
  <c r="AH46" i="2"/>
  <c r="AG46" i="2"/>
  <c r="AF46" i="2"/>
  <c r="AE46" i="2"/>
  <c r="AD46" i="2"/>
  <c r="AC46" i="2"/>
  <c r="AB46" i="2"/>
  <c r="AA46" i="2"/>
  <c r="Z46" i="2"/>
  <c r="Y46" i="2"/>
  <c r="X46" i="2"/>
  <c r="W46" i="2"/>
  <c r="V46" i="2"/>
  <c r="T46" i="2"/>
  <c r="R46" i="2"/>
  <c r="Q46" i="2"/>
  <c r="P46" i="2"/>
  <c r="O46" i="2"/>
  <c r="N46" i="2"/>
  <c r="M46" i="2"/>
  <c r="L46" i="2"/>
  <c r="K46" i="2"/>
  <c r="J46" i="2"/>
  <c r="I46" i="2"/>
  <c r="H46" i="2"/>
  <c r="G46" i="2"/>
  <c r="F46" i="2"/>
  <c r="E46" i="2"/>
  <c r="D46" i="2"/>
  <c r="C46" i="2"/>
  <c r="AM43" i="2"/>
  <c r="AL43" i="2"/>
  <c r="AK43" i="2"/>
  <c r="AJ43" i="2"/>
  <c r="AI43" i="2"/>
  <c r="AH43" i="2"/>
  <c r="AG43" i="2"/>
  <c r="AF43" i="2"/>
  <c r="AE43" i="2"/>
  <c r="AD43" i="2"/>
  <c r="AC43" i="2"/>
  <c r="AB43" i="2"/>
  <c r="AA43" i="2"/>
  <c r="Z43" i="2"/>
  <c r="Y43" i="2"/>
  <c r="X43" i="2"/>
  <c r="T43" i="2"/>
  <c r="R43" i="2"/>
  <c r="Q43" i="2"/>
  <c r="P43" i="2"/>
  <c r="O43" i="2"/>
  <c r="N43" i="2"/>
  <c r="M43" i="2"/>
  <c r="L43" i="2"/>
  <c r="K43" i="2"/>
  <c r="J43" i="2"/>
  <c r="I43" i="2"/>
  <c r="H43" i="2"/>
  <c r="G43" i="2"/>
  <c r="F43" i="2"/>
  <c r="E43" i="2"/>
  <c r="AM40" i="2"/>
  <c r="AL40" i="2"/>
  <c r="AK40" i="2"/>
  <c r="AJ40" i="2"/>
  <c r="AI40" i="2"/>
  <c r="AH40" i="2"/>
  <c r="AG40" i="2"/>
  <c r="AF40" i="2"/>
  <c r="AE40" i="2"/>
  <c r="AD40" i="2"/>
  <c r="AC40" i="2"/>
  <c r="AB40" i="2"/>
  <c r="AA40" i="2"/>
  <c r="Z40" i="2"/>
  <c r="Y40" i="2"/>
  <c r="X40" i="2"/>
  <c r="W40" i="2"/>
  <c r="V40" i="2"/>
  <c r="T40" i="2"/>
  <c r="R40" i="2"/>
  <c r="Q40" i="2"/>
  <c r="P40" i="2"/>
  <c r="O40" i="2"/>
  <c r="N40" i="2"/>
  <c r="M40" i="2"/>
  <c r="L40" i="2"/>
  <c r="K40" i="2"/>
  <c r="J40" i="2"/>
  <c r="I40" i="2"/>
  <c r="H40" i="2"/>
  <c r="G40" i="2"/>
  <c r="F40" i="2"/>
  <c r="E40" i="2"/>
  <c r="D40" i="2"/>
  <c r="C40" i="2"/>
  <c r="AM37" i="2"/>
  <c r="AL37" i="2"/>
  <c r="AK37" i="2"/>
  <c r="AJ37" i="2"/>
  <c r="AI37" i="2"/>
  <c r="AH37" i="2"/>
  <c r="AG37" i="2"/>
  <c r="AF37" i="2"/>
  <c r="AE37" i="2"/>
  <c r="AD37" i="2"/>
  <c r="AC37" i="2"/>
  <c r="AB37" i="2"/>
  <c r="AA37" i="2"/>
  <c r="Z37" i="2"/>
  <c r="Y37" i="2"/>
  <c r="X37" i="2"/>
  <c r="W37" i="2"/>
  <c r="V37" i="2"/>
  <c r="T37" i="2"/>
  <c r="R37" i="2"/>
  <c r="Q37" i="2"/>
  <c r="P37" i="2"/>
  <c r="O37" i="2"/>
  <c r="N37" i="2"/>
  <c r="M37" i="2"/>
  <c r="L37" i="2"/>
  <c r="K37" i="2"/>
  <c r="J37" i="2"/>
  <c r="I37" i="2"/>
  <c r="H37" i="2"/>
  <c r="G37" i="2"/>
  <c r="F37" i="2"/>
  <c r="E37" i="2"/>
  <c r="D37" i="2"/>
  <c r="C37" i="2"/>
  <c r="AM34" i="2"/>
  <c r="AL34" i="2"/>
  <c r="AK34" i="2"/>
  <c r="AJ34" i="2"/>
  <c r="AI34" i="2"/>
  <c r="AH34" i="2"/>
  <c r="AG34" i="2"/>
  <c r="AF34" i="2"/>
  <c r="AE34" i="2"/>
  <c r="AD34" i="2"/>
  <c r="AC34" i="2"/>
  <c r="AB34" i="2"/>
  <c r="AA34" i="2"/>
  <c r="Z34" i="2"/>
  <c r="Y34" i="2"/>
  <c r="X34" i="2"/>
  <c r="W34" i="2"/>
  <c r="V34" i="2"/>
  <c r="T34" i="2"/>
  <c r="R34" i="2"/>
  <c r="Q34" i="2"/>
  <c r="P34" i="2"/>
  <c r="O34" i="2"/>
  <c r="N34" i="2"/>
  <c r="M34" i="2"/>
  <c r="L34" i="2"/>
  <c r="K34" i="2"/>
  <c r="J34" i="2"/>
  <c r="I34" i="2"/>
  <c r="H34" i="2"/>
  <c r="G34" i="2"/>
  <c r="F34" i="2"/>
  <c r="E34" i="2"/>
  <c r="D34" i="2"/>
  <c r="C34" i="2"/>
  <c r="AM31" i="2"/>
  <c r="AL31" i="2"/>
  <c r="AK31" i="2"/>
  <c r="AJ31" i="2"/>
  <c r="AI31" i="2"/>
  <c r="AH31" i="2"/>
  <c r="AG31" i="2"/>
  <c r="AF31" i="2"/>
  <c r="AE31" i="2"/>
  <c r="AD31" i="2"/>
  <c r="AC31" i="2"/>
  <c r="AB31" i="2"/>
  <c r="AA31" i="2"/>
  <c r="Z31" i="2"/>
  <c r="Y31" i="2"/>
  <c r="X31" i="2"/>
  <c r="W31" i="2"/>
  <c r="V31" i="2"/>
  <c r="T31" i="2"/>
  <c r="R31" i="2"/>
  <c r="Q31" i="2"/>
  <c r="P31" i="2"/>
  <c r="O31" i="2"/>
  <c r="N31" i="2"/>
  <c r="M31" i="2"/>
  <c r="L31" i="2"/>
  <c r="K31" i="2"/>
  <c r="J31" i="2"/>
  <c r="I31" i="2"/>
  <c r="H31" i="2"/>
  <c r="G31" i="2"/>
  <c r="F31" i="2"/>
  <c r="E31" i="2"/>
  <c r="D31" i="2"/>
  <c r="C31" i="2"/>
  <c r="AM28" i="2"/>
  <c r="AL28" i="2"/>
  <c r="AK28" i="2"/>
  <c r="AJ28" i="2"/>
  <c r="AI28" i="2"/>
  <c r="AH28" i="2"/>
  <c r="AG28" i="2"/>
  <c r="AF28" i="2"/>
  <c r="AE28" i="2"/>
  <c r="AD28" i="2"/>
  <c r="AC28" i="2"/>
  <c r="AB28" i="2"/>
  <c r="AA28" i="2"/>
  <c r="Z28" i="2"/>
  <c r="Y28" i="2"/>
  <c r="X28" i="2"/>
  <c r="W28" i="2"/>
  <c r="V28" i="2"/>
  <c r="T28" i="2"/>
  <c r="R28" i="2"/>
  <c r="Q28" i="2"/>
  <c r="P28" i="2"/>
  <c r="O28" i="2"/>
  <c r="N28" i="2"/>
  <c r="M28" i="2"/>
  <c r="L28" i="2"/>
  <c r="K28" i="2"/>
  <c r="J28" i="2"/>
  <c r="I28" i="2"/>
  <c r="H28" i="2"/>
  <c r="G28" i="2"/>
  <c r="F28" i="2"/>
  <c r="E28" i="2"/>
  <c r="D28" i="2"/>
  <c r="C28" i="2"/>
  <c r="AM25" i="2"/>
  <c r="AL25" i="2"/>
  <c r="AK25" i="2"/>
  <c r="AJ25" i="2"/>
  <c r="AI25" i="2"/>
  <c r="AH25" i="2"/>
  <c r="AG25" i="2"/>
  <c r="AF25" i="2"/>
  <c r="AE25" i="2"/>
  <c r="AD25" i="2"/>
  <c r="AC25" i="2"/>
  <c r="AB25" i="2"/>
  <c r="AA25" i="2"/>
  <c r="Z25" i="2"/>
  <c r="Y25" i="2"/>
  <c r="X25" i="2"/>
  <c r="W25" i="2"/>
  <c r="V25" i="2"/>
  <c r="T25" i="2"/>
  <c r="R25" i="2"/>
  <c r="Q25" i="2"/>
  <c r="P25" i="2"/>
  <c r="O25" i="2"/>
  <c r="N25" i="2"/>
  <c r="M25" i="2"/>
  <c r="L25" i="2"/>
  <c r="K25" i="2"/>
  <c r="J25" i="2"/>
  <c r="I25" i="2"/>
  <c r="H25" i="2"/>
  <c r="G25" i="2"/>
  <c r="F25" i="2"/>
  <c r="E25" i="2"/>
  <c r="D25" i="2"/>
  <c r="C25" i="2"/>
  <c r="AM22" i="2"/>
  <c r="AL22" i="2"/>
  <c r="AK22" i="2"/>
  <c r="AJ22" i="2"/>
  <c r="AI22" i="2"/>
  <c r="AH22" i="2"/>
  <c r="AG22" i="2"/>
  <c r="AF22" i="2"/>
  <c r="AE22" i="2"/>
  <c r="AD22" i="2"/>
  <c r="AC22" i="2"/>
  <c r="AB22" i="2"/>
  <c r="AA22" i="2"/>
  <c r="Z22" i="2"/>
  <c r="Y22" i="2"/>
  <c r="X22" i="2"/>
  <c r="W22" i="2"/>
  <c r="V22" i="2"/>
  <c r="T22" i="2"/>
  <c r="R22" i="2"/>
  <c r="Q22" i="2"/>
  <c r="P22" i="2"/>
  <c r="O22" i="2"/>
  <c r="N22" i="2"/>
  <c r="M22" i="2"/>
  <c r="L22" i="2"/>
  <c r="K22" i="2"/>
  <c r="J22" i="2"/>
  <c r="I22" i="2"/>
  <c r="H22" i="2"/>
  <c r="G22" i="2"/>
  <c r="F22" i="2"/>
  <c r="E22" i="2"/>
  <c r="D22" i="2"/>
  <c r="C22" i="2"/>
  <c r="AM19" i="2"/>
  <c r="AL19" i="2"/>
  <c r="AK19" i="2"/>
  <c r="AJ19" i="2"/>
  <c r="AI19" i="2"/>
  <c r="AH19" i="2"/>
  <c r="AG19" i="2"/>
  <c r="T19" i="2"/>
  <c r="R19" i="2"/>
  <c r="Q19" i="2"/>
  <c r="P19" i="2"/>
  <c r="O19" i="2"/>
  <c r="N19" i="2"/>
  <c r="AM16" i="2"/>
  <c r="AL16" i="2"/>
  <c r="AK16" i="2"/>
  <c r="AJ16" i="2"/>
  <c r="AI16" i="2"/>
  <c r="AH16" i="2"/>
  <c r="AG16" i="2"/>
  <c r="T16" i="2"/>
  <c r="R16" i="2"/>
  <c r="Q16" i="2"/>
  <c r="P16" i="2"/>
  <c r="O16" i="2"/>
  <c r="N16" i="2"/>
  <c r="AM13" i="2"/>
  <c r="AL13" i="2"/>
  <c r="AK13" i="2"/>
  <c r="AJ13" i="2"/>
  <c r="AI13" i="2"/>
  <c r="AH13" i="2"/>
  <c r="AG13" i="2"/>
  <c r="AF13" i="2"/>
  <c r="AE13" i="2"/>
  <c r="AD13" i="2"/>
  <c r="AC13" i="2"/>
  <c r="AB13" i="2"/>
  <c r="AA13" i="2"/>
  <c r="Z13" i="2"/>
  <c r="Y13" i="2"/>
  <c r="X13" i="2"/>
  <c r="W13" i="2"/>
  <c r="V13" i="2"/>
  <c r="T13" i="2"/>
  <c r="R13" i="2"/>
  <c r="Q13" i="2"/>
  <c r="P13" i="2"/>
  <c r="O13" i="2"/>
  <c r="N13" i="2"/>
  <c r="M13" i="2"/>
  <c r="L13" i="2"/>
  <c r="K13" i="2"/>
  <c r="J13" i="2"/>
  <c r="I13" i="2"/>
  <c r="H13" i="2"/>
  <c r="G13" i="2"/>
  <c r="F13" i="2"/>
  <c r="E13" i="2"/>
  <c r="D13" i="2"/>
  <c r="C13" i="2"/>
  <c r="AM10" i="2"/>
  <c r="AL10" i="2"/>
  <c r="AK10" i="2"/>
  <c r="AJ10" i="2"/>
  <c r="AI10" i="2"/>
  <c r="AH10" i="2"/>
  <c r="AG10" i="2"/>
  <c r="AF10" i="2"/>
  <c r="AE10" i="2"/>
  <c r="AD10" i="2"/>
  <c r="AC10" i="2"/>
  <c r="AB10" i="2"/>
  <c r="AA10" i="2"/>
  <c r="Z10" i="2"/>
  <c r="Y10" i="2"/>
  <c r="X10" i="2"/>
  <c r="W10" i="2"/>
  <c r="V10" i="2"/>
  <c r="T10" i="2"/>
  <c r="R10" i="2"/>
  <c r="Q10" i="2"/>
  <c r="P10" i="2"/>
  <c r="O10" i="2"/>
  <c r="N10" i="2"/>
  <c r="M10" i="2"/>
  <c r="L10" i="2"/>
  <c r="K10" i="2"/>
  <c r="J10" i="2"/>
  <c r="I10" i="2"/>
  <c r="H10" i="2"/>
  <c r="G10" i="2"/>
  <c r="F10" i="2"/>
  <c r="E10" i="2"/>
  <c r="D10" i="2"/>
  <c r="C10" i="2"/>
</calcChain>
</file>

<file path=xl/sharedStrings.xml><?xml version="1.0" encoding="utf-8"?>
<sst xmlns="http://schemas.openxmlformats.org/spreadsheetml/2006/main" count="353" uniqueCount="166">
  <si>
    <t>Road</t>
  </si>
  <si>
    <t>Rail</t>
  </si>
  <si>
    <t>Coastal Shipping</t>
  </si>
  <si>
    <t>Air</t>
  </si>
  <si>
    <t>Year</t>
  </si>
  <si>
    <t>Months</t>
  </si>
  <si>
    <t>Brisbane–Sydney</t>
  </si>
  <si>
    <t>2007/08</t>
  </si>
  <si>
    <t>2008/09</t>
  </si>
  <si>
    <t>2009/10</t>
  </si>
  <si>
    <t>2010/11</t>
  </si>
  <si>
    <t>2011/12</t>
  </si>
  <si>
    <t>2012/13</t>
  </si>
  <si>
    <t>2013/14</t>
  </si>
  <si>
    <t>2014/15</t>
  </si>
  <si>
    <t>2015/16</t>
  </si>
  <si>
    <t>2016/17</t>
  </si>
  <si>
    <t>2017/18</t>
  </si>
  <si>
    <t>2018/19</t>
  </si>
  <si>
    <t>2019/20</t>
  </si>
  <si>
    <t>2020/2021</t>
  </si>
  <si>
    <t>2021/2022</t>
  </si>
  <si>
    <t>2020/21</t>
  </si>
  <si>
    <t>Acacia Ridge-Casino</t>
  </si>
  <si>
    <t>Casino-Acacia Ridge</t>
  </si>
  <si>
    <t>Combined</t>
  </si>
  <si>
    <t>Casino-Islington</t>
  </si>
  <si>
    <t>Islington-Casino</t>
  </si>
  <si>
    <t>Chullora-Sefton Park</t>
  </si>
  <si>
    <t>Sefton Park-Chullora</t>
  </si>
  <si>
    <t>Sefton Park-Macarthur</t>
  </si>
  <si>
    <t>Macarthur-Sefton Park</t>
  </si>
  <si>
    <t>Macarthur-Tahmoor</t>
  </si>
  <si>
    <t>Tahmoor-Macarthur</t>
  </si>
  <si>
    <t>Tahmoor-Moss Vale</t>
  </si>
  <si>
    <t>Moss Vale-Tahmoor</t>
  </si>
  <si>
    <t>Moss Vale-Marulan</t>
  </si>
  <si>
    <t>Marulan-Moss Vale</t>
  </si>
  <si>
    <t>Marulan-Goulburn</t>
  </si>
  <si>
    <t>Goulburn-Marulan</t>
  </si>
  <si>
    <t>Goulburn-Cootamundra</t>
  </si>
  <si>
    <t>Cootamundra-Goulburn</t>
  </si>
  <si>
    <t>Cootamundra-Junee</t>
  </si>
  <si>
    <t>Junee-Cootamundra</t>
  </si>
  <si>
    <t>Junee-Albury</t>
  </si>
  <si>
    <t>Albury-Junee</t>
  </si>
  <si>
    <t>Albury-Tottenham</t>
  </si>
  <si>
    <t>Tottenham-Albury</t>
  </si>
  <si>
    <t>Cootamundra-Parkes</t>
  </si>
  <si>
    <t>Parkes-Cootamundra</t>
  </si>
  <si>
    <t>Parkes-Broken Hill</t>
  </si>
  <si>
    <t>Broken Hill-Parkes</t>
  </si>
  <si>
    <t>Broken Hill-Crystal Brook</t>
  </si>
  <si>
    <t>Crystal Brook-Broken Hill</t>
  </si>
  <si>
    <t>Tottenham-Dimboola</t>
  </si>
  <si>
    <t>Dimboola-Tottenham</t>
  </si>
  <si>
    <t>Dimboola-Tailem Bend</t>
  </si>
  <si>
    <t>Tailem Bend-Dimboola</t>
  </si>
  <si>
    <t>Tailem Bend-Dry Creek</t>
  </si>
  <si>
    <t>Dry Creek-Tailem Bend</t>
  </si>
  <si>
    <t>Dry Creek-Crystal Brook</t>
  </si>
  <si>
    <t>Crystal Brook-Dry Creek</t>
  </si>
  <si>
    <t>Crystal Brook-Port Augusta</t>
  </si>
  <si>
    <t>Port Augusta-Crystal Brook</t>
  </si>
  <si>
    <t>Port Augusta-Tarcoola</t>
  </si>
  <si>
    <t>Tarcoola-Port Augusta</t>
  </si>
  <si>
    <t>Tarcoola-Kalgoorlie</t>
  </si>
  <si>
    <t>Kalgoorlie-Tarcoola</t>
  </si>
  <si>
    <t>n/a</t>
  </si>
  <si>
    <t xml:space="preserve"> </t>
  </si>
  <si>
    <t>Sydney–Melbourne</t>
  </si>
  <si>
    <t>Brisbane–Melbourne</t>
  </si>
  <si>
    <t>Adelaide–Darwin</t>
  </si>
  <si>
    <t>Port Hedland</t>
  </si>
  <si>
    <t xml:space="preserve">Dampier </t>
  </si>
  <si>
    <t>Esperance</t>
  </si>
  <si>
    <t>Geraldton</t>
  </si>
  <si>
    <t>Total</t>
  </si>
  <si>
    <t>Newcastle</t>
  </si>
  <si>
    <t>Hay Point</t>
  </si>
  <si>
    <t>Gladstone</t>
  </si>
  <si>
    <t>Abbot Point</t>
  </si>
  <si>
    <t>Brisbane</t>
  </si>
  <si>
    <t>2023/24</t>
  </si>
  <si>
    <t>2022/2023</t>
  </si>
  <si>
    <t>ARTC Component</t>
  </si>
  <si>
    <t>Arc Infrastructure Component</t>
  </si>
  <si>
    <t>Kalgoorlie to West Kalgoorlie</t>
  </si>
  <si>
    <t>West Kalgoorlie to Kalgoorlie</t>
  </si>
  <si>
    <t>West Kalgoorlie to Koolyanobbing East</t>
  </si>
  <si>
    <t>Koolyanobbing East to West Kalgoorlie</t>
  </si>
  <si>
    <t>Koolyanobbing East to West Merredin</t>
  </si>
  <si>
    <t>West Merredin to Koolyanobbing East</t>
  </si>
  <si>
    <t>West Merredin to Avon Yard</t>
  </si>
  <si>
    <t>Avon Yard to West Merredin</t>
  </si>
  <si>
    <t>Avon Yard to Toodyay West</t>
  </si>
  <si>
    <t>Toodyay West to Avon Yard</t>
  </si>
  <si>
    <t>Toodyay West to Millendon Junction</t>
  </si>
  <si>
    <t>Millendon Junction to Toodyay West</t>
  </si>
  <si>
    <t>Millendon Junction to Midland</t>
  </si>
  <si>
    <t>Midland to Millendon Junction</t>
  </si>
  <si>
    <t>Midland to Woodbridge South</t>
  </si>
  <si>
    <t>Woodbridge South to Midland</t>
  </si>
  <si>
    <t>Woodbridge South to Forrestfield</t>
  </si>
  <si>
    <t>Forrestfield to Woodbridge South</t>
  </si>
  <si>
    <t xml:space="preserve">Arc Infrastructure data pre 2017-18 not reported due to a refinement of its calculation methodology </t>
  </si>
  <si>
    <t>To calculate the non-intermodal component, deduct intermodal gross tonnes from total gross tonnes.</t>
  </si>
  <si>
    <t>2004–05</t>
  </si>
  <si>
    <t>2005–06</t>
  </si>
  <si>
    <t>2006–07</t>
  </si>
  <si>
    <t>2007–08</t>
  </si>
  <si>
    <t>2008–09</t>
  </si>
  <si>
    <t>2009–10</t>
  </si>
  <si>
    <t>2010–11</t>
  </si>
  <si>
    <t>2011–12</t>
  </si>
  <si>
    <t>2012–13</t>
  </si>
  <si>
    <t>2013–14</t>
  </si>
  <si>
    <t>2014–15</t>
  </si>
  <si>
    <t>2015–16</t>
  </si>
  <si>
    <t>2016–17</t>
  </si>
  <si>
    <t>2017–18</t>
  </si>
  <si>
    <t>2018–19</t>
  </si>
  <si>
    <t>2019–20</t>
  </si>
  <si>
    <t>2020–21</t>
  </si>
  <si>
    <t>2021–22</t>
  </si>
  <si>
    <t>2022–23</t>
  </si>
  <si>
    <t>2023–24</t>
  </si>
  <si>
    <t>2024–25</t>
  </si>
  <si>
    <t>2024/25</t>
  </si>
  <si>
    <t>Intermodal Gross Tonnes (mega tonnes per annum)</t>
  </si>
  <si>
    <t>Total Gross Tonnes (mega tonnes per annum)</t>
  </si>
  <si>
    <t>Planned</t>
  </si>
  <si>
    <t>Actual</t>
  </si>
  <si>
    <t>51 053</t>
  </si>
  <si>
    <t>51 704</t>
  </si>
  <si>
    <t>53 062</t>
  </si>
  <si>
    <t>57 567</t>
  </si>
  <si>
    <t>51 988</t>
  </si>
  <si>
    <t>50 100</t>
  </si>
  <si>
    <t>55 027</t>
  </si>
  <si>
    <t>57 729</t>
  </si>
  <si>
    <t>Figure 10 – TasRail intermodal TEUs</t>
  </si>
  <si>
    <t>TEUs</t>
  </si>
  <si>
    <r>
      <t>East</t>
    </r>
    <r>
      <rPr>
        <b/>
        <sz val="11"/>
        <rFont val="Calibri"/>
        <family val="2"/>
      </rPr>
      <t>–</t>
    </r>
    <r>
      <rPr>
        <b/>
        <sz val="11"/>
        <rFont val="Calibri"/>
        <family val="2"/>
        <scheme val="minor"/>
      </rPr>
      <t>West corridor</t>
    </r>
  </si>
  <si>
    <t>North–South corridor</t>
  </si>
  <si>
    <r>
      <t xml:space="preserve">Figure 8 and Figure 9 </t>
    </r>
    <r>
      <rPr>
        <b/>
        <sz val="11"/>
        <rFont val="Calibri"/>
        <family val="2"/>
      </rPr>
      <t>–</t>
    </r>
    <r>
      <rPr>
        <b/>
        <sz val="11"/>
        <rFont val="Calibri"/>
        <family val="2"/>
        <scheme val="minor"/>
      </rPr>
      <t xml:space="preserve"> Percentage of intermodal trains exiting ARTC nework within 30 Minutes of schedule</t>
    </r>
  </si>
  <si>
    <r>
      <t xml:space="preserve">Table 2 and Table 3 </t>
    </r>
    <r>
      <rPr>
        <b/>
        <sz val="11"/>
        <color theme="1"/>
        <rFont val="Calibri"/>
        <family val="2"/>
      </rPr>
      <t>—</t>
    </r>
    <r>
      <rPr>
        <b/>
        <sz val="11"/>
        <color theme="1"/>
        <rFont val="Calibri"/>
        <family val="2"/>
        <scheme val="minor"/>
      </rPr>
      <t xml:space="preserve"> Below-rail gross tonnages by line segment</t>
    </r>
  </si>
  <si>
    <r>
      <t xml:space="preserve">Figure 9 </t>
    </r>
    <r>
      <rPr>
        <b/>
        <sz val="11"/>
        <color rgb="FF000000"/>
        <rFont val="Calibri"/>
        <family val="2"/>
      </rPr>
      <t>— ARTC Hunter Valley Coal Network Tonnages
(Million tonnes)</t>
    </r>
  </si>
  <si>
    <r>
      <t xml:space="preserve">Figure 1 </t>
    </r>
    <r>
      <rPr>
        <b/>
        <sz val="11"/>
        <color rgb="FF000000"/>
        <rFont val="Calibri"/>
        <family val="2"/>
      </rPr>
      <t xml:space="preserve">— </t>
    </r>
    <r>
      <rPr>
        <b/>
        <sz val="11"/>
        <color rgb="FF000000"/>
        <rFont val="Calibri"/>
        <family val="2"/>
        <scheme val="minor"/>
      </rPr>
      <t>Australian domestic freight by transport mode (non-bulk)
Billion tonne-kilometres</t>
    </r>
  </si>
  <si>
    <r>
      <t>Figure 2 —</t>
    </r>
    <r>
      <rPr>
        <b/>
        <sz val="11"/>
        <color rgb="FF000000"/>
        <rFont val="Calibri"/>
        <family val="2"/>
      </rPr>
      <t xml:space="preserve"> </t>
    </r>
    <r>
      <rPr>
        <b/>
        <sz val="11"/>
        <color rgb="FF000000"/>
        <rFont val="Calibri"/>
        <family val="2"/>
        <scheme val="minor"/>
      </rPr>
      <t>Australian domestic freight by transport mode (non-bulk)
Billion tonne-kilometres</t>
    </r>
  </si>
  <si>
    <r>
      <t>Figure 3 —</t>
    </r>
    <r>
      <rPr>
        <b/>
        <sz val="11"/>
        <color rgb="FF000000"/>
        <rFont val="Calibri"/>
        <family val="2"/>
      </rPr>
      <t xml:space="preserve"> </t>
    </r>
    <r>
      <rPr>
        <b/>
        <sz val="11"/>
        <color rgb="FF000000"/>
        <rFont val="Calibri"/>
        <family val="2"/>
        <scheme val="minor"/>
      </rPr>
      <t>Australian domestic freight by transport mode 
(bulk and non-bulk)
Billion tonne-kilometres</t>
    </r>
  </si>
  <si>
    <r>
      <t xml:space="preserve">Figure 14 </t>
    </r>
    <r>
      <rPr>
        <b/>
        <sz val="11"/>
        <color theme="1"/>
        <rFont val="Calibri"/>
        <family val="2"/>
      </rPr>
      <t>—</t>
    </r>
    <r>
      <rPr>
        <b/>
        <sz val="11"/>
        <color theme="1"/>
        <rFont val="Calibri"/>
        <family val="2"/>
        <scheme val="minor"/>
      </rPr>
      <t xml:space="preserve"> Average scheduled transit times, North–South and Central corridors, 2020 to 2025 (hours)</t>
    </r>
  </si>
  <si>
    <r>
      <t xml:space="preserve">Figure 15 </t>
    </r>
    <r>
      <rPr>
        <b/>
        <sz val="11"/>
        <color theme="1"/>
        <rFont val="Calibri"/>
        <family val="2"/>
      </rPr>
      <t>—</t>
    </r>
    <r>
      <rPr>
        <b/>
        <sz val="11"/>
        <color theme="1"/>
        <rFont val="Calibri"/>
        <family val="2"/>
        <scheme val="minor"/>
      </rPr>
      <t xml:space="preserve"> Average scheduled transit times, East–West corridors, 2020 to 2025 (hours)</t>
    </r>
  </si>
  <si>
    <t>Melbourne–Perth</t>
  </si>
  <si>
    <t>Sydney–Perth</t>
  </si>
  <si>
    <t>Adelaide–Perth</t>
  </si>
  <si>
    <r>
      <t>Melbourne</t>
    </r>
    <r>
      <rPr>
        <b/>
        <sz val="11"/>
        <color theme="1"/>
        <rFont val="Calibri"/>
        <family val="2"/>
      </rPr>
      <t>–</t>
    </r>
    <r>
      <rPr>
        <b/>
        <sz val="11"/>
        <color theme="1"/>
        <rFont val="Calibri"/>
        <family val="2"/>
        <scheme val="minor"/>
      </rPr>
      <t>Adelaide</t>
    </r>
  </si>
  <si>
    <r>
      <t xml:space="preserve">Figure 16 </t>
    </r>
    <r>
      <rPr>
        <b/>
        <sz val="11"/>
        <color theme="1"/>
        <rFont val="Calibri"/>
        <family val="2"/>
      </rPr>
      <t>—</t>
    </r>
    <r>
      <rPr>
        <b/>
        <sz val="11"/>
        <color theme="1"/>
        <rFont val="Calibri"/>
        <family val="2"/>
        <scheme val="minor"/>
      </rPr>
      <t xml:space="preserve"> Iron ore exports by financial year
(millions of tonnes)</t>
    </r>
  </si>
  <si>
    <r>
      <t xml:space="preserve">Figure 18 </t>
    </r>
    <r>
      <rPr>
        <b/>
        <sz val="11"/>
        <color theme="1"/>
        <rFont val="Calibri"/>
        <family val="2"/>
      </rPr>
      <t>—</t>
    </r>
    <r>
      <rPr>
        <b/>
        <sz val="11"/>
        <color theme="1"/>
        <rFont val="Calibri"/>
        <family val="2"/>
        <scheme val="minor"/>
      </rPr>
      <t xml:space="preserve"> Coal exports by port
(millions of tonnes)</t>
    </r>
  </si>
  <si>
    <t>2013-14</t>
  </si>
  <si>
    <t>2014-15</t>
  </si>
  <si>
    <t>2015-16</t>
  </si>
  <si>
    <t>2016-17</t>
  </si>
  <si>
    <t>2017-18</t>
  </si>
  <si>
    <t>2018-19</t>
  </si>
  <si>
    <t>2012-13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</si>
</sst>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3" formatCode="_-* #,##0.00_-;\-* #,##0.00_-;_-* &quot;-&quot;??_-;_-@_-"/>
    <numFmt numFmtId="164" formatCode="[$-409]mmm\-yy;@"/>
    <numFmt numFmtId="165" formatCode="0.0"/>
    <numFmt numFmtId="166" formatCode="0.0%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</font>
    <font>
      <b/>
      <sz val="11"/>
      <name val="Calibri"/>
      <family val="2"/>
      <scheme val="minor"/>
    </font>
    <font>
      <sz val="10"/>
      <color theme="1"/>
      <name val="Arial Narrow"/>
      <family val="2"/>
    </font>
    <font>
      <b/>
      <sz val="10"/>
      <color rgb="FFFA7D00"/>
      <name val="Arial Narrow"/>
      <family val="2"/>
    </font>
    <font>
      <sz val="10"/>
      <color rgb="FF000000"/>
      <name val="Arial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i/>
      <sz val="11"/>
      <color theme="3" tint="0.3999755851924192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i/>
      <sz val="11"/>
      <color rgb="FF000000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1"/>
      <color theme="1"/>
      <name val="Calibri"/>
      <family val="2"/>
    </font>
    <font>
      <b/>
      <sz val="11"/>
      <name val="Calibri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6" fillId="0" borderId="0"/>
    <xf numFmtId="0" fontId="7" fillId="0" borderId="0" applyNumberFormat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157">
    <xf numFmtId="0" fontId="0" fillId="0" borderId="0" xfId="0"/>
    <xf numFmtId="0" fontId="0" fillId="0" borderId="0" xfId="0" applyAlignment="1">
      <alignment horizontal="left"/>
    </xf>
    <xf numFmtId="10" fontId="0" fillId="0" borderId="0" xfId="2" applyNumberFormat="1" applyFont="1" applyBorder="1" applyAlignment="1">
      <alignment horizontal="right"/>
    </xf>
    <xf numFmtId="10" fontId="0" fillId="0" borderId="0" xfId="2" applyNumberFormat="1" applyFont="1" applyFill="1" applyBorder="1" applyAlignment="1">
      <alignment horizontal="right"/>
    </xf>
    <xf numFmtId="0" fontId="5" fillId="0" borderId="1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164" fontId="0" fillId="0" borderId="4" xfId="1" applyNumberFormat="1" applyFont="1" applyBorder="1" applyAlignment="1">
      <alignment horizontal="left"/>
    </xf>
    <xf numFmtId="10" fontId="0" fillId="0" borderId="5" xfId="2" applyNumberFormat="1" applyFont="1" applyBorder="1" applyAlignment="1">
      <alignment horizontal="right"/>
    </xf>
    <xf numFmtId="164" fontId="0" fillId="0" borderId="4" xfId="1" applyNumberFormat="1" applyFont="1" applyFill="1" applyBorder="1" applyAlignment="1">
      <alignment horizontal="left"/>
    </xf>
    <xf numFmtId="10" fontId="0" fillId="0" borderId="5" xfId="2" applyNumberFormat="1" applyFont="1" applyFill="1" applyBorder="1" applyAlignment="1">
      <alignment horizontal="right"/>
    </xf>
    <xf numFmtId="0" fontId="2" fillId="0" borderId="1" xfId="0" applyFont="1" applyBorder="1" applyAlignment="1">
      <alignment horizontal="left"/>
    </xf>
    <xf numFmtId="10" fontId="0" fillId="0" borderId="5" xfId="0" applyNumberFormat="1" applyBorder="1" applyAlignment="1">
      <alignment horizontal="right"/>
    </xf>
    <xf numFmtId="164" fontId="4" fillId="0" borderId="4" xfId="1" applyNumberFormat="1" applyFont="1" applyFill="1" applyBorder="1" applyAlignment="1">
      <alignment horizontal="left" vertical="center"/>
    </xf>
    <xf numFmtId="164" fontId="4" fillId="0" borderId="6" xfId="1" applyNumberFormat="1" applyFont="1" applyFill="1" applyBorder="1" applyAlignment="1">
      <alignment horizontal="left" vertical="center"/>
    </xf>
    <xf numFmtId="0" fontId="3" fillId="0" borderId="4" xfId="0" applyFont="1" applyBorder="1" applyAlignment="1">
      <alignment horizontal="left"/>
    </xf>
    <xf numFmtId="0" fontId="8" fillId="0" borderId="5" xfId="0" applyFont="1" applyBorder="1"/>
    <xf numFmtId="0" fontId="0" fillId="0" borderId="7" xfId="0" applyBorder="1"/>
    <xf numFmtId="0" fontId="0" fillId="0" borderId="4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right"/>
    </xf>
    <xf numFmtId="0" fontId="2" fillId="0" borderId="4" xfId="0" applyFont="1" applyBorder="1"/>
    <xf numFmtId="0" fontId="2" fillId="0" borderId="6" xfId="0" applyFont="1" applyBorder="1"/>
    <xf numFmtId="0" fontId="0" fillId="0" borderId="5" xfId="0" applyBorder="1"/>
    <xf numFmtId="0" fontId="2" fillId="0" borderId="0" xfId="0" applyFont="1"/>
    <xf numFmtId="49" fontId="3" fillId="0" borderId="4" xfId="3" applyNumberFormat="1" applyBorder="1" applyAlignment="1">
      <alignment horizontal="left"/>
    </xf>
    <xf numFmtId="165" fontId="8" fillId="0" borderId="5" xfId="0" applyNumberFormat="1" applyFont="1" applyBorder="1"/>
    <xf numFmtId="165" fontId="3" fillId="0" borderId="5" xfId="0" applyNumberFormat="1" applyFont="1" applyBorder="1"/>
    <xf numFmtId="165" fontId="3" fillId="0" borderId="7" xfId="0" applyNumberFormat="1" applyFont="1" applyBorder="1" applyAlignment="1">
      <alignment horizontal="right"/>
    </xf>
    <xf numFmtId="2" fontId="0" fillId="0" borderId="0" xfId="0" applyNumberFormat="1"/>
    <xf numFmtId="2" fontId="0" fillId="0" borderId="5" xfId="0" applyNumberFormat="1" applyBorder="1"/>
    <xf numFmtId="2" fontId="0" fillId="0" borderId="8" xfId="0" applyNumberFormat="1" applyBorder="1"/>
    <xf numFmtId="2" fontId="9" fillId="0" borderId="0" xfId="0" applyNumberFormat="1" applyFont="1"/>
    <xf numFmtId="2" fontId="0" fillId="0" borderId="7" xfId="0" applyNumberFormat="1" applyBorder="1"/>
    <xf numFmtId="2" fontId="9" fillId="0" borderId="7" xfId="0" applyNumberFormat="1" applyFont="1" applyBorder="1"/>
    <xf numFmtId="0" fontId="10" fillId="0" borderId="0" xfId="0" applyFont="1" applyAlignment="1">
      <alignment horizontal="right" vertical="center"/>
    </xf>
    <xf numFmtId="0" fontId="10" fillId="0" borderId="5" xfId="0" applyFont="1" applyBorder="1" applyAlignment="1">
      <alignment horizontal="right" vertical="center"/>
    </xf>
    <xf numFmtId="0" fontId="10" fillId="0" borderId="7" xfId="0" applyFont="1" applyBorder="1" applyAlignment="1">
      <alignment horizontal="right" vertical="center"/>
    </xf>
    <xf numFmtId="0" fontId="10" fillId="0" borderId="8" xfId="0" applyFont="1" applyBorder="1" applyAlignment="1">
      <alignment horizontal="right" vertical="center"/>
    </xf>
    <xf numFmtId="10" fontId="11" fillId="0" borderId="0" xfId="0" applyNumberFormat="1" applyFont="1"/>
    <xf numFmtId="0" fontId="12" fillId="0" borderId="0" xfId="0" applyFont="1" applyAlignment="1">
      <alignment horizontal="center"/>
    </xf>
    <xf numFmtId="10" fontId="0" fillId="0" borderId="5" xfId="0" applyNumberFormat="1" applyBorder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8" fillId="0" borderId="0" xfId="0" applyFont="1" applyAlignment="1">
      <alignment wrapText="1"/>
    </xf>
    <xf numFmtId="165" fontId="3" fillId="0" borderId="0" xfId="0" applyNumberFormat="1" applyFont="1" applyAlignment="1">
      <alignment horizontal="right"/>
    </xf>
    <xf numFmtId="165" fontId="8" fillId="0" borderId="0" xfId="0" applyNumberFormat="1" applyFont="1" applyAlignment="1">
      <alignment wrapText="1"/>
    </xf>
    <xf numFmtId="165" fontId="3" fillId="0" borderId="0" xfId="0" applyNumberFormat="1" applyFont="1"/>
    <xf numFmtId="49" fontId="3" fillId="0" borderId="0" xfId="0" applyNumberFormat="1" applyFont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49" fontId="3" fillId="0" borderId="6" xfId="3" applyNumberFormat="1" applyBorder="1" applyAlignment="1">
      <alignment horizontal="left"/>
    </xf>
    <xf numFmtId="165" fontId="8" fillId="0" borderId="7" xfId="0" applyNumberFormat="1" applyFont="1" applyBorder="1" applyAlignment="1">
      <alignment wrapText="1"/>
    </xf>
    <xf numFmtId="165" fontId="3" fillId="0" borderId="8" xfId="0" applyNumberFormat="1" applyFont="1" applyBorder="1"/>
    <xf numFmtId="0" fontId="0" fillId="0" borderId="5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0" xfId="0" applyAlignment="1">
      <alignment horizontal="right"/>
    </xf>
    <xf numFmtId="0" fontId="0" fillId="0" borderId="6" xfId="0" applyBorder="1" applyAlignment="1">
      <alignment horizontal="right"/>
    </xf>
    <xf numFmtId="0" fontId="0" fillId="0" borderId="7" xfId="0" applyBorder="1" applyAlignment="1">
      <alignment horizontal="right"/>
    </xf>
    <xf numFmtId="0" fontId="2" fillId="0" borderId="4" xfId="0" applyFont="1" applyBorder="1" applyAlignment="1">
      <alignment horizontal="right"/>
    </xf>
    <xf numFmtId="0" fontId="0" fillId="0" borderId="5" xfId="0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0" xfId="0" applyAlignment="1">
      <alignment horizontal="center"/>
    </xf>
    <xf numFmtId="0" fontId="16" fillId="0" borderId="0" xfId="0" applyFont="1" applyAlignment="1">
      <alignment horizontal="right"/>
    </xf>
    <xf numFmtId="2" fontId="0" fillId="0" borderId="2" xfId="0" applyNumberFormat="1" applyBorder="1"/>
    <xf numFmtId="2" fontId="0" fillId="0" borderId="1" xfId="0" applyNumberFormat="1" applyBorder="1"/>
    <xf numFmtId="2" fontId="0" fillId="0" borderId="4" xfId="0" applyNumberFormat="1" applyBorder="1"/>
    <xf numFmtId="2" fontId="0" fillId="2" borderId="7" xfId="0" applyNumberFormat="1" applyFill="1" applyBorder="1"/>
    <xf numFmtId="2" fontId="2" fillId="2" borderId="7" xfId="0" applyNumberFormat="1" applyFont="1" applyFill="1" applyBorder="1"/>
    <xf numFmtId="2" fontId="2" fillId="3" borderId="7" xfId="0" applyNumberFormat="1" applyFont="1" applyFill="1" applyBorder="1"/>
    <xf numFmtId="2" fontId="2" fillId="2" borderId="6" xfId="0" applyNumberFormat="1" applyFont="1" applyFill="1" applyBorder="1"/>
    <xf numFmtId="2" fontId="2" fillId="0" borderId="0" xfId="0" applyNumberFormat="1" applyFont="1"/>
    <xf numFmtId="0" fontId="15" fillId="0" borderId="0" xfId="0" applyFont="1" applyAlignment="1">
      <alignment horizontal="right"/>
    </xf>
    <xf numFmtId="0" fontId="15" fillId="0" borderId="9" xfId="0" applyFont="1" applyBorder="1" applyAlignment="1">
      <alignment horizontal="right"/>
    </xf>
    <xf numFmtId="0" fontId="16" fillId="0" borderId="9" xfId="0" applyFont="1" applyBorder="1" applyAlignment="1">
      <alignment horizontal="right"/>
    </xf>
    <xf numFmtId="166" fontId="0" fillId="0" borderId="0" xfId="2" applyNumberFormat="1" applyFont="1" applyBorder="1" applyAlignment="1">
      <alignment horizontal="right"/>
    </xf>
    <xf numFmtId="2" fontId="0" fillId="0" borderId="4" xfId="0" applyNumberFormat="1" applyBorder="1" applyAlignment="1">
      <alignment horizontal="center"/>
    </xf>
    <xf numFmtId="2" fontId="0" fillId="0" borderId="0" xfId="0" applyNumberFormat="1" applyAlignment="1">
      <alignment horizontal="center"/>
    </xf>
    <xf numFmtId="0" fontId="5" fillId="2" borderId="6" xfId="0" applyFont="1" applyFill="1" applyBorder="1" applyAlignment="1">
      <alignment horizontal="left"/>
    </xf>
    <xf numFmtId="2" fontId="2" fillId="3" borderId="7" xfId="0" applyNumberFormat="1" applyFont="1" applyFill="1" applyBorder="1" applyAlignment="1">
      <alignment horizontal="center"/>
    </xf>
    <xf numFmtId="2" fontId="5" fillId="3" borderId="7" xfId="0" applyNumberFormat="1" applyFont="1" applyFill="1" applyBorder="1"/>
    <xf numFmtId="0" fontId="12" fillId="0" borderId="0" xfId="0" applyFont="1" applyAlignment="1">
      <alignment horizontal="right" vertical="center"/>
    </xf>
    <xf numFmtId="0" fontId="15" fillId="0" borderId="2" xfId="0" applyFont="1" applyBorder="1" applyAlignment="1">
      <alignment horizontal="right"/>
    </xf>
    <xf numFmtId="0" fontId="15" fillId="0" borderId="2" xfId="0" applyFont="1" applyBorder="1" applyAlignment="1">
      <alignment horizontal="center"/>
    </xf>
    <xf numFmtId="0" fontId="15" fillId="0" borderId="3" xfId="0" applyFont="1" applyBorder="1" applyAlignment="1">
      <alignment horizontal="right"/>
    </xf>
    <xf numFmtId="2" fontId="0" fillId="0" borderId="3" xfId="0" applyNumberFormat="1" applyBorder="1"/>
    <xf numFmtId="2" fontId="2" fillId="2" borderId="8" xfId="0" applyNumberFormat="1" applyFont="1" applyFill="1" applyBorder="1"/>
    <xf numFmtId="2" fontId="2" fillId="3" borderId="8" xfId="0" applyNumberFormat="1" applyFont="1" applyFill="1" applyBorder="1"/>
    <xf numFmtId="0" fontId="12" fillId="3" borderId="7" xfId="0" applyFont="1" applyFill="1" applyBorder="1" applyAlignment="1">
      <alignment horizontal="right" vertical="center"/>
    </xf>
    <xf numFmtId="0" fontId="12" fillId="4" borderId="7" xfId="0" applyFont="1" applyFill="1" applyBorder="1" applyAlignment="1">
      <alignment horizontal="right" vertical="center"/>
    </xf>
    <xf numFmtId="0" fontId="10" fillId="0" borderId="0" xfId="0" applyFont="1" applyAlignment="1">
      <alignment vertical="center"/>
    </xf>
    <xf numFmtId="0" fontId="10" fillId="2" borderId="0" xfId="0" applyFont="1" applyFill="1" applyAlignment="1">
      <alignment vertical="center"/>
    </xf>
    <xf numFmtId="0" fontId="10" fillId="0" borderId="2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2" xfId="0" applyFont="1" applyBorder="1" applyAlignment="1">
      <alignment horizontal="right" vertical="center"/>
    </xf>
    <xf numFmtId="0" fontId="10" fillId="0" borderId="3" xfId="0" applyFont="1" applyBorder="1" applyAlignment="1">
      <alignment horizontal="right" vertical="center"/>
    </xf>
    <xf numFmtId="0" fontId="10" fillId="0" borderId="4" xfId="0" applyFont="1" applyBorder="1" applyAlignment="1">
      <alignment vertical="center"/>
    </xf>
    <xf numFmtId="0" fontId="12" fillId="2" borderId="4" xfId="0" applyFont="1" applyFill="1" applyBorder="1" applyAlignment="1">
      <alignment vertical="center"/>
    </xf>
    <xf numFmtId="0" fontId="12" fillId="3" borderId="8" xfId="0" applyFont="1" applyFill="1" applyBorder="1" applyAlignment="1">
      <alignment horizontal="right" vertical="center"/>
    </xf>
    <xf numFmtId="0" fontId="12" fillId="2" borderId="6" xfId="0" applyFont="1" applyFill="1" applyBorder="1" applyAlignment="1">
      <alignment vertical="center"/>
    </xf>
    <xf numFmtId="0" fontId="10" fillId="2" borderId="7" xfId="0" applyFont="1" applyFill="1" applyBorder="1" applyAlignment="1">
      <alignment vertical="center"/>
    </xf>
    <xf numFmtId="2" fontId="2" fillId="0" borderId="0" xfId="0" applyNumberFormat="1" applyFont="1" applyAlignment="1">
      <alignment horizontal="center"/>
    </xf>
    <xf numFmtId="2" fontId="2" fillId="3" borderId="6" xfId="0" applyNumberFormat="1" applyFont="1" applyFill="1" applyBorder="1" applyAlignment="1">
      <alignment horizontal="center"/>
    </xf>
    <xf numFmtId="0" fontId="9" fillId="0" borderId="1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0" fontId="12" fillId="0" borderId="7" xfId="0" applyFont="1" applyBorder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17" fontId="0" fillId="0" borderId="0" xfId="0" applyNumberFormat="1"/>
    <xf numFmtId="0" fontId="13" fillId="0" borderId="0" xfId="0" applyFont="1"/>
    <xf numFmtId="0" fontId="10" fillId="0" borderId="4" xfId="0" applyFont="1" applyBorder="1" applyAlignment="1">
      <alignment horizontal="right" vertical="center"/>
    </xf>
    <xf numFmtId="0" fontId="10" fillId="0" borderId="6" xfId="0" applyFont="1" applyBorder="1" applyAlignment="1">
      <alignment horizontal="right" vertical="center"/>
    </xf>
    <xf numFmtId="0" fontId="12" fillId="0" borderId="4" xfId="0" applyFont="1" applyBorder="1" applyAlignment="1">
      <alignment horizontal="right"/>
    </xf>
    <xf numFmtId="0" fontId="12" fillId="0" borderId="5" xfId="0" applyFont="1" applyBorder="1" applyAlignment="1">
      <alignment horizontal="right" vertical="center"/>
    </xf>
    <xf numFmtId="0" fontId="0" fillId="0" borderId="6" xfId="0" applyBorder="1"/>
    <xf numFmtId="10" fontId="0" fillId="0" borderId="0" xfId="0" applyNumberFormat="1" applyAlignment="1">
      <alignment horizontal="right"/>
    </xf>
    <xf numFmtId="10" fontId="0" fillId="0" borderId="0" xfId="0" applyNumberFormat="1"/>
    <xf numFmtId="9" fontId="0" fillId="0" borderId="0" xfId="0" applyNumberFormat="1"/>
    <xf numFmtId="10" fontId="10" fillId="0" borderId="0" xfId="0" applyNumberFormat="1" applyFont="1" applyAlignment="1">
      <alignment horizontal="right" vertical="center"/>
    </xf>
    <xf numFmtId="10" fontId="10" fillId="0" borderId="7" xfId="0" applyNumberFormat="1" applyFont="1" applyBorder="1" applyAlignment="1">
      <alignment horizontal="right" vertical="center"/>
    </xf>
    <xf numFmtId="10" fontId="0" fillId="0" borderId="8" xfId="0" applyNumberFormat="1" applyBorder="1" applyAlignment="1">
      <alignment horizontal="right"/>
    </xf>
    <xf numFmtId="0" fontId="2" fillId="0" borderId="5" xfId="0" applyFont="1" applyBorder="1"/>
    <xf numFmtId="0" fontId="2" fillId="0" borderId="7" xfId="0" applyFont="1" applyBorder="1"/>
    <xf numFmtId="0" fontId="2" fillId="0" borderId="8" xfId="0" applyFont="1" applyBorder="1"/>
    <xf numFmtId="2" fontId="2" fillId="0" borderId="5" xfId="0" applyNumberFormat="1" applyFont="1" applyBorder="1" applyAlignment="1">
      <alignment horizontal="right"/>
    </xf>
    <xf numFmtId="0" fontId="12" fillId="0" borderId="1" xfId="0" applyFont="1" applyBorder="1" applyAlignment="1">
      <alignment horizontal="center" wrapText="1"/>
    </xf>
    <xf numFmtId="0" fontId="12" fillId="0" borderId="2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0" xfId="0" applyNumberFormat="1" applyAlignment="1">
      <alignment horizontal="center"/>
    </xf>
    <xf numFmtId="2" fontId="2" fillId="2" borderId="6" xfId="0" applyNumberFormat="1" applyFont="1" applyFill="1" applyBorder="1" applyAlignment="1">
      <alignment horizontal="center"/>
    </xf>
    <xf numFmtId="2" fontId="2" fillId="2" borderId="7" xfId="0" applyNumberFormat="1" applyFont="1" applyFill="1" applyBorder="1" applyAlignment="1">
      <alignment horizontal="center"/>
    </xf>
    <xf numFmtId="2" fontId="2" fillId="3" borderId="7" xfId="0" applyNumberFormat="1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5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Border="1"/>
    <xf numFmtId="0" fontId="2" fillId="0" borderId="0" xfId="0" applyFont="1" applyBorder="1"/>
    <xf numFmtId="0" fontId="2" fillId="0" borderId="0" xfId="0" applyFont="1" applyBorder="1" applyAlignment="1">
      <alignment horizontal="right"/>
    </xf>
    <xf numFmtId="2" fontId="0" fillId="0" borderId="0" xfId="0" applyNumberFormat="1" applyBorder="1"/>
    <xf numFmtId="2" fontId="9" fillId="0" borderId="0" xfId="0" applyNumberFormat="1" applyFont="1" applyBorder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2" fontId="2" fillId="0" borderId="7" xfId="0" applyNumberFormat="1" applyFont="1" applyBorder="1"/>
    <xf numFmtId="2" fontId="2" fillId="0" borderId="8" xfId="0" applyNumberFormat="1" applyFont="1" applyBorder="1"/>
    <xf numFmtId="0" fontId="0" fillId="0" borderId="0" xfId="0" applyFont="1" applyBorder="1"/>
    <xf numFmtId="2" fontId="2" fillId="0" borderId="0" xfId="0" applyNumberFormat="1" applyFont="1" applyBorder="1" applyAlignment="1">
      <alignment horizontal="right"/>
    </xf>
  </cellXfs>
  <cellStyles count="8">
    <cellStyle name="Calculation 2" xfId="5" xr:uid="{00000000-0005-0000-0000-000030000000}"/>
    <cellStyle name="Comma" xfId="1" builtinId="3"/>
    <cellStyle name="Comma 2" xfId="7" xr:uid="{F918A2DC-F0A2-4F6C-856D-46A27F15AC9F}"/>
    <cellStyle name="Normal" xfId="0" builtinId="0"/>
    <cellStyle name="Normal 2" xfId="3" xr:uid="{02A9561E-5273-47C1-9EC4-7C7CD19F919C}"/>
    <cellStyle name="Normal 2 2" xfId="6" xr:uid="{00000000-0005-0000-0000-000002000000}"/>
    <cellStyle name="Normal 3" xfId="4" xr:uid="{00000000-0005-0000-0000-000031000000}"/>
    <cellStyle name="Percent" xfId="2" builtinId="5"/>
  </cellStyles>
  <dxfs count="2">
    <dxf>
      <fill>
        <patternFill>
          <bgColor theme="0" tint="-4.9989318521683403E-2"/>
        </patternFill>
      </fill>
    </dxf>
    <dxf>
      <font>
        <b/>
        <i val="0"/>
      </font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</dxf>
  </dxfs>
  <tableStyles count="1" defaultTableStyle="TableStyleMedium2" defaultPivotStyle="PivotStyleLight16">
    <tableStyle name="ML Default" pivot="0" count="2" xr9:uid="{00000000-0011-0000-FFFF-FFFF00000000}">
      <tableStyleElement type="headerRow" dxfId="1"/>
      <tableStyleElement type="first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77613-02DB-4151-A80E-3D4D17D33BD7}">
  <sheetPr>
    <tabColor rgb="FF92D050"/>
  </sheetPr>
  <dimension ref="B2:F72"/>
  <sheetViews>
    <sheetView topLeftCell="A24" workbookViewId="0">
      <selection activeCell="E70" sqref="E70"/>
    </sheetView>
  </sheetViews>
  <sheetFormatPr defaultColWidth="8.7109375" defaultRowHeight="15" x14ac:dyDescent="0.25"/>
  <cols>
    <col min="1" max="4" width="8.7109375" style="1"/>
    <col min="5" max="5" width="18.5703125" style="1" customWidth="1"/>
    <col min="6" max="6" width="13.5703125" style="1" customWidth="1"/>
    <col min="7" max="16384" width="8.7109375" style="1"/>
  </cols>
  <sheetData>
    <row r="2" spans="2:6" ht="41.25" customHeight="1" x14ac:dyDescent="0.25">
      <c r="B2" s="126" t="s">
        <v>148</v>
      </c>
      <c r="C2" s="127"/>
      <c r="D2" s="127"/>
      <c r="E2" s="127"/>
      <c r="F2" s="128"/>
    </row>
    <row r="3" spans="2:6" ht="42.6" customHeight="1" x14ac:dyDescent="0.25">
      <c r="B3" s="49" t="s">
        <v>4</v>
      </c>
      <c r="C3" s="42" t="s">
        <v>0</v>
      </c>
      <c r="D3" s="42" t="s">
        <v>1</v>
      </c>
      <c r="E3" s="42" t="s">
        <v>2</v>
      </c>
      <c r="F3" s="50" t="s">
        <v>3</v>
      </c>
    </row>
    <row r="4" spans="2:6" x14ac:dyDescent="0.25">
      <c r="B4" s="15" t="s">
        <v>107</v>
      </c>
      <c r="C4" s="43">
        <v>107.1</v>
      </c>
      <c r="D4" s="43">
        <v>29</v>
      </c>
      <c r="E4" s="44">
        <v>7.4</v>
      </c>
      <c r="F4" s="16">
        <v>0.4</v>
      </c>
    </row>
    <row r="5" spans="2:6" x14ac:dyDescent="0.25">
      <c r="B5" s="15" t="s">
        <v>108</v>
      </c>
      <c r="C5" s="43">
        <v>110.6</v>
      </c>
      <c r="D5" s="43">
        <v>32.4</v>
      </c>
      <c r="E5" s="44">
        <v>6.8</v>
      </c>
      <c r="F5" s="16">
        <v>0.4</v>
      </c>
    </row>
    <row r="6" spans="2:6" x14ac:dyDescent="0.25">
      <c r="B6" s="25" t="s">
        <v>109</v>
      </c>
      <c r="C6" s="45">
        <v>115.4</v>
      </c>
      <c r="D6" s="45">
        <v>26.3</v>
      </c>
      <c r="E6" s="46">
        <v>8</v>
      </c>
      <c r="F6" s="26">
        <v>0.4</v>
      </c>
    </row>
    <row r="7" spans="2:6" x14ac:dyDescent="0.25">
      <c r="B7" s="25" t="s">
        <v>110</v>
      </c>
      <c r="C7" s="45">
        <v>119.8</v>
      </c>
      <c r="D7" s="45">
        <v>31.3</v>
      </c>
      <c r="E7" s="46">
        <v>9.6</v>
      </c>
      <c r="F7" s="26">
        <v>0.4</v>
      </c>
    </row>
    <row r="8" spans="2:6" x14ac:dyDescent="0.25">
      <c r="B8" s="25" t="s">
        <v>111</v>
      </c>
      <c r="C8" s="45">
        <v>119.3</v>
      </c>
      <c r="D8" s="45">
        <v>29.6</v>
      </c>
      <c r="E8" s="46">
        <v>9.3000000000000007</v>
      </c>
      <c r="F8" s="26">
        <v>0.3</v>
      </c>
    </row>
    <row r="9" spans="2:6" x14ac:dyDescent="0.25">
      <c r="B9" s="25" t="s">
        <v>112</v>
      </c>
      <c r="C9" s="45">
        <v>117.5</v>
      </c>
      <c r="D9" s="45">
        <v>28.1</v>
      </c>
      <c r="E9" s="46">
        <v>9.8000000000000007</v>
      </c>
      <c r="F9" s="26">
        <v>0.3</v>
      </c>
    </row>
    <row r="10" spans="2:6" x14ac:dyDescent="0.25">
      <c r="B10" s="25" t="s">
        <v>113</v>
      </c>
      <c r="C10" s="45">
        <v>123.4</v>
      </c>
      <c r="D10" s="45">
        <v>28</v>
      </c>
      <c r="E10" s="46">
        <v>10.5</v>
      </c>
      <c r="F10" s="27">
        <v>0.3</v>
      </c>
    </row>
    <row r="11" spans="2:6" x14ac:dyDescent="0.25">
      <c r="B11" s="25" t="s">
        <v>114</v>
      </c>
      <c r="C11" s="45">
        <v>127.8</v>
      </c>
      <c r="D11" s="45">
        <v>30.7</v>
      </c>
      <c r="E11" s="46">
        <v>7.8</v>
      </c>
      <c r="F11" s="27">
        <v>0.3</v>
      </c>
    </row>
    <row r="12" spans="2:6" x14ac:dyDescent="0.25">
      <c r="B12" s="25" t="s">
        <v>115</v>
      </c>
      <c r="C12" s="45">
        <v>126.9</v>
      </c>
      <c r="D12" s="45">
        <v>30.8</v>
      </c>
      <c r="E12" s="46">
        <v>7.8</v>
      </c>
      <c r="F12" s="27">
        <v>0.3</v>
      </c>
    </row>
    <row r="13" spans="2:6" x14ac:dyDescent="0.25">
      <c r="B13" s="25" t="s">
        <v>116</v>
      </c>
      <c r="C13" s="45">
        <v>127.1</v>
      </c>
      <c r="D13" s="45">
        <v>30.1</v>
      </c>
      <c r="E13" s="46">
        <v>7.6</v>
      </c>
      <c r="F13" s="27">
        <v>0.3</v>
      </c>
    </row>
    <row r="14" spans="2:6" x14ac:dyDescent="0.25">
      <c r="B14" s="25" t="s">
        <v>117</v>
      </c>
      <c r="C14" s="45">
        <v>127.8</v>
      </c>
      <c r="D14" s="45">
        <v>32.200000000000003</v>
      </c>
      <c r="E14" s="46">
        <v>6.8</v>
      </c>
      <c r="F14" s="27">
        <v>0.3</v>
      </c>
    </row>
    <row r="15" spans="2:6" x14ac:dyDescent="0.25">
      <c r="B15" s="25" t="s">
        <v>118</v>
      </c>
      <c r="C15" s="45">
        <v>129.30000000000001</v>
      </c>
      <c r="D15" s="45">
        <v>31.1</v>
      </c>
      <c r="E15" s="46">
        <v>7.2</v>
      </c>
      <c r="F15" s="27">
        <v>0.3</v>
      </c>
    </row>
    <row r="16" spans="2:6" x14ac:dyDescent="0.25">
      <c r="B16" s="25" t="s">
        <v>119</v>
      </c>
      <c r="C16" s="45">
        <v>131.6</v>
      </c>
      <c r="D16" s="45">
        <v>31.7</v>
      </c>
      <c r="E16" s="46">
        <v>7.5</v>
      </c>
      <c r="F16" s="27">
        <v>0.3</v>
      </c>
    </row>
    <row r="17" spans="2:6" x14ac:dyDescent="0.25">
      <c r="B17" s="25" t="s">
        <v>120</v>
      </c>
      <c r="C17" s="45">
        <v>135.19999999999999</v>
      </c>
      <c r="D17" s="45">
        <v>31.9</v>
      </c>
      <c r="E17" s="46">
        <v>8.5</v>
      </c>
      <c r="F17" s="27">
        <v>0.3</v>
      </c>
    </row>
    <row r="18" spans="2:6" x14ac:dyDescent="0.25">
      <c r="B18" s="25" t="s">
        <v>121</v>
      </c>
      <c r="C18" s="45">
        <v>139.19999999999999</v>
      </c>
      <c r="D18" s="45">
        <v>31.2</v>
      </c>
      <c r="E18" s="46">
        <v>8.3000000000000007</v>
      </c>
      <c r="F18" s="27">
        <v>0.3</v>
      </c>
    </row>
    <row r="19" spans="2:6" x14ac:dyDescent="0.25">
      <c r="B19" s="25" t="s">
        <v>122</v>
      </c>
      <c r="C19" s="45">
        <v>140.69999999999999</v>
      </c>
      <c r="D19" s="45">
        <v>31.6</v>
      </c>
      <c r="E19" s="46">
        <v>8.5</v>
      </c>
      <c r="F19" s="27">
        <v>0.3</v>
      </c>
    </row>
    <row r="20" spans="2:6" x14ac:dyDescent="0.25">
      <c r="B20" s="25" t="s">
        <v>123</v>
      </c>
      <c r="C20" s="45">
        <v>145.19999999999999</v>
      </c>
      <c r="D20" s="45">
        <v>32.799999999999997</v>
      </c>
      <c r="E20" s="46">
        <v>8.5</v>
      </c>
      <c r="F20" s="27">
        <v>0.3</v>
      </c>
    </row>
    <row r="21" spans="2:6" x14ac:dyDescent="0.25">
      <c r="B21" s="25" t="s">
        <v>124</v>
      </c>
      <c r="C21" s="45">
        <v>148.1</v>
      </c>
      <c r="D21" s="45">
        <v>31.8</v>
      </c>
      <c r="E21" s="46">
        <v>8.1999999999999993</v>
      </c>
      <c r="F21" s="27">
        <v>0.3</v>
      </c>
    </row>
    <row r="22" spans="2:6" x14ac:dyDescent="0.25">
      <c r="B22" s="25" t="s">
        <v>125</v>
      </c>
      <c r="C22" s="45">
        <v>152.6</v>
      </c>
      <c r="D22" s="45">
        <v>29.5</v>
      </c>
      <c r="E22" s="46">
        <v>9.1</v>
      </c>
      <c r="F22" s="27">
        <v>0.2</v>
      </c>
    </row>
    <row r="23" spans="2:6" x14ac:dyDescent="0.25">
      <c r="B23" s="25" t="s">
        <v>126</v>
      </c>
      <c r="C23" s="45">
        <v>157.1</v>
      </c>
      <c r="D23" s="45">
        <v>29.6</v>
      </c>
      <c r="E23" s="46">
        <v>8.1999999999999993</v>
      </c>
      <c r="F23" s="27">
        <v>0.2</v>
      </c>
    </row>
    <row r="24" spans="2:6" x14ac:dyDescent="0.25">
      <c r="B24" s="51" t="s">
        <v>127</v>
      </c>
      <c r="C24" s="28">
        <v>159.6</v>
      </c>
      <c r="D24" s="28">
        <v>32</v>
      </c>
      <c r="E24" s="52">
        <v>8.1999999999999993</v>
      </c>
      <c r="F24" s="53">
        <v>0.2</v>
      </c>
    </row>
    <row r="25" spans="2:6" x14ac:dyDescent="0.25">
      <c r="B25" s="48"/>
      <c r="C25" s="45"/>
      <c r="D25" s="45"/>
      <c r="E25" s="46"/>
      <c r="F25" s="47"/>
    </row>
    <row r="26" spans="2:6" ht="42.75" customHeight="1" x14ac:dyDescent="0.25">
      <c r="B26" s="126" t="s">
        <v>149</v>
      </c>
      <c r="C26" s="127"/>
      <c r="D26" s="127"/>
      <c r="E26" s="127"/>
      <c r="F26" s="128"/>
    </row>
    <row r="27" spans="2:6" x14ac:dyDescent="0.25">
      <c r="B27" s="60" t="s">
        <v>4</v>
      </c>
      <c r="C27" s="19" t="s">
        <v>0</v>
      </c>
      <c r="D27" s="19" t="s">
        <v>1</v>
      </c>
      <c r="E27" s="19" t="s">
        <v>2</v>
      </c>
      <c r="F27" s="54"/>
    </row>
    <row r="28" spans="2:6" x14ac:dyDescent="0.25">
      <c r="B28" s="56" t="s">
        <v>107</v>
      </c>
      <c r="C28" s="57">
        <v>55.2</v>
      </c>
      <c r="D28" s="57">
        <v>155</v>
      </c>
      <c r="E28" s="57">
        <v>106.7</v>
      </c>
      <c r="F28" s="54"/>
    </row>
    <row r="29" spans="2:6" x14ac:dyDescent="0.25">
      <c r="B29" s="56" t="s">
        <v>108</v>
      </c>
      <c r="C29" s="57">
        <v>57.5</v>
      </c>
      <c r="D29" s="57">
        <v>157</v>
      </c>
      <c r="E29" s="57">
        <v>115.4</v>
      </c>
      <c r="F29" s="54"/>
    </row>
    <row r="30" spans="2:6" x14ac:dyDescent="0.25">
      <c r="B30" s="56" t="s">
        <v>109</v>
      </c>
      <c r="C30" s="57">
        <v>60.6</v>
      </c>
      <c r="D30" s="57">
        <v>172.7</v>
      </c>
      <c r="E30" s="57">
        <v>119.5</v>
      </c>
      <c r="F30" s="54"/>
    </row>
    <row r="31" spans="2:6" x14ac:dyDescent="0.25">
      <c r="B31" s="56" t="s">
        <v>110</v>
      </c>
      <c r="C31" s="57">
        <v>63.7</v>
      </c>
      <c r="D31" s="57">
        <v>187.4</v>
      </c>
      <c r="E31" s="57">
        <v>112.3</v>
      </c>
      <c r="F31" s="54"/>
    </row>
    <row r="32" spans="2:6" x14ac:dyDescent="0.25">
      <c r="B32" s="56" t="s">
        <v>111</v>
      </c>
      <c r="C32" s="57">
        <v>64.099999999999994</v>
      </c>
      <c r="D32" s="57">
        <v>207.6</v>
      </c>
      <c r="E32" s="57">
        <v>100.3</v>
      </c>
      <c r="F32" s="54"/>
    </row>
    <row r="33" spans="2:6" x14ac:dyDescent="0.25">
      <c r="B33" s="56" t="s">
        <v>112</v>
      </c>
      <c r="C33" s="57">
        <v>64</v>
      </c>
      <c r="D33" s="57">
        <v>230.5</v>
      </c>
      <c r="E33" s="57">
        <v>106.5</v>
      </c>
      <c r="F33" s="54"/>
    </row>
    <row r="34" spans="2:6" x14ac:dyDescent="0.25">
      <c r="B34" s="56" t="s">
        <v>113</v>
      </c>
      <c r="C34" s="57">
        <v>68.2</v>
      </c>
      <c r="D34" s="57">
        <v>233.8</v>
      </c>
      <c r="E34" s="57">
        <v>102.9</v>
      </c>
      <c r="F34" s="54"/>
    </row>
    <row r="35" spans="2:6" x14ac:dyDescent="0.25">
      <c r="B35" s="56" t="s">
        <v>114</v>
      </c>
      <c r="C35" s="57">
        <v>71.7</v>
      </c>
      <c r="D35" s="57">
        <v>260</v>
      </c>
      <c r="E35" s="57">
        <v>94.8</v>
      </c>
      <c r="F35" s="54"/>
    </row>
    <row r="36" spans="2:6" x14ac:dyDescent="0.25">
      <c r="B36" s="56" t="s">
        <v>115</v>
      </c>
      <c r="C36" s="57">
        <v>72.3</v>
      </c>
      <c r="D36" s="57">
        <v>288.10000000000002</v>
      </c>
      <c r="E36" s="57">
        <v>96.2</v>
      </c>
      <c r="F36" s="54"/>
    </row>
    <row r="37" spans="2:6" x14ac:dyDescent="0.25">
      <c r="B37" s="56" t="s">
        <v>116</v>
      </c>
      <c r="C37" s="57">
        <v>73.7</v>
      </c>
      <c r="D37" s="57">
        <v>337.6</v>
      </c>
      <c r="E37" s="57">
        <v>96.3</v>
      </c>
      <c r="F37" s="54"/>
    </row>
    <row r="38" spans="2:6" x14ac:dyDescent="0.25">
      <c r="B38" s="56" t="s">
        <v>117</v>
      </c>
      <c r="C38" s="57">
        <v>74.7</v>
      </c>
      <c r="D38" s="57">
        <v>369.4</v>
      </c>
      <c r="E38" s="57">
        <v>98.4</v>
      </c>
      <c r="F38" s="54"/>
    </row>
    <row r="39" spans="2:6" x14ac:dyDescent="0.25">
      <c r="B39" s="56" t="s">
        <v>118</v>
      </c>
      <c r="C39" s="57">
        <v>75.5</v>
      </c>
      <c r="D39" s="57">
        <v>382.8</v>
      </c>
      <c r="E39" s="57">
        <v>102.9</v>
      </c>
      <c r="F39" s="54"/>
    </row>
    <row r="40" spans="2:6" x14ac:dyDescent="0.25">
      <c r="B40" s="56" t="s">
        <v>119</v>
      </c>
      <c r="C40" s="57">
        <v>76.900000000000006</v>
      </c>
      <c r="D40" s="57">
        <v>392.7</v>
      </c>
      <c r="E40" s="57">
        <v>100</v>
      </c>
      <c r="F40" s="54"/>
    </row>
    <row r="41" spans="2:6" x14ac:dyDescent="0.25">
      <c r="B41" s="56" t="s">
        <v>120</v>
      </c>
      <c r="C41" s="57">
        <v>79</v>
      </c>
      <c r="D41" s="57">
        <v>401.5</v>
      </c>
      <c r="E41" s="57">
        <v>100.3</v>
      </c>
      <c r="F41" s="54"/>
    </row>
    <row r="42" spans="2:6" x14ac:dyDescent="0.25">
      <c r="B42" s="56" t="s">
        <v>121</v>
      </c>
      <c r="C42" s="57">
        <v>81.3</v>
      </c>
      <c r="D42" s="57">
        <v>407.3</v>
      </c>
      <c r="E42" s="57">
        <v>112.4</v>
      </c>
      <c r="F42" s="54"/>
    </row>
    <row r="43" spans="2:6" x14ac:dyDescent="0.25">
      <c r="B43" s="56" t="s">
        <v>122</v>
      </c>
      <c r="C43" s="57">
        <v>82.2</v>
      </c>
      <c r="D43" s="57">
        <v>403.5</v>
      </c>
      <c r="E43" s="57">
        <v>100.5</v>
      </c>
      <c r="F43" s="54"/>
    </row>
    <row r="44" spans="2:6" x14ac:dyDescent="0.25">
      <c r="B44" s="56" t="s">
        <v>123</v>
      </c>
      <c r="C44" s="57">
        <v>84.9</v>
      </c>
      <c r="D44" s="57">
        <v>400.2</v>
      </c>
      <c r="E44" s="57">
        <v>88.1</v>
      </c>
      <c r="F44" s="54"/>
    </row>
    <row r="45" spans="2:6" x14ac:dyDescent="0.25">
      <c r="B45" s="56" t="s">
        <v>124</v>
      </c>
      <c r="C45" s="57">
        <v>86.5</v>
      </c>
      <c r="D45" s="57">
        <v>407.6</v>
      </c>
      <c r="E45" s="57">
        <v>87.6</v>
      </c>
      <c r="F45" s="54"/>
    </row>
    <row r="46" spans="2:6" x14ac:dyDescent="0.25">
      <c r="B46" s="56" t="s">
        <v>125</v>
      </c>
      <c r="C46" s="57">
        <v>89.2</v>
      </c>
      <c r="D46" s="57">
        <v>413.3</v>
      </c>
      <c r="E46" s="57">
        <v>82.3</v>
      </c>
      <c r="F46" s="54"/>
    </row>
    <row r="47" spans="2:6" x14ac:dyDescent="0.25">
      <c r="B47" s="56" t="s">
        <v>126</v>
      </c>
      <c r="C47" s="57">
        <v>91.9</v>
      </c>
      <c r="D47" s="57">
        <v>416.8</v>
      </c>
      <c r="E47" s="57">
        <v>80</v>
      </c>
      <c r="F47" s="54"/>
    </row>
    <row r="48" spans="2:6" x14ac:dyDescent="0.25">
      <c r="B48" s="58" t="s">
        <v>127</v>
      </c>
      <c r="C48" s="59">
        <v>93.3</v>
      </c>
      <c r="D48" s="59">
        <v>414.7</v>
      </c>
      <c r="E48" s="59">
        <v>78.400000000000006</v>
      </c>
      <c r="F48" s="55"/>
    </row>
    <row r="50" spans="2:6" ht="44.45" customHeight="1" x14ac:dyDescent="0.25">
      <c r="B50" s="126" t="s">
        <v>150</v>
      </c>
      <c r="C50" s="127"/>
      <c r="D50" s="127"/>
      <c r="E50" s="127"/>
      <c r="F50" s="128"/>
    </row>
    <row r="51" spans="2:6" x14ac:dyDescent="0.25">
      <c r="B51" s="60" t="s">
        <v>4</v>
      </c>
      <c r="C51" s="19" t="s">
        <v>0</v>
      </c>
      <c r="D51" s="19" t="s">
        <v>1</v>
      </c>
      <c r="E51" s="19" t="s">
        <v>2</v>
      </c>
      <c r="F51" s="20" t="s">
        <v>3</v>
      </c>
    </row>
    <row r="52" spans="2:6" x14ac:dyDescent="0.25">
      <c r="B52" s="56" t="s">
        <v>107</v>
      </c>
      <c r="C52" s="57">
        <v>162.30000000000001</v>
      </c>
      <c r="D52" s="57">
        <v>183.9</v>
      </c>
      <c r="E52" s="57">
        <v>114.1</v>
      </c>
      <c r="F52" s="61">
        <v>0.4</v>
      </c>
    </row>
    <row r="53" spans="2:6" x14ac:dyDescent="0.25">
      <c r="B53" s="56" t="s">
        <v>108</v>
      </c>
      <c r="C53" s="57">
        <v>168.1</v>
      </c>
      <c r="D53" s="57">
        <v>189.4</v>
      </c>
      <c r="E53" s="57">
        <v>122.2</v>
      </c>
      <c r="F53" s="61">
        <v>0.4</v>
      </c>
    </row>
    <row r="54" spans="2:6" x14ac:dyDescent="0.25">
      <c r="B54" s="56" t="s">
        <v>109</v>
      </c>
      <c r="C54" s="57">
        <v>176</v>
      </c>
      <c r="D54" s="57">
        <v>199</v>
      </c>
      <c r="E54" s="57">
        <v>127.6</v>
      </c>
      <c r="F54" s="61">
        <v>0.4</v>
      </c>
    </row>
    <row r="55" spans="2:6" x14ac:dyDescent="0.25">
      <c r="B55" s="56" t="s">
        <v>110</v>
      </c>
      <c r="C55" s="57">
        <v>183.5</v>
      </c>
      <c r="D55" s="57">
        <v>218.7</v>
      </c>
      <c r="E55" s="57">
        <v>121.9</v>
      </c>
      <c r="F55" s="61">
        <v>0.4</v>
      </c>
    </row>
    <row r="56" spans="2:6" x14ac:dyDescent="0.25">
      <c r="B56" s="56" t="s">
        <v>111</v>
      </c>
      <c r="C56" s="57">
        <v>183.4</v>
      </c>
      <c r="D56" s="57">
        <v>237.2</v>
      </c>
      <c r="E56" s="57">
        <v>109.6</v>
      </c>
      <c r="F56" s="61">
        <v>0.3</v>
      </c>
    </row>
    <row r="57" spans="2:6" x14ac:dyDescent="0.25">
      <c r="B57" s="56" t="s">
        <v>112</v>
      </c>
      <c r="C57" s="57">
        <v>181.5</v>
      </c>
      <c r="D57" s="57">
        <v>258.60000000000002</v>
      </c>
      <c r="E57" s="57">
        <v>116.2</v>
      </c>
      <c r="F57" s="61">
        <v>0.3</v>
      </c>
    </row>
    <row r="58" spans="2:6" x14ac:dyDescent="0.25">
      <c r="B58" s="56" t="s">
        <v>113</v>
      </c>
      <c r="C58" s="57">
        <v>191.6</v>
      </c>
      <c r="D58" s="57">
        <v>261.8</v>
      </c>
      <c r="E58" s="57">
        <v>113.3</v>
      </c>
      <c r="F58" s="61">
        <v>0.3</v>
      </c>
    </row>
    <row r="59" spans="2:6" x14ac:dyDescent="0.25">
      <c r="B59" s="56" t="s">
        <v>114</v>
      </c>
      <c r="C59" s="57">
        <v>199.5</v>
      </c>
      <c r="D59" s="57">
        <v>290.7</v>
      </c>
      <c r="E59" s="57">
        <v>102.5</v>
      </c>
      <c r="F59" s="61">
        <v>0.3</v>
      </c>
    </row>
    <row r="60" spans="2:6" x14ac:dyDescent="0.25">
      <c r="B60" s="56" t="s">
        <v>115</v>
      </c>
      <c r="C60" s="57">
        <v>199.2</v>
      </c>
      <c r="D60" s="57">
        <v>319</v>
      </c>
      <c r="E60" s="57">
        <v>104</v>
      </c>
      <c r="F60" s="61">
        <v>0.3</v>
      </c>
    </row>
    <row r="61" spans="2:6" x14ac:dyDescent="0.25">
      <c r="B61" s="56" t="s">
        <v>116</v>
      </c>
      <c r="C61" s="57">
        <v>200.8</v>
      </c>
      <c r="D61" s="57">
        <v>367.7</v>
      </c>
      <c r="E61" s="57">
        <v>103.8</v>
      </c>
      <c r="F61" s="61">
        <v>0.3</v>
      </c>
    </row>
    <row r="62" spans="2:6" x14ac:dyDescent="0.25">
      <c r="B62" s="56" t="s">
        <v>117</v>
      </c>
      <c r="C62" s="57">
        <v>202.5</v>
      </c>
      <c r="D62" s="57">
        <v>401.6</v>
      </c>
      <c r="E62" s="57">
        <v>105.3</v>
      </c>
      <c r="F62" s="61">
        <v>0.3</v>
      </c>
    </row>
    <row r="63" spans="2:6" x14ac:dyDescent="0.25">
      <c r="B63" s="56" t="s">
        <v>118</v>
      </c>
      <c r="C63" s="57">
        <v>204.8</v>
      </c>
      <c r="D63" s="57">
        <v>413.9</v>
      </c>
      <c r="E63" s="57">
        <v>110.1</v>
      </c>
      <c r="F63" s="61">
        <v>0.3</v>
      </c>
    </row>
    <row r="64" spans="2:6" x14ac:dyDescent="0.25">
      <c r="B64" s="56" t="s">
        <v>119</v>
      </c>
      <c r="C64" s="57">
        <v>208.5</v>
      </c>
      <c r="D64" s="57">
        <v>424.4</v>
      </c>
      <c r="E64" s="57">
        <v>107.5</v>
      </c>
      <c r="F64" s="61">
        <v>0.3</v>
      </c>
    </row>
    <row r="65" spans="2:6" x14ac:dyDescent="0.25">
      <c r="B65" s="56" t="s">
        <v>120</v>
      </c>
      <c r="C65" s="57">
        <v>214.2</v>
      </c>
      <c r="D65" s="57">
        <v>433.4</v>
      </c>
      <c r="E65" s="57">
        <v>108.8</v>
      </c>
      <c r="F65" s="61">
        <v>0.3</v>
      </c>
    </row>
    <row r="66" spans="2:6" x14ac:dyDescent="0.25">
      <c r="B66" s="56" t="s">
        <v>121</v>
      </c>
      <c r="C66" s="57">
        <v>220.5</v>
      </c>
      <c r="D66" s="57">
        <v>438.5</v>
      </c>
      <c r="E66" s="57">
        <v>120.7</v>
      </c>
      <c r="F66" s="61">
        <v>0.3</v>
      </c>
    </row>
    <row r="67" spans="2:6" x14ac:dyDescent="0.25">
      <c r="B67" s="56" t="s">
        <v>122</v>
      </c>
      <c r="C67" s="57">
        <v>222.9</v>
      </c>
      <c r="D67" s="57">
        <v>435.1</v>
      </c>
      <c r="E67" s="57">
        <v>108.9</v>
      </c>
      <c r="F67" s="61">
        <v>0.3</v>
      </c>
    </row>
    <row r="68" spans="2:6" x14ac:dyDescent="0.25">
      <c r="B68" s="56" t="s">
        <v>123</v>
      </c>
      <c r="C68" s="57">
        <v>230.1</v>
      </c>
      <c r="D68" s="57">
        <v>433</v>
      </c>
      <c r="E68" s="57">
        <v>96.6</v>
      </c>
      <c r="F68" s="61">
        <v>0.3</v>
      </c>
    </row>
    <row r="69" spans="2:6" x14ac:dyDescent="0.25">
      <c r="B69" s="56" t="s">
        <v>124</v>
      </c>
      <c r="C69" s="57">
        <v>234.6</v>
      </c>
      <c r="D69" s="57">
        <v>439.4</v>
      </c>
      <c r="E69" s="57">
        <v>95.8</v>
      </c>
      <c r="F69" s="61">
        <v>0.3</v>
      </c>
    </row>
    <row r="70" spans="2:6" x14ac:dyDescent="0.25">
      <c r="B70" s="56" t="s">
        <v>125</v>
      </c>
      <c r="C70" s="57">
        <v>241.8</v>
      </c>
      <c r="D70" s="57">
        <v>442.8</v>
      </c>
      <c r="E70" s="57">
        <v>91.4</v>
      </c>
      <c r="F70" s="61">
        <v>0.2</v>
      </c>
    </row>
    <row r="71" spans="2:6" x14ac:dyDescent="0.25">
      <c r="B71" s="56" t="s">
        <v>126</v>
      </c>
      <c r="C71" s="57">
        <v>249</v>
      </c>
      <c r="D71" s="57">
        <v>446.4</v>
      </c>
      <c r="E71" s="57">
        <v>88.3</v>
      </c>
      <c r="F71" s="61">
        <v>0.2</v>
      </c>
    </row>
    <row r="72" spans="2:6" x14ac:dyDescent="0.25">
      <c r="B72" s="58" t="s">
        <v>127</v>
      </c>
      <c r="C72" s="59">
        <v>252.9</v>
      </c>
      <c r="D72" s="59">
        <v>446.8</v>
      </c>
      <c r="E72" s="59">
        <v>86.6</v>
      </c>
      <c r="F72" s="62">
        <v>0.2</v>
      </c>
    </row>
  </sheetData>
  <mergeCells count="3">
    <mergeCell ref="B2:F2"/>
    <mergeCell ref="B26:F26"/>
    <mergeCell ref="B50:F50"/>
  </mergeCells>
  <pageMargins left="0.7" right="0.7" top="0.75" bottom="0.75" header="0.3" footer="0.3"/>
  <pageSetup paperSize="9" orientation="portrait" r:id="rId1"/>
  <headerFooter>
    <oddHeader>&amp;C&amp;"Aptos"&amp;14&amp;KFF0000 OFFICIAL&amp;1#_x000D_</oddHeader>
    <oddFooter>&amp;C_x000D_&amp;1#&amp;"Aptos"&amp;14&amp;KFF0000 OFFICIAL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F9120-C17A-418A-A3AB-A832F8496015}">
  <sheetPr>
    <tabColor rgb="FF92D050"/>
  </sheetPr>
  <dimension ref="A2:AM102"/>
  <sheetViews>
    <sheetView workbookViewId="0">
      <pane xSplit="1" topLeftCell="B1" activePane="topRight" state="frozen"/>
      <selection pane="topRight" activeCell="A2" sqref="A2:E2"/>
    </sheetView>
  </sheetViews>
  <sheetFormatPr defaultColWidth="8.7109375" defaultRowHeight="15" x14ac:dyDescent="0.25"/>
  <cols>
    <col min="1" max="1" width="38" bestFit="1" customWidth="1"/>
    <col min="3" max="3" width="11.85546875" customWidth="1"/>
    <col min="4" max="15" width="8.42578125" bestFit="1" customWidth="1"/>
    <col min="16" max="16" width="10.42578125" bestFit="1" customWidth="1"/>
    <col min="17" max="17" width="10.42578125" style="63" bestFit="1" customWidth="1"/>
    <col min="18" max="18" width="10.42578125" style="57" bestFit="1" customWidth="1"/>
    <col min="19" max="19" width="8.42578125" style="57" customWidth="1"/>
    <col min="20" max="20" width="8.42578125" style="57" bestFit="1" customWidth="1"/>
    <col min="21" max="21" width="5" bestFit="1" customWidth="1"/>
    <col min="22" max="32" width="8.42578125" bestFit="1" customWidth="1"/>
    <col min="33" max="33" width="8.42578125" style="63" bestFit="1" customWidth="1"/>
    <col min="34" max="35" width="8.42578125" bestFit="1" customWidth="1"/>
    <col min="36" max="37" width="10.42578125" bestFit="1" customWidth="1"/>
    <col min="38" max="38" width="8.42578125" style="57" bestFit="1" customWidth="1"/>
    <col min="39" max="39" width="8.42578125" bestFit="1" customWidth="1"/>
  </cols>
  <sheetData>
    <row r="2" spans="1:39" x14ac:dyDescent="0.25">
      <c r="A2" s="136" t="s">
        <v>146</v>
      </c>
      <c r="B2" s="136"/>
      <c r="C2" s="136"/>
      <c r="D2" s="136"/>
      <c r="E2" s="136"/>
    </row>
    <row r="3" spans="1:39" x14ac:dyDescent="0.25">
      <c r="A3" s="42"/>
      <c r="B3" s="42"/>
      <c r="C3" s="42"/>
      <c r="D3" s="42"/>
      <c r="E3" s="42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</row>
    <row r="4" spans="1:39" x14ac:dyDescent="0.25">
      <c r="A4" s="1" t="s">
        <v>106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/>
      <c r="R4"/>
      <c r="S4"/>
      <c r="T4"/>
    </row>
    <row r="5" spans="1:39" x14ac:dyDescent="0.25">
      <c r="A5" s="39"/>
      <c r="B5" s="40"/>
      <c r="C5" s="137" t="s">
        <v>129</v>
      </c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37"/>
      <c r="P5" s="137"/>
      <c r="Q5" s="137"/>
      <c r="R5" s="137"/>
      <c r="S5" s="137"/>
      <c r="T5" s="137"/>
      <c r="U5" s="40"/>
      <c r="V5" s="138" t="s">
        <v>130</v>
      </c>
      <c r="W5" s="138"/>
      <c r="X5" s="138"/>
      <c r="Y5" s="138"/>
      <c r="Z5" s="138"/>
      <c r="AA5" s="138"/>
      <c r="AB5" s="138"/>
      <c r="AC5" s="138"/>
      <c r="AD5" s="138"/>
      <c r="AE5" s="138"/>
      <c r="AF5" s="138"/>
      <c r="AG5" s="138"/>
      <c r="AH5" s="138"/>
      <c r="AI5" s="138"/>
      <c r="AJ5" s="138"/>
      <c r="AK5" s="138"/>
      <c r="AL5" s="138"/>
      <c r="AM5" s="138"/>
    </row>
    <row r="6" spans="1:39" x14ac:dyDescent="0.25">
      <c r="A6" s="17"/>
      <c r="B6" s="106"/>
      <c r="C6" s="107" t="s">
        <v>7</v>
      </c>
      <c r="D6" s="108" t="s">
        <v>8</v>
      </c>
      <c r="E6" s="108" t="s">
        <v>9</v>
      </c>
      <c r="F6" s="40" t="s">
        <v>10</v>
      </c>
      <c r="G6" s="40" t="s">
        <v>11</v>
      </c>
      <c r="H6" s="40" t="s">
        <v>12</v>
      </c>
      <c r="I6" s="40" t="s">
        <v>13</v>
      </c>
      <c r="J6" s="40" t="s">
        <v>14</v>
      </c>
      <c r="K6" s="40" t="s">
        <v>15</v>
      </c>
      <c r="L6" s="40" t="s">
        <v>16</v>
      </c>
      <c r="M6" s="40" t="s">
        <v>17</v>
      </c>
      <c r="N6" s="106" t="s">
        <v>18</v>
      </c>
      <c r="O6" s="106" t="s">
        <v>19</v>
      </c>
      <c r="P6" s="106" t="s">
        <v>20</v>
      </c>
      <c r="Q6" s="106" t="s">
        <v>21</v>
      </c>
      <c r="R6" s="106" t="s">
        <v>84</v>
      </c>
      <c r="S6" s="106" t="s">
        <v>83</v>
      </c>
      <c r="T6" s="106" t="s">
        <v>128</v>
      </c>
      <c r="U6" s="40"/>
      <c r="V6" s="108" t="s">
        <v>7</v>
      </c>
      <c r="W6" s="108" t="s">
        <v>8</v>
      </c>
      <c r="X6" s="108" t="s">
        <v>9</v>
      </c>
      <c r="Y6" s="40" t="s">
        <v>10</v>
      </c>
      <c r="Z6" s="40" t="s">
        <v>11</v>
      </c>
      <c r="AA6" s="40" t="s">
        <v>12</v>
      </c>
      <c r="AB6" s="40" t="s">
        <v>13</v>
      </c>
      <c r="AC6" s="40" t="s">
        <v>14</v>
      </c>
      <c r="AD6" s="40" t="s">
        <v>15</v>
      </c>
      <c r="AE6" s="40" t="s">
        <v>16</v>
      </c>
      <c r="AF6" s="40" t="s">
        <v>17</v>
      </c>
      <c r="AG6" s="106" t="s">
        <v>18</v>
      </c>
      <c r="AH6" s="106" t="s">
        <v>19</v>
      </c>
      <c r="AI6" s="106" t="s">
        <v>22</v>
      </c>
      <c r="AJ6" s="106" t="s">
        <v>21</v>
      </c>
      <c r="AK6" s="106" t="s">
        <v>84</v>
      </c>
      <c r="AL6" s="106" t="s">
        <v>83</v>
      </c>
      <c r="AM6" s="106" t="s">
        <v>128</v>
      </c>
    </row>
    <row r="7" spans="1:39" s="57" customFormat="1" x14ac:dyDescent="0.25">
      <c r="A7" s="11" t="s">
        <v>85</v>
      </c>
      <c r="B7" s="83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83"/>
      <c r="O7" s="83"/>
      <c r="P7" s="83"/>
      <c r="Q7" s="83"/>
      <c r="R7" s="83"/>
      <c r="S7" s="84"/>
      <c r="T7" s="85"/>
      <c r="U7" s="64"/>
      <c r="V7" s="75"/>
      <c r="W7" s="75"/>
      <c r="X7" s="74"/>
      <c r="Y7" s="74"/>
      <c r="Z7" s="74"/>
      <c r="AA7" s="74"/>
      <c r="AB7" s="74"/>
      <c r="AC7" s="74"/>
      <c r="AD7" s="74"/>
      <c r="AE7" s="74"/>
      <c r="AF7" s="74"/>
      <c r="AG7" s="73"/>
      <c r="AH7" s="73"/>
      <c r="AI7" s="73"/>
      <c r="AJ7" s="73"/>
      <c r="AK7" s="73"/>
      <c r="AL7" s="73"/>
      <c r="AM7" s="73"/>
    </row>
    <row r="8" spans="1:39" x14ac:dyDescent="0.25">
      <c r="A8" s="104" t="s">
        <v>23</v>
      </c>
      <c r="B8" s="65"/>
      <c r="C8" s="65">
        <v>2.5</v>
      </c>
      <c r="D8" s="65">
        <v>2.1</v>
      </c>
      <c r="E8" s="65">
        <v>1.95</v>
      </c>
      <c r="F8" s="65">
        <v>2.0536364367447857</v>
      </c>
      <c r="G8" s="65">
        <v>2.0059111906709854</v>
      </c>
      <c r="H8" s="65">
        <v>2.3257273107361471</v>
      </c>
      <c r="I8" s="65">
        <v>2.2371279056766515</v>
      </c>
      <c r="J8" s="65">
        <v>2.2159523197037525</v>
      </c>
      <c r="K8" s="65">
        <v>2.6290643872779587</v>
      </c>
      <c r="L8" s="65">
        <v>2.9441714636242451</v>
      </c>
      <c r="M8" s="65">
        <v>3.0025857982641617</v>
      </c>
      <c r="N8" s="65">
        <v>2.675073268652282</v>
      </c>
      <c r="O8" s="65">
        <v>2.2224186531996954</v>
      </c>
      <c r="P8" s="65">
        <v>2.2836946028537293</v>
      </c>
      <c r="Q8" s="65">
        <v>2.3024233549228672</v>
      </c>
      <c r="R8" s="65">
        <v>2.1264853143652518</v>
      </c>
      <c r="S8" s="65">
        <v>2.1488861188263093</v>
      </c>
      <c r="T8" s="86">
        <v>2.0900663468567728</v>
      </c>
      <c r="U8" s="29"/>
      <c r="V8" s="66">
        <v>2.72</v>
      </c>
      <c r="W8" s="65">
        <v>2.2999999999999998</v>
      </c>
      <c r="X8" s="65">
        <v>2.2999999999999998</v>
      </c>
      <c r="Y8" s="65">
        <v>2.6907752714279032</v>
      </c>
      <c r="Z8" s="65">
        <v>2.6031127504237652</v>
      </c>
      <c r="AA8" s="65">
        <v>2.4710736276074146</v>
      </c>
      <c r="AB8" s="65">
        <v>2.3827560090682471</v>
      </c>
      <c r="AC8" s="65">
        <v>2.368088552285184</v>
      </c>
      <c r="AD8" s="65">
        <v>2.8237960108514075</v>
      </c>
      <c r="AE8" s="65">
        <v>3.0890803842409893</v>
      </c>
      <c r="AF8" s="65">
        <v>3.0125162734284396</v>
      </c>
      <c r="AG8" s="65">
        <v>2.7040592906385976</v>
      </c>
      <c r="AH8" s="65">
        <v>2.2981099694349965</v>
      </c>
      <c r="AI8" s="65">
        <v>2.3085802126197459</v>
      </c>
      <c r="AJ8" s="65">
        <v>2.3251588892324966</v>
      </c>
      <c r="AK8" s="65">
        <v>2.1563181636333693</v>
      </c>
      <c r="AL8" s="65">
        <v>2.1806322190639449</v>
      </c>
      <c r="AM8" s="86">
        <v>2.1174772430494717</v>
      </c>
    </row>
    <row r="9" spans="1:39" x14ac:dyDescent="0.25">
      <c r="A9" s="105" t="s">
        <v>24</v>
      </c>
      <c r="B9" s="29"/>
      <c r="C9" s="29">
        <v>3.02</v>
      </c>
      <c r="D9" s="29">
        <v>2.41</v>
      </c>
      <c r="E9" s="29">
        <v>2.17</v>
      </c>
      <c r="F9" s="29">
        <v>2.2508753868169706</v>
      </c>
      <c r="G9" s="29">
        <v>2.3045446201511468</v>
      </c>
      <c r="H9" s="29">
        <v>3.4220335876185231</v>
      </c>
      <c r="I9" s="29">
        <v>3.3234363371757052</v>
      </c>
      <c r="J9" s="29">
        <v>3.2850670642175093</v>
      </c>
      <c r="K9" s="29">
        <v>4.0172088913789405</v>
      </c>
      <c r="L9" s="29">
        <v>4.4832773846003127</v>
      </c>
      <c r="M9" s="29">
        <v>4.6349111672533718</v>
      </c>
      <c r="N9" s="29">
        <v>4.1302769978973828</v>
      </c>
      <c r="O9" s="29">
        <v>3.4388897617050844</v>
      </c>
      <c r="P9" s="29">
        <v>3.5116318123382575</v>
      </c>
      <c r="Q9" s="29">
        <v>3.4417817166975473</v>
      </c>
      <c r="R9" s="29">
        <v>3.1766841350024828</v>
      </c>
      <c r="S9" s="29">
        <v>3.2021596464406157</v>
      </c>
      <c r="T9" s="30">
        <v>3.0259967369544745</v>
      </c>
      <c r="U9" s="29"/>
      <c r="V9" s="67">
        <v>3.62</v>
      </c>
      <c r="W9" s="29">
        <v>2.92</v>
      </c>
      <c r="X9" s="29">
        <v>3.05</v>
      </c>
      <c r="Y9" s="29">
        <v>3.5985786281973047</v>
      </c>
      <c r="Z9" s="29">
        <v>3.7138426218178711</v>
      </c>
      <c r="AA9" s="29">
        <v>3.567350849779086</v>
      </c>
      <c r="AB9" s="29">
        <v>3.4702820473292895</v>
      </c>
      <c r="AC9" s="29">
        <v>3.4348932738487066</v>
      </c>
      <c r="AD9" s="29">
        <v>4.262853087335567</v>
      </c>
      <c r="AE9" s="29">
        <v>4.6268485382584998</v>
      </c>
      <c r="AF9" s="29">
        <v>4.6456292573315565</v>
      </c>
      <c r="AG9" s="29">
        <v>4.1523515223985532</v>
      </c>
      <c r="AH9" s="29">
        <v>3.5007338774927961</v>
      </c>
      <c r="AI9" s="29">
        <v>3.5414136125445594</v>
      </c>
      <c r="AJ9" s="29">
        <v>3.4673498254127844</v>
      </c>
      <c r="AK9" s="29">
        <v>3.2069839248685974</v>
      </c>
      <c r="AL9" s="29">
        <v>3.2334575003502168</v>
      </c>
      <c r="AM9" s="30">
        <v>3.057702961732045</v>
      </c>
    </row>
    <row r="10" spans="1:39" x14ac:dyDescent="0.25">
      <c r="A10" s="79" t="s">
        <v>25</v>
      </c>
      <c r="B10" s="68"/>
      <c r="C10" s="69">
        <f t="shared" ref="C10:AH10" si="0">SUM(C8:C9)</f>
        <v>5.52</v>
      </c>
      <c r="D10" s="69">
        <f t="shared" si="0"/>
        <v>4.51</v>
      </c>
      <c r="E10" s="69">
        <f t="shared" si="0"/>
        <v>4.12</v>
      </c>
      <c r="F10" s="69">
        <f t="shared" si="0"/>
        <v>4.3045118235617563</v>
      </c>
      <c r="G10" s="69">
        <f t="shared" si="0"/>
        <v>4.3104558108221322</v>
      </c>
      <c r="H10" s="69">
        <f t="shared" si="0"/>
        <v>5.7477608983546702</v>
      </c>
      <c r="I10" s="69">
        <f t="shared" si="0"/>
        <v>5.5605642428523563</v>
      </c>
      <c r="J10" s="69">
        <f t="shared" si="0"/>
        <v>5.5010193839212622</v>
      </c>
      <c r="K10" s="69">
        <f t="shared" si="0"/>
        <v>6.6462732786568992</v>
      </c>
      <c r="L10" s="69">
        <f t="shared" si="0"/>
        <v>7.4274488482245573</v>
      </c>
      <c r="M10" s="70">
        <f t="shared" si="0"/>
        <v>7.6374969655175331</v>
      </c>
      <c r="N10" s="70">
        <f t="shared" si="0"/>
        <v>6.8053502665496648</v>
      </c>
      <c r="O10" s="69">
        <f t="shared" si="0"/>
        <v>5.6613084149047799</v>
      </c>
      <c r="P10" s="69">
        <f>SUM(P8:P9)</f>
        <v>5.7953264151919868</v>
      </c>
      <c r="Q10" s="69">
        <f>SUM(Q8:Q9)</f>
        <v>5.7442050716204145</v>
      </c>
      <c r="R10" s="69">
        <f>SUM(R8:R9)</f>
        <v>5.3031694493677346</v>
      </c>
      <c r="S10" s="69">
        <v>5.3510457652669245</v>
      </c>
      <c r="T10" s="87">
        <f>SUM(T8:T9)</f>
        <v>5.1160630838112473</v>
      </c>
      <c r="U10" s="29"/>
      <c r="V10" s="71">
        <f t="shared" si="0"/>
        <v>6.34</v>
      </c>
      <c r="W10" s="69">
        <f t="shared" si="0"/>
        <v>5.22</v>
      </c>
      <c r="X10" s="69">
        <f t="shared" si="0"/>
        <v>5.35</v>
      </c>
      <c r="Y10" s="69">
        <f t="shared" si="0"/>
        <v>6.2893538996252083</v>
      </c>
      <c r="Z10" s="69">
        <f t="shared" si="0"/>
        <v>6.3169553722416367</v>
      </c>
      <c r="AA10" s="69">
        <f t="shared" si="0"/>
        <v>6.038424477386501</v>
      </c>
      <c r="AB10" s="69">
        <f t="shared" si="0"/>
        <v>5.853038056397537</v>
      </c>
      <c r="AC10" s="69">
        <f t="shared" si="0"/>
        <v>5.802981826133891</v>
      </c>
      <c r="AD10" s="69">
        <f t="shared" si="0"/>
        <v>7.0866490981869745</v>
      </c>
      <c r="AE10" s="69">
        <f t="shared" si="0"/>
        <v>7.7159289224994891</v>
      </c>
      <c r="AF10" s="70">
        <f t="shared" si="0"/>
        <v>7.6581455307599962</v>
      </c>
      <c r="AG10" s="70">
        <f t="shared" si="0"/>
        <v>6.8564108130371508</v>
      </c>
      <c r="AH10" s="69">
        <f t="shared" si="0"/>
        <v>5.7988438469277925</v>
      </c>
      <c r="AI10" s="69">
        <f>SUM(AI8:AI9)</f>
        <v>5.8499938251643053</v>
      </c>
      <c r="AJ10" s="69">
        <f>SUM(AJ8:AJ9)</f>
        <v>5.7925087146452814</v>
      </c>
      <c r="AK10" s="69">
        <f>SUM(AK8:AK9)</f>
        <v>5.3633020885019667</v>
      </c>
      <c r="AL10" s="69">
        <f>SUM(AL8:AL9)</f>
        <v>5.4140897194141617</v>
      </c>
      <c r="AM10" s="87">
        <f>SUM(AM8:AM9)</f>
        <v>5.1751802047815172</v>
      </c>
    </row>
    <row r="11" spans="1:39" x14ac:dyDescent="0.25">
      <c r="A11" s="104" t="s">
        <v>26</v>
      </c>
      <c r="B11" s="65"/>
      <c r="C11" s="65">
        <v>2.4900000000000002</v>
      </c>
      <c r="D11" s="65">
        <v>2.0699999999999998</v>
      </c>
      <c r="E11" s="65">
        <v>1.96</v>
      </c>
      <c r="F11" s="65">
        <v>2.0579465035662987</v>
      </c>
      <c r="G11" s="65">
        <v>2.0028020607342469</v>
      </c>
      <c r="H11" s="65">
        <v>2.3782854232857682</v>
      </c>
      <c r="I11" s="65">
        <v>2.2925851751952595</v>
      </c>
      <c r="J11" s="65">
        <v>2.2631791329521431</v>
      </c>
      <c r="K11" s="65">
        <v>2.6534681972104099</v>
      </c>
      <c r="L11" s="65">
        <v>2.9636133524495127</v>
      </c>
      <c r="M11" s="65">
        <v>3.0231887008212901</v>
      </c>
      <c r="N11" s="65">
        <v>2.6966352842805756</v>
      </c>
      <c r="O11" s="65">
        <v>2.2326556094378596</v>
      </c>
      <c r="P11" s="65">
        <v>2.3116093159154434</v>
      </c>
      <c r="Q11" s="65">
        <v>2.3295590464188352</v>
      </c>
      <c r="R11" s="65">
        <v>2.1493355906265377</v>
      </c>
      <c r="S11" s="65">
        <v>2.1768336507441246</v>
      </c>
      <c r="T11" s="86">
        <v>2.1091929792722217</v>
      </c>
      <c r="U11" s="29"/>
      <c r="V11" s="66">
        <v>3.1</v>
      </c>
      <c r="W11" s="65">
        <v>2.67</v>
      </c>
      <c r="X11" s="65">
        <v>2.66</v>
      </c>
      <c r="Y11" s="65">
        <v>3.208860056433104</v>
      </c>
      <c r="Z11" s="65">
        <v>3.0983038257394835</v>
      </c>
      <c r="AA11" s="65">
        <v>2.9582866971779511</v>
      </c>
      <c r="AB11" s="65">
        <v>2.8599996575744471</v>
      </c>
      <c r="AC11" s="65">
        <v>2.8559748565206777</v>
      </c>
      <c r="AD11" s="65">
        <v>3.5261688597099221</v>
      </c>
      <c r="AE11" s="65">
        <v>3.6421608173201716</v>
      </c>
      <c r="AF11" s="65">
        <v>3.2904496964894649</v>
      </c>
      <c r="AG11" s="65">
        <v>2.9870584959572746</v>
      </c>
      <c r="AH11" s="65">
        <v>2.517195129098444</v>
      </c>
      <c r="AI11" s="65">
        <v>2.4840726955090346</v>
      </c>
      <c r="AJ11" s="65">
        <v>2.508066050855537</v>
      </c>
      <c r="AK11" s="65">
        <v>2.3683772776297505</v>
      </c>
      <c r="AL11" s="65">
        <v>2.3950834388829687</v>
      </c>
      <c r="AM11" s="86">
        <v>2.312560621566921</v>
      </c>
    </row>
    <row r="12" spans="1:39" x14ac:dyDescent="0.25">
      <c r="A12" s="105" t="s">
        <v>27</v>
      </c>
      <c r="B12" s="29"/>
      <c r="C12" s="29">
        <v>2.99</v>
      </c>
      <c r="D12" s="29">
        <v>2.37</v>
      </c>
      <c r="E12" s="29">
        <v>2.19</v>
      </c>
      <c r="F12" s="29">
        <v>2.2501899824640406</v>
      </c>
      <c r="G12" s="29">
        <v>2.3043714021861357</v>
      </c>
      <c r="H12" s="29">
        <v>3.4466332142808582</v>
      </c>
      <c r="I12" s="29">
        <v>3.3367481327926587</v>
      </c>
      <c r="J12" s="29">
        <v>3.2956216428235479</v>
      </c>
      <c r="K12" s="29">
        <v>4.0238309235507623</v>
      </c>
      <c r="L12" s="29">
        <v>4.4955059276302078</v>
      </c>
      <c r="M12" s="29">
        <v>4.6411342167806975</v>
      </c>
      <c r="N12" s="29">
        <v>4.1375292955106957</v>
      </c>
      <c r="O12" s="29">
        <v>3.4465359088719727</v>
      </c>
      <c r="P12" s="29">
        <v>3.5270754633955548</v>
      </c>
      <c r="Q12" s="29">
        <v>3.4618479029584885</v>
      </c>
      <c r="R12" s="29">
        <v>3.1811461050026435</v>
      </c>
      <c r="S12" s="29">
        <v>3.2125728380043399</v>
      </c>
      <c r="T12" s="30">
        <v>3.044950820234483</v>
      </c>
      <c r="U12" s="29"/>
      <c r="V12" s="67">
        <v>4.3499999999999996</v>
      </c>
      <c r="W12" s="29">
        <v>3.54</v>
      </c>
      <c r="X12" s="29">
        <v>3.52</v>
      </c>
      <c r="Y12" s="29">
        <v>4.1604891760738649</v>
      </c>
      <c r="Z12" s="29">
        <v>4.2572337300996033</v>
      </c>
      <c r="AA12" s="29">
        <v>4.1100245507763749</v>
      </c>
      <c r="AB12" s="29">
        <v>3.9971645115165297</v>
      </c>
      <c r="AC12" s="29">
        <v>3.9674390247072648</v>
      </c>
      <c r="AD12" s="29">
        <v>5.0072791774327037</v>
      </c>
      <c r="AE12" s="29">
        <v>5.217419861219363</v>
      </c>
      <c r="AF12" s="29">
        <v>4.9561464738373253</v>
      </c>
      <c r="AG12" s="29">
        <v>4.4488479226180031</v>
      </c>
      <c r="AH12" s="29">
        <v>3.7662915507435946</v>
      </c>
      <c r="AI12" s="29">
        <v>3.7242749927722385</v>
      </c>
      <c r="AJ12" s="29">
        <v>3.6707154713945247</v>
      </c>
      <c r="AK12" s="29">
        <v>3.4254314492399578</v>
      </c>
      <c r="AL12" s="29">
        <v>3.4461494700645527</v>
      </c>
      <c r="AM12" s="30">
        <v>3.2758612662871034</v>
      </c>
    </row>
    <row r="13" spans="1:39" x14ac:dyDescent="0.25">
      <c r="A13" s="79" t="s">
        <v>25</v>
      </c>
      <c r="B13" s="68"/>
      <c r="C13" s="69">
        <f t="shared" ref="C13:R13" si="1">SUM(C11:C12)</f>
        <v>5.48</v>
      </c>
      <c r="D13" s="69">
        <f t="shared" si="1"/>
        <v>4.4399999999999995</v>
      </c>
      <c r="E13" s="69">
        <f t="shared" si="1"/>
        <v>4.1500000000000004</v>
      </c>
      <c r="F13" s="69">
        <f t="shared" si="1"/>
        <v>4.3081364860303388</v>
      </c>
      <c r="G13" s="69">
        <f t="shared" si="1"/>
        <v>4.3071734629203826</v>
      </c>
      <c r="H13" s="69">
        <f t="shared" si="1"/>
        <v>5.8249186375666264</v>
      </c>
      <c r="I13" s="69">
        <f t="shared" si="1"/>
        <v>5.6293333079879186</v>
      </c>
      <c r="J13" s="69">
        <f t="shared" si="1"/>
        <v>5.5588007757756905</v>
      </c>
      <c r="K13" s="69">
        <f t="shared" si="1"/>
        <v>6.6772991207611723</v>
      </c>
      <c r="L13" s="69">
        <f t="shared" si="1"/>
        <v>7.4591192800797206</v>
      </c>
      <c r="M13" s="70">
        <f t="shared" si="1"/>
        <v>7.6643229176019876</v>
      </c>
      <c r="N13" s="70">
        <f t="shared" si="1"/>
        <v>6.8341645797912713</v>
      </c>
      <c r="O13" s="69">
        <f t="shared" si="1"/>
        <v>5.6791915183098318</v>
      </c>
      <c r="P13" s="69">
        <f t="shared" si="1"/>
        <v>5.8386847793109986</v>
      </c>
      <c r="Q13" s="69">
        <f t="shared" si="1"/>
        <v>5.7914069493773237</v>
      </c>
      <c r="R13" s="69">
        <f t="shared" si="1"/>
        <v>5.3304816956291816</v>
      </c>
      <c r="S13" s="69">
        <v>5.389406488748465</v>
      </c>
      <c r="T13" s="87">
        <f>SUM(T11:T12)</f>
        <v>5.1541437995067048</v>
      </c>
      <c r="U13" s="72"/>
      <c r="V13" s="71">
        <f t="shared" ref="V13:AM13" si="2">SUM(V11:V12)</f>
        <v>7.4499999999999993</v>
      </c>
      <c r="W13" s="69">
        <f t="shared" si="2"/>
        <v>6.21</v>
      </c>
      <c r="X13" s="69">
        <f t="shared" si="2"/>
        <v>6.18</v>
      </c>
      <c r="Y13" s="69">
        <f t="shared" si="2"/>
        <v>7.3693492325069689</v>
      </c>
      <c r="Z13" s="69">
        <f t="shared" si="2"/>
        <v>7.3555375558390867</v>
      </c>
      <c r="AA13" s="69">
        <f t="shared" si="2"/>
        <v>7.068311247954326</v>
      </c>
      <c r="AB13" s="69">
        <f t="shared" si="2"/>
        <v>6.8571641690909768</v>
      </c>
      <c r="AC13" s="69">
        <f t="shared" si="2"/>
        <v>6.8234138812279426</v>
      </c>
      <c r="AD13" s="69">
        <f t="shared" si="2"/>
        <v>8.5334480371426267</v>
      </c>
      <c r="AE13" s="69">
        <f t="shared" si="2"/>
        <v>8.859580678539535</v>
      </c>
      <c r="AF13" s="70">
        <f t="shared" si="2"/>
        <v>8.2465961703267894</v>
      </c>
      <c r="AG13" s="70">
        <f t="shared" si="2"/>
        <v>7.4359064185752777</v>
      </c>
      <c r="AH13" s="69">
        <f t="shared" si="2"/>
        <v>6.2834866798420386</v>
      </c>
      <c r="AI13" s="69">
        <f t="shared" si="2"/>
        <v>6.2083476882812736</v>
      </c>
      <c r="AJ13" s="69">
        <f t="shared" si="2"/>
        <v>6.1787815222500617</v>
      </c>
      <c r="AK13" s="69">
        <f t="shared" si="2"/>
        <v>5.7938087268697078</v>
      </c>
      <c r="AL13" s="69">
        <f t="shared" si="2"/>
        <v>5.8412329089475215</v>
      </c>
      <c r="AM13" s="87">
        <f t="shared" si="2"/>
        <v>5.5884218878540244</v>
      </c>
    </row>
    <row r="14" spans="1:39" x14ac:dyDescent="0.25">
      <c r="A14" s="104" t="s">
        <v>28</v>
      </c>
      <c r="B14" s="65"/>
      <c r="C14" s="130" t="s">
        <v>68</v>
      </c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N14" s="65">
        <v>5.926424191927584</v>
      </c>
      <c r="O14" s="65">
        <v>5.1920105328670605</v>
      </c>
      <c r="P14" s="65">
        <v>5.4929809262742122</v>
      </c>
      <c r="Q14" s="65">
        <v>5.1316216012607878</v>
      </c>
      <c r="R14" s="65">
        <v>5.1196632893568781</v>
      </c>
      <c r="S14" s="65">
        <v>4.6492690334135087</v>
      </c>
      <c r="T14" s="86">
        <v>4.2756590527802611</v>
      </c>
      <c r="U14" s="29"/>
      <c r="V14" s="129" t="s">
        <v>68</v>
      </c>
      <c r="W14" s="130"/>
      <c r="X14" s="130"/>
      <c r="Y14" s="130"/>
      <c r="Z14" s="130"/>
      <c r="AA14" s="130"/>
      <c r="AB14" s="130"/>
      <c r="AC14" s="130"/>
      <c r="AD14" s="130"/>
      <c r="AE14" s="130"/>
      <c r="AF14" s="130"/>
      <c r="AG14" s="65">
        <v>16.799563450729924</v>
      </c>
      <c r="AH14" s="65">
        <v>15.370468396765173</v>
      </c>
      <c r="AI14" s="65">
        <v>16.789490901311439</v>
      </c>
      <c r="AJ14" s="65">
        <v>17.881086780123177</v>
      </c>
      <c r="AK14" s="65">
        <v>18.695433571382534</v>
      </c>
      <c r="AL14" s="65">
        <v>17.443576833758726</v>
      </c>
      <c r="AM14" s="86">
        <v>18.63305077533149</v>
      </c>
    </row>
    <row r="15" spans="1:39" x14ac:dyDescent="0.25">
      <c r="A15" s="105" t="s">
        <v>29</v>
      </c>
      <c r="B15" s="29"/>
      <c r="C15" s="132" t="s">
        <v>68</v>
      </c>
      <c r="D15" s="132"/>
      <c r="E15" s="132"/>
      <c r="F15" s="132"/>
      <c r="G15" s="132"/>
      <c r="H15" s="132"/>
      <c r="I15" s="132"/>
      <c r="J15" s="132"/>
      <c r="K15" s="132"/>
      <c r="L15" s="132"/>
      <c r="M15" s="132"/>
      <c r="N15" s="29">
        <v>6.9213805481803288</v>
      </c>
      <c r="O15" s="29">
        <v>6.5620624475913676</v>
      </c>
      <c r="P15" s="29">
        <v>7.0191226378309048</v>
      </c>
      <c r="Q15" s="29">
        <v>6.5583377546514452</v>
      </c>
      <c r="R15" s="29">
        <v>5.739768375166804</v>
      </c>
      <c r="S15" s="29">
        <v>5.5345868117959087</v>
      </c>
      <c r="T15" s="30">
        <v>4.9750967121681784</v>
      </c>
      <c r="U15" s="29"/>
      <c r="V15" s="131" t="s">
        <v>68</v>
      </c>
      <c r="W15" s="132"/>
      <c r="X15" s="132"/>
      <c r="Y15" s="132"/>
      <c r="Z15" s="132"/>
      <c r="AA15" s="132"/>
      <c r="AB15" s="132"/>
      <c r="AC15" s="132"/>
      <c r="AD15" s="132"/>
      <c r="AE15" s="132"/>
      <c r="AF15" s="132"/>
      <c r="AG15" s="29">
        <v>20.702054875619933</v>
      </c>
      <c r="AH15" s="29">
        <v>19.842087163279565</v>
      </c>
      <c r="AI15" s="29">
        <v>20.834301779525124</v>
      </c>
      <c r="AJ15" s="29">
        <v>21.021196453566283</v>
      </c>
      <c r="AK15" s="29">
        <v>20.8093345151132</v>
      </c>
      <c r="AL15" s="29">
        <v>20.127336201011659</v>
      </c>
      <c r="AM15" s="30">
        <v>19.834656775420115</v>
      </c>
    </row>
    <row r="16" spans="1:39" x14ac:dyDescent="0.25">
      <c r="A16" s="79" t="s">
        <v>25</v>
      </c>
      <c r="B16" s="68"/>
      <c r="C16" s="134" t="s">
        <v>68</v>
      </c>
      <c r="D16" s="134"/>
      <c r="E16" s="134"/>
      <c r="F16" s="134"/>
      <c r="G16" s="134"/>
      <c r="H16" s="134"/>
      <c r="I16" s="134"/>
      <c r="J16" s="134"/>
      <c r="K16" s="134"/>
      <c r="L16" s="134"/>
      <c r="M16" s="134"/>
      <c r="N16" s="70">
        <f>SUM(N14:N15)</f>
        <v>12.847804740107913</v>
      </c>
      <c r="O16" s="69">
        <f>SUM(O14:O15)</f>
        <v>11.754072980458428</v>
      </c>
      <c r="P16" s="69">
        <f>SUM(P14:P15)</f>
        <v>12.512103564105118</v>
      </c>
      <c r="Q16" s="69">
        <f>SUM(Q14:Q15)</f>
        <v>11.689959355912233</v>
      </c>
      <c r="R16" s="69">
        <f>SUM(R14:R15)</f>
        <v>10.859431664523683</v>
      </c>
      <c r="S16" s="69">
        <v>10.183855845209418</v>
      </c>
      <c r="T16" s="87">
        <f>SUM(T14:T15)</f>
        <v>9.2507557649484404</v>
      </c>
      <c r="U16" s="72"/>
      <c r="V16" s="133" t="s">
        <v>68</v>
      </c>
      <c r="W16" s="134"/>
      <c r="X16" s="134"/>
      <c r="Y16" s="134"/>
      <c r="Z16" s="134"/>
      <c r="AA16" s="134"/>
      <c r="AB16" s="134"/>
      <c r="AC16" s="134"/>
      <c r="AD16" s="134"/>
      <c r="AE16" s="134"/>
      <c r="AF16" s="134"/>
      <c r="AG16" s="70">
        <f t="shared" ref="AG16:AM16" si="3">SUM(AG14:AG15)</f>
        <v>37.501618326349856</v>
      </c>
      <c r="AH16" s="69">
        <f t="shared" si="3"/>
        <v>35.212555560044734</v>
      </c>
      <c r="AI16" s="69">
        <f t="shared" si="3"/>
        <v>37.623792680836559</v>
      </c>
      <c r="AJ16" s="69">
        <f t="shared" si="3"/>
        <v>38.90228323368946</v>
      </c>
      <c r="AK16" s="69">
        <f t="shared" si="3"/>
        <v>39.50476808649573</v>
      </c>
      <c r="AL16" s="69">
        <f t="shared" si="3"/>
        <v>37.570913034770385</v>
      </c>
      <c r="AM16" s="87">
        <f t="shared" si="3"/>
        <v>38.467707550751605</v>
      </c>
    </row>
    <row r="17" spans="1:39" x14ac:dyDescent="0.25">
      <c r="A17" s="104" t="s">
        <v>30</v>
      </c>
      <c r="B17" s="65"/>
      <c r="C17" s="130" t="s">
        <v>68</v>
      </c>
      <c r="D17" s="130"/>
      <c r="E17" s="130"/>
      <c r="F17" s="130"/>
      <c r="G17" s="130"/>
      <c r="H17" s="130"/>
      <c r="I17" s="130"/>
      <c r="J17" s="130"/>
      <c r="K17" s="130"/>
      <c r="L17" s="130"/>
      <c r="M17" s="130"/>
      <c r="N17" s="65">
        <v>4.477060503966273</v>
      </c>
      <c r="O17" s="65">
        <v>3.6599795454545472</v>
      </c>
      <c r="P17" s="65">
        <v>3.8555773302646745</v>
      </c>
      <c r="Q17" s="65">
        <v>3.567413248367739</v>
      </c>
      <c r="R17" s="65">
        <v>3.6973551205547435</v>
      </c>
      <c r="S17" s="65">
        <v>3.4588249436801535</v>
      </c>
      <c r="T17" s="86">
        <v>3.3190116467431556</v>
      </c>
      <c r="U17" s="29"/>
      <c r="V17" s="129" t="s">
        <v>68</v>
      </c>
      <c r="W17" s="130"/>
      <c r="X17" s="130"/>
      <c r="Y17" s="130"/>
      <c r="Z17" s="130"/>
      <c r="AA17" s="130"/>
      <c r="AB17" s="130"/>
      <c r="AC17" s="130"/>
      <c r="AD17" s="130"/>
      <c r="AE17" s="130"/>
      <c r="AF17" s="130"/>
      <c r="AG17" s="65">
        <v>7.1756022562992854</v>
      </c>
      <c r="AH17" s="65">
        <v>6.2604861928075275</v>
      </c>
      <c r="AI17" s="65">
        <v>6.506600501751409</v>
      </c>
      <c r="AJ17" s="65">
        <v>6.886971425704969</v>
      </c>
      <c r="AK17" s="65">
        <v>7.5083554496693257</v>
      </c>
      <c r="AL17" s="65">
        <v>7.2412256658311156</v>
      </c>
      <c r="AM17" s="86">
        <v>8.264615532023079</v>
      </c>
    </row>
    <row r="18" spans="1:39" x14ac:dyDescent="0.25">
      <c r="A18" s="105" t="s">
        <v>31</v>
      </c>
      <c r="B18" s="29"/>
      <c r="C18" s="132" t="s">
        <v>68</v>
      </c>
      <c r="D18" s="132"/>
      <c r="E18" s="132"/>
      <c r="F18" s="132"/>
      <c r="G18" s="132"/>
      <c r="H18" s="132"/>
      <c r="I18" s="132"/>
      <c r="J18" s="132"/>
      <c r="K18" s="132"/>
      <c r="L18" s="132"/>
      <c r="M18" s="132"/>
      <c r="N18" s="29">
        <v>4.4818604718066748</v>
      </c>
      <c r="O18" s="29">
        <v>4.2269486766398154</v>
      </c>
      <c r="P18" s="29">
        <v>4.2911170598388999</v>
      </c>
      <c r="Q18" s="29">
        <v>4.0281178475383363</v>
      </c>
      <c r="R18" s="29">
        <v>3.6406282787874327</v>
      </c>
      <c r="S18" s="29">
        <v>3.2592891535321624</v>
      </c>
      <c r="T18" s="30">
        <v>2.8829788281907271</v>
      </c>
      <c r="U18" s="29"/>
      <c r="V18" s="131" t="s">
        <v>68</v>
      </c>
      <c r="W18" s="132"/>
      <c r="X18" s="132"/>
      <c r="Y18" s="132"/>
      <c r="Z18" s="132"/>
      <c r="AA18" s="132"/>
      <c r="AB18" s="132"/>
      <c r="AC18" s="132"/>
      <c r="AD18" s="132"/>
      <c r="AE18" s="132"/>
      <c r="AF18" s="132"/>
      <c r="AG18" s="29">
        <v>11.302884393410288</v>
      </c>
      <c r="AH18" s="29">
        <v>10.934663182601074</v>
      </c>
      <c r="AI18" s="29">
        <v>11.627245044394893</v>
      </c>
      <c r="AJ18" s="29">
        <v>12.170876335555686</v>
      </c>
      <c r="AK18" s="29">
        <v>12.046705919260127</v>
      </c>
      <c r="AL18" s="29">
        <v>11.378559796326636</v>
      </c>
      <c r="AM18" s="30">
        <v>12.040912973489709</v>
      </c>
    </row>
    <row r="19" spans="1:39" x14ac:dyDescent="0.25">
      <c r="A19" s="79" t="s">
        <v>25</v>
      </c>
      <c r="B19" s="68"/>
      <c r="C19" s="134" t="s">
        <v>68</v>
      </c>
      <c r="D19" s="134"/>
      <c r="E19" s="134"/>
      <c r="F19" s="134"/>
      <c r="G19" s="134"/>
      <c r="H19" s="134"/>
      <c r="I19" s="134"/>
      <c r="J19" s="134"/>
      <c r="K19" s="134"/>
      <c r="L19" s="134"/>
      <c r="M19" s="134"/>
      <c r="N19" s="70">
        <f>SUM(N17:N18)</f>
        <v>8.9589209757729478</v>
      </c>
      <c r="O19" s="69">
        <f>SUM(O17:O18)</f>
        <v>7.8869282220943626</v>
      </c>
      <c r="P19" s="69">
        <f>SUM(P17:P18)</f>
        <v>8.1466943901035744</v>
      </c>
      <c r="Q19" s="69">
        <f>SUM(Q17:Q18)</f>
        <v>7.5955310959060753</v>
      </c>
      <c r="R19" s="69">
        <f>SUM(R17:R18,FALSE)</f>
        <v>7.3379833993421766</v>
      </c>
      <c r="S19" s="69">
        <v>6.7181140972123163</v>
      </c>
      <c r="T19" s="87">
        <f>SUM(T17:T18,FALSE)</f>
        <v>6.2019904749338828</v>
      </c>
      <c r="U19" s="72"/>
      <c r="V19" s="133" t="s">
        <v>68</v>
      </c>
      <c r="W19" s="134"/>
      <c r="X19" s="134"/>
      <c r="Y19" s="134"/>
      <c r="Z19" s="134"/>
      <c r="AA19" s="134"/>
      <c r="AB19" s="134"/>
      <c r="AC19" s="134"/>
      <c r="AD19" s="134"/>
      <c r="AE19" s="134"/>
      <c r="AF19" s="134"/>
      <c r="AG19" s="70">
        <f t="shared" ref="AG19:AM19" si="4">SUM(AG17:AG18)</f>
        <v>18.478486649709573</v>
      </c>
      <c r="AH19" s="69">
        <f t="shared" si="4"/>
        <v>17.195149375408601</v>
      </c>
      <c r="AI19" s="69">
        <f t="shared" si="4"/>
        <v>18.133845546146304</v>
      </c>
      <c r="AJ19" s="69">
        <f t="shared" si="4"/>
        <v>19.057847761260653</v>
      </c>
      <c r="AK19" s="69">
        <f t="shared" si="4"/>
        <v>19.555061368929451</v>
      </c>
      <c r="AL19" s="69">
        <f t="shared" si="4"/>
        <v>18.619785462157751</v>
      </c>
      <c r="AM19" s="87">
        <f t="shared" si="4"/>
        <v>20.30552850551279</v>
      </c>
    </row>
    <row r="20" spans="1:39" x14ac:dyDescent="0.25">
      <c r="A20" s="104" t="s">
        <v>32</v>
      </c>
      <c r="B20" s="65"/>
      <c r="C20" s="65">
        <v>3.46</v>
      </c>
      <c r="D20" s="65">
        <v>2.92</v>
      </c>
      <c r="E20" s="65">
        <v>2.88</v>
      </c>
      <c r="F20" s="65">
        <v>4.1405314466157845</v>
      </c>
      <c r="G20" s="65">
        <v>3.9918845603322142</v>
      </c>
      <c r="H20" s="65">
        <v>4.2773326442586139</v>
      </c>
      <c r="I20" s="65">
        <v>4.4754970353423804</v>
      </c>
      <c r="J20" s="65">
        <v>4.3818214914933442</v>
      </c>
      <c r="K20" s="65">
        <v>4.3519166012011681</v>
      </c>
      <c r="L20" s="65">
        <v>4.7322623757206683</v>
      </c>
      <c r="M20" s="65">
        <v>4.7490422062341393</v>
      </c>
      <c r="N20" s="65">
        <v>4.4875671470307177</v>
      </c>
      <c r="O20" s="65">
        <v>3.7013095144362032</v>
      </c>
      <c r="P20" s="65">
        <v>3.8728403343260092</v>
      </c>
      <c r="Q20" s="65">
        <v>3.6173076875844794</v>
      </c>
      <c r="R20" s="65">
        <v>3.74651436158286</v>
      </c>
      <c r="S20" s="65">
        <v>3.6573606211474292</v>
      </c>
      <c r="T20" s="86">
        <v>3.6435812860273114</v>
      </c>
      <c r="U20" s="29"/>
      <c r="V20" s="66">
        <v>6.04</v>
      </c>
      <c r="W20" s="65">
        <v>5.42</v>
      </c>
      <c r="X20" s="65">
        <v>5.46</v>
      </c>
      <c r="Y20" s="65">
        <v>6.5370747345894342</v>
      </c>
      <c r="Z20" s="65">
        <v>6.3229869723692183</v>
      </c>
      <c r="AA20" s="65">
        <v>6.7445899437175303</v>
      </c>
      <c r="AB20" s="65">
        <v>7.2186279231653838</v>
      </c>
      <c r="AC20" s="65">
        <v>8.042539564573989</v>
      </c>
      <c r="AD20" s="65">
        <v>8.714625955453009</v>
      </c>
      <c r="AE20" s="65">
        <v>9.4357570064236853</v>
      </c>
      <c r="AF20" s="65">
        <v>9.3330454730749057</v>
      </c>
      <c r="AG20" s="65">
        <v>9.531043840074215</v>
      </c>
      <c r="AH20" s="65">
        <v>8.8634925063587442</v>
      </c>
      <c r="AI20" s="65">
        <v>8.6630748038516536</v>
      </c>
      <c r="AJ20" s="65">
        <v>8.4603260201876935</v>
      </c>
      <c r="AK20" s="65">
        <v>9.0610450182677589</v>
      </c>
      <c r="AL20" s="65">
        <v>8.6171951089485894</v>
      </c>
      <c r="AM20" s="86">
        <v>8.4678762837897121</v>
      </c>
    </row>
    <row r="21" spans="1:39" x14ac:dyDescent="0.25">
      <c r="A21" s="105" t="s">
        <v>33</v>
      </c>
      <c r="B21" s="29"/>
      <c r="C21" s="29">
        <v>4.0599999999999996</v>
      </c>
      <c r="D21" s="29">
        <v>3.38</v>
      </c>
      <c r="E21" s="29">
        <v>3.29</v>
      </c>
      <c r="F21" s="29">
        <v>4.5918108780675979</v>
      </c>
      <c r="G21" s="29">
        <v>4.4827476188565258</v>
      </c>
      <c r="H21" s="29">
        <v>4.1619572068582977</v>
      </c>
      <c r="I21" s="29">
        <v>4.2657169906556724</v>
      </c>
      <c r="J21" s="29">
        <v>4.2386758830306039</v>
      </c>
      <c r="K21" s="29">
        <v>4.555410386292972</v>
      </c>
      <c r="L21" s="29">
        <v>4.9244152304777344</v>
      </c>
      <c r="M21" s="29">
        <v>4.8571062891745962</v>
      </c>
      <c r="N21" s="29">
        <v>4.5043121696611035</v>
      </c>
      <c r="O21" s="29">
        <v>4.2782845819719242</v>
      </c>
      <c r="P21" s="29">
        <v>4.3231245359423358</v>
      </c>
      <c r="Q21" s="29">
        <v>4.0639595595349736</v>
      </c>
      <c r="R21" s="29">
        <v>3.6752730871109383</v>
      </c>
      <c r="S21" s="29">
        <v>3.4554314323593966</v>
      </c>
      <c r="T21" s="30">
        <v>3.2390989605487857</v>
      </c>
      <c r="U21" s="29"/>
      <c r="V21" s="67">
        <v>6.68</v>
      </c>
      <c r="W21" s="29">
        <v>5.99</v>
      </c>
      <c r="X21" s="29">
        <v>5.62</v>
      </c>
      <c r="Y21" s="29">
        <v>7.3732592323791204</v>
      </c>
      <c r="Z21" s="29">
        <v>7.98010301535734</v>
      </c>
      <c r="AA21" s="29">
        <v>7.843709994402607</v>
      </c>
      <c r="AB21" s="29">
        <v>8.3605791803697702</v>
      </c>
      <c r="AC21" s="29">
        <v>10.874764882176928</v>
      </c>
      <c r="AD21" s="29">
        <v>12.792315301941784</v>
      </c>
      <c r="AE21" s="29">
        <v>14.445191705488607</v>
      </c>
      <c r="AF21" s="29">
        <v>14.609128962476717</v>
      </c>
      <c r="AG21" s="29">
        <v>15.001483379488036</v>
      </c>
      <c r="AH21" s="29">
        <v>14.593692553489785</v>
      </c>
      <c r="AI21" s="29">
        <v>14.911327714086655</v>
      </c>
      <c r="AJ21" s="29">
        <v>15.084382259127157</v>
      </c>
      <c r="AK21" s="29">
        <v>15.170448080907178</v>
      </c>
      <c r="AL21" s="29">
        <v>14.698803087573314</v>
      </c>
      <c r="AM21" s="30">
        <v>14.100572034857098</v>
      </c>
    </row>
    <row r="22" spans="1:39" x14ac:dyDescent="0.25">
      <c r="A22" s="79" t="s">
        <v>25</v>
      </c>
      <c r="B22" s="68"/>
      <c r="C22" s="69">
        <f t="shared" ref="C22:R22" si="5">SUM(C20:C21)</f>
        <v>7.52</v>
      </c>
      <c r="D22" s="69">
        <f t="shared" si="5"/>
        <v>6.3</v>
      </c>
      <c r="E22" s="69">
        <f t="shared" si="5"/>
        <v>6.17</v>
      </c>
      <c r="F22" s="69">
        <f t="shared" si="5"/>
        <v>8.7323423246833833</v>
      </c>
      <c r="G22" s="69">
        <f t="shared" si="5"/>
        <v>8.47463217918874</v>
      </c>
      <c r="H22" s="69">
        <f t="shared" si="5"/>
        <v>8.4392898511169108</v>
      </c>
      <c r="I22" s="69">
        <f t="shared" si="5"/>
        <v>8.7412140259980529</v>
      </c>
      <c r="J22" s="69">
        <f t="shared" si="5"/>
        <v>8.6204973745239482</v>
      </c>
      <c r="K22" s="69">
        <f t="shared" si="5"/>
        <v>8.907326987494141</v>
      </c>
      <c r="L22" s="69">
        <f t="shared" si="5"/>
        <v>9.6566776061984037</v>
      </c>
      <c r="M22" s="70">
        <f t="shared" si="5"/>
        <v>9.6061484954087355</v>
      </c>
      <c r="N22" s="70">
        <f t="shared" si="5"/>
        <v>8.9918793166918221</v>
      </c>
      <c r="O22" s="69">
        <f t="shared" si="5"/>
        <v>7.9795940964081273</v>
      </c>
      <c r="P22" s="69">
        <f t="shared" si="5"/>
        <v>8.1959648702683445</v>
      </c>
      <c r="Q22" s="69">
        <f t="shared" si="5"/>
        <v>7.681267247119453</v>
      </c>
      <c r="R22" s="69">
        <f t="shared" si="5"/>
        <v>7.4217874486937987</v>
      </c>
      <c r="S22" s="69">
        <v>7.1127920535068263</v>
      </c>
      <c r="T22" s="87">
        <f>SUM(T20:T21)</f>
        <v>6.882680246576097</v>
      </c>
      <c r="U22" s="72"/>
      <c r="V22" s="71">
        <f t="shared" ref="V22:AM22" si="6">SUM(V20:V21)</f>
        <v>12.719999999999999</v>
      </c>
      <c r="W22" s="69">
        <f t="shared" si="6"/>
        <v>11.41</v>
      </c>
      <c r="X22" s="69">
        <f t="shared" si="6"/>
        <v>11.08</v>
      </c>
      <c r="Y22" s="69">
        <f t="shared" si="6"/>
        <v>13.910333966968555</v>
      </c>
      <c r="Z22" s="69">
        <f t="shared" si="6"/>
        <v>14.303089987726558</v>
      </c>
      <c r="AA22" s="69">
        <f t="shared" si="6"/>
        <v>14.588299938120137</v>
      </c>
      <c r="AB22" s="69">
        <f t="shared" si="6"/>
        <v>15.579207103535154</v>
      </c>
      <c r="AC22" s="69">
        <f t="shared" si="6"/>
        <v>18.917304446750919</v>
      </c>
      <c r="AD22" s="69">
        <f t="shared" si="6"/>
        <v>21.506941257394793</v>
      </c>
      <c r="AE22" s="69">
        <f t="shared" si="6"/>
        <v>23.880948711912293</v>
      </c>
      <c r="AF22" s="70">
        <f t="shared" si="6"/>
        <v>23.942174435551621</v>
      </c>
      <c r="AG22" s="70">
        <f t="shared" si="6"/>
        <v>24.532527219562251</v>
      </c>
      <c r="AH22" s="69">
        <f t="shared" si="6"/>
        <v>23.457185059848527</v>
      </c>
      <c r="AI22" s="69">
        <f t="shared" si="6"/>
        <v>23.57440251793831</v>
      </c>
      <c r="AJ22" s="69">
        <f t="shared" si="6"/>
        <v>23.54470827931485</v>
      </c>
      <c r="AK22" s="69">
        <f t="shared" si="6"/>
        <v>24.231493099174937</v>
      </c>
      <c r="AL22" s="69">
        <f t="shared" si="6"/>
        <v>23.315998196521903</v>
      </c>
      <c r="AM22" s="87">
        <f t="shared" si="6"/>
        <v>22.568448318646809</v>
      </c>
    </row>
    <row r="23" spans="1:39" x14ac:dyDescent="0.25">
      <c r="A23" s="104" t="s">
        <v>34</v>
      </c>
      <c r="B23" s="65"/>
      <c r="C23" s="65">
        <v>3.46</v>
      </c>
      <c r="D23" s="65">
        <v>2.92</v>
      </c>
      <c r="E23" s="65">
        <v>2.85</v>
      </c>
      <c r="F23" s="65">
        <v>4.1463671600624288</v>
      </c>
      <c r="G23" s="65">
        <v>3.9917739316576735</v>
      </c>
      <c r="H23" s="65">
        <v>4.2837193568497938</v>
      </c>
      <c r="I23" s="65">
        <v>4.4841385719318705</v>
      </c>
      <c r="J23" s="65">
        <v>4.3905510941756809</v>
      </c>
      <c r="K23" s="65">
        <v>4.3581701082431312</v>
      </c>
      <c r="L23" s="65">
        <v>4.7326760831692765</v>
      </c>
      <c r="M23" s="65">
        <v>4.7341285095753527</v>
      </c>
      <c r="N23" s="65">
        <v>4.4876047460449637</v>
      </c>
      <c r="O23" s="65">
        <v>3.7013434637801832</v>
      </c>
      <c r="P23" s="65">
        <v>3.8728734388009975</v>
      </c>
      <c r="Q23" s="65">
        <v>3.61745139050791</v>
      </c>
      <c r="R23" s="65">
        <v>3.7465489592006644</v>
      </c>
      <c r="S23" s="65">
        <v>3.6284455287260609</v>
      </c>
      <c r="T23" s="86">
        <v>3.6433947876769373</v>
      </c>
      <c r="U23" s="29"/>
      <c r="V23" s="66">
        <v>6.05</v>
      </c>
      <c r="W23" s="65">
        <v>5.46</v>
      </c>
      <c r="X23" s="65">
        <v>5.48</v>
      </c>
      <c r="Y23" s="65">
        <v>6.3614244125356985</v>
      </c>
      <c r="Z23" s="65">
        <v>7.131564831897375</v>
      </c>
      <c r="AA23" s="65">
        <v>7.5088600739623708</v>
      </c>
      <c r="AB23" s="65">
        <v>8.0259602651426505</v>
      </c>
      <c r="AC23" s="65">
        <v>8.8726047030981903</v>
      </c>
      <c r="AD23" s="65">
        <v>9.5337223330362022</v>
      </c>
      <c r="AE23" s="65">
        <v>10.481055997873238</v>
      </c>
      <c r="AF23" s="65">
        <v>10.366527221907335</v>
      </c>
      <c r="AG23" s="65">
        <v>10.517285658635807</v>
      </c>
      <c r="AH23" s="65">
        <v>9.7340641454811667</v>
      </c>
      <c r="AI23" s="65">
        <v>9.7548468250737113</v>
      </c>
      <c r="AJ23" s="65">
        <v>9.5322822250105315</v>
      </c>
      <c r="AK23" s="65">
        <v>9.8793638628138538</v>
      </c>
      <c r="AL23" s="65">
        <v>9.2970208071384057</v>
      </c>
      <c r="AM23" s="86">
        <v>9.1746199832777737</v>
      </c>
    </row>
    <row r="24" spans="1:39" x14ac:dyDescent="0.25">
      <c r="A24" s="105" t="s">
        <v>35</v>
      </c>
      <c r="B24" s="29"/>
      <c r="C24" s="29">
        <v>4.0599999999999996</v>
      </c>
      <c r="D24" s="29">
        <v>3.38</v>
      </c>
      <c r="E24" s="29">
        <v>3.25</v>
      </c>
      <c r="F24" s="29">
        <v>4.5956991070824458</v>
      </c>
      <c r="G24" s="29">
        <v>4.4811883333006435</v>
      </c>
      <c r="H24" s="29">
        <v>4.1642129409298221</v>
      </c>
      <c r="I24" s="29">
        <v>4.2693931279778496</v>
      </c>
      <c r="J24" s="29">
        <v>4.2468593421676459</v>
      </c>
      <c r="K24" s="29">
        <v>4.5620033472106609</v>
      </c>
      <c r="L24" s="29">
        <v>4.9220608326394633</v>
      </c>
      <c r="M24" s="29">
        <v>4.8452671773522065</v>
      </c>
      <c r="N24" s="29">
        <v>4.5043401498751043</v>
      </c>
      <c r="O24" s="29">
        <v>4.2787232972522879</v>
      </c>
      <c r="P24" s="29">
        <v>4.3231467610324703</v>
      </c>
      <c r="Q24" s="29">
        <v>4.0639854621149025</v>
      </c>
      <c r="R24" s="29">
        <v>3.6751744213155666</v>
      </c>
      <c r="S24" s="29">
        <v>3.4591030641132359</v>
      </c>
      <c r="T24" s="30">
        <v>3.2412768026644483</v>
      </c>
      <c r="U24" s="29"/>
      <c r="V24" s="67">
        <v>6.68</v>
      </c>
      <c r="W24" s="29">
        <v>6.13</v>
      </c>
      <c r="X24" s="29">
        <v>5.84</v>
      </c>
      <c r="Y24" s="29">
        <v>7.3054252075094626</v>
      </c>
      <c r="Z24" s="29">
        <v>10.793730412373266</v>
      </c>
      <c r="AA24" s="29">
        <v>10.51239913448828</v>
      </c>
      <c r="AB24" s="29">
        <v>11.194654531950317</v>
      </c>
      <c r="AC24" s="29">
        <v>13.717938395425094</v>
      </c>
      <c r="AD24" s="29">
        <v>15.609751572062102</v>
      </c>
      <c r="AE24" s="29">
        <v>17.612722636828583</v>
      </c>
      <c r="AF24" s="29">
        <v>17.711298790423051</v>
      </c>
      <c r="AG24" s="29">
        <v>17.784985540454585</v>
      </c>
      <c r="AH24" s="29">
        <v>17.082757685650613</v>
      </c>
      <c r="AI24" s="29">
        <v>17.60373245616848</v>
      </c>
      <c r="AJ24" s="29">
        <v>17.602153021060388</v>
      </c>
      <c r="AK24" s="29">
        <v>17.599538112129153</v>
      </c>
      <c r="AL24" s="29">
        <v>17.063058688701823</v>
      </c>
      <c r="AM24" s="30">
        <v>16.413405135787702</v>
      </c>
    </row>
    <row r="25" spans="1:39" x14ac:dyDescent="0.25">
      <c r="A25" s="79" t="s">
        <v>25</v>
      </c>
      <c r="B25" s="68"/>
      <c r="C25" s="69">
        <f>SUM(C23:C24)</f>
        <v>7.52</v>
      </c>
      <c r="D25" s="69">
        <f t="shared" ref="D25:O25" si="7">SUM(D23:D24)</f>
        <v>6.3</v>
      </c>
      <c r="E25" s="69">
        <f t="shared" si="7"/>
        <v>6.1</v>
      </c>
      <c r="F25" s="69">
        <f t="shared" si="7"/>
        <v>8.7420662671448746</v>
      </c>
      <c r="G25" s="69">
        <f t="shared" si="7"/>
        <v>8.4729622649583174</v>
      </c>
      <c r="H25" s="69">
        <f t="shared" si="7"/>
        <v>8.4479322977796159</v>
      </c>
      <c r="I25" s="69">
        <f t="shared" si="7"/>
        <v>8.7535316999097201</v>
      </c>
      <c r="J25" s="69">
        <f t="shared" si="7"/>
        <v>8.6374104363433268</v>
      </c>
      <c r="K25" s="69">
        <f t="shared" si="7"/>
        <v>8.9201734554537921</v>
      </c>
      <c r="L25" s="69">
        <f t="shared" si="7"/>
        <v>9.6547369158087406</v>
      </c>
      <c r="M25" s="70">
        <f t="shared" si="7"/>
        <v>9.5793956869275583</v>
      </c>
      <c r="N25" s="70">
        <f t="shared" si="7"/>
        <v>8.9919448959200672</v>
      </c>
      <c r="O25" s="69">
        <f t="shared" si="7"/>
        <v>7.9800667610324716</v>
      </c>
      <c r="P25" s="69">
        <f>SUM(P23:P24)</f>
        <v>8.1960201998334679</v>
      </c>
      <c r="Q25" s="69">
        <f>SUM(Q23:Q24)</f>
        <v>7.6814368526228129</v>
      </c>
      <c r="R25" s="69">
        <f>SUM(R23:R24)</f>
        <v>7.421723380516231</v>
      </c>
      <c r="S25" s="69">
        <v>7.0875485928392967</v>
      </c>
      <c r="T25" s="87">
        <f>SUM(T23:T24)</f>
        <v>6.8846715903413855</v>
      </c>
      <c r="U25" s="72"/>
      <c r="V25" s="71">
        <f>SUM(V23:V24)</f>
        <v>12.73</v>
      </c>
      <c r="W25" s="69">
        <f t="shared" ref="W25:AH25" si="8">SUM(W23:W24)</f>
        <v>11.59</v>
      </c>
      <c r="X25" s="69">
        <f t="shared" si="8"/>
        <v>11.32</v>
      </c>
      <c r="Y25" s="69">
        <f t="shared" si="8"/>
        <v>13.666849620045161</v>
      </c>
      <c r="Z25" s="69">
        <f t="shared" si="8"/>
        <v>17.925295244270643</v>
      </c>
      <c r="AA25" s="69">
        <f t="shared" si="8"/>
        <v>18.021259208450651</v>
      </c>
      <c r="AB25" s="69">
        <f t="shared" si="8"/>
        <v>19.220614797092967</v>
      </c>
      <c r="AC25" s="69">
        <f t="shared" si="8"/>
        <v>22.590543098523284</v>
      </c>
      <c r="AD25" s="69">
        <f t="shared" si="8"/>
        <v>25.143473905098304</v>
      </c>
      <c r="AE25" s="69">
        <f t="shared" si="8"/>
        <v>28.09377863470182</v>
      </c>
      <c r="AF25" s="69">
        <f t="shared" si="8"/>
        <v>28.077826012330384</v>
      </c>
      <c r="AG25" s="70">
        <f t="shared" si="8"/>
        <v>28.302271199090391</v>
      </c>
      <c r="AH25" s="69">
        <f t="shared" si="8"/>
        <v>26.816821831131779</v>
      </c>
      <c r="AI25" s="69">
        <f>SUM(AI23:AI24)</f>
        <v>27.358579281242193</v>
      </c>
      <c r="AJ25" s="69">
        <f>SUM(AJ23:AJ24)</f>
        <v>27.134435246070922</v>
      </c>
      <c r="AK25" s="69">
        <f>SUM(AK23:AK24)</f>
        <v>27.478901974943007</v>
      </c>
      <c r="AL25" s="69">
        <f>SUM(AL23:AL24)</f>
        <v>26.360079495840228</v>
      </c>
      <c r="AM25" s="87">
        <f>SUM(AM23:AM24)</f>
        <v>25.588025119065477</v>
      </c>
    </row>
    <row r="26" spans="1:39" x14ac:dyDescent="0.25">
      <c r="A26" s="104" t="s">
        <v>36</v>
      </c>
      <c r="B26" s="65"/>
      <c r="C26" s="65">
        <v>3.7</v>
      </c>
      <c r="D26" s="65">
        <v>3.01</v>
      </c>
      <c r="E26" s="65">
        <v>2.93</v>
      </c>
      <c r="F26" s="65">
        <v>4.276545981695052</v>
      </c>
      <c r="G26" s="65">
        <v>4.1274645219458783</v>
      </c>
      <c r="H26" s="65">
        <v>4.476002830785287</v>
      </c>
      <c r="I26" s="65">
        <v>4.6759489945304376</v>
      </c>
      <c r="J26" s="65">
        <v>4.5039008218807419</v>
      </c>
      <c r="K26" s="65">
        <v>4.4846142635877202</v>
      </c>
      <c r="L26" s="65">
        <v>4.8900181048888411</v>
      </c>
      <c r="M26" s="65">
        <v>4.8857560718161031</v>
      </c>
      <c r="N26" s="65">
        <v>4.6660251572327009</v>
      </c>
      <c r="O26" s="65">
        <v>3.8446772370537055</v>
      </c>
      <c r="P26" s="65">
        <v>4.0427971932788864</v>
      </c>
      <c r="Q26" s="65">
        <v>3.67</v>
      </c>
      <c r="R26" s="65">
        <v>3.8005416901342342</v>
      </c>
      <c r="S26" s="65">
        <v>3.7259307631041461</v>
      </c>
      <c r="T26" s="86">
        <v>3.6870133765136575</v>
      </c>
      <c r="U26" s="29"/>
      <c r="V26" s="66">
        <v>6.46</v>
      </c>
      <c r="W26" s="65">
        <v>5.92</v>
      </c>
      <c r="X26" s="65">
        <v>5.9</v>
      </c>
      <c r="Y26" s="65">
        <v>7.6246219152395316</v>
      </c>
      <c r="Z26" s="65">
        <v>9.1395802145860348</v>
      </c>
      <c r="AA26" s="65">
        <v>9.302892120227968</v>
      </c>
      <c r="AB26" s="65">
        <v>9.1819370636869806</v>
      </c>
      <c r="AC26" s="65">
        <v>9.6354063412349618</v>
      </c>
      <c r="AD26" s="65">
        <v>10.202992489530674</v>
      </c>
      <c r="AE26" s="65">
        <v>12.132881829349579</v>
      </c>
      <c r="AF26" s="65">
        <v>11.107660119740515</v>
      </c>
      <c r="AG26" s="65">
        <v>11.201710611106826</v>
      </c>
      <c r="AH26" s="65">
        <v>10.02975421845729</v>
      </c>
      <c r="AI26" s="65">
        <v>10.879572885089782</v>
      </c>
      <c r="AJ26" s="65">
        <v>10.677052497816749</v>
      </c>
      <c r="AK26" s="65">
        <v>10.975505306469536</v>
      </c>
      <c r="AL26" s="65">
        <v>10.320245423116631</v>
      </c>
      <c r="AM26" s="86">
        <v>10.691787541806791</v>
      </c>
    </row>
    <row r="27" spans="1:39" x14ac:dyDescent="0.25">
      <c r="A27" s="105" t="s">
        <v>37</v>
      </c>
      <c r="B27" s="29"/>
      <c r="C27" s="29">
        <v>4.17</v>
      </c>
      <c r="D27" s="29">
        <v>3.48</v>
      </c>
      <c r="E27" s="29">
        <v>3.36</v>
      </c>
      <c r="F27" s="29">
        <v>4.7268350535372532</v>
      </c>
      <c r="G27" s="29">
        <v>4.6381779909602239</v>
      </c>
      <c r="H27" s="29">
        <v>4.3122972908175043</v>
      </c>
      <c r="I27" s="29">
        <v>4.3652172533403224</v>
      </c>
      <c r="J27" s="29">
        <v>4.2997275334107101</v>
      </c>
      <c r="K27" s="29">
        <v>4.5845361502780761</v>
      </c>
      <c r="L27" s="29">
        <v>4.9634719438064394</v>
      </c>
      <c r="M27" s="29">
        <v>4.8540606378960911</v>
      </c>
      <c r="N27" s="29">
        <v>4.7812836876936071</v>
      </c>
      <c r="O27" s="29">
        <v>4.5123832883034707</v>
      </c>
      <c r="P27" s="29">
        <v>4.6212251685847514</v>
      </c>
      <c r="Q27" s="29">
        <v>4.2179129278489516</v>
      </c>
      <c r="R27" s="29">
        <v>4.0668091969398308</v>
      </c>
      <c r="S27" s="29">
        <v>4.0301645076504258</v>
      </c>
      <c r="T27" s="30">
        <v>3.7823108279357918</v>
      </c>
      <c r="U27" s="29"/>
      <c r="V27" s="67">
        <v>7.31</v>
      </c>
      <c r="W27" s="29">
        <v>7.48</v>
      </c>
      <c r="X27" s="29">
        <v>7.21</v>
      </c>
      <c r="Y27" s="29">
        <v>10.755459684531933</v>
      </c>
      <c r="Z27" s="29">
        <v>15.717239787228317</v>
      </c>
      <c r="AA27" s="29">
        <v>14.718169900167002</v>
      </c>
      <c r="AB27" s="29">
        <v>13.877405864378392</v>
      </c>
      <c r="AC27" s="29">
        <v>15.444657642548155</v>
      </c>
      <c r="AD27" s="29">
        <v>16.960264331148501</v>
      </c>
      <c r="AE27" s="29">
        <v>21.335293889674951</v>
      </c>
      <c r="AF27" s="29">
        <v>18.667179398169189</v>
      </c>
      <c r="AG27" s="29">
        <v>18.791612464826681</v>
      </c>
      <c r="AH27" s="29">
        <v>17.219005779705437</v>
      </c>
      <c r="AI27" s="29">
        <v>19.894833253161622</v>
      </c>
      <c r="AJ27" s="29">
        <v>20.10028961250238</v>
      </c>
      <c r="AK27" s="29">
        <v>20.316874234874426</v>
      </c>
      <c r="AL27" s="29">
        <v>19.136151667445194</v>
      </c>
      <c r="AM27" s="30">
        <v>19.833686022082379</v>
      </c>
    </row>
    <row r="28" spans="1:39" x14ac:dyDescent="0.25">
      <c r="A28" s="79" t="s">
        <v>25</v>
      </c>
      <c r="B28" s="68"/>
      <c r="C28" s="69">
        <f>SUM(C26:C27)</f>
        <v>7.87</v>
      </c>
      <c r="D28" s="69">
        <f t="shared" ref="D28:O28" si="9">SUM(D26:D27)</f>
        <v>6.49</v>
      </c>
      <c r="E28" s="69">
        <f t="shared" si="9"/>
        <v>6.29</v>
      </c>
      <c r="F28" s="69">
        <f t="shared" si="9"/>
        <v>9.0033810352323052</v>
      </c>
      <c r="G28" s="69">
        <f t="shared" si="9"/>
        <v>8.7656425129061013</v>
      </c>
      <c r="H28" s="69">
        <f t="shared" si="9"/>
        <v>8.7883001216027914</v>
      </c>
      <c r="I28" s="69">
        <f t="shared" si="9"/>
        <v>9.0411662478707591</v>
      </c>
      <c r="J28" s="69">
        <f t="shared" si="9"/>
        <v>8.8036283552914512</v>
      </c>
      <c r="K28" s="69">
        <f t="shared" si="9"/>
        <v>9.0691504138657955</v>
      </c>
      <c r="L28" s="69">
        <f t="shared" si="9"/>
        <v>9.8534900486952814</v>
      </c>
      <c r="M28" s="70">
        <f t="shared" si="9"/>
        <v>9.7398167097121942</v>
      </c>
      <c r="N28" s="70">
        <f t="shared" si="9"/>
        <v>9.4473088449263081</v>
      </c>
      <c r="O28" s="69">
        <f t="shared" si="9"/>
        <v>8.357060525357177</v>
      </c>
      <c r="P28" s="69">
        <f>SUM(P26:P27)</f>
        <v>8.6640223618636369</v>
      </c>
      <c r="Q28" s="69">
        <f>SUM(Q26:Q27)</f>
        <v>7.8879129278489515</v>
      </c>
      <c r="R28" s="69">
        <f>SUM(R26:R27)</f>
        <v>7.8673508870740649</v>
      </c>
      <c r="S28" s="69">
        <v>7.7560952707545718</v>
      </c>
      <c r="T28" s="87">
        <f>SUM(T26:T27)</f>
        <v>7.4693242044494497</v>
      </c>
      <c r="U28" s="72"/>
      <c r="V28" s="71">
        <f>SUM(V26:V27)</f>
        <v>13.77</v>
      </c>
      <c r="W28" s="69">
        <f t="shared" ref="W28:AH28" si="10">SUM(W26:W27)</f>
        <v>13.4</v>
      </c>
      <c r="X28" s="69">
        <f t="shared" si="10"/>
        <v>13.11</v>
      </c>
      <c r="Y28" s="69">
        <f t="shared" si="10"/>
        <v>18.380081599771465</v>
      </c>
      <c r="Z28" s="69">
        <f t="shared" si="10"/>
        <v>24.856820001814352</v>
      </c>
      <c r="AA28" s="69">
        <f t="shared" si="10"/>
        <v>24.021062020394972</v>
      </c>
      <c r="AB28" s="69">
        <f t="shared" si="10"/>
        <v>23.059342928065373</v>
      </c>
      <c r="AC28" s="69">
        <f t="shared" si="10"/>
        <v>25.080063983783116</v>
      </c>
      <c r="AD28" s="69">
        <f t="shared" si="10"/>
        <v>27.163256820679173</v>
      </c>
      <c r="AE28" s="69">
        <f t="shared" si="10"/>
        <v>33.468175719024529</v>
      </c>
      <c r="AF28" s="69">
        <f t="shared" si="10"/>
        <v>29.774839517909705</v>
      </c>
      <c r="AG28" s="70">
        <f t="shared" si="10"/>
        <v>29.993323075933507</v>
      </c>
      <c r="AH28" s="69">
        <f t="shared" si="10"/>
        <v>27.248759998162726</v>
      </c>
      <c r="AI28" s="69">
        <f>SUM(AI26:AI27)</f>
        <v>30.774406138251404</v>
      </c>
      <c r="AJ28" s="69">
        <f>SUM(AJ26:AJ27)</f>
        <v>30.777342110319129</v>
      </c>
      <c r="AK28" s="69">
        <f>SUM(AK26:AK27)</f>
        <v>31.292379541343962</v>
      </c>
      <c r="AL28" s="69">
        <f>SUM(AL26:AL27)</f>
        <v>29.456397090561826</v>
      </c>
      <c r="AM28" s="87">
        <f>SUM(AM26:AM27)</f>
        <v>30.525473563889172</v>
      </c>
    </row>
    <row r="29" spans="1:39" x14ac:dyDescent="0.25">
      <c r="A29" s="104" t="s">
        <v>38</v>
      </c>
      <c r="B29" s="65"/>
      <c r="C29" s="65">
        <v>3.7</v>
      </c>
      <c r="D29" s="65">
        <v>3.01</v>
      </c>
      <c r="E29" s="65">
        <v>2.93</v>
      </c>
      <c r="F29" s="65">
        <v>4.276545981695052</v>
      </c>
      <c r="G29" s="65">
        <v>4.1274645219458783</v>
      </c>
      <c r="H29" s="65">
        <v>4.476002830785287</v>
      </c>
      <c r="I29" s="65">
        <v>4.6759489945304376</v>
      </c>
      <c r="J29" s="65">
        <v>4.5039008218807419</v>
      </c>
      <c r="K29" s="65">
        <v>4.4846142635877202</v>
      </c>
      <c r="L29" s="65">
        <v>4.8900181048888411</v>
      </c>
      <c r="M29" s="65">
        <v>4.8857560718161031</v>
      </c>
      <c r="N29" s="65">
        <v>4.6660251572327009</v>
      </c>
      <c r="O29" s="65">
        <v>3.8446772370537055</v>
      </c>
      <c r="P29" s="65">
        <v>4.0427971932788864</v>
      </c>
      <c r="Q29" s="65">
        <v>3.6687212315828317</v>
      </c>
      <c r="R29" s="65">
        <v>3.8005416901342342</v>
      </c>
      <c r="S29" s="65">
        <v>3.7259307631041461</v>
      </c>
      <c r="T29" s="86">
        <v>3.6870133765136575</v>
      </c>
      <c r="U29" s="29"/>
      <c r="V29" s="66">
        <v>6.46</v>
      </c>
      <c r="W29" s="65">
        <v>5.92</v>
      </c>
      <c r="X29" s="65">
        <v>5.9</v>
      </c>
      <c r="Y29" s="65">
        <v>7.2814944429137407</v>
      </c>
      <c r="Z29" s="65">
        <v>7.9628681948990794</v>
      </c>
      <c r="AA29" s="65">
        <v>8.1722092219620919</v>
      </c>
      <c r="AB29" s="65">
        <v>7.8540968338604946</v>
      </c>
      <c r="AC29" s="65">
        <v>7.6448686488898545</v>
      </c>
      <c r="AD29" s="65">
        <v>8.0757505446867306</v>
      </c>
      <c r="AE29" s="65">
        <v>9.7244443199565431</v>
      </c>
      <c r="AF29" s="65">
        <v>8.7002276640920684</v>
      </c>
      <c r="AG29" s="65">
        <v>8.6850054213021242</v>
      </c>
      <c r="AH29" s="65">
        <v>7.6583174476876685</v>
      </c>
      <c r="AI29" s="65">
        <v>8.4697495496604045</v>
      </c>
      <c r="AJ29" s="65">
        <v>8.488785965530063</v>
      </c>
      <c r="AK29" s="65">
        <v>8.6314656423226808</v>
      </c>
      <c r="AL29" s="65">
        <v>7.9873920753859675</v>
      </c>
      <c r="AM29" s="86">
        <v>8.5030311829527445</v>
      </c>
    </row>
    <row r="30" spans="1:39" x14ac:dyDescent="0.25">
      <c r="A30" s="105" t="s">
        <v>39</v>
      </c>
      <c r="B30" s="29"/>
      <c r="C30" s="29">
        <v>4.17</v>
      </c>
      <c r="D30" s="29">
        <v>3.48</v>
      </c>
      <c r="E30" s="29">
        <v>3.36</v>
      </c>
      <c r="F30" s="29">
        <v>4.7268350535372532</v>
      </c>
      <c r="G30" s="29">
        <v>4.6381779909602239</v>
      </c>
      <c r="H30" s="29">
        <v>4.3122972908175043</v>
      </c>
      <c r="I30" s="29">
        <v>4.3652172533403224</v>
      </c>
      <c r="J30" s="29">
        <v>4.2997275334107101</v>
      </c>
      <c r="K30" s="29">
        <v>4.5845361502780761</v>
      </c>
      <c r="L30" s="29">
        <v>4.9634719438064394</v>
      </c>
      <c r="M30" s="29">
        <v>4.8540606378960911</v>
      </c>
      <c r="N30" s="29">
        <v>4.7812836876936071</v>
      </c>
      <c r="O30" s="29">
        <v>4.5123832883034707</v>
      </c>
      <c r="P30" s="29">
        <v>4.6212251685847514</v>
      </c>
      <c r="Q30" s="29">
        <v>4.2179129278489516</v>
      </c>
      <c r="R30" s="29">
        <v>4.0668091969398308</v>
      </c>
      <c r="S30" s="29">
        <v>4.0301645076504258</v>
      </c>
      <c r="T30" s="30">
        <v>3.7823108279357918</v>
      </c>
      <c r="U30" s="29"/>
      <c r="V30" s="67">
        <v>7.31</v>
      </c>
      <c r="W30" s="29">
        <v>7.48</v>
      </c>
      <c r="X30" s="29">
        <v>7.21</v>
      </c>
      <c r="Y30" s="29">
        <v>9.6004466961366131</v>
      </c>
      <c r="Z30" s="29">
        <v>12.068962087259376</v>
      </c>
      <c r="AA30" s="29">
        <v>11.245794331369179</v>
      </c>
      <c r="AB30" s="29">
        <v>9.8533623431880351</v>
      </c>
      <c r="AC30" s="29">
        <v>9.4024581024890637</v>
      </c>
      <c r="AD30" s="29">
        <v>10.383874061892417</v>
      </c>
      <c r="AE30" s="29">
        <v>13.853434281244919</v>
      </c>
      <c r="AF30" s="29">
        <v>10.963950509544677</v>
      </c>
      <c r="AG30" s="29">
        <v>11.12224973297557</v>
      </c>
      <c r="AH30" s="29">
        <v>15.335875555371276</v>
      </c>
      <c r="AI30" s="29">
        <v>18.254205496168773</v>
      </c>
      <c r="AJ30" s="29">
        <v>18.509047579586259</v>
      </c>
      <c r="AK30" s="29">
        <v>18.531267764894679</v>
      </c>
      <c r="AL30" s="29">
        <v>17.11896244270681</v>
      </c>
      <c r="AM30" s="30">
        <v>17.922781836131303</v>
      </c>
    </row>
    <row r="31" spans="1:39" s="24" customFormat="1" x14ac:dyDescent="0.25">
      <c r="A31" s="79" t="s">
        <v>25</v>
      </c>
      <c r="B31" s="69"/>
      <c r="C31" s="69">
        <f>SUM(C29:C30)</f>
        <v>7.87</v>
      </c>
      <c r="D31" s="69">
        <f t="shared" ref="D31:O31" si="11">SUM(D29:D30)</f>
        <v>6.49</v>
      </c>
      <c r="E31" s="69">
        <f t="shared" si="11"/>
        <v>6.29</v>
      </c>
      <c r="F31" s="69">
        <f t="shared" si="11"/>
        <v>9.0033810352323052</v>
      </c>
      <c r="G31" s="69">
        <f t="shared" si="11"/>
        <v>8.7656425129061013</v>
      </c>
      <c r="H31" s="69">
        <f t="shared" si="11"/>
        <v>8.7883001216027914</v>
      </c>
      <c r="I31" s="69">
        <f t="shared" si="11"/>
        <v>9.0411662478707591</v>
      </c>
      <c r="J31" s="69">
        <f t="shared" si="11"/>
        <v>8.8036283552914512</v>
      </c>
      <c r="K31" s="69">
        <f t="shared" si="11"/>
        <v>9.0691504138657955</v>
      </c>
      <c r="L31" s="69">
        <f t="shared" si="11"/>
        <v>9.8534900486952814</v>
      </c>
      <c r="M31" s="70">
        <f t="shared" si="11"/>
        <v>9.7398167097121942</v>
      </c>
      <c r="N31" s="70">
        <f t="shared" si="11"/>
        <v>9.4473088449263081</v>
      </c>
      <c r="O31" s="69">
        <f t="shared" si="11"/>
        <v>8.357060525357177</v>
      </c>
      <c r="P31" s="69">
        <f>SUM(P29:P30)</f>
        <v>8.6640223618636369</v>
      </c>
      <c r="Q31" s="69">
        <f>SUM(Q29:Q30)</f>
        <v>7.8866341594317833</v>
      </c>
      <c r="R31" s="69">
        <f>SUM(R29:R30)</f>
        <v>7.8673508870740649</v>
      </c>
      <c r="S31" s="69">
        <v>7.7560952707545718</v>
      </c>
      <c r="T31" s="87">
        <f>SUM(T29:T30)</f>
        <v>7.4693242044494497</v>
      </c>
      <c r="U31" s="72"/>
      <c r="V31" s="71">
        <f>SUM(V29:V30)</f>
        <v>13.77</v>
      </c>
      <c r="W31" s="69">
        <f t="shared" ref="W31:AH31" si="12">SUM(W29:W30)</f>
        <v>13.4</v>
      </c>
      <c r="X31" s="69">
        <f t="shared" si="12"/>
        <v>13.11</v>
      </c>
      <c r="Y31" s="69">
        <f t="shared" si="12"/>
        <v>16.881941139050355</v>
      </c>
      <c r="Z31" s="69">
        <f t="shared" si="12"/>
        <v>20.031830282158456</v>
      </c>
      <c r="AA31" s="69">
        <f t="shared" si="12"/>
        <v>19.418003553331271</v>
      </c>
      <c r="AB31" s="69">
        <f t="shared" si="12"/>
        <v>17.707459177048531</v>
      </c>
      <c r="AC31" s="69">
        <f t="shared" si="12"/>
        <v>17.047326751378918</v>
      </c>
      <c r="AD31" s="69">
        <f t="shared" si="12"/>
        <v>18.459624606579148</v>
      </c>
      <c r="AE31" s="69">
        <f t="shared" si="12"/>
        <v>23.577878601201462</v>
      </c>
      <c r="AF31" s="69">
        <f t="shared" si="12"/>
        <v>19.664178173636746</v>
      </c>
      <c r="AG31" s="70">
        <f t="shared" si="12"/>
        <v>19.807255154277694</v>
      </c>
      <c r="AH31" s="69">
        <f t="shared" si="12"/>
        <v>22.994193003058946</v>
      </c>
      <c r="AI31" s="69">
        <f>SUM(AI29:AI30)</f>
        <v>26.723955045829179</v>
      </c>
      <c r="AJ31" s="69">
        <f>SUM(AJ29:AJ30)</f>
        <v>26.997833545116322</v>
      </c>
      <c r="AK31" s="69">
        <f>SUM(AK29:AK30)</f>
        <v>27.16273340721736</v>
      </c>
      <c r="AL31" s="69">
        <f>SUM(AL29:AL30)</f>
        <v>25.106354518092779</v>
      </c>
      <c r="AM31" s="87">
        <f>SUM(AM29:AM30)</f>
        <v>26.425813019084046</v>
      </c>
    </row>
    <row r="32" spans="1:39" x14ac:dyDescent="0.25">
      <c r="A32" s="104" t="s">
        <v>40</v>
      </c>
      <c r="B32" s="65"/>
      <c r="C32" s="65">
        <v>3.7</v>
      </c>
      <c r="D32" s="65">
        <v>3.02</v>
      </c>
      <c r="E32" s="65">
        <v>2.93</v>
      </c>
      <c r="F32" s="65">
        <v>4.2765507096043489</v>
      </c>
      <c r="G32" s="65">
        <v>4.1281208922235235</v>
      </c>
      <c r="H32" s="65">
        <v>4.4769489730957863</v>
      </c>
      <c r="I32" s="65">
        <v>4.6767832438947643</v>
      </c>
      <c r="J32" s="65">
        <v>4.5040536534174063</v>
      </c>
      <c r="K32" s="65">
        <v>4.4809352161705185</v>
      </c>
      <c r="L32" s="65">
        <v>4.8895571159974738</v>
      </c>
      <c r="M32" s="65">
        <v>4.8861087091787931</v>
      </c>
      <c r="N32" s="65">
        <v>4.6697352569933788</v>
      </c>
      <c r="O32" s="65">
        <v>3.8349797768723226</v>
      </c>
      <c r="P32" s="65">
        <v>4.0459414801035329</v>
      </c>
      <c r="Q32" s="65">
        <v>3.6705315316213936</v>
      </c>
      <c r="R32" s="65">
        <v>3.8009566048502705</v>
      </c>
      <c r="S32" s="65">
        <v>3.7260343976115298</v>
      </c>
      <c r="T32" s="86">
        <v>3.6876739862253327</v>
      </c>
      <c r="U32" s="29"/>
      <c r="V32" s="66">
        <v>5.17</v>
      </c>
      <c r="W32" s="65">
        <v>4.8</v>
      </c>
      <c r="X32" s="65">
        <v>4.8099999999999996</v>
      </c>
      <c r="Y32" s="65">
        <v>6.0560505478321209</v>
      </c>
      <c r="Z32" s="65">
        <v>6.7278801614832142</v>
      </c>
      <c r="AA32" s="65">
        <v>6.9709161916338127</v>
      </c>
      <c r="AB32" s="65">
        <v>6.573362959346186</v>
      </c>
      <c r="AC32" s="65">
        <v>6.3060765746681025</v>
      </c>
      <c r="AD32" s="65">
        <v>6.4484966981591709</v>
      </c>
      <c r="AE32" s="65">
        <v>7.4417647421611415</v>
      </c>
      <c r="AF32" s="65">
        <v>6.1785643545177535</v>
      </c>
      <c r="AG32" s="65">
        <v>6.1818426677111518</v>
      </c>
      <c r="AH32" s="65">
        <v>5.3869512873324057</v>
      </c>
      <c r="AI32" s="65">
        <v>6.4637555010193113</v>
      </c>
      <c r="AJ32" s="65">
        <v>6.7121736810733896</v>
      </c>
      <c r="AK32" s="65">
        <v>6.5794121615576575</v>
      </c>
      <c r="AL32" s="65">
        <v>5.9347749342194316</v>
      </c>
      <c r="AM32" s="86">
        <v>6.3397563732580622</v>
      </c>
    </row>
    <row r="33" spans="1:39" x14ac:dyDescent="0.25">
      <c r="A33" s="105" t="s">
        <v>41</v>
      </c>
      <c r="B33" s="29"/>
      <c r="C33" s="29">
        <v>4.16</v>
      </c>
      <c r="D33" s="29">
        <v>3.48</v>
      </c>
      <c r="E33" s="29">
        <v>3.35</v>
      </c>
      <c r="F33" s="29">
        <v>4.7237703975057919</v>
      </c>
      <c r="G33" s="29">
        <v>4.6352135685413067</v>
      </c>
      <c r="H33" s="29">
        <v>4.3066585354804818</v>
      </c>
      <c r="I33" s="29">
        <v>4.3639665793168501</v>
      </c>
      <c r="J33" s="29">
        <v>4.2971638891372121</v>
      </c>
      <c r="K33" s="29">
        <v>4.5810371696598189</v>
      </c>
      <c r="L33" s="29">
        <v>4.9622875374663922</v>
      </c>
      <c r="M33" s="29">
        <v>4.8553386713081004</v>
      </c>
      <c r="N33" s="29">
        <v>4.7833189369267801</v>
      </c>
      <c r="O33" s="29">
        <v>4.5033807733164446</v>
      </c>
      <c r="P33" s="29">
        <v>4.6209961299267324</v>
      </c>
      <c r="Q33" s="29">
        <v>4.2198174585991328</v>
      </c>
      <c r="R33" s="29">
        <v>4.0684315131687221</v>
      </c>
      <c r="S33" s="29">
        <v>4.0314077640851274</v>
      </c>
      <c r="T33" s="30">
        <v>3.7851585832340033</v>
      </c>
      <c r="U33" s="29"/>
      <c r="V33" s="67">
        <v>6.11</v>
      </c>
      <c r="W33" s="29">
        <v>6.6</v>
      </c>
      <c r="X33" s="29">
        <v>6.18</v>
      </c>
      <c r="Y33" s="29">
        <v>8.7746338700316979</v>
      </c>
      <c r="Z33" s="29">
        <v>11.23127200536997</v>
      </c>
      <c r="AA33" s="29">
        <v>10.490075403608767</v>
      </c>
      <c r="AB33" s="29">
        <v>9.0444646791939505</v>
      </c>
      <c r="AC33" s="29">
        <v>8.7451897088220232</v>
      </c>
      <c r="AD33" s="29">
        <v>9.1856569527699072</v>
      </c>
      <c r="AE33" s="29">
        <v>11.354310959248149</v>
      </c>
      <c r="AF33" s="29">
        <v>8.1435422884095132</v>
      </c>
      <c r="AG33" s="29">
        <v>8.042969556650073</v>
      </c>
      <c r="AH33" s="29">
        <v>7.6003916889903271</v>
      </c>
      <c r="AI33" s="29">
        <v>10.570165918275841</v>
      </c>
      <c r="AJ33" s="29">
        <v>11.891602434966396</v>
      </c>
      <c r="AK33" s="29">
        <v>11.276151378490473</v>
      </c>
      <c r="AL33" s="29">
        <v>10.046860504934628</v>
      </c>
      <c r="AM33" s="30">
        <v>11.261166367432146</v>
      </c>
    </row>
    <row r="34" spans="1:39" x14ac:dyDescent="0.25">
      <c r="A34" s="79" t="s">
        <v>25</v>
      </c>
      <c r="B34" s="68"/>
      <c r="C34" s="69">
        <f>SUM(C32:C33)</f>
        <v>7.86</v>
      </c>
      <c r="D34" s="69">
        <f t="shared" ref="D34:O34" si="13">SUM(D32:D33)</f>
        <v>6.5</v>
      </c>
      <c r="E34" s="69">
        <f t="shared" si="13"/>
        <v>6.28</v>
      </c>
      <c r="F34" s="69">
        <f t="shared" si="13"/>
        <v>9.0003211071101408</v>
      </c>
      <c r="G34" s="69">
        <f t="shared" si="13"/>
        <v>8.7633344607648311</v>
      </c>
      <c r="H34" s="69">
        <f t="shared" si="13"/>
        <v>8.7836075085762673</v>
      </c>
      <c r="I34" s="69">
        <f t="shared" si="13"/>
        <v>9.0407498232116144</v>
      </c>
      <c r="J34" s="69">
        <f t="shared" si="13"/>
        <v>8.8012175425546175</v>
      </c>
      <c r="K34" s="69">
        <f t="shared" si="13"/>
        <v>9.0619723858303374</v>
      </c>
      <c r="L34" s="69">
        <f t="shared" si="13"/>
        <v>9.851844653463866</v>
      </c>
      <c r="M34" s="70">
        <f t="shared" si="13"/>
        <v>9.7414473804868926</v>
      </c>
      <c r="N34" s="70">
        <f t="shared" si="13"/>
        <v>9.4530541939201598</v>
      </c>
      <c r="O34" s="69">
        <f t="shared" si="13"/>
        <v>8.3383605501887672</v>
      </c>
      <c r="P34" s="69">
        <f>SUM(P32:P33)</f>
        <v>8.6669376100302653</v>
      </c>
      <c r="Q34" s="69">
        <f>SUM(Q32:Q33)</f>
        <v>7.8903489902205264</v>
      </c>
      <c r="R34" s="69">
        <f>SUM(R32:R33)</f>
        <v>7.8693881180189926</v>
      </c>
      <c r="S34" s="69">
        <v>7.7574421616966571</v>
      </c>
      <c r="T34" s="87">
        <f>SUM(T32:T33)</f>
        <v>7.472832569459336</v>
      </c>
      <c r="U34" s="72"/>
      <c r="V34" s="71">
        <f>SUM(V32:V33)</f>
        <v>11.280000000000001</v>
      </c>
      <c r="W34" s="69">
        <f t="shared" ref="W34:AH34" si="14">SUM(W32:W33)</f>
        <v>11.399999999999999</v>
      </c>
      <c r="X34" s="69">
        <f t="shared" si="14"/>
        <v>10.989999999999998</v>
      </c>
      <c r="Y34" s="69">
        <f t="shared" si="14"/>
        <v>14.830684417863818</v>
      </c>
      <c r="Z34" s="69">
        <f t="shared" si="14"/>
        <v>17.959152166853183</v>
      </c>
      <c r="AA34" s="69">
        <f t="shared" si="14"/>
        <v>17.460991595242579</v>
      </c>
      <c r="AB34" s="69">
        <f t="shared" si="14"/>
        <v>15.617827638540136</v>
      </c>
      <c r="AC34" s="69">
        <f t="shared" si="14"/>
        <v>15.051266283490126</v>
      </c>
      <c r="AD34" s="69">
        <f t="shared" si="14"/>
        <v>15.634153650929079</v>
      </c>
      <c r="AE34" s="69">
        <f t="shared" si="14"/>
        <v>18.79607570140929</v>
      </c>
      <c r="AF34" s="69">
        <f t="shared" si="14"/>
        <v>14.322106642927267</v>
      </c>
      <c r="AG34" s="70">
        <f t="shared" si="14"/>
        <v>14.224812224361225</v>
      </c>
      <c r="AH34" s="69">
        <f t="shared" si="14"/>
        <v>12.987342976322733</v>
      </c>
      <c r="AI34" s="69">
        <f>SUM(AI32:AI33)</f>
        <v>17.033921419295151</v>
      </c>
      <c r="AJ34" s="69">
        <f>SUM(AJ32:AJ33)</f>
        <v>18.603776116039786</v>
      </c>
      <c r="AK34" s="69">
        <f>SUM(AK32:AK33)</f>
        <v>17.855563540048131</v>
      </c>
      <c r="AL34" s="69">
        <f>SUM(AL32:AL33)</f>
        <v>15.98163543915406</v>
      </c>
      <c r="AM34" s="87">
        <f>SUM(AM32:AM33)</f>
        <v>17.600922740690208</v>
      </c>
    </row>
    <row r="35" spans="1:39" x14ac:dyDescent="0.25">
      <c r="A35" s="104" t="s">
        <v>42</v>
      </c>
      <c r="B35" s="65"/>
      <c r="C35" s="65">
        <v>2.9</v>
      </c>
      <c r="D35" s="65">
        <v>2.37</v>
      </c>
      <c r="E35" s="65">
        <v>2.31</v>
      </c>
      <c r="F35" s="65">
        <v>3.0464204344426804</v>
      </c>
      <c r="G35" s="65">
        <v>2.8133982474980699</v>
      </c>
      <c r="H35" s="65">
        <v>3.1666349340562148</v>
      </c>
      <c r="I35" s="65">
        <v>3.3767775860462876</v>
      </c>
      <c r="J35" s="65">
        <v>3.0349410481325805</v>
      </c>
      <c r="K35" s="65">
        <v>3.0416831961735964</v>
      </c>
      <c r="L35" s="65">
        <v>3.639931314623341</v>
      </c>
      <c r="M35" s="65">
        <v>3.6978760612080057</v>
      </c>
      <c r="N35" s="65">
        <v>3.3695932510374904</v>
      </c>
      <c r="O35" s="65">
        <v>2.8166110466343133</v>
      </c>
      <c r="P35" s="65">
        <v>3.230818653388102</v>
      </c>
      <c r="Q35" s="65">
        <v>2.8866435065731411</v>
      </c>
      <c r="R35" s="65">
        <v>3.2715206482878743</v>
      </c>
      <c r="S35" s="65">
        <v>3.2348124956038529</v>
      </c>
      <c r="T35" s="86">
        <v>3.2114471407469924</v>
      </c>
      <c r="U35" s="29"/>
      <c r="V35" s="66">
        <v>3.97</v>
      </c>
      <c r="W35" s="65">
        <v>3.73</v>
      </c>
      <c r="X35" s="65">
        <v>3.7</v>
      </c>
      <c r="Y35" s="65">
        <v>6.0224415678004668</v>
      </c>
      <c r="Z35" s="65">
        <v>7.3206515062020543</v>
      </c>
      <c r="AA35" s="65">
        <v>7.4990372527486864</v>
      </c>
      <c r="AB35" s="65">
        <v>5.7955108505630815</v>
      </c>
      <c r="AC35" s="65">
        <v>5.1969316826215008</v>
      </c>
      <c r="AD35" s="65">
        <v>5.5416720823326759</v>
      </c>
      <c r="AE35" s="65">
        <v>6.8680530968391782</v>
      </c>
      <c r="AF35" s="65">
        <v>5.218857525537663</v>
      </c>
      <c r="AG35" s="65">
        <v>5.5907390342655603</v>
      </c>
      <c r="AH35" s="65">
        <v>4.6332320210487143</v>
      </c>
      <c r="AI35" s="65">
        <v>6.4281970443023413</v>
      </c>
      <c r="AJ35" s="65">
        <v>6.4226173018141628</v>
      </c>
      <c r="AK35" s="65">
        <v>7.071523658992227</v>
      </c>
      <c r="AL35" s="65">
        <v>6.1624409978536248</v>
      </c>
      <c r="AM35" s="86">
        <v>6.6538933439658186</v>
      </c>
    </row>
    <row r="36" spans="1:39" x14ac:dyDescent="0.25">
      <c r="A36" s="105" t="s">
        <v>43</v>
      </c>
      <c r="B36" s="29"/>
      <c r="C36" s="29">
        <v>3.06</v>
      </c>
      <c r="D36" s="29">
        <v>2.57</v>
      </c>
      <c r="E36" s="29">
        <v>2.5099999999999998</v>
      </c>
      <c r="F36" s="29">
        <v>3.087732207362186</v>
      </c>
      <c r="G36" s="29">
        <v>3.0679053314286739</v>
      </c>
      <c r="H36" s="29">
        <v>3.1086575463134638</v>
      </c>
      <c r="I36" s="29">
        <v>3.1642985659932168</v>
      </c>
      <c r="J36" s="29">
        <v>2.7956806998251955</v>
      </c>
      <c r="K36" s="29">
        <v>2.7202846767953832</v>
      </c>
      <c r="L36" s="29">
        <v>3.1603912745304923</v>
      </c>
      <c r="M36" s="29">
        <v>3.1326819124991205</v>
      </c>
      <c r="N36" s="29">
        <v>2.9411200675247913</v>
      </c>
      <c r="O36" s="29">
        <v>2.5969200253217979</v>
      </c>
      <c r="P36" s="29">
        <v>2.8538552228919398</v>
      </c>
      <c r="Q36" s="29">
        <v>2.6161722399440492</v>
      </c>
      <c r="R36" s="29">
        <v>2.8087794933325334</v>
      </c>
      <c r="S36" s="29">
        <v>2.6366127347541686</v>
      </c>
      <c r="T36" s="30">
        <v>2.6022956847436149</v>
      </c>
      <c r="U36" s="29"/>
      <c r="V36" s="67">
        <v>4.1500000000000004</v>
      </c>
      <c r="W36" s="29">
        <v>3.97</v>
      </c>
      <c r="X36" s="29">
        <v>3.95</v>
      </c>
      <c r="Y36" s="29">
        <v>6.4410855817392738</v>
      </c>
      <c r="Z36" s="29">
        <v>8.4267996775088427</v>
      </c>
      <c r="AA36" s="29">
        <v>8.3216836940314014</v>
      </c>
      <c r="AB36" s="29">
        <v>6.2064257536573173</v>
      </c>
      <c r="AC36" s="29">
        <v>5.7639414721516564</v>
      </c>
      <c r="AD36" s="29">
        <v>6.0772598455421267</v>
      </c>
      <c r="AE36" s="29">
        <v>7.2785451914890533</v>
      </c>
      <c r="AF36" s="29">
        <v>5.5349405955329107</v>
      </c>
      <c r="AG36" s="29">
        <v>6.4377398499851042</v>
      </c>
      <c r="AH36" s="29">
        <v>5.921714793023229</v>
      </c>
      <c r="AI36" s="29">
        <v>7.0780104642559918</v>
      </c>
      <c r="AJ36" s="29">
        <v>6.726481476752995</v>
      </c>
      <c r="AK36" s="29">
        <v>7.4183502628306952</v>
      </c>
      <c r="AL36" s="29">
        <v>6.6226704642694134</v>
      </c>
      <c r="AM36" s="30">
        <v>6.9994557695530242</v>
      </c>
    </row>
    <row r="37" spans="1:39" x14ac:dyDescent="0.25">
      <c r="A37" s="79" t="s">
        <v>25</v>
      </c>
      <c r="B37" s="68"/>
      <c r="C37" s="69">
        <f t="shared" ref="C37:R37" si="15">SUM(C35:C36)</f>
        <v>5.96</v>
      </c>
      <c r="D37" s="69">
        <f t="shared" si="15"/>
        <v>4.9399999999999995</v>
      </c>
      <c r="E37" s="69">
        <f t="shared" si="15"/>
        <v>4.82</v>
      </c>
      <c r="F37" s="69">
        <f t="shared" si="15"/>
        <v>6.1341526418048664</v>
      </c>
      <c r="G37" s="69">
        <f t="shared" si="15"/>
        <v>5.8813035789267438</v>
      </c>
      <c r="H37" s="69">
        <f t="shared" si="15"/>
        <v>6.2752924803696786</v>
      </c>
      <c r="I37" s="69">
        <f t="shared" si="15"/>
        <v>6.5410761520395049</v>
      </c>
      <c r="J37" s="69">
        <f t="shared" si="15"/>
        <v>5.8306217479577764</v>
      </c>
      <c r="K37" s="69">
        <f t="shared" si="15"/>
        <v>5.7619678729689792</v>
      </c>
      <c r="L37" s="69">
        <f t="shared" si="15"/>
        <v>6.8003225891538328</v>
      </c>
      <c r="M37" s="70">
        <f t="shared" si="15"/>
        <v>6.8305579737071263</v>
      </c>
      <c r="N37" s="70">
        <f t="shared" si="15"/>
        <v>6.3107133185622821</v>
      </c>
      <c r="O37" s="69">
        <f t="shared" si="15"/>
        <v>5.4135310719561112</v>
      </c>
      <c r="P37" s="69">
        <f t="shared" si="15"/>
        <v>6.0846738762800419</v>
      </c>
      <c r="Q37" s="69">
        <f t="shared" si="15"/>
        <v>5.5028157465171903</v>
      </c>
      <c r="R37" s="69">
        <f t="shared" si="15"/>
        <v>6.0803001416204072</v>
      </c>
      <c r="S37" s="69">
        <v>5.871425230358021</v>
      </c>
      <c r="T37" s="87">
        <f>SUM(T35:T36)</f>
        <v>5.8137428254906069</v>
      </c>
      <c r="U37" s="72"/>
      <c r="V37" s="71">
        <f t="shared" ref="V37:AM37" si="16">SUM(V35:V36)</f>
        <v>8.120000000000001</v>
      </c>
      <c r="W37" s="69">
        <f t="shared" si="16"/>
        <v>7.7</v>
      </c>
      <c r="X37" s="69">
        <f t="shared" si="16"/>
        <v>7.65</v>
      </c>
      <c r="Y37" s="69">
        <f t="shared" si="16"/>
        <v>12.46352714953974</v>
      </c>
      <c r="Z37" s="69">
        <f t="shared" si="16"/>
        <v>15.747451183710897</v>
      </c>
      <c r="AA37" s="69">
        <f t="shared" si="16"/>
        <v>15.820720946780089</v>
      </c>
      <c r="AB37" s="69">
        <f t="shared" si="16"/>
        <v>12.001936604220399</v>
      </c>
      <c r="AC37" s="69">
        <f t="shared" si="16"/>
        <v>10.960873154773157</v>
      </c>
      <c r="AD37" s="69">
        <f t="shared" si="16"/>
        <v>11.618931927874803</v>
      </c>
      <c r="AE37" s="69">
        <f t="shared" si="16"/>
        <v>14.146598288328232</v>
      </c>
      <c r="AF37" s="70">
        <f t="shared" si="16"/>
        <v>10.753798121070574</v>
      </c>
      <c r="AG37" s="70">
        <f t="shared" si="16"/>
        <v>12.028478884250664</v>
      </c>
      <c r="AH37" s="69">
        <f t="shared" si="16"/>
        <v>10.554946814071943</v>
      </c>
      <c r="AI37" s="69">
        <f t="shared" si="16"/>
        <v>13.506207508558333</v>
      </c>
      <c r="AJ37" s="69">
        <f t="shared" si="16"/>
        <v>13.149098778567158</v>
      </c>
      <c r="AK37" s="69">
        <f t="shared" si="16"/>
        <v>14.489873921822923</v>
      </c>
      <c r="AL37" s="69">
        <f t="shared" si="16"/>
        <v>12.785111462123037</v>
      </c>
      <c r="AM37" s="87">
        <f t="shared" si="16"/>
        <v>13.653349113518843</v>
      </c>
    </row>
    <row r="38" spans="1:39" x14ac:dyDescent="0.25">
      <c r="A38" s="104" t="s">
        <v>44</v>
      </c>
      <c r="B38" s="65"/>
      <c r="C38" s="65">
        <v>2.9</v>
      </c>
      <c r="D38" s="65">
        <v>2.63</v>
      </c>
      <c r="E38" s="65">
        <v>3.05</v>
      </c>
      <c r="F38" s="65">
        <v>3.0450170633897984</v>
      </c>
      <c r="G38" s="65">
        <v>2.8112460252917919</v>
      </c>
      <c r="H38" s="65">
        <v>3.1698977997980116</v>
      </c>
      <c r="I38" s="65">
        <v>3.3756576013332875</v>
      </c>
      <c r="J38" s="65">
        <v>3.0343030913225135</v>
      </c>
      <c r="K38" s="65">
        <v>3.0409911541523322</v>
      </c>
      <c r="L38" s="65">
        <v>3.6388907075620631</v>
      </c>
      <c r="M38" s="65">
        <v>3.6960307372719754</v>
      </c>
      <c r="N38" s="65">
        <v>3.3702832983837201</v>
      </c>
      <c r="O38" s="65">
        <v>2.8156913464106053</v>
      </c>
      <c r="P38" s="65">
        <v>3.2243214222105507</v>
      </c>
      <c r="Q38" s="65">
        <v>2.8874268504271665</v>
      </c>
      <c r="R38" s="65">
        <v>3.2701283060158177</v>
      </c>
      <c r="S38" s="65">
        <v>3.2347352170777057</v>
      </c>
      <c r="T38" s="86">
        <v>3.2158158652978166</v>
      </c>
      <c r="U38" s="29"/>
      <c r="V38" s="66">
        <v>4.33</v>
      </c>
      <c r="W38" s="65">
        <v>3.79</v>
      </c>
      <c r="X38" s="65">
        <v>3.84</v>
      </c>
      <c r="Y38" s="65">
        <v>5.3380007041883966</v>
      </c>
      <c r="Z38" s="65">
        <v>6.884913525890223</v>
      </c>
      <c r="AA38" s="65">
        <v>7.4980500373837273</v>
      </c>
      <c r="AB38" s="65">
        <v>7.0576607346685014</v>
      </c>
      <c r="AC38" s="65">
        <v>5.9478962119095202</v>
      </c>
      <c r="AD38" s="65">
        <v>6.1439715490250926</v>
      </c>
      <c r="AE38" s="65">
        <v>7.3218361553682794</v>
      </c>
      <c r="AF38" s="65">
        <v>6.5865629759718098</v>
      </c>
      <c r="AG38" s="65">
        <v>6.4517103698955642</v>
      </c>
      <c r="AH38" s="65">
        <v>5.5492473344639173</v>
      </c>
      <c r="AI38" s="65">
        <v>6.5017776509050567</v>
      </c>
      <c r="AJ38" s="65">
        <v>6.5986163951299766</v>
      </c>
      <c r="AK38" s="65">
        <v>6.8580850827698869</v>
      </c>
      <c r="AL38" s="65">
        <v>6.7553052023999154</v>
      </c>
      <c r="AM38" s="86">
        <v>7.0772604108613368</v>
      </c>
    </row>
    <row r="39" spans="1:39" x14ac:dyDescent="0.25">
      <c r="A39" s="105" t="s">
        <v>45</v>
      </c>
      <c r="B39" s="29"/>
      <c r="C39" s="29">
        <v>3.06</v>
      </c>
      <c r="D39" s="29">
        <v>2.67</v>
      </c>
      <c r="E39" s="29">
        <v>2.83</v>
      </c>
      <c r="F39" s="29">
        <v>3.0877457630829217</v>
      </c>
      <c r="G39" s="29">
        <v>3.0672395022310592</v>
      </c>
      <c r="H39" s="29">
        <v>3.1093311184886718</v>
      </c>
      <c r="I39" s="29">
        <v>3.1621199295609692</v>
      </c>
      <c r="J39" s="29">
        <v>2.7978193792237929</v>
      </c>
      <c r="K39" s="29">
        <v>2.7201455239283296</v>
      </c>
      <c r="L39" s="29">
        <v>3.1624022005143977</v>
      </c>
      <c r="M39" s="29">
        <v>3.1419737542453525</v>
      </c>
      <c r="N39" s="29">
        <v>2.9399841440322856</v>
      </c>
      <c r="O39" s="29">
        <v>2.6004703741525175</v>
      </c>
      <c r="P39" s="29">
        <v>2.8546456844002646</v>
      </c>
      <c r="Q39" s="29">
        <v>2.6158146392002384</v>
      </c>
      <c r="R39" s="29">
        <v>2.8073571773349042</v>
      </c>
      <c r="S39" s="29">
        <v>2.6432569343872556</v>
      </c>
      <c r="T39" s="30">
        <v>2.6145925909302283</v>
      </c>
      <c r="U39" s="29"/>
      <c r="V39" s="67">
        <v>4.09</v>
      </c>
      <c r="W39" s="29">
        <v>3.52</v>
      </c>
      <c r="X39" s="29">
        <v>3.53</v>
      </c>
      <c r="Y39" s="29">
        <v>4.8389369582907769</v>
      </c>
      <c r="Z39" s="29">
        <v>6.418024422965189</v>
      </c>
      <c r="AA39" s="29">
        <v>6.2058918250445263</v>
      </c>
      <c r="AB39" s="29">
        <v>6.2230954233541809</v>
      </c>
      <c r="AC39" s="29">
        <v>6.0090454178132955</v>
      </c>
      <c r="AD39" s="29">
        <v>6.22896379499596</v>
      </c>
      <c r="AE39" s="29">
        <v>7.2307944434698683</v>
      </c>
      <c r="AF39" s="29">
        <v>6.5216250427866953</v>
      </c>
      <c r="AG39" s="29">
        <v>7.3289496910546363</v>
      </c>
      <c r="AH39" s="29">
        <v>7.0238107494536006</v>
      </c>
      <c r="AI39" s="29">
        <v>6.9926663490010954</v>
      </c>
      <c r="AJ39" s="29">
        <v>6.6270177549245233</v>
      </c>
      <c r="AK39" s="29">
        <v>6.2875459054210534</v>
      </c>
      <c r="AL39" s="29">
        <v>6.0414989873464258</v>
      </c>
      <c r="AM39" s="30">
        <v>6.945889955749367</v>
      </c>
    </row>
    <row r="40" spans="1:39" x14ac:dyDescent="0.25">
      <c r="A40" s="79" t="s">
        <v>25</v>
      </c>
      <c r="B40" s="68"/>
      <c r="C40" s="69">
        <f>SUM(C38:C39)</f>
        <v>5.96</v>
      </c>
      <c r="D40" s="69">
        <f t="shared" ref="D40:O40" si="17">SUM(D38:D39)</f>
        <v>5.3</v>
      </c>
      <c r="E40" s="69">
        <f t="shared" si="17"/>
        <v>5.88</v>
      </c>
      <c r="F40" s="69">
        <f t="shared" si="17"/>
        <v>6.1327628264727201</v>
      </c>
      <c r="G40" s="69">
        <f t="shared" si="17"/>
        <v>5.8784855275228516</v>
      </c>
      <c r="H40" s="69">
        <f t="shared" si="17"/>
        <v>6.2792289182866838</v>
      </c>
      <c r="I40" s="69">
        <f t="shared" si="17"/>
        <v>6.5377775308942567</v>
      </c>
      <c r="J40" s="69">
        <f t="shared" si="17"/>
        <v>5.8321224705463059</v>
      </c>
      <c r="K40" s="69">
        <f t="shared" si="17"/>
        <v>5.7611366780806623</v>
      </c>
      <c r="L40" s="69">
        <f t="shared" si="17"/>
        <v>6.8012929080764604</v>
      </c>
      <c r="M40" s="70">
        <f t="shared" si="17"/>
        <v>6.8380044915173279</v>
      </c>
      <c r="N40" s="70">
        <f t="shared" si="17"/>
        <v>6.3102674424160057</v>
      </c>
      <c r="O40" s="69">
        <f t="shared" si="17"/>
        <v>5.4161617205631227</v>
      </c>
      <c r="P40" s="69">
        <f>SUM(P38:P39)</f>
        <v>6.0789671066108149</v>
      </c>
      <c r="Q40" s="69">
        <f>SUM(Q38:Q39)</f>
        <v>5.5032414896274044</v>
      </c>
      <c r="R40" s="69">
        <f>SUM(R38:R39)</f>
        <v>6.0774854833507224</v>
      </c>
      <c r="S40" s="69">
        <v>5.8779921514649613</v>
      </c>
      <c r="T40" s="87">
        <f>SUM(T38:T39)</f>
        <v>5.8304084562280449</v>
      </c>
      <c r="U40" s="72"/>
      <c r="V40" s="71">
        <f>SUM(V38:V39)</f>
        <v>8.42</v>
      </c>
      <c r="W40" s="69">
        <f t="shared" ref="W40:AH40" si="18">SUM(W38:W39)</f>
        <v>7.3100000000000005</v>
      </c>
      <c r="X40" s="69">
        <f t="shared" si="18"/>
        <v>7.3699999999999992</v>
      </c>
      <c r="Y40" s="69">
        <f t="shared" si="18"/>
        <v>10.176937662479173</v>
      </c>
      <c r="Z40" s="69">
        <f t="shared" si="18"/>
        <v>13.302937948855412</v>
      </c>
      <c r="AA40" s="69">
        <f t="shared" si="18"/>
        <v>13.703941862428254</v>
      </c>
      <c r="AB40" s="69">
        <f t="shared" si="18"/>
        <v>13.280756158022683</v>
      </c>
      <c r="AC40" s="69">
        <f t="shared" si="18"/>
        <v>11.956941629722817</v>
      </c>
      <c r="AD40" s="69">
        <f t="shared" si="18"/>
        <v>12.372935344021052</v>
      </c>
      <c r="AE40" s="69">
        <f t="shared" si="18"/>
        <v>14.552630598838148</v>
      </c>
      <c r="AF40" s="69">
        <f t="shared" si="18"/>
        <v>13.108188018758504</v>
      </c>
      <c r="AG40" s="70">
        <f t="shared" si="18"/>
        <v>13.780660060950201</v>
      </c>
      <c r="AH40" s="69">
        <f t="shared" si="18"/>
        <v>12.573058083917518</v>
      </c>
      <c r="AI40" s="69">
        <f>SUM(AI38:AI39)</f>
        <v>13.494443999906153</v>
      </c>
      <c r="AJ40" s="69">
        <f>SUM(AJ38:AJ39)</f>
        <v>13.2256341500545</v>
      </c>
      <c r="AK40" s="69">
        <f>SUM(AK38:AK39)</f>
        <v>13.145630988190941</v>
      </c>
      <c r="AL40" s="69">
        <f>SUM(AL38:AL39)</f>
        <v>12.796804189746341</v>
      </c>
      <c r="AM40" s="87">
        <f>SUM(AM38:AM39)</f>
        <v>14.023150366610704</v>
      </c>
    </row>
    <row r="41" spans="1:39" x14ac:dyDescent="0.25">
      <c r="A41" s="104" t="s">
        <v>46</v>
      </c>
      <c r="B41" s="65"/>
      <c r="C41" s="130" t="s">
        <v>68</v>
      </c>
      <c r="D41" s="130"/>
      <c r="E41" s="65">
        <v>3.93881418511674</v>
      </c>
      <c r="F41" s="65">
        <v>3.0852167186361514</v>
      </c>
      <c r="G41" s="65">
        <v>2.8396588130755029</v>
      </c>
      <c r="H41" s="65">
        <v>3.1927008928276228</v>
      </c>
      <c r="I41" s="65">
        <v>3.3787145229884619</v>
      </c>
      <c r="J41" s="65">
        <v>3.0331972571706127</v>
      </c>
      <c r="K41" s="65">
        <v>3.0416979938253648</v>
      </c>
      <c r="L41" s="65">
        <v>3.6377557408691104</v>
      </c>
      <c r="M41" s="65">
        <v>3.7015174877087862</v>
      </c>
      <c r="N41" s="65">
        <v>3.385087643668804</v>
      </c>
      <c r="O41" s="65">
        <v>2.8600446972353737</v>
      </c>
      <c r="P41" s="65">
        <v>3.4415920565018587</v>
      </c>
      <c r="Q41" s="65">
        <v>2.963405319272888</v>
      </c>
      <c r="R41" s="65">
        <v>3.3222372633392423</v>
      </c>
      <c r="S41" s="65">
        <v>3.3120597676289534</v>
      </c>
      <c r="T41" s="86">
        <v>3.3364479885175049</v>
      </c>
      <c r="U41" s="29"/>
      <c r="V41" s="129" t="s">
        <v>68</v>
      </c>
      <c r="W41" s="130"/>
      <c r="X41" s="65">
        <v>5.1640493932078098</v>
      </c>
      <c r="Y41" s="65">
        <v>4.8840564203636223</v>
      </c>
      <c r="Z41" s="65">
        <v>5.7249942842999753</v>
      </c>
      <c r="AA41" s="65">
        <v>6.3769984688415438</v>
      </c>
      <c r="AB41" s="65">
        <v>6.6418807280105199</v>
      </c>
      <c r="AC41" s="65">
        <v>5.6806671422504973</v>
      </c>
      <c r="AD41" s="65">
        <v>5.6447741658635469</v>
      </c>
      <c r="AE41" s="65">
        <v>7.2211651304094797</v>
      </c>
      <c r="AF41" s="65">
        <v>6.3496411333464451</v>
      </c>
      <c r="AG41" s="65">
        <v>5.5371800048662916</v>
      </c>
      <c r="AH41" s="65">
        <v>5.373058765207384</v>
      </c>
      <c r="AI41" s="65">
        <v>6.3127230059082171</v>
      </c>
      <c r="AJ41" s="65">
        <v>6.1325036920460123</v>
      </c>
      <c r="AK41" s="65">
        <v>6.408440121160778</v>
      </c>
      <c r="AL41" s="65">
        <v>6.0043679204297238</v>
      </c>
      <c r="AM41" s="86">
        <v>6.3674557799354243</v>
      </c>
    </row>
    <row r="42" spans="1:39" x14ac:dyDescent="0.25">
      <c r="A42" s="105" t="s">
        <v>47</v>
      </c>
      <c r="B42" s="29"/>
      <c r="C42" s="132" t="s">
        <v>68</v>
      </c>
      <c r="D42" s="132"/>
      <c r="E42" s="29">
        <v>2.2053300852093898</v>
      </c>
      <c r="F42" s="29">
        <v>3.1675485554599572</v>
      </c>
      <c r="G42" s="29">
        <v>3.1315228547412652</v>
      </c>
      <c r="H42" s="29">
        <v>3.1551322688723489</v>
      </c>
      <c r="I42" s="29">
        <v>3.1731246248690081</v>
      </c>
      <c r="J42" s="29">
        <v>2.7977701180815182</v>
      </c>
      <c r="K42" s="29">
        <v>2.7210075005834127</v>
      </c>
      <c r="L42" s="29">
        <v>3.1302841635268579</v>
      </c>
      <c r="M42" s="29">
        <v>3.0675770357828904</v>
      </c>
      <c r="N42" s="29">
        <v>2.8777512486569181</v>
      </c>
      <c r="O42" s="29">
        <v>2.5811909837109637</v>
      </c>
      <c r="P42" s="29">
        <v>3.0249290703728891</v>
      </c>
      <c r="Q42" s="29">
        <v>2.6087926669933497</v>
      </c>
      <c r="R42" s="29">
        <v>2.7986074520612982</v>
      </c>
      <c r="S42" s="29">
        <v>2.6379313278690546</v>
      </c>
      <c r="T42" s="30">
        <v>2.6286748623677343</v>
      </c>
      <c r="U42" s="29"/>
      <c r="V42" s="131" t="s">
        <v>68</v>
      </c>
      <c r="W42" s="132"/>
      <c r="X42" s="29">
        <v>2.8907815129873002</v>
      </c>
      <c r="Y42" s="29">
        <v>4.1962487974324594</v>
      </c>
      <c r="Z42" s="29">
        <v>4.8249608582299359</v>
      </c>
      <c r="AA42" s="29">
        <v>4.9452382739824108</v>
      </c>
      <c r="AB42" s="29">
        <v>5.1260581848614191</v>
      </c>
      <c r="AC42" s="29">
        <v>4.4843907607113263</v>
      </c>
      <c r="AD42" s="29">
        <v>4.4113438091820587</v>
      </c>
      <c r="AE42" s="29">
        <v>5.1672393844248763</v>
      </c>
      <c r="AF42" s="29">
        <v>4.5048935663283931</v>
      </c>
      <c r="AG42" s="29">
        <v>4.4551529253146311</v>
      </c>
      <c r="AH42" s="29">
        <v>5.0233640938094952</v>
      </c>
      <c r="AI42" s="29">
        <v>5.0634854690262383</v>
      </c>
      <c r="AJ42" s="29">
        <v>4.0028691629947266</v>
      </c>
      <c r="AK42" s="29">
        <v>4.1918868143803429</v>
      </c>
      <c r="AL42" s="29">
        <v>3.8438555047919305</v>
      </c>
      <c r="AM42" s="30">
        <v>3.9272602564870733</v>
      </c>
    </row>
    <row r="43" spans="1:39" x14ac:dyDescent="0.25">
      <c r="A43" s="79" t="s">
        <v>25</v>
      </c>
      <c r="B43" s="68"/>
      <c r="C43" s="134" t="s">
        <v>68</v>
      </c>
      <c r="D43" s="134"/>
      <c r="E43" s="69">
        <f t="shared" ref="E43:R43" si="19">SUM(E41:E42)</f>
        <v>6.1441442703261302</v>
      </c>
      <c r="F43" s="69">
        <f t="shared" si="19"/>
        <v>6.2527652740961086</v>
      </c>
      <c r="G43" s="69">
        <f t="shared" si="19"/>
        <v>5.9711816678167686</v>
      </c>
      <c r="H43" s="69">
        <f t="shared" si="19"/>
        <v>6.3478331616999721</v>
      </c>
      <c r="I43" s="69">
        <f t="shared" si="19"/>
        <v>6.5518391478574696</v>
      </c>
      <c r="J43" s="69">
        <f t="shared" si="19"/>
        <v>5.8309673752521309</v>
      </c>
      <c r="K43" s="69">
        <f t="shared" si="19"/>
        <v>5.7627054944087774</v>
      </c>
      <c r="L43" s="69">
        <f t="shared" si="19"/>
        <v>6.7680399043959678</v>
      </c>
      <c r="M43" s="70">
        <f t="shared" si="19"/>
        <v>6.7690945234916766</v>
      </c>
      <c r="N43" s="70">
        <f t="shared" si="19"/>
        <v>6.2628388923257221</v>
      </c>
      <c r="O43" s="70">
        <f t="shared" si="19"/>
        <v>5.4412356809463374</v>
      </c>
      <c r="P43" s="70">
        <f t="shared" si="19"/>
        <v>6.4665211268747473</v>
      </c>
      <c r="Q43" s="70">
        <f t="shared" si="19"/>
        <v>5.5721979862662376</v>
      </c>
      <c r="R43" s="70">
        <f t="shared" si="19"/>
        <v>6.1208447154005405</v>
      </c>
      <c r="S43" s="70">
        <v>5.9499910954980084</v>
      </c>
      <c r="T43" s="88">
        <f>SUM(T41:T42)</f>
        <v>5.9651228508852387</v>
      </c>
      <c r="U43" s="72"/>
      <c r="V43" s="133" t="s">
        <v>68</v>
      </c>
      <c r="W43" s="134"/>
      <c r="X43" s="69">
        <f t="shared" ref="X43:AM43" si="20">SUM(X41:X42)</f>
        <v>8.0548309061951109</v>
      </c>
      <c r="Y43" s="69">
        <f t="shared" si="20"/>
        <v>9.0803052177960808</v>
      </c>
      <c r="Z43" s="69">
        <f t="shared" si="20"/>
        <v>10.54995514252991</v>
      </c>
      <c r="AA43" s="69">
        <f t="shared" si="20"/>
        <v>11.322236742823954</v>
      </c>
      <c r="AB43" s="69">
        <f t="shared" si="20"/>
        <v>11.767938912871939</v>
      </c>
      <c r="AC43" s="69">
        <f t="shared" si="20"/>
        <v>10.165057902961824</v>
      </c>
      <c r="AD43" s="69">
        <f t="shared" si="20"/>
        <v>10.056117975045606</v>
      </c>
      <c r="AE43" s="69">
        <f t="shared" si="20"/>
        <v>12.388404514834356</v>
      </c>
      <c r="AF43" s="70">
        <f t="shared" si="20"/>
        <v>10.854534699674838</v>
      </c>
      <c r="AG43" s="70">
        <f t="shared" si="20"/>
        <v>9.9923329301809218</v>
      </c>
      <c r="AH43" s="70">
        <f t="shared" si="20"/>
        <v>10.39642285901688</v>
      </c>
      <c r="AI43" s="70">
        <f t="shared" si="20"/>
        <v>11.376208474934455</v>
      </c>
      <c r="AJ43" s="70">
        <f t="shared" si="20"/>
        <v>10.135372855040739</v>
      </c>
      <c r="AK43" s="70">
        <f t="shared" si="20"/>
        <v>10.600326935541121</v>
      </c>
      <c r="AL43" s="70">
        <f t="shared" si="20"/>
        <v>9.8482234252216543</v>
      </c>
      <c r="AM43" s="88">
        <f t="shared" si="20"/>
        <v>10.294716036422498</v>
      </c>
    </row>
    <row r="44" spans="1:39" x14ac:dyDescent="0.25">
      <c r="A44" s="104" t="s">
        <v>48</v>
      </c>
      <c r="B44" s="65"/>
      <c r="C44" s="65">
        <v>0.92</v>
      </c>
      <c r="D44" s="65">
        <v>0.73</v>
      </c>
      <c r="E44" s="65">
        <v>0.67</v>
      </c>
      <c r="F44" s="65">
        <v>1.2903933731768911</v>
      </c>
      <c r="G44" s="65">
        <v>1.3395475740774572</v>
      </c>
      <c r="H44" s="65">
        <v>1.3437130518899325</v>
      </c>
      <c r="I44" s="65">
        <v>1.3229793386987354</v>
      </c>
      <c r="J44" s="65">
        <v>1.479576463146012</v>
      </c>
      <c r="K44" s="65">
        <v>1.4527253730887315</v>
      </c>
      <c r="L44" s="65">
        <v>1.2585331591998001</v>
      </c>
      <c r="M44" s="65">
        <v>1.2055237447874501</v>
      </c>
      <c r="N44" s="65">
        <v>1.3179899847760452</v>
      </c>
      <c r="O44" s="65">
        <v>0.99868398837073102</v>
      </c>
      <c r="P44" s="65">
        <v>0.81223463220655678</v>
      </c>
      <c r="Q44" s="65">
        <v>0.82386407910346693</v>
      </c>
      <c r="R44" s="65">
        <v>0.53594636873494927</v>
      </c>
      <c r="S44" s="65">
        <v>0.4986796757653984</v>
      </c>
      <c r="T44" s="86">
        <v>0.48871651366337243</v>
      </c>
      <c r="U44" s="29"/>
      <c r="V44" s="66">
        <v>1.63</v>
      </c>
      <c r="W44" s="65">
        <v>1.74</v>
      </c>
      <c r="X44" s="65">
        <v>1.62</v>
      </c>
      <c r="Y44" s="65">
        <v>2.5893815833438611</v>
      </c>
      <c r="Z44" s="65">
        <v>3.2833246357702381</v>
      </c>
      <c r="AA44" s="65">
        <v>3.206733282802845</v>
      </c>
      <c r="AB44" s="65">
        <v>2.7975145596833824</v>
      </c>
      <c r="AC44" s="65">
        <v>2.7063647402476314</v>
      </c>
      <c r="AD44" s="65">
        <v>2.5131388542203048</v>
      </c>
      <c r="AE44" s="65">
        <v>2.9139547419153624</v>
      </c>
      <c r="AF44" s="65">
        <v>2.1785417705801513</v>
      </c>
      <c r="AG44" s="65">
        <v>2.4458078690115794</v>
      </c>
      <c r="AH44" s="65">
        <v>2.1956133922459395</v>
      </c>
      <c r="AI44" s="65">
        <v>2.7025705588002769</v>
      </c>
      <c r="AJ44" s="65">
        <v>3.0604762731048547</v>
      </c>
      <c r="AK44" s="65">
        <v>2.4265976345155416</v>
      </c>
      <c r="AL44" s="65">
        <v>1.9335787169445393</v>
      </c>
      <c r="AM44" s="86">
        <v>2.6868708923489155</v>
      </c>
    </row>
    <row r="45" spans="1:39" x14ac:dyDescent="0.25">
      <c r="A45" s="105" t="s">
        <v>49</v>
      </c>
      <c r="B45" s="29"/>
      <c r="C45" s="29">
        <v>1.22</v>
      </c>
      <c r="D45" s="29">
        <v>0.98</v>
      </c>
      <c r="E45" s="29">
        <v>0.9</v>
      </c>
      <c r="F45" s="29">
        <v>1.6960209158800805</v>
      </c>
      <c r="G45" s="29">
        <v>1.5920895470948444</v>
      </c>
      <c r="H45" s="29">
        <v>1.2320316012783441</v>
      </c>
      <c r="I45" s="29">
        <v>1.2223339699694022</v>
      </c>
      <c r="J45" s="29">
        <v>1.5121600779529862</v>
      </c>
      <c r="K45" s="29">
        <v>1.8739389514309994</v>
      </c>
      <c r="L45" s="29">
        <v>1.8102230283959853</v>
      </c>
      <c r="M45" s="29">
        <v>1.7423115564584704</v>
      </c>
      <c r="N45" s="29">
        <v>1.8696657450827645</v>
      </c>
      <c r="O45" s="29">
        <v>1.9247434483531141</v>
      </c>
      <c r="P45" s="29">
        <v>1.7998364163115266</v>
      </c>
      <c r="Q45" s="29">
        <v>1.6455427862684655</v>
      </c>
      <c r="R45" s="29">
        <v>1.2680611758595934</v>
      </c>
      <c r="S45" s="29">
        <v>1.407196725067591</v>
      </c>
      <c r="T45" s="30">
        <v>1.1953073864186032</v>
      </c>
      <c r="U45" s="29"/>
      <c r="V45" s="67">
        <v>2.31</v>
      </c>
      <c r="W45" s="29">
        <v>2.94</v>
      </c>
      <c r="X45" s="29">
        <v>2.37</v>
      </c>
      <c r="Y45" s="29">
        <v>4.787559297543809</v>
      </c>
      <c r="Z45" s="29">
        <v>6.5798420430985001</v>
      </c>
      <c r="AA45" s="29">
        <v>5.9136416763487789</v>
      </c>
      <c r="AB45" s="29">
        <v>4.7518523336511151</v>
      </c>
      <c r="AC45" s="29">
        <v>4.1236173628337829</v>
      </c>
      <c r="AD45" s="29">
        <v>4.237023093874253</v>
      </c>
      <c r="AE45" s="29">
        <v>5.9316257847486256</v>
      </c>
      <c r="AF45" s="29">
        <v>3.5451324198688372</v>
      </c>
      <c r="AG45" s="29">
        <v>3.5545484357502106</v>
      </c>
      <c r="AH45" s="29">
        <v>3.237513584095923</v>
      </c>
      <c r="AI45" s="29">
        <v>5.99471335538336</v>
      </c>
      <c r="AJ45" s="29">
        <v>7.576053028410322</v>
      </c>
      <c r="AK45" s="29">
        <v>6.2751732092938184</v>
      </c>
      <c r="AL45" s="29">
        <v>4.9581384220890659</v>
      </c>
      <c r="AM45" s="30">
        <v>6.3812131900596283</v>
      </c>
    </row>
    <row r="46" spans="1:39" x14ac:dyDescent="0.25">
      <c r="A46" s="79" t="s">
        <v>25</v>
      </c>
      <c r="B46" s="68"/>
      <c r="C46" s="69">
        <f t="shared" ref="C46:R46" si="21">SUM(C44:C45)</f>
        <v>2.14</v>
      </c>
      <c r="D46" s="69">
        <f t="shared" si="21"/>
        <v>1.71</v>
      </c>
      <c r="E46" s="69">
        <f t="shared" si="21"/>
        <v>1.57</v>
      </c>
      <c r="F46" s="69">
        <f t="shared" si="21"/>
        <v>2.9864142890569716</v>
      </c>
      <c r="G46" s="69">
        <f t="shared" si="21"/>
        <v>2.9316371211723018</v>
      </c>
      <c r="H46" s="69">
        <f t="shared" si="21"/>
        <v>2.5757446531682766</v>
      </c>
      <c r="I46" s="69">
        <f t="shared" si="21"/>
        <v>2.5453133086681374</v>
      </c>
      <c r="J46" s="69">
        <f t="shared" si="21"/>
        <v>2.991736541098998</v>
      </c>
      <c r="K46" s="69">
        <f t="shared" si="21"/>
        <v>3.3266643245197312</v>
      </c>
      <c r="L46" s="69">
        <f t="shared" si="21"/>
        <v>3.0687561875957856</v>
      </c>
      <c r="M46" s="70">
        <f t="shared" si="21"/>
        <v>2.9478353012459202</v>
      </c>
      <c r="N46" s="70">
        <f t="shared" si="21"/>
        <v>3.1876557298588097</v>
      </c>
      <c r="O46" s="69">
        <f t="shared" si="21"/>
        <v>2.9234274367238449</v>
      </c>
      <c r="P46" s="69">
        <f t="shared" si="21"/>
        <v>2.6120710485180831</v>
      </c>
      <c r="Q46" s="69">
        <f t="shared" si="21"/>
        <v>2.4694068653719325</v>
      </c>
      <c r="R46" s="69">
        <f t="shared" si="21"/>
        <v>1.8040075445945427</v>
      </c>
      <c r="S46" s="69">
        <v>1.9058764008329894</v>
      </c>
      <c r="T46" s="87">
        <f>SUM(T44:T45)</f>
        <v>1.6840239000819757</v>
      </c>
      <c r="U46" s="72"/>
      <c r="V46" s="71">
        <f t="shared" ref="V46:AM46" si="22">SUM(V44:V45)</f>
        <v>3.94</v>
      </c>
      <c r="W46" s="69">
        <f t="shared" si="22"/>
        <v>4.68</v>
      </c>
      <c r="X46" s="69">
        <f t="shared" si="22"/>
        <v>3.99</v>
      </c>
      <c r="Y46" s="69">
        <f t="shared" si="22"/>
        <v>7.3769408808876697</v>
      </c>
      <c r="Z46" s="69">
        <f t="shared" si="22"/>
        <v>9.8631666788687387</v>
      </c>
      <c r="AA46" s="69">
        <f t="shared" si="22"/>
        <v>9.1203749591516239</v>
      </c>
      <c r="AB46" s="69">
        <f t="shared" si="22"/>
        <v>7.5493668933344971</v>
      </c>
      <c r="AC46" s="69">
        <f t="shared" si="22"/>
        <v>6.8299821030814147</v>
      </c>
      <c r="AD46" s="69">
        <f t="shared" si="22"/>
        <v>6.7501619480945578</v>
      </c>
      <c r="AE46" s="69">
        <f t="shared" si="22"/>
        <v>8.8455805266639871</v>
      </c>
      <c r="AF46" s="70">
        <f t="shared" si="22"/>
        <v>5.723674190448989</v>
      </c>
      <c r="AG46" s="70">
        <f t="shared" si="22"/>
        <v>6.00035630476179</v>
      </c>
      <c r="AH46" s="69">
        <f t="shared" si="22"/>
        <v>5.4331269763418621</v>
      </c>
      <c r="AI46" s="69">
        <f t="shared" si="22"/>
        <v>8.697283914183636</v>
      </c>
      <c r="AJ46" s="69">
        <f t="shared" si="22"/>
        <v>10.636529301515177</v>
      </c>
      <c r="AK46" s="69">
        <f t="shared" si="22"/>
        <v>8.7017708438093599</v>
      </c>
      <c r="AL46" s="69">
        <f t="shared" si="22"/>
        <v>6.8917171390336049</v>
      </c>
      <c r="AM46" s="87">
        <f t="shared" si="22"/>
        <v>9.0680840824085429</v>
      </c>
    </row>
    <row r="47" spans="1:39" x14ac:dyDescent="0.25">
      <c r="A47" s="104" t="s">
        <v>50</v>
      </c>
      <c r="B47" s="65"/>
      <c r="C47" s="65">
        <v>1.58</v>
      </c>
      <c r="D47" s="65">
        <v>1.53</v>
      </c>
      <c r="E47" s="65">
        <v>1.47</v>
      </c>
      <c r="F47" s="65">
        <v>2.0883168208592018</v>
      </c>
      <c r="G47" s="65">
        <v>2.2945042512031986</v>
      </c>
      <c r="H47" s="65">
        <v>2.3824002771193302</v>
      </c>
      <c r="I47" s="65">
        <v>2.3163524395198527</v>
      </c>
      <c r="J47" s="65">
        <v>2.5009512237852274</v>
      </c>
      <c r="K47" s="65">
        <v>2.4015921165637928</v>
      </c>
      <c r="L47" s="65">
        <v>2.2723890388640955</v>
      </c>
      <c r="M47" s="65">
        <v>2.2165371895416022</v>
      </c>
      <c r="N47" s="65">
        <v>2.4325054663517847</v>
      </c>
      <c r="O47" s="65">
        <v>2.5676487323272408</v>
      </c>
      <c r="P47" s="65">
        <v>2.5675571476037762</v>
      </c>
      <c r="Q47" s="65">
        <v>2.3358878552727633</v>
      </c>
      <c r="R47" s="65">
        <v>1.6021242443706443</v>
      </c>
      <c r="S47" s="65">
        <v>1.8554070115488579</v>
      </c>
      <c r="T47" s="86">
        <v>1.7722834675437722</v>
      </c>
      <c r="U47" s="29"/>
      <c r="V47" s="66">
        <v>2.39</v>
      </c>
      <c r="W47" s="65">
        <v>2.11</v>
      </c>
      <c r="X47" s="65">
        <v>2.04</v>
      </c>
      <c r="Y47" s="65">
        <v>2.5540129024734282</v>
      </c>
      <c r="Z47" s="65">
        <v>2.9198398185396908</v>
      </c>
      <c r="AA47" s="65">
        <v>3.0238430655227231</v>
      </c>
      <c r="AB47" s="65">
        <v>2.8323564967942501</v>
      </c>
      <c r="AC47" s="65">
        <v>3.0039602764111164</v>
      </c>
      <c r="AD47" s="65">
        <v>2.8536975649043637</v>
      </c>
      <c r="AE47" s="65">
        <v>2.7920084755406349</v>
      </c>
      <c r="AF47" s="65">
        <v>2.782557791906731</v>
      </c>
      <c r="AG47" s="65">
        <v>2.9830032051659918</v>
      </c>
      <c r="AH47" s="65">
        <v>3.3751504761247841</v>
      </c>
      <c r="AI47" s="65">
        <v>3.3211366348172553</v>
      </c>
      <c r="AJ47" s="65">
        <v>3.1052966024553856</v>
      </c>
      <c r="AK47" s="65">
        <v>2.4754634415000871</v>
      </c>
      <c r="AL47" s="65">
        <v>3.174269308751005</v>
      </c>
      <c r="AM47" s="86">
        <v>3.1159818127015124</v>
      </c>
    </row>
    <row r="48" spans="1:39" x14ac:dyDescent="0.25">
      <c r="A48" s="105" t="s">
        <v>51</v>
      </c>
      <c r="B48" s="29"/>
      <c r="C48" s="29">
        <v>1.46</v>
      </c>
      <c r="D48" s="29">
        <v>1.19</v>
      </c>
      <c r="E48" s="29">
        <v>1.18</v>
      </c>
      <c r="F48" s="29">
        <v>2.0498961739643917</v>
      </c>
      <c r="G48" s="29">
        <v>2.2268507186619644</v>
      </c>
      <c r="H48" s="29">
        <v>2.3526747760142688</v>
      </c>
      <c r="I48" s="29">
        <v>2.2376240363543829</v>
      </c>
      <c r="J48" s="29">
        <v>2.4958424062349485</v>
      </c>
      <c r="K48" s="29">
        <v>2.6420366978326064</v>
      </c>
      <c r="L48" s="29">
        <v>2.4570487467781961</v>
      </c>
      <c r="M48" s="29">
        <v>2.3749509153061448</v>
      </c>
      <c r="N48" s="29">
        <v>2.4812957064642633</v>
      </c>
      <c r="O48" s="29">
        <v>2.6467537257033609</v>
      </c>
      <c r="P48" s="29">
        <v>2.581367359563961</v>
      </c>
      <c r="Q48" s="29">
        <v>2.2804894059256831</v>
      </c>
      <c r="R48" s="29">
        <v>1.8199353253119686</v>
      </c>
      <c r="S48" s="29">
        <v>1.8958872664840096</v>
      </c>
      <c r="T48" s="30">
        <v>1.6335803798152484</v>
      </c>
      <c r="U48" s="29"/>
      <c r="V48" s="67">
        <v>2.69</v>
      </c>
      <c r="W48" s="29">
        <v>2.2799999999999998</v>
      </c>
      <c r="X48" s="29">
        <v>2.1</v>
      </c>
      <c r="Y48" s="29">
        <v>3.565055096712261</v>
      </c>
      <c r="Z48" s="29">
        <v>4.2357882120721868</v>
      </c>
      <c r="AA48" s="29">
        <v>4.3088720039099337</v>
      </c>
      <c r="AB48" s="29">
        <v>3.5415146139611902</v>
      </c>
      <c r="AC48" s="29">
        <v>3.7377982148769249</v>
      </c>
      <c r="AD48" s="29">
        <v>3.5891794331950435</v>
      </c>
      <c r="AE48" s="29">
        <v>3.6791204312955643</v>
      </c>
      <c r="AF48" s="29">
        <v>3.3622831786899283</v>
      </c>
      <c r="AG48" s="29">
        <v>3.5663979140485886</v>
      </c>
      <c r="AH48" s="29">
        <v>4.231465148514034</v>
      </c>
      <c r="AI48" s="29">
        <v>3.7523696267998492</v>
      </c>
      <c r="AJ48" s="29">
        <v>3.9209034874101638</v>
      </c>
      <c r="AK48" s="29">
        <v>3.2177291690974075</v>
      </c>
      <c r="AL48" s="29">
        <v>3.1920177650448451</v>
      </c>
      <c r="AM48" s="30">
        <v>3.1057486357859867</v>
      </c>
    </row>
    <row r="49" spans="1:39" x14ac:dyDescent="0.25">
      <c r="A49" s="79" t="s">
        <v>25</v>
      </c>
      <c r="B49" s="68"/>
      <c r="C49" s="69">
        <f>SUM(C47:C48)</f>
        <v>3.04</v>
      </c>
      <c r="D49" s="69">
        <f t="shared" ref="D49:O49" si="23">SUM(D47:D48)</f>
        <v>2.7199999999999998</v>
      </c>
      <c r="E49" s="69">
        <f t="shared" si="23"/>
        <v>2.65</v>
      </c>
      <c r="F49" s="69">
        <f t="shared" si="23"/>
        <v>4.1382129948235935</v>
      </c>
      <c r="G49" s="69">
        <f t="shared" si="23"/>
        <v>4.5213549698651629</v>
      </c>
      <c r="H49" s="69">
        <f t="shared" si="23"/>
        <v>4.735075053133599</v>
      </c>
      <c r="I49" s="69">
        <f t="shared" si="23"/>
        <v>4.5539764758742356</v>
      </c>
      <c r="J49" s="69">
        <f t="shared" si="23"/>
        <v>4.9967936300201758</v>
      </c>
      <c r="K49" s="69">
        <f t="shared" si="23"/>
        <v>5.0436288143963992</v>
      </c>
      <c r="L49" s="69">
        <f t="shared" si="23"/>
        <v>4.7294377856422916</v>
      </c>
      <c r="M49" s="70">
        <f t="shared" si="23"/>
        <v>4.5914881048477465</v>
      </c>
      <c r="N49" s="70">
        <f t="shared" si="23"/>
        <v>4.913801172816048</v>
      </c>
      <c r="O49" s="69">
        <f t="shared" si="23"/>
        <v>5.2144024580306017</v>
      </c>
      <c r="P49" s="69">
        <f>SUM(P47:P48)</f>
        <v>5.1489245071677372</v>
      </c>
      <c r="Q49" s="69">
        <f>SUM(Q47:Q48)</f>
        <v>4.6163772611984459</v>
      </c>
      <c r="R49" s="69">
        <f>SUM(R47:R48)</f>
        <v>3.422059569682613</v>
      </c>
      <c r="S49" s="69">
        <v>3.7512942780328675</v>
      </c>
      <c r="T49" s="87">
        <f>SUM(T47:T48)</f>
        <v>3.4058638473590204</v>
      </c>
      <c r="U49" s="72"/>
      <c r="V49" s="71">
        <f>SUM(V47:V48)</f>
        <v>5.08</v>
      </c>
      <c r="W49" s="69">
        <f t="shared" ref="W49:AH49" si="24">SUM(W47:W48)</f>
        <v>4.3899999999999997</v>
      </c>
      <c r="X49" s="69">
        <f t="shared" si="24"/>
        <v>4.1400000000000006</v>
      </c>
      <c r="Y49" s="69">
        <f t="shared" si="24"/>
        <v>6.1190679991856891</v>
      </c>
      <c r="Z49" s="69">
        <f t="shared" si="24"/>
        <v>7.1556280306118776</v>
      </c>
      <c r="AA49" s="69">
        <f t="shared" si="24"/>
        <v>7.3327150694326573</v>
      </c>
      <c r="AB49" s="69">
        <f t="shared" si="24"/>
        <v>6.3738711107554398</v>
      </c>
      <c r="AC49" s="69">
        <f t="shared" si="24"/>
        <v>6.7417584912880413</v>
      </c>
      <c r="AD49" s="69">
        <f t="shared" si="24"/>
        <v>6.4428769980994076</v>
      </c>
      <c r="AE49" s="69">
        <f t="shared" si="24"/>
        <v>6.4711289068361992</v>
      </c>
      <c r="AF49" s="69">
        <f t="shared" si="24"/>
        <v>6.1448409705966593</v>
      </c>
      <c r="AG49" s="70">
        <f t="shared" si="24"/>
        <v>6.5494011192145809</v>
      </c>
      <c r="AH49" s="69">
        <f t="shared" si="24"/>
        <v>7.6066156246388186</v>
      </c>
      <c r="AI49" s="69">
        <f>SUM(AI47:AI48)</f>
        <v>7.0735062616171049</v>
      </c>
      <c r="AJ49" s="69">
        <f>SUM(AJ47:AJ48)</f>
        <v>7.026200089865549</v>
      </c>
      <c r="AK49" s="69">
        <f>SUM(AK47:AK48)</f>
        <v>5.6931926105974942</v>
      </c>
      <c r="AL49" s="69">
        <f>SUM(AL47:AL48)</f>
        <v>6.3662870737958501</v>
      </c>
      <c r="AM49" s="87">
        <f>SUM(AM47:AM48)</f>
        <v>6.2217304484874987</v>
      </c>
    </row>
    <row r="50" spans="1:39" x14ac:dyDescent="0.25">
      <c r="A50" s="104" t="s">
        <v>52</v>
      </c>
      <c r="B50" s="65"/>
      <c r="C50" s="65">
        <v>1.59</v>
      </c>
      <c r="D50" s="65">
        <v>1.55</v>
      </c>
      <c r="E50" s="65">
        <v>1.47</v>
      </c>
      <c r="F50" s="65">
        <v>2.0026711189334891</v>
      </c>
      <c r="G50" s="65">
        <v>2.2787505433130342</v>
      </c>
      <c r="H50" s="65">
        <v>2.3754203240887612</v>
      </c>
      <c r="I50" s="65">
        <v>2.3231805185067778</v>
      </c>
      <c r="J50" s="65">
        <v>2.5080396873688815</v>
      </c>
      <c r="K50" s="65">
        <v>2.4271802069892483</v>
      </c>
      <c r="L50" s="65">
        <v>2.2573666612903232</v>
      </c>
      <c r="M50" s="65">
        <v>2.1854227661290291</v>
      </c>
      <c r="N50" s="65">
        <v>2.3213630806451615</v>
      </c>
      <c r="O50" s="65">
        <v>2.4004296129032263</v>
      </c>
      <c r="P50" s="65">
        <v>2.5181157526881717</v>
      </c>
      <c r="Q50" s="65">
        <v>2.2433560392473111</v>
      </c>
      <c r="R50" s="65">
        <v>1.5789365618279583</v>
      </c>
      <c r="S50" s="65">
        <v>1.8352350919956411</v>
      </c>
      <c r="T50" s="86">
        <v>1.7736548118279565</v>
      </c>
      <c r="U50" s="29"/>
      <c r="V50" s="66">
        <v>3.34</v>
      </c>
      <c r="W50" s="65">
        <v>2.89</v>
      </c>
      <c r="X50" s="65">
        <v>2.83</v>
      </c>
      <c r="Y50" s="65">
        <v>3.5415088453616344</v>
      </c>
      <c r="Z50" s="65">
        <v>4.1786891618101158</v>
      </c>
      <c r="AA50" s="65">
        <v>4.0260840531837436</v>
      </c>
      <c r="AB50" s="65">
        <v>4.5233746480500692</v>
      </c>
      <c r="AC50" s="65">
        <v>4.7742783027960112</v>
      </c>
      <c r="AD50" s="65">
        <v>4.4181533342945531</v>
      </c>
      <c r="AE50" s="65">
        <v>4.0498500081736069</v>
      </c>
      <c r="AF50" s="65">
        <v>4.3182874491777596</v>
      </c>
      <c r="AG50" s="65">
        <v>3.6651349138944749</v>
      </c>
      <c r="AH50" s="65">
        <v>3.7818111410068411</v>
      </c>
      <c r="AI50" s="65">
        <v>3.8076575138889197</v>
      </c>
      <c r="AJ50" s="65">
        <v>3.4523042347343149</v>
      </c>
      <c r="AK50" s="65">
        <v>3.0331891006891181</v>
      </c>
      <c r="AL50" s="65">
        <v>4.3385319618063836</v>
      </c>
      <c r="AM50" s="86">
        <v>3.8288185682427267</v>
      </c>
    </row>
    <row r="51" spans="1:39" x14ac:dyDescent="0.25">
      <c r="A51" s="105" t="s">
        <v>53</v>
      </c>
      <c r="B51" s="29"/>
      <c r="C51" s="29">
        <v>1.43</v>
      </c>
      <c r="D51" s="29">
        <v>1.33</v>
      </c>
      <c r="E51" s="29">
        <v>1.18</v>
      </c>
      <c r="F51" s="29">
        <v>2.0001904974776776</v>
      </c>
      <c r="G51" s="29">
        <v>2.1954511483998607</v>
      </c>
      <c r="H51" s="29">
        <v>2.3098301451685694</v>
      </c>
      <c r="I51" s="29">
        <v>2.2003824658596907</v>
      </c>
      <c r="J51" s="29">
        <v>2.4751725486747116</v>
      </c>
      <c r="K51" s="29">
        <v>2.6291268548387094</v>
      </c>
      <c r="L51" s="29">
        <v>2.4492287365591396</v>
      </c>
      <c r="M51" s="29">
        <v>2.3813748709677411</v>
      </c>
      <c r="N51" s="29">
        <v>2.4641944462365593</v>
      </c>
      <c r="O51" s="29">
        <v>2.4849933172043008</v>
      </c>
      <c r="P51" s="29">
        <v>2.4171702069892476</v>
      </c>
      <c r="Q51" s="29">
        <v>2.1581364193548382</v>
      </c>
      <c r="R51" s="29">
        <v>1.7970278198924738</v>
      </c>
      <c r="S51" s="29">
        <v>1.8883952401742687</v>
      </c>
      <c r="T51" s="30">
        <v>1.5975998521505368</v>
      </c>
      <c r="U51" s="29"/>
      <c r="V51" s="67">
        <v>2.97</v>
      </c>
      <c r="W51" s="29">
        <v>2.5</v>
      </c>
      <c r="X51" s="29">
        <v>2.31</v>
      </c>
      <c r="Y51" s="29">
        <v>2.567773435444245</v>
      </c>
      <c r="Z51" s="29">
        <v>2.815741395654566</v>
      </c>
      <c r="AA51" s="29">
        <v>2.8747186841248089</v>
      </c>
      <c r="AB51" s="29">
        <v>2.9303825832588268</v>
      </c>
      <c r="AC51" s="29">
        <v>3.2395311866918579</v>
      </c>
      <c r="AD51" s="29">
        <v>3.3083316345168585</v>
      </c>
      <c r="AE51" s="29">
        <v>3.0687951438877707</v>
      </c>
      <c r="AF51" s="29">
        <v>3.1767954222050254</v>
      </c>
      <c r="AG51" s="29">
        <v>3.471295307192459</v>
      </c>
      <c r="AH51" s="29">
        <v>3.9405735646475266</v>
      </c>
      <c r="AI51" s="29">
        <v>2.9880714296379161</v>
      </c>
      <c r="AJ51" s="29">
        <v>2.7043430237324482</v>
      </c>
      <c r="AK51" s="29">
        <v>2.6084745813292525</v>
      </c>
      <c r="AL51" s="29">
        <v>3.2097563419351181</v>
      </c>
      <c r="AM51" s="30">
        <v>2.8171176439926722</v>
      </c>
    </row>
    <row r="52" spans="1:39" x14ac:dyDescent="0.25">
      <c r="A52" s="79" t="s">
        <v>25</v>
      </c>
      <c r="B52" s="68"/>
      <c r="C52" s="69">
        <f t="shared" ref="C52:R52" si="25">SUM(C50:C51)</f>
        <v>3.02</v>
      </c>
      <c r="D52" s="69">
        <f t="shared" si="25"/>
        <v>2.88</v>
      </c>
      <c r="E52" s="69">
        <f t="shared" si="25"/>
        <v>2.65</v>
      </c>
      <c r="F52" s="69">
        <f t="shared" si="25"/>
        <v>4.0028616164111668</v>
      </c>
      <c r="G52" s="69">
        <f t="shared" si="25"/>
        <v>4.4742016917128948</v>
      </c>
      <c r="H52" s="69">
        <f t="shared" si="25"/>
        <v>4.6852504692573307</v>
      </c>
      <c r="I52" s="69">
        <f t="shared" si="25"/>
        <v>4.5235629843664684</v>
      </c>
      <c r="J52" s="69">
        <f t="shared" si="25"/>
        <v>4.9832122360435935</v>
      </c>
      <c r="K52" s="69">
        <f t="shared" si="25"/>
        <v>5.0563070618279582</v>
      </c>
      <c r="L52" s="69">
        <f t="shared" si="25"/>
        <v>4.7065953978494628</v>
      </c>
      <c r="M52" s="70">
        <f t="shared" si="25"/>
        <v>4.5667976370967702</v>
      </c>
      <c r="N52" s="70">
        <f t="shared" si="25"/>
        <v>4.7855575268817212</v>
      </c>
      <c r="O52" s="69">
        <f t="shared" si="25"/>
        <v>4.8854229301075272</v>
      </c>
      <c r="P52" s="69">
        <f t="shared" si="25"/>
        <v>4.9352859596774188</v>
      </c>
      <c r="Q52" s="69">
        <f t="shared" si="25"/>
        <v>4.4014924586021493</v>
      </c>
      <c r="R52" s="69">
        <f t="shared" si="25"/>
        <v>3.3759643817204319</v>
      </c>
      <c r="S52" s="69">
        <v>3.7236303321699098</v>
      </c>
      <c r="T52" s="87">
        <f>SUM(T50:T51)</f>
        <v>3.371254663978493</v>
      </c>
      <c r="U52" s="72"/>
      <c r="V52" s="71">
        <f t="shared" ref="V52:AM52" si="26">SUM(V50:V51)</f>
        <v>6.3100000000000005</v>
      </c>
      <c r="W52" s="69">
        <f t="shared" si="26"/>
        <v>5.3900000000000006</v>
      </c>
      <c r="X52" s="69">
        <f t="shared" si="26"/>
        <v>5.1400000000000006</v>
      </c>
      <c r="Y52" s="69">
        <f t="shared" si="26"/>
        <v>6.1092822808058793</v>
      </c>
      <c r="Z52" s="69">
        <f t="shared" si="26"/>
        <v>6.9944305574646819</v>
      </c>
      <c r="AA52" s="69">
        <f t="shared" si="26"/>
        <v>6.9008027373085525</v>
      </c>
      <c r="AB52" s="69">
        <f t="shared" si="26"/>
        <v>7.453757231308896</v>
      </c>
      <c r="AC52" s="69">
        <f t="shared" si="26"/>
        <v>8.0138094894878691</v>
      </c>
      <c r="AD52" s="69">
        <f t="shared" si="26"/>
        <v>7.7264849688114117</v>
      </c>
      <c r="AE52" s="69">
        <f t="shared" si="26"/>
        <v>7.1186451520613776</v>
      </c>
      <c r="AF52" s="70">
        <f t="shared" si="26"/>
        <v>7.4950828713827846</v>
      </c>
      <c r="AG52" s="70">
        <f t="shared" si="26"/>
        <v>7.1364302210869344</v>
      </c>
      <c r="AH52" s="69">
        <f t="shared" si="26"/>
        <v>7.7223847056543677</v>
      </c>
      <c r="AI52" s="69">
        <f t="shared" si="26"/>
        <v>6.7957289435268358</v>
      </c>
      <c r="AJ52" s="69">
        <f t="shared" si="26"/>
        <v>6.1566472584667631</v>
      </c>
      <c r="AK52" s="69">
        <f t="shared" si="26"/>
        <v>5.6416636820183701</v>
      </c>
      <c r="AL52" s="69">
        <f t="shared" si="26"/>
        <v>7.5482883037415016</v>
      </c>
      <c r="AM52" s="87">
        <f t="shared" si="26"/>
        <v>6.6459362122353989</v>
      </c>
    </row>
    <row r="53" spans="1:39" x14ac:dyDescent="0.25">
      <c r="A53" s="104" t="s">
        <v>54</v>
      </c>
      <c r="B53" s="65"/>
      <c r="C53" s="65">
        <v>4.08</v>
      </c>
      <c r="D53" s="65">
        <v>3.84</v>
      </c>
      <c r="E53" s="65">
        <v>3.77</v>
      </c>
      <c r="F53" s="65">
        <v>4.8829031247589416</v>
      </c>
      <c r="G53" s="65">
        <v>4.8628365782452736</v>
      </c>
      <c r="H53" s="65">
        <v>4.6884732147026629</v>
      </c>
      <c r="I53" s="65">
        <v>4.4956236280690529</v>
      </c>
      <c r="J53" s="65">
        <v>4.2172120258721648</v>
      </c>
      <c r="K53" s="65">
        <v>3.9941881067107317</v>
      </c>
      <c r="L53" s="65">
        <v>4.2667404670702256</v>
      </c>
      <c r="M53" s="65">
        <v>4.5481449078461775</v>
      </c>
      <c r="N53" s="65">
        <v>3.9123407761850659</v>
      </c>
      <c r="O53" s="65">
        <v>3.9670666712244032</v>
      </c>
      <c r="P53" s="65">
        <v>4.1709907032959181</v>
      </c>
      <c r="Q53" s="65">
        <v>4.5445517508837705</v>
      </c>
      <c r="R53" s="65">
        <v>5.3186425815804981</v>
      </c>
      <c r="S53" s="65">
        <v>5.0228892511093228</v>
      </c>
      <c r="T53" s="86">
        <v>5.2095368938972335</v>
      </c>
      <c r="U53" s="29"/>
      <c r="V53" s="66">
        <v>5.76</v>
      </c>
      <c r="W53" s="65">
        <v>5.0999999999999996</v>
      </c>
      <c r="X53" s="65">
        <v>4.91</v>
      </c>
      <c r="Y53" s="65">
        <v>5.9806361208303809</v>
      </c>
      <c r="Z53" s="65">
        <v>7.129309189130705</v>
      </c>
      <c r="AA53" s="65">
        <v>7.0990700273788176</v>
      </c>
      <c r="AB53" s="65">
        <v>7.0574057788677518</v>
      </c>
      <c r="AC53" s="65">
        <v>5.9389934136272338</v>
      </c>
      <c r="AD53" s="65">
        <v>5.4301363564599665</v>
      </c>
      <c r="AE53" s="65">
        <v>6.7701556224581694</v>
      </c>
      <c r="AF53" s="65">
        <v>6.7986332415272068</v>
      </c>
      <c r="AG53" s="65">
        <v>5.7619113272536513</v>
      </c>
      <c r="AH53" s="65">
        <v>5.9730679131890714</v>
      </c>
      <c r="AI53" s="65">
        <v>6.4264792445688403</v>
      </c>
      <c r="AJ53" s="65">
        <v>7.0058846384497233</v>
      </c>
      <c r="AK53" s="65">
        <v>7.5674959897008574</v>
      </c>
      <c r="AL53" s="65">
        <v>7.784613545837793</v>
      </c>
      <c r="AM53" s="86">
        <v>7.6078927179169646</v>
      </c>
    </row>
    <row r="54" spans="1:39" x14ac:dyDescent="0.25">
      <c r="A54" s="105" t="s">
        <v>55</v>
      </c>
      <c r="B54" s="29"/>
      <c r="C54" s="29">
        <v>3.56</v>
      </c>
      <c r="D54" s="29">
        <v>3.35</v>
      </c>
      <c r="E54" s="29">
        <v>3.27</v>
      </c>
      <c r="F54" s="29">
        <v>4.4615199592580037</v>
      </c>
      <c r="G54" s="29">
        <v>4.2347029612415454</v>
      </c>
      <c r="H54" s="29">
        <v>4.0586831675631077</v>
      </c>
      <c r="I54" s="29">
        <v>3.86336116897363</v>
      </c>
      <c r="J54" s="29">
        <v>3.6235605356896996</v>
      </c>
      <c r="K54" s="29">
        <v>3.2942138440118014</v>
      </c>
      <c r="L54" s="29">
        <v>3.3685283191924205</v>
      </c>
      <c r="M54" s="29">
        <v>3.9836922510077546</v>
      </c>
      <c r="N54" s="29">
        <v>3.5961803036149789</v>
      </c>
      <c r="O54" s="29">
        <v>3.7000311457258532</v>
      </c>
      <c r="P54" s="29">
        <v>3.6495926535007275</v>
      </c>
      <c r="Q54" s="29">
        <v>3.6398624854372121</v>
      </c>
      <c r="R54" s="29">
        <v>4.0838306466172103</v>
      </c>
      <c r="S54" s="29">
        <v>3.7232153952232121</v>
      </c>
      <c r="T54" s="30">
        <v>3.8464680582673134</v>
      </c>
      <c r="U54" s="29"/>
      <c r="V54" s="67">
        <v>5.75</v>
      </c>
      <c r="W54" s="29">
        <v>4.95</v>
      </c>
      <c r="X54" s="29">
        <v>4.76</v>
      </c>
      <c r="Y54" s="29">
        <v>6.3639160685712515</v>
      </c>
      <c r="Z54" s="29">
        <v>8.1063945805350883</v>
      </c>
      <c r="AA54" s="29">
        <v>8.5738299987270761</v>
      </c>
      <c r="AB54" s="29">
        <v>8.5251700743592576</v>
      </c>
      <c r="AC54" s="29">
        <v>6.7213976032572091</v>
      </c>
      <c r="AD54" s="29">
        <v>5.5170224705570732</v>
      </c>
      <c r="AE54" s="29">
        <v>7.9196386360100233</v>
      </c>
      <c r="AF54" s="29">
        <v>8.9106580333548866</v>
      </c>
      <c r="AG54" s="29">
        <v>6.4538166274571047</v>
      </c>
      <c r="AH54" s="29">
        <v>7.6904247463036723</v>
      </c>
      <c r="AI54" s="29">
        <v>7.552910811389431</v>
      </c>
      <c r="AJ54" s="29">
        <v>7.2535893569632179</v>
      </c>
      <c r="AK54" s="29">
        <v>7.6624404103091255</v>
      </c>
      <c r="AL54" s="29">
        <v>8.5604866278110379</v>
      </c>
      <c r="AM54" s="30">
        <v>7.5493957648958725</v>
      </c>
    </row>
    <row r="55" spans="1:39" x14ac:dyDescent="0.25">
      <c r="A55" s="79" t="s">
        <v>25</v>
      </c>
      <c r="B55" s="68"/>
      <c r="C55" s="69">
        <f>SUM(C53:C54)</f>
        <v>7.6400000000000006</v>
      </c>
      <c r="D55" s="69">
        <f t="shared" ref="D55:O55" si="27">SUM(D53:D54)</f>
        <v>7.1899999999999995</v>
      </c>
      <c r="E55" s="69">
        <f t="shared" si="27"/>
        <v>7.04</v>
      </c>
      <c r="F55" s="69">
        <f t="shared" si="27"/>
        <v>9.3444230840169453</v>
      </c>
      <c r="G55" s="69">
        <f t="shared" si="27"/>
        <v>9.097539539486819</v>
      </c>
      <c r="H55" s="69">
        <f t="shared" si="27"/>
        <v>8.7471563822657714</v>
      </c>
      <c r="I55" s="69">
        <f t="shared" si="27"/>
        <v>8.3589847970426838</v>
      </c>
      <c r="J55" s="69">
        <f t="shared" si="27"/>
        <v>7.8407725615618649</v>
      </c>
      <c r="K55" s="69">
        <f t="shared" si="27"/>
        <v>7.2884019507225331</v>
      </c>
      <c r="L55" s="69">
        <f t="shared" si="27"/>
        <v>7.635268786262646</v>
      </c>
      <c r="M55" s="70">
        <f t="shared" si="27"/>
        <v>8.5318371588539321</v>
      </c>
      <c r="N55" s="70">
        <f t="shared" si="27"/>
        <v>7.5085210798000448</v>
      </c>
      <c r="O55" s="69">
        <f t="shared" si="27"/>
        <v>7.6670978169502568</v>
      </c>
      <c r="P55" s="69">
        <f>SUM(P53:P54)</f>
        <v>7.8205833567966456</v>
      </c>
      <c r="Q55" s="69">
        <f>SUM(Q53:Q54)</f>
        <v>8.1844142363209826</v>
      </c>
      <c r="R55" s="69">
        <f>SUM(R53:R54)</f>
        <v>9.4024732281977084</v>
      </c>
      <c r="S55" s="69">
        <v>8.7461046463325349</v>
      </c>
      <c r="T55" s="87">
        <f>SUM(T53:T54)</f>
        <v>9.056004952164546</v>
      </c>
      <c r="U55" s="72"/>
      <c r="V55" s="71">
        <f>SUM(V53:V54)</f>
        <v>11.51</v>
      </c>
      <c r="W55" s="69">
        <f t="shared" ref="W55:AH55" si="28">SUM(W53:W54)</f>
        <v>10.050000000000001</v>
      </c>
      <c r="X55" s="69">
        <f t="shared" si="28"/>
        <v>9.67</v>
      </c>
      <c r="Y55" s="69">
        <f t="shared" si="28"/>
        <v>12.344552189401632</v>
      </c>
      <c r="Z55" s="69">
        <f t="shared" si="28"/>
        <v>15.235703769665793</v>
      </c>
      <c r="AA55" s="69">
        <f t="shared" si="28"/>
        <v>15.672900026105893</v>
      </c>
      <c r="AB55" s="69">
        <f t="shared" si="28"/>
        <v>15.582575853227009</v>
      </c>
      <c r="AC55" s="69">
        <f t="shared" si="28"/>
        <v>12.660391016884443</v>
      </c>
      <c r="AD55" s="69">
        <f t="shared" si="28"/>
        <v>10.94715882701704</v>
      </c>
      <c r="AE55" s="69">
        <f t="shared" si="28"/>
        <v>14.689794258468194</v>
      </c>
      <c r="AF55" s="69">
        <f t="shared" si="28"/>
        <v>15.709291274882094</v>
      </c>
      <c r="AG55" s="70">
        <f t="shared" si="28"/>
        <v>12.215727954710756</v>
      </c>
      <c r="AH55" s="69">
        <f t="shared" si="28"/>
        <v>13.663492659492743</v>
      </c>
      <c r="AI55" s="69">
        <f>SUM(AI53:AI54)</f>
        <v>13.979390055958271</v>
      </c>
      <c r="AJ55" s="69">
        <f>SUM(AJ53:AJ54)</f>
        <v>14.259473995412941</v>
      </c>
      <c r="AK55" s="69">
        <f>SUM(AK53:AK54)</f>
        <v>15.229936400009983</v>
      </c>
      <c r="AL55" s="69">
        <f>SUM(AL53:AL54)</f>
        <v>16.345100173648831</v>
      </c>
      <c r="AM55" s="87">
        <f>SUM(AM53:AM54)</f>
        <v>15.157288482812838</v>
      </c>
    </row>
    <row r="56" spans="1:39" x14ac:dyDescent="0.25">
      <c r="A56" s="104" t="s">
        <v>56</v>
      </c>
      <c r="B56" s="65"/>
      <c r="C56" s="65">
        <v>4.13</v>
      </c>
      <c r="D56" s="65">
        <v>3.84</v>
      </c>
      <c r="E56" s="65">
        <v>3.72</v>
      </c>
      <c r="F56" s="65">
        <v>4.7284769845112926</v>
      </c>
      <c r="G56" s="65">
        <v>4.8710545023546397</v>
      </c>
      <c r="H56" s="65">
        <v>4.7058523177567082</v>
      </c>
      <c r="I56" s="65">
        <v>4.5109134229868832</v>
      </c>
      <c r="J56" s="65">
        <v>4.2361035258874429</v>
      </c>
      <c r="K56" s="65">
        <v>4.0052666322500992</v>
      </c>
      <c r="L56" s="65">
        <v>4.133738615384619</v>
      </c>
      <c r="M56" s="65">
        <v>4.0781699755244727</v>
      </c>
      <c r="N56" s="65">
        <v>3.4051030594405551</v>
      </c>
      <c r="O56" s="65">
        <v>3.5387233076923126</v>
      </c>
      <c r="P56" s="65">
        <v>3.7464883986013997</v>
      </c>
      <c r="Q56" s="65">
        <v>3.796779082064992</v>
      </c>
      <c r="R56" s="65">
        <v>4.2728927317510452</v>
      </c>
      <c r="S56" s="65">
        <v>3.9901546229603753</v>
      </c>
      <c r="T56" s="86">
        <v>4.0319358076923084</v>
      </c>
      <c r="U56" s="29"/>
      <c r="V56" s="66">
        <v>5.81</v>
      </c>
      <c r="W56" s="65">
        <v>5.27</v>
      </c>
      <c r="X56" s="65">
        <v>5.08</v>
      </c>
      <c r="Y56" s="65">
        <v>5.9047196233151693</v>
      </c>
      <c r="Z56" s="65">
        <v>6.511573042344434</v>
      </c>
      <c r="AA56" s="65">
        <v>5.9120856355376699</v>
      </c>
      <c r="AB56" s="65">
        <v>5.7177321235530947</v>
      </c>
      <c r="AC56" s="65">
        <v>4.8134908145398292</v>
      </c>
      <c r="AD56" s="65">
        <v>4.451196857910281</v>
      </c>
      <c r="AE56" s="65">
        <v>4.8752793383036579</v>
      </c>
      <c r="AF56" s="65">
        <v>4.8160797953033638</v>
      </c>
      <c r="AG56" s="65">
        <v>3.7111202087775821</v>
      </c>
      <c r="AH56" s="65">
        <v>3.9895521541473693</v>
      </c>
      <c r="AI56" s="65">
        <v>4.7994922157668984</v>
      </c>
      <c r="AJ56" s="65">
        <v>5.1749393230158063</v>
      </c>
      <c r="AK56" s="65">
        <v>5.648011569506779</v>
      </c>
      <c r="AL56" s="65">
        <v>5.4394619387280834</v>
      </c>
      <c r="AM56" s="86">
        <v>4.8991927316749102</v>
      </c>
    </row>
    <row r="57" spans="1:39" x14ac:dyDescent="0.25">
      <c r="A57" s="105" t="s">
        <v>57</v>
      </c>
      <c r="B57" s="29"/>
      <c r="C57" s="29">
        <v>3.61</v>
      </c>
      <c r="D57" s="29">
        <v>3.27</v>
      </c>
      <c r="E57" s="29">
        <v>3.09</v>
      </c>
      <c r="F57" s="29">
        <v>4.1472659633135587</v>
      </c>
      <c r="G57" s="29">
        <v>4.2446019686789986</v>
      </c>
      <c r="H57" s="29">
        <v>4.0795700103621684</v>
      </c>
      <c r="I57" s="29">
        <v>3.880322256810941</v>
      </c>
      <c r="J57" s="29">
        <v>3.6406074621092133</v>
      </c>
      <c r="K57" s="29">
        <v>3.305430016865488</v>
      </c>
      <c r="L57" s="29">
        <v>3.2432473201243228</v>
      </c>
      <c r="M57" s="29">
        <v>3.4614376258741268</v>
      </c>
      <c r="N57" s="29">
        <v>2.991190671328674</v>
      </c>
      <c r="O57" s="29">
        <v>3.115780286713286</v>
      </c>
      <c r="P57" s="29">
        <v>3.1242022779834553</v>
      </c>
      <c r="Q57" s="29">
        <v>3.0589454440559445</v>
      </c>
      <c r="R57" s="29">
        <v>3.4353953726398236</v>
      </c>
      <c r="S57" s="29">
        <v>3.0790287278554729</v>
      </c>
      <c r="T57" s="30">
        <v>3.1042812377622382</v>
      </c>
      <c r="U57" s="29"/>
      <c r="V57" s="67">
        <v>5.49</v>
      </c>
      <c r="W57" s="29">
        <v>4.84</v>
      </c>
      <c r="X57" s="29">
        <v>4.42</v>
      </c>
      <c r="Y57" s="29">
        <v>4.692340650627739</v>
      </c>
      <c r="Z57" s="29">
        <v>4.9845899103034732</v>
      </c>
      <c r="AA57" s="29">
        <v>4.5666217794653381</v>
      </c>
      <c r="AB57" s="29">
        <v>4.4063237813964315</v>
      </c>
      <c r="AC57" s="29">
        <v>3.8439829220066071</v>
      </c>
      <c r="AD57" s="29">
        <v>3.5814804312355681</v>
      </c>
      <c r="AE57" s="29">
        <v>3.7233055076469799</v>
      </c>
      <c r="AF57" s="29">
        <v>3.7815216990046343</v>
      </c>
      <c r="AG57" s="29">
        <v>3.1650975647892552</v>
      </c>
      <c r="AH57" s="29">
        <v>3.3909262191432772</v>
      </c>
      <c r="AI57" s="29">
        <v>3.5822828132271471</v>
      </c>
      <c r="AJ57" s="29">
        <v>3.6132767048182064</v>
      </c>
      <c r="AK57" s="29">
        <v>4.011610969583244</v>
      </c>
      <c r="AL57" s="29">
        <v>3.7264770129452476</v>
      </c>
      <c r="AM57" s="30">
        <v>3.5309558710512521</v>
      </c>
    </row>
    <row r="58" spans="1:39" x14ac:dyDescent="0.25">
      <c r="A58" s="79" t="s">
        <v>25</v>
      </c>
      <c r="B58" s="68"/>
      <c r="C58" s="69">
        <f t="shared" ref="C58:R58" si="29">SUM(C56:C57)</f>
        <v>7.74</v>
      </c>
      <c r="D58" s="69">
        <f t="shared" si="29"/>
        <v>7.1099999999999994</v>
      </c>
      <c r="E58" s="69">
        <f t="shared" si="29"/>
        <v>6.8100000000000005</v>
      </c>
      <c r="F58" s="69">
        <f t="shared" si="29"/>
        <v>8.8757429478248504</v>
      </c>
      <c r="G58" s="69">
        <f t="shared" si="29"/>
        <v>9.1156564710336383</v>
      </c>
      <c r="H58" s="69">
        <f t="shared" si="29"/>
        <v>8.7854223281188766</v>
      </c>
      <c r="I58" s="69">
        <f t="shared" si="29"/>
        <v>8.3912356797978234</v>
      </c>
      <c r="J58" s="69">
        <f t="shared" si="29"/>
        <v>7.8767109879966561</v>
      </c>
      <c r="K58" s="69">
        <f t="shared" si="29"/>
        <v>7.3106966491155871</v>
      </c>
      <c r="L58" s="69">
        <f t="shared" si="29"/>
        <v>7.3769859355089418</v>
      </c>
      <c r="M58" s="70">
        <f t="shared" si="29"/>
        <v>7.5396076013985995</v>
      </c>
      <c r="N58" s="70">
        <f t="shared" si="29"/>
        <v>6.3962937307692291</v>
      </c>
      <c r="O58" s="69">
        <f t="shared" si="29"/>
        <v>6.6545035944055986</v>
      </c>
      <c r="P58" s="69">
        <f t="shared" si="29"/>
        <v>6.8706906765848554</v>
      </c>
      <c r="Q58" s="69">
        <f t="shared" si="29"/>
        <v>6.8557245261209365</v>
      </c>
      <c r="R58" s="69">
        <f t="shared" si="29"/>
        <v>7.7082881043908689</v>
      </c>
      <c r="S58" s="69">
        <v>7.0691833508158481</v>
      </c>
      <c r="T58" s="87">
        <f>SUM(T56:T57)</f>
        <v>7.136217045454547</v>
      </c>
      <c r="U58" s="72"/>
      <c r="V58" s="71">
        <f t="shared" ref="V58:AM58" si="30">SUM(V56:V57)</f>
        <v>11.3</v>
      </c>
      <c r="W58" s="69">
        <f t="shared" si="30"/>
        <v>10.11</v>
      </c>
      <c r="X58" s="69">
        <f t="shared" si="30"/>
        <v>9.5</v>
      </c>
      <c r="Y58" s="69">
        <f t="shared" si="30"/>
        <v>10.597060273942908</v>
      </c>
      <c r="Z58" s="69">
        <f t="shared" si="30"/>
        <v>11.496162952647907</v>
      </c>
      <c r="AA58" s="69">
        <f t="shared" si="30"/>
        <v>10.478707415003008</v>
      </c>
      <c r="AB58" s="69">
        <f t="shared" si="30"/>
        <v>10.124055904949525</v>
      </c>
      <c r="AC58" s="69">
        <f t="shared" si="30"/>
        <v>8.6574737365464358</v>
      </c>
      <c r="AD58" s="69">
        <f t="shared" si="30"/>
        <v>8.0326772891458482</v>
      </c>
      <c r="AE58" s="69">
        <f t="shared" si="30"/>
        <v>8.5985848459506382</v>
      </c>
      <c r="AF58" s="70">
        <f t="shared" si="30"/>
        <v>8.5976014943079981</v>
      </c>
      <c r="AG58" s="70">
        <f t="shared" si="30"/>
        <v>6.8762177735668377</v>
      </c>
      <c r="AH58" s="69">
        <f t="shared" si="30"/>
        <v>7.3804783732906465</v>
      </c>
      <c r="AI58" s="69">
        <f t="shared" si="30"/>
        <v>8.3817750289940456</v>
      </c>
      <c r="AJ58" s="69">
        <f t="shared" si="30"/>
        <v>8.7882160278340127</v>
      </c>
      <c r="AK58" s="69">
        <f t="shared" si="30"/>
        <v>9.659622539090023</v>
      </c>
      <c r="AL58" s="69">
        <f t="shared" si="30"/>
        <v>9.1659389516733309</v>
      </c>
      <c r="AM58" s="87">
        <f t="shared" si="30"/>
        <v>8.4301486027261632</v>
      </c>
    </row>
    <row r="59" spans="1:39" x14ac:dyDescent="0.25">
      <c r="A59" s="104" t="s">
        <v>58</v>
      </c>
      <c r="B59" s="65"/>
      <c r="C59" s="65">
        <v>4.17</v>
      </c>
      <c r="D59" s="65">
        <v>3.88</v>
      </c>
      <c r="E59" s="65">
        <v>3.93</v>
      </c>
      <c r="F59" s="65">
        <v>4.7682187034722521</v>
      </c>
      <c r="G59" s="65">
        <v>4.9141670566761091</v>
      </c>
      <c r="H59" s="65">
        <v>4.7410540398106447</v>
      </c>
      <c r="I59" s="65">
        <v>4.5483437330812455</v>
      </c>
      <c r="J59" s="65">
        <v>4.2731025989592544</v>
      </c>
      <c r="K59" s="65">
        <v>4.0386626666666707</v>
      </c>
      <c r="L59" s="65">
        <v>4.1702529696969721</v>
      </c>
      <c r="M59" s="65">
        <v>4.1304949696969668</v>
      </c>
      <c r="N59" s="65">
        <v>3.4483736969696923</v>
      </c>
      <c r="O59" s="65">
        <v>3.5880320000000032</v>
      </c>
      <c r="P59" s="65">
        <v>3.800353878787873</v>
      </c>
      <c r="Q59" s="65">
        <v>3.8352309090909071</v>
      </c>
      <c r="R59" s="65">
        <v>4.3156488484848481</v>
      </c>
      <c r="S59" s="65">
        <v>4.0083550909090961</v>
      </c>
      <c r="T59" s="86">
        <v>4.044404909090912</v>
      </c>
      <c r="U59" s="29"/>
      <c r="V59" s="66">
        <v>5.88</v>
      </c>
      <c r="W59" s="65">
        <v>5.35</v>
      </c>
      <c r="X59" s="65">
        <v>5.38</v>
      </c>
      <c r="Y59" s="65">
        <v>5.9567212121211996</v>
      </c>
      <c r="Z59" s="65">
        <v>6.5915551515151547</v>
      </c>
      <c r="AA59" s="65">
        <v>5.9812060606060635</v>
      </c>
      <c r="AB59" s="65">
        <v>5.7735781818181797</v>
      </c>
      <c r="AC59" s="65">
        <v>4.8672440606060601</v>
      </c>
      <c r="AD59" s="65">
        <v>4.4992200606060582</v>
      </c>
      <c r="AE59" s="65">
        <v>4.9286611515151559</v>
      </c>
      <c r="AF59" s="65">
        <v>4.913670363636367</v>
      </c>
      <c r="AG59" s="65">
        <v>3.7741367272727251</v>
      </c>
      <c r="AH59" s="65">
        <v>4.0374339999999993</v>
      </c>
      <c r="AI59" s="65">
        <v>4.8534606060606071</v>
      </c>
      <c r="AJ59" s="65">
        <v>5.2366279393939426</v>
      </c>
      <c r="AK59" s="65">
        <v>5.712194121212133</v>
      </c>
      <c r="AL59" s="65">
        <v>5.4616300000000084</v>
      </c>
      <c r="AM59" s="86">
        <v>4.9260858181818152</v>
      </c>
    </row>
    <row r="60" spans="1:39" x14ac:dyDescent="0.25">
      <c r="A60" s="105" t="s">
        <v>59</v>
      </c>
      <c r="B60" s="29"/>
      <c r="C60" s="29">
        <v>3.63</v>
      </c>
      <c r="D60" s="29">
        <v>3.29</v>
      </c>
      <c r="E60" s="29">
        <v>3.12</v>
      </c>
      <c r="F60" s="29">
        <v>4.188551609675093</v>
      </c>
      <c r="G60" s="29">
        <v>4.2860803949905169</v>
      </c>
      <c r="H60" s="29">
        <v>4.1148019539804181</v>
      </c>
      <c r="I60" s="29">
        <v>3.9118092260742232</v>
      </c>
      <c r="J60" s="29">
        <v>3.6756512998560078</v>
      </c>
      <c r="K60" s="29">
        <v>3.3359648484848474</v>
      </c>
      <c r="L60" s="29">
        <v>3.2739979393939462</v>
      </c>
      <c r="M60" s="29">
        <v>3.5048152121212146</v>
      </c>
      <c r="N60" s="29">
        <v>3.03164896969697</v>
      </c>
      <c r="O60" s="29">
        <v>3.1668897575757575</v>
      </c>
      <c r="P60" s="29">
        <v>3.1690298181818202</v>
      </c>
      <c r="Q60" s="29">
        <v>3.0997241818181838</v>
      </c>
      <c r="R60" s="29">
        <v>3.4735901212121258</v>
      </c>
      <c r="S60" s="29">
        <v>3.095777030303033</v>
      </c>
      <c r="T60" s="30">
        <v>3.1127452727272735</v>
      </c>
      <c r="U60" s="29"/>
      <c r="V60" s="67">
        <v>5.55</v>
      </c>
      <c r="W60" s="29">
        <v>4.91</v>
      </c>
      <c r="X60" s="29">
        <v>4.5</v>
      </c>
      <c r="Y60" s="29">
        <v>4.7323181818181785</v>
      </c>
      <c r="Z60" s="29">
        <v>5.033478787878801</v>
      </c>
      <c r="AA60" s="29">
        <v>4.6066812121212246</v>
      </c>
      <c r="AB60" s="29">
        <v>4.4391715151515028</v>
      </c>
      <c r="AC60" s="29">
        <v>3.880413939393931</v>
      </c>
      <c r="AD60" s="29">
        <v>3.6130329696969676</v>
      </c>
      <c r="AE60" s="29">
        <v>3.7487749090909048</v>
      </c>
      <c r="AF60" s="29">
        <v>3.8187134545454535</v>
      </c>
      <c r="AG60" s="29">
        <v>3.2058872121212127</v>
      </c>
      <c r="AH60" s="29">
        <v>3.409085818181814</v>
      </c>
      <c r="AI60" s="29">
        <v>3.5807150909090919</v>
      </c>
      <c r="AJ60" s="29">
        <v>3.6515986060606056</v>
      </c>
      <c r="AK60" s="29">
        <v>4.0468538181818197</v>
      </c>
      <c r="AL60" s="29">
        <v>3.7013416969696968</v>
      </c>
      <c r="AM60" s="30">
        <v>3.5386404242424252</v>
      </c>
    </row>
    <row r="61" spans="1:39" x14ac:dyDescent="0.25">
      <c r="A61" s="79" t="s">
        <v>25</v>
      </c>
      <c r="B61" s="68"/>
      <c r="C61" s="69">
        <f>SUM(C59:C60)</f>
        <v>7.8</v>
      </c>
      <c r="D61" s="69">
        <f t="shared" ref="D61:N61" si="31">SUM(D59:D60)</f>
        <v>7.17</v>
      </c>
      <c r="E61" s="69">
        <f t="shared" si="31"/>
        <v>7.0500000000000007</v>
      </c>
      <c r="F61" s="69">
        <f t="shared" si="31"/>
        <v>8.9567703131473451</v>
      </c>
      <c r="G61" s="69">
        <f t="shared" si="31"/>
        <v>9.2002474516666268</v>
      </c>
      <c r="H61" s="69">
        <f t="shared" si="31"/>
        <v>8.8558559937910637</v>
      </c>
      <c r="I61" s="69">
        <f t="shared" si="31"/>
        <v>8.4601529591554687</v>
      </c>
      <c r="J61" s="69">
        <f t="shared" si="31"/>
        <v>7.9487538988152622</v>
      </c>
      <c r="K61" s="69">
        <f t="shared" si="31"/>
        <v>7.3746275151515182</v>
      </c>
      <c r="L61" s="69">
        <f t="shared" si="31"/>
        <v>7.4442509090909184</v>
      </c>
      <c r="M61" s="70">
        <f t="shared" si="31"/>
        <v>7.6353101818181814</v>
      </c>
      <c r="N61" s="70">
        <f t="shared" si="31"/>
        <v>6.4800226666666623</v>
      </c>
      <c r="O61" s="69">
        <f>SUM(O59:O60)</f>
        <v>6.7549217575757607</v>
      </c>
      <c r="P61" s="69">
        <f>SUM(P59:P60)</f>
        <v>6.9693836969696932</v>
      </c>
      <c r="Q61" s="69">
        <f>SUM(Q59:Q60)</f>
        <v>6.9349550909090905</v>
      </c>
      <c r="R61" s="69">
        <f>SUM(R59:R60)</f>
        <v>7.7892389696969744</v>
      </c>
      <c r="S61" s="69">
        <v>7.1041321212121291</v>
      </c>
      <c r="T61" s="87">
        <f>SUM(T59:T60)</f>
        <v>7.1571501818181851</v>
      </c>
      <c r="U61" s="72"/>
      <c r="V61" s="71">
        <f>SUM(V59:V60)</f>
        <v>11.43</v>
      </c>
      <c r="W61" s="69">
        <f t="shared" ref="W61:AH61" si="32">SUM(W59:W60)</f>
        <v>10.26</v>
      </c>
      <c r="X61" s="69">
        <f t="shared" si="32"/>
        <v>9.879999999999999</v>
      </c>
      <c r="Y61" s="69">
        <f t="shared" si="32"/>
        <v>10.689039393939378</v>
      </c>
      <c r="Z61" s="69">
        <f t="shared" si="32"/>
        <v>11.625033939393955</v>
      </c>
      <c r="AA61" s="69">
        <f t="shared" si="32"/>
        <v>10.587887272727288</v>
      </c>
      <c r="AB61" s="69">
        <f t="shared" si="32"/>
        <v>10.212749696969682</v>
      </c>
      <c r="AC61" s="69">
        <f t="shared" si="32"/>
        <v>8.7476579999999906</v>
      </c>
      <c r="AD61" s="69">
        <f t="shared" si="32"/>
        <v>8.1122530303030267</v>
      </c>
      <c r="AE61" s="69">
        <f t="shared" si="32"/>
        <v>8.6774360606060608</v>
      </c>
      <c r="AF61" s="69">
        <f t="shared" si="32"/>
        <v>8.7323838181818196</v>
      </c>
      <c r="AG61" s="70">
        <f t="shared" si="32"/>
        <v>6.9800239393939378</v>
      </c>
      <c r="AH61" s="69">
        <f t="shared" si="32"/>
        <v>7.4465198181818133</v>
      </c>
      <c r="AI61" s="69">
        <f>SUM(AI59:AI60)</f>
        <v>8.4341756969696995</v>
      </c>
      <c r="AJ61" s="69">
        <f>SUM(AJ59:AJ60)</f>
        <v>8.8882265454545486</v>
      </c>
      <c r="AK61" s="69">
        <f>SUM(AK59:AK60)</f>
        <v>9.7590479393939518</v>
      </c>
      <c r="AL61" s="69">
        <f>SUM(AL59:AL60)</f>
        <v>9.1629716969697057</v>
      </c>
      <c r="AM61" s="87">
        <f>SUM(AM59:AM60)</f>
        <v>8.4647262424242413</v>
      </c>
    </row>
    <row r="62" spans="1:39" x14ac:dyDescent="0.25">
      <c r="A62" s="104" t="s">
        <v>60</v>
      </c>
      <c r="B62" s="65"/>
      <c r="C62" s="65">
        <v>4.6900000000000004</v>
      </c>
      <c r="D62" s="65">
        <v>4.5199999999999996</v>
      </c>
      <c r="E62" s="65">
        <v>4.2300000000000004</v>
      </c>
      <c r="F62" s="65">
        <v>5.1030100019685536</v>
      </c>
      <c r="G62" s="65">
        <v>5.4377086699559136</v>
      </c>
      <c r="H62" s="65">
        <v>5.4484033171473278</v>
      </c>
      <c r="I62" s="65">
        <v>5.413547726476037</v>
      </c>
      <c r="J62" s="65">
        <v>5.568439951893386</v>
      </c>
      <c r="K62" s="65">
        <v>5.4242410117665187</v>
      </c>
      <c r="L62" s="65">
        <v>5.549893091036207</v>
      </c>
      <c r="M62" s="65">
        <v>5.2293182329588799</v>
      </c>
      <c r="N62" s="65">
        <v>4.7099011602923682</v>
      </c>
      <c r="O62" s="65">
        <v>4.9311817847959141</v>
      </c>
      <c r="P62" s="65">
        <v>5.2857354431672547</v>
      </c>
      <c r="Q62" s="65">
        <v>5.3999410860707195</v>
      </c>
      <c r="R62" s="65">
        <v>6.0160333713389091</v>
      </c>
      <c r="S62" s="65">
        <v>5.8802336438258802</v>
      </c>
      <c r="T62" s="86">
        <v>5.915107906972727</v>
      </c>
      <c r="U62" s="29"/>
      <c r="V62" s="66">
        <v>5.85</v>
      </c>
      <c r="W62" s="65">
        <v>5.44</v>
      </c>
      <c r="X62" s="65">
        <v>5.18</v>
      </c>
      <c r="Y62" s="65">
        <v>6.7966181409769417</v>
      </c>
      <c r="Z62" s="65">
        <v>7.6734668618580049</v>
      </c>
      <c r="AA62" s="65">
        <v>7.8146293446725386</v>
      </c>
      <c r="AB62" s="65">
        <v>8.1575203670622223</v>
      </c>
      <c r="AC62" s="65">
        <v>7.5224271098090867</v>
      </c>
      <c r="AD62" s="65">
        <v>7.2139746429906761</v>
      </c>
      <c r="AE62" s="65">
        <v>7.4853387843277979</v>
      </c>
      <c r="AF62" s="65">
        <v>7.0966074202200424</v>
      </c>
      <c r="AG62" s="65">
        <v>6.2298641207249048</v>
      </c>
      <c r="AH62" s="65">
        <v>6.7722193908405384</v>
      </c>
      <c r="AI62" s="65">
        <v>6.8857839618314323</v>
      </c>
      <c r="AJ62" s="65">
        <v>6.784010803104211</v>
      </c>
      <c r="AK62" s="65">
        <v>7.2566668676093364</v>
      </c>
      <c r="AL62" s="65">
        <v>7.0902333700327889</v>
      </c>
      <c r="AM62" s="86">
        <v>6.7882832730222065</v>
      </c>
    </row>
    <row r="63" spans="1:39" x14ac:dyDescent="0.25">
      <c r="A63" s="105" t="s">
        <v>61</v>
      </c>
      <c r="B63" s="29"/>
      <c r="C63" s="29">
        <v>3.59</v>
      </c>
      <c r="D63" s="29">
        <v>3.42</v>
      </c>
      <c r="E63" s="29">
        <v>3.46</v>
      </c>
      <c r="F63" s="29">
        <v>4.0631197791651115</v>
      </c>
      <c r="G63" s="29">
        <v>4.3522331401203758</v>
      </c>
      <c r="H63" s="29">
        <v>4.3918536331584717</v>
      </c>
      <c r="I63" s="29">
        <v>4.3092351748408282</v>
      </c>
      <c r="J63" s="29">
        <v>4.6024110142469894</v>
      </c>
      <c r="K63" s="29">
        <v>4.3810139418813812</v>
      </c>
      <c r="L63" s="29">
        <v>4.5510913983705068</v>
      </c>
      <c r="M63" s="29">
        <v>4.6159310254327739</v>
      </c>
      <c r="N63" s="29">
        <v>4.1853930992813835</v>
      </c>
      <c r="O63" s="29">
        <v>4.464662006268151</v>
      </c>
      <c r="P63" s="29">
        <v>4.6380589735958848</v>
      </c>
      <c r="Q63" s="29">
        <v>4.5662552244736485</v>
      </c>
      <c r="R63" s="29">
        <v>5.0104196225416029</v>
      </c>
      <c r="S63" s="29">
        <v>4.7843998074298284</v>
      </c>
      <c r="T63" s="30">
        <v>4.7328325070951198</v>
      </c>
      <c r="U63" s="29"/>
      <c r="V63" s="67">
        <v>5.85</v>
      </c>
      <c r="W63" s="29">
        <v>5.45</v>
      </c>
      <c r="X63" s="29">
        <v>5.72</v>
      </c>
      <c r="Y63" s="29">
        <v>8.2295706411518843</v>
      </c>
      <c r="Z63" s="29">
        <v>10.423660521203599</v>
      </c>
      <c r="AA63" s="29">
        <v>10.644350036281004</v>
      </c>
      <c r="AB63" s="29">
        <v>11.445994748941233</v>
      </c>
      <c r="AC63" s="29">
        <v>9.3808221510589682</v>
      </c>
      <c r="AD63" s="29">
        <v>8.9065005094439975</v>
      </c>
      <c r="AE63" s="29">
        <v>10.002826604977706</v>
      </c>
      <c r="AF63" s="29">
        <v>9.4186832506660956</v>
      </c>
      <c r="AG63" s="29">
        <v>7.0670814239459521</v>
      </c>
      <c r="AH63" s="29">
        <v>7.6633332871814046</v>
      </c>
      <c r="AI63" s="29">
        <v>8.5332725647749577</v>
      </c>
      <c r="AJ63" s="29">
        <v>7.8200879532794794</v>
      </c>
      <c r="AK63" s="29">
        <v>7.8105901483889228</v>
      </c>
      <c r="AL63" s="29">
        <v>7.3765008427719199</v>
      </c>
      <c r="AM63" s="30">
        <v>6.1680075456600916</v>
      </c>
    </row>
    <row r="64" spans="1:39" x14ac:dyDescent="0.25">
      <c r="A64" s="79" t="s">
        <v>25</v>
      </c>
      <c r="B64" s="68"/>
      <c r="C64" s="69">
        <f t="shared" ref="C64:R64" si="33">SUM(C62:C63)</f>
        <v>8.2800000000000011</v>
      </c>
      <c r="D64" s="69">
        <f t="shared" si="33"/>
        <v>7.9399999999999995</v>
      </c>
      <c r="E64" s="69">
        <f t="shared" si="33"/>
        <v>7.69</v>
      </c>
      <c r="F64" s="69">
        <f t="shared" si="33"/>
        <v>9.1661297811336659</v>
      </c>
      <c r="G64" s="69">
        <f t="shared" si="33"/>
        <v>9.7899418100762894</v>
      </c>
      <c r="H64" s="69">
        <f t="shared" si="33"/>
        <v>9.8402569503058004</v>
      </c>
      <c r="I64" s="69">
        <f t="shared" si="33"/>
        <v>9.7227829013168652</v>
      </c>
      <c r="J64" s="69">
        <f t="shared" si="33"/>
        <v>10.170850966140375</v>
      </c>
      <c r="K64" s="69">
        <f t="shared" si="33"/>
        <v>9.8052549536478999</v>
      </c>
      <c r="L64" s="69">
        <f t="shared" si="33"/>
        <v>10.100984489406713</v>
      </c>
      <c r="M64" s="70">
        <f t="shared" si="33"/>
        <v>9.8452492583916538</v>
      </c>
      <c r="N64" s="69">
        <f t="shared" si="33"/>
        <v>8.8952942595737525</v>
      </c>
      <c r="O64" s="69">
        <f t="shared" si="33"/>
        <v>9.3958437910640651</v>
      </c>
      <c r="P64" s="69">
        <f t="shared" si="33"/>
        <v>9.9237944167631404</v>
      </c>
      <c r="Q64" s="69">
        <f t="shared" si="33"/>
        <v>9.9661963105443689</v>
      </c>
      <c r="R64" s="69">
        <f t="shared" si="33"/>
        <v>11.026452993880511</v>
      </c>
      <c r="S64" s="69">
        <v>10.664633451255709</v>
      </c>
      <c r="T64" s="87">
        <f>SUM(T62:T63)</f>
        <v>10.647940414067847</v>
      </c>
      <c r="U64" s="72"/>
      <c r="V64" s="71">
        <f>SUM(V62:V63)</f>
        <v>11.7</v>
      </c>
      <c r="W64" s="69">
        <f t="shared" ref="W64:AH64" si="34">SUM(W62:W63)</f>
        <v>10.89</v>
      </c>
      <c r="X64" s="69">
        <f t="shared" si="34"/>
        <v>10.899999999999999</v>
      </c>
      <c r="Y64" s="69">
        <f t="shared" si="34"/>
        <v>15.026188782128827</v>
      </c>
      <c r="Z64" s="69">
        <f t="shared" si="34"/>
        <v>18.097127383061604</v>
      </c>
      <c r="AA64" s="69">
        <f t="shared" si="34"/>
        <v>18.458979380953544</v>
      </c>
      <c r="AB64" s="69">
        <f t="shared" si="34"/>
        <v>19.603515116003457</v>
      </c>
      <c r="AC64" s="69">
        <f t="shared" si="34"/>
        <v>16.903249260868055</v>
      </c>
      <c r="AD64" s="69">
        <f t="shared" si="34"/>
        <v>16.120475152434672</v>
      </c>
      <c r="AE64" s="69">
        <f t="shared" si="34"/>
        <v>17.488165389305504</v>
      </c>
      <c r="AF64" s="69">
        <f t="shared" si="34"/>
        <v>16.515290670886138</v>
      </c>
      <c r="AG64" s="69">
        <f t="shared" si="34"/>
        <v>13.296945544670857</v>
      </c>
      <c r="AH64" s="69">
        <f t="shared" si="34"/>
        <v>14.435552678021942</v>
      </c>
      <c r="AI64" s="69">
        <f>SUM(AI62:AI63)</f>
        <v>15.41905652660639</v>
      </c>
      <c r="AJ64" s="69">
        <f>SUM(AJ62:AJ63)</f>
        <v>14.60409875638369</v>
      </c>
      <c r="AK64" s="69">
        <f>SUM(AK62:AK63)</f>
        <v>15.067257015998258</v>
      </c>
      <c r="AL64" s="69">
        <f>SUM(AL62:AL63)</f>
        <v>14.46673421280471</v>
      </c>
      <c r="AM64" s="87">
        <f>SUM(AM62:AM63)</f>
        <v>12.956290818682298</v>
      </c>
    </row>
    <row r="65" spans="1:39" x14ac:dyDescent="0.25">
      <c r="A65" s="104" t="s">
        <v>62</v>
      </c>
      <c r="B65" s="65"/>
      <c r="C65" s="65">
        <v>6.11</v>
      </c>
      <c r="D65" s="65">
        <v>5.92</v>
      </c>
      <c r="E65" s="65">
        <v>5.93</v>
      </c>
      <c r="F65" s="65">
        <v>7.092977327462898</v>
      </c>
      <c r="G65" s="65">
        <v>7.7079164649475009</v>
      </c>
      <c r="H65" s="65">
        <v>7.8333942085577064</v>
      </c>
      <c r="I65" s="65">
        <v>7.7003534429748584</v>
      </c>
      <c r="J65" s="65">
        <v>7.5564460637380026</v>
      </c>
      <c r="K65" s="65">
        <v>7.3337702873727268</v>
      </c>
      <c r="L65" s="65">
        <v>7.292156871896009</v>
      </c>
      <c r="M65" s="65">
        <v>7.1906372057373327</v>
      </c>
      <c r="N65" s="65">
        <v>6.5310530179889366</v>
      </c>
      <c r="O65" s="65">
        <v>6.7332625680636422</v>
      </c>
      <c r="P65" s="65">
        <v>7.1091470282957285</v>
      </c>
      <c r="Q65" s="65">
        <v>6.8590829237113544</v>
      </c>
      <c r="R65" s="65">
        <v>6.8156262670551397</v>
      </c>
      <c r="S65" s="65">
        <v>6.8949595520176583</v>
      </c>
      <c r="T65" s="86">
        <v>7.2158409600626525</v>
      </c>
      <c r="U65" s="29"/>
      <c r="V65" s="66">
        <v>7.52</v>
      </c>
      <c r="W65" s="65">
        <v>6.96</v>
      </c>
      <c r="X65" s="65">
        <v>7.1</v>
      </c>
      <c r="Y65" s="65">
        <v>9.3129072640154487</v>
      </c>
      <c r="Z65" s="65">
        <v>10.209589438310241</v>
      </c>
      <c r="AA65" s="65">
        <v>10.017315949024885</v>
      </c>
      <c r="AB65" s="65">
        <v>9.7230323238230891</v>
      </c>
      <c r="AC65" s="65">
        <v>8.9241234144479762</v>
      </c>
      <c r="AD65" s="65">
        <v>8.8283401463622724</v>
      </c>
      <c r="AE65" s="65">
        <v>8.9565422868222413</v>
      </c>
      <c r="AF65" s="65">
        <v>8.4275739644671344</v>
      </c>
      <c r="AG65" s="65">
        <v>7.7801447000351054</v>
      </c>
      <c r="AH65" s="65">
        <v>7.8693914368792512</v>
      </c>
      <c r="AI65" s="65">
        <v>8.4550470878409349</v>
      </c>
      <c r="AJ65" s="65">
        <v>8.1667502460657744</v>
      </c>
      <c r="AK65" s="65">
        <v>7.9896711756813081</v>
      </c>
      <c r="AL65" s="65">
        <v>7.9325237744725534</v>
      </c>
      <c r="AM65" s="86">
        <v>8.1941361131631893</v>
      </c>
    </row>
    <row r="66" spans="1:39" x14ac:dyDescent="0.25">
      <c r="A66" s="105" t="s">
        <v>63</v>
      </c>
      <c r="B66" s="29"/>
      <c r="C66" s="29">
        <v>4.82</v>
      </c>
      <c r="D66" s="29">
        <v>4.59</v>
      </c>
      <c r="E66" s="29">
        <v>4.58</v>
      </c>
      <c r="F66" s="29">
        <v>6.0751866182584209</v>
      </c>
      <c r="G66" s="29">
        <v>6.5949264164560653</v>
      </c>
      <c r="H66" s="29">
        <v>6.7795451199762455</v>
      </c>
      <c r="I66" s="29">
        <v>6.5475260329178449</v>
      </c>
      <c r="J66" s="29">
        <v>6.6223387132621383</v>
      </c>
      <c r="K66" s="29">
        <v>6.5385463136645932</v>
      </c>
      <c r="L66" s="29">
        <v>6.4781885423377998</v>
      </c>
      <c r="M66" s="29">
        <v>6.7605395811743545</v>
      </c>
      <c r="N66" s="29">
        <v>6.1204980040938208</v>
      </c>
      <c r="O66" s="29">
        <v>6.3466950918911937</v>
      </c>
      <c r="P66" s="29">
        <v>6.3856595121370541</v>
      </c>
      <c r="Q66" s="29">
        <v>5.9661733623487239</v>
      </c>
      <c r="R66" s="29">
        <v>6.0585279205220903</v>
      </c>
      <c r="S66" s="29">
        <v>5.8305921088133337</v>
      </c>
      <c r="T66" s="30">
        <v>5.9616794215915192</v>
      </c>
      <c r="U66" s="29"/>
      <c r="V66" s="67">
        <v>6.83</v>
      </c>
      <c r="W66" s="29">
        <v>6.23</v>
      </c>
      <c r="X66" s="29">
        <v>6.29</v>
      </c>
      <c r="Y66" s="29">
        <v>8.8439163792365854</v>
      </c>
      <c r="Z66" s="29">
        <v>10.869335946712804</v>
      </c>
      <c r="AA66" s="29">
        <v>10.92930993630856</v>
      </c>
      <c r="AB66" s="29">
        <v>10.337171556891178</v>
      </c>
      <c r="AC66" s="29">
        <v>8.1345805014078341</v>
      </c>
      <c r="AD66" s="29">
        <v>8.3065476391777224</v>
      </c>
      <c r="AE66" s="29">
        <v>9.2972274341663201</v>
      </c>
      <c r="AF66" s="29">
        <v>8.4209807719977992</v>
      </c>
      <c r="AG66" s="29">
        <v>7.6521219843991881</v>
      </c>
      <c r="AH66" s="29">
        <v>8.0503101707098583</v>
      </c>
      <c r="AI66" s="29">
        <v>8.4819027469966546</v>
      </c>
      <c r="AJ66" s="29">
        <v>7.6930790023113449</v>
      </c>
      <c r="AK66" s="29">
        <v>7.3812669283602377</v>
      </c>
      <c r="AL66" s="29">
        <v>6.4309855898222068</v>
      </c>
      <c r="AM66" s="30">
        <v>6.5105301829603084</v>
      </c>
    </row>
    <row r="67" spans="1:39" x14ac:dyDescent="0.25">
      <c r="A67" s="79" t="s">
        <v>25</v>
      </c>
      <c r="B67" s="68"/>
      <c r="C67" s="69">
        <f t="shared" ref="C67:R67" si="35">SUM(C65:C66)</f>
        <v>10.93</v>
      </c>
      <c r="D67" s="69">
        <f t="shared" si="35"/>
        <v>10.51</v>
      </c>
      <c r="E67" s="69">
        <f t="shared" si="35"/>
        <v>10.51</v>
      </c>
      <c r="F67" s="69">
        <f t="shared" si="35"/>
        <v>13.168163945721318</v>
      </c>
      <c r="G67" s="69">
        <f t="shared" si="35"/>
        <v>14.302842881403567</v>
      </c>
      <c r="H67" s="69">
        <f t="shared" si="35"/>
        <v>14.612939328533951</v>
      </c>
      <c r="I67" s="69">
        <f t="shared" si="35"/>
        <v>14.247879475892702</v>
      </c>
      <c r="J67" s="69">
        <f t="shared" si="35"/>
        <v>14.178784777000141</v>
      </c>
      <c r="K67" s="69">
        <f t="shared" si="35"/>
        <v>13.872316601037319</v>
      </c>
      <c r="L67" s="69">
        <f t="shared" si="35"/>
        <v>13.770345414233809</v>
      </c>
      <c r="M67" s="70">
        <f t="shared" si="35"/>
        <v>13.951176786911688</v>
      </c>
      <c r="N67" s="70">
        <f t="shared" si="35"/>
        <v>12.651551022082757</v>
      </c>
      <c r="O67" s="70">
        <f t="shared" si="35"/>
        <v>13.079957659954836</v>
      </c>
      <c r="P67" s="70">
        <f t="shared" si="35"/>
        <v>13.494806540432783</v>
      </c>
      <c r="Q67" s="70">
        <f t="shared" si="35"/>
        <v>12.825256286060078</v>
      </c>
      <c r="R67" s="70">
        <f t="shared" si="35"/>
        <v>12.874154187577229</v>
      </c>
      <c r="S67" s="70">
        <v>12.725551660830991</v>
      </c>
      <c r="T67" s="88">
        <f>SUM(T65:T66)</f>
        <v>13.177520381654173</v>
      </c>
      <c r="U67" s="72"/>
      <c r="V67" s="71">
        <f t="shared" ref="V67:AM67" si="36">SUM(V65:V66)</f>
        <v>14.35</v>
      </c>
      <c r="W67" s="69">
        <f t="shared" si="36"/>
        <v>13.190000000000001</v>
      </c>
      <c r="X67" s="69">
        <f t="shared" si="36"/>
        <v>13.39</v>
      </c>
      <c r="Y67" s="69">
        <f t="shared" si="36"/>
        <v>18.156823643252032</v>
      </c>
      <c r="Z67" s="69">
        <f t="shared" si="36"/>
        <v>21.078925385023044</v>
      </c>
      <c r="AA67" s="69">
        <f t="shared" si="36"/>
        <v>20.946625885333447</v>
      </c>
      <c r="AB67" s="69">
        <f t="shared" si="36"/>
        <v>20.060203880714269</v>
      </c>
      <c r="AC67" s="69">
        <f t="shared" si="36"/>
        <v>17.058703915855808</v>
      </c>
      <c r="AD67" s="69">
        <f t="shared" si="36"/>
        <v>17.134887785539995</v>
      </c>
      <c r="AE67" s="69">
        <f t="shared" si="36"/>
        <v>18.253769720988561</v>
      </c>
      <c r="AF67" s="70">
        <f t="shared" si="36"/>
        <v>16.848554736464934</v>
      </c>
      <c r="AG67" s="70">
        <f t="shared" si="36"/>
        <v>15.432266684434293</v>
      </c>
      <c r="AH67" s="70">
        <f t="shared" si="36"/>
        <v>15.91970160758911</v>
      </c>
      <c r="AI67" s="70">
        <f t="shared" si="36"/>
        <v>16.936949834837591</v>
      </c>
      <c r="AJ67" s="70">
        <f t="shared" si="36"/>
        <v>15.859829248377119</v>
      </c>
      <c r="AK67" s="70">
        <f t="shared" si="36"/>
        <v>15.370938104041546</v>
      </c>
      <c r="AL67" s="70">
        <f t="shared" si="36"/>
        <v>14.36350936429476</v>
      </c>
      <c r="AM67" s="88">
        <f t="shared" si="36"/>
        <v>14.704666296123499</v>
      </c>
    </row>
    <row r="68" spans="1:39" x14ac:dyDescent="0.25">
      <c r="A68" s="104" t="s">
        <v>64</v>
      </c>
      <c r="B68" s="65"/>
      <c r="C68" s="65">
        <v>6.15</v>
      </c>
      <c r="D68" s="65">
        <v>5.92</v>
      </c>
      <c r="E68" s="65">
        <v>5.92</v>
      </c>
      <c r="F68" s="65">
        <v>7.4693394256356678</v>
      </c>
      <c r="G68" s="65">
        <v>8.2096468191250942</v>
      </c>
      <c r="H68" s="65">
        <v>8.224253513351492</v>
      </c>
      <c r="I68" s="65">
        <v>8.1357180792523156</v>
      </c>
      <c r="J68" s="65">
        <v>8.0684622903756544</v>
      </c>
      <c r="K68" s="65">
        <v>7.7326960008347205</v>
      </c>
      <c r="L68" s="65">
        <v>7.7059610388121644</v>
      </c>
      <c r="M68" s="65">
        <v>7.5152083752948373</v>
      </c>
      <c r="N68" s="65">
        <v>6.6316385867009959</v>
      </c>
      <c r="O68" s="65">
        <v>6.8434028684251267</v>
      </c>
      <c r="P68" s="65">
        <v>7.2511837469230382</v>
      </c>
      <c r="Q68" s="65">
        <v>6.8671719960044593</v>
      </c>
      <c r="R68" s="65">
        <v>6.7385098435594282</v>
      </c>
      <c r="S68" s="65">
        <v>6.6949192697481186</v>
      </c>
      <c r="T68" s="86">
        <v>6.8561918294165745</v>
      </c>
      <c r="U68" s="29"/>
      <c r="V68" s="66">
        <v>6.99</v>
      </c>
      <c r="W68" s="65">
        <v>6.51</v>
      </c>
      <c r="X68" s="65">
        <v>6.52</v>
      </c>
      <c r="Y68" s="65">
        <v>7.9858849594822052</v>
      </c>
      <c r="Z68" s="65">
        <v>9.1898335885431344</v>
      </c>
      <c r="AA68" s="65">
        <v>9.8183228869642143</v>
      </c>
      <c r="AB68" s="65">
        <v>10.460268908707038</v>
      </c>
      <c r="AC68" s="65">
        <v>9.3522690176955265</v>
      </c>
      <c r="AD68" s="65">
        <v>8.0542799104520437</v>
      </c>
      <c r="AE68" s="65">
        <v>8.1523855165625374</v>
      </c>
      <c r="AF68" s="65">
        <v>7.520582474480026</v>
      </c>
      <c r="AG68" s="65">
        <v>7.0830910035879615</v>
      </c>
      <c r="AH68" s="65">
        <v>7.2309390573301924</v>
      </c>
      <c r="AI68" s="65">
        <v>7.894503770725942</v>
      </c>
      <c r="AJ68" s="65">
        <v>7.9416772745700559</v>
      </c>
      <c r="AK68" s="65">
        <v>8.0140660397262415</v>
      </c>
      <c r="AL68" s="65">
        <v>8.2103588036509336</v>
      </c>
      <c r="AM68" s="86">
        <v>8.6244586871580395</v>
      </c>
    </row>
    <row r="69" spans="1:39" x14ac:dyDescent="0.25">
      <c r="A69" s="105" t="s">
        <v>65</v>
      </c>
      <c r="B69" s="29"/>
      <c r="C69" s="29">
        <v>4.88</v>
      </c>
      <c r="D69" s="29">
        <v>4.63</v>
      </c>
      <c r="E69" s="29">
        <v>4.58</v>
      </c>
      <c r="F69" s="29">
        <v>6.1515040888242609</v>
      </c>
      <c r="G69" s="29">
        <v>6.6878309401908194</v>
      </c>
      <c r="H69" s="29">
        <v>6.8423784052736467</v>
      </c>
      <c r="I69" s="29">
        <v>6.6524654242542773</v>
      </c>
      <c r="J69" s="29">
        <v>6.6466141770389395</v>
      </c>
      <c r="K69" s="29">
        <v>6.594229870252553</v>
      </c>
      <c r="L69" s="29">
        <v>6.6516021855237994</v>
      </c>
      <c r="M69" s="29">
        <v>6.8230764794637953</v>
      </c>
      <c r="N69" s="29">
        <v>6.2142514428456845</v>
      </c>
      <c r="O69" s="29">
        <v>6.4442556046376174</v>
      </c>
      <c r="P69" s="29">
        <v>6.420020368490623</v>
      </c>
      <c r="Q69" s="29">
        <v>5.8864452300135257</v>
      </c>
      <c r="R69" s="29">
        <v>5.9674825785912473</v>
      </c>
      <c r="S69" s="29">
        <v>5.7179939046274653</v>
      </c>
      <c r="T69" s="30">
        <v>5.704878146817971</v>
      </c>
      <c r="U69" s="29"/>
      <c r="V69" s="67">
        <v>5.22</v>
      </c>
      <c r="W69" s="29">
        <v>4.9000000000000004</v>
      </c>
      <c r="X69" s="29">
        <v>4.83</v>
      </c>
      <c r="Y69" s="29">
        <v>7.2171954197351322</v>
      </c>
      <c r="Z69" s="29">
        <v>9.4265932454292276</v>
      </c>
      <c r="AA69" s="29">
        <v>11.6152988789533</v>
      </c>
      <c r="AB69" s="29">
        <v>14.420079760642581</v>
      </c>
      <c r="AC69" s="29">
        <v>11.278904251785843</v>
      </c>
      <c r="AD69" s="29">
        <v>7.1944042011711744</v>
      </c>
      <c r="AE69" s="29">
        <v>8.2559089505026773</v>
      </c>
      <c r="AF69" s="29">
        <v>7.3915673662157282</v>
      </c>
      <c r="AG69" s="29">
        <v>6.8352304958527954</v>
      </c>
      <c r="AH69" s="29">
        <v>7.3133177326019396</v>
      </c>
      <c r="AI69" s="29">
        <v>8.2101874842122733</v>
      </c>
      <c r="AJ69" s="29">
        <v>8.5378547481321903</v>
      </c>
      <c r="AK69" s="29">
        <v>8.8383306300868423</v>
      </c>
      <c r="AL69" s="29">
        <v>9.1807564187406623</v>
      </c>
      <c r="AM69" s="30">
        <v>10.044131042937604</v>
      </c>
    </row>
    <row r="70" spans="1:39" x14ac:dyDescent="0.25">
      <c r="A70" s="79" t="s">
        <v>25</v>
      </c>
      <c r="B70" s="68"/>
      <c r="C70" s="69">
        <f t="shared" ref="C70:R70" si="37">SUM(C68:C69)</f>
        <v>11.030000000000001</v>
      </c>
      <c r="D70" s="69">
        <f t="shared" si="37"/>
        <v>10.55</v>
      </c>
      <c r="E70" s="69">
        <f t="shared" si="37"/>
        <v>10.5</v>
      </c>
      <c r="F70" s="69">
        <f t="shared" si="37"/>
        <v>13.620843514459928</v>
      </c>
      <c r="G70" s="69">
        <f t="shared" si="37"/>
        <v>14.897477759315914</v>
      </c>
      <c r="H70" s="69">
        <f t="shared" si="37"/>
        <v>15.066631918625138</v>
      </c>
      <c r="I70" s="69">
        <f t="shared" si="37"/>
        <v>14.788183503506593</v>
      </c>
      <c r="J70" s="69">
        <f t="shared" si="37"/>
        <v>14.715076467414594</v>
      </c>
      <c r="K70" s="69">
        <f t="shared" si="37"/>
        <v>14.326925871087273</v>
      </c>
      <c r="L70" s="69">
        <f t="shared" si="37"/>
        <v>14.357563224335964</v>
      </c>
      <c r="M70" s="70">
        <f t="shared" si="37"/>
        <v>14.338284854758633</v>
      </c>
      <c r="N70" s="70">
        <f t="shared" si="37"/>
        <v>12.84589002954668</v>
      </c>
      <c r="O70" s="70">
        <f t="shared" si="37"/>
        <v>13.287658473062745</v>
      </c>
      <c r="P70" s="70">
        <f t="shared" si="37"/>
        <v>13.671204115413662</v>
      </c>
      <c r="Q70" s="70">
        <f t="shared" si="37"/>
        <v>12.753617226017985</v>
      </c>
      <c r="R70" s="70">
        <f t="shared" si="37"/>
        <v>12.705992422150675</v>
      </c>
      <c r="S70" s="70">
        <v>12.412913174375584</v>
      </c>
      <c r="T70" s="88">
        <f>SUM(T68:T69)</f>
        <v>12.561069976234545</v>
      </c>
      <c r="U70" s="72"/>
      <c r="V70" s="71">
        <f t="shared" ref="V70:AM70" si="38">SUM(V68:V69)</f>
        <v>12.21</v>
      </c>
      <c r="W70" s="69">
        <f t="shared" si="38"/>
        <v>11.41</v>
      </c>
      <c r="X70" s="69">
        <f t="shared" si="38"/>
        <v>11.35</v>
      </c>
      <c r="Y70" s="69">
        <f t="shared" si="38"/>
        <v>15.203080379217337</v>
      </c>
      <c r="Z70" s="69">
        <f t="shared" si="38"/>
        <v>18.616426833972362</v>
      </c>
      <c r="AA70" s="69">
        <f t="shared" si="38"/>
        <v>21.433621765917515</v>
      </c>
      <c r="AB70" s="69">
        <f t="shared" si="38"/>
        <v>24.880348669349619</v>
      </c>
      <c r="AC70" s="69">
        <f t="shared" si="38"/>
        <v>20.631173269481369</v>
      </c>
      <c r="AD70" s="69">
        <f t="shared" si="38"/>
        <v>15.248684111623218</v>
      </c>
      <c r="AE70" s="69">
        <f t="shared" si="38"/>
        <v>16.408294467065215</v>
      </c>
      <c r="AF70" s="70">
        <f t="shared" si="38"/>
        <v>14.912149840695754</v>
      </c>
      <c r="AG70" s="70">
        <f t="shared" si="38"/>
        <v>13.918321499440758</v>
      </c>
      <c r="AH70" s="70">
        <f t="shared" si="38"/>
        <v>14.544256789932131</v>
      </c>
      <c r="AI70" s="70">
        <f t="shared" si="38"/>
        <v>16.104691254938217</v>
      </c>
      <c r="AJ70" s="70">
        <f t="shared" si="38"/>
        <v>16.479532022702244</v>
      </c>
      <c r="AK70" s="70">
        <f t="shared" si="38"/>
        <v>16.852396669813082</v>
      </c>
      <c r="AL70" s="70">
        <f t="shared" si="38"/>
        <v>17.391115222391598</v>
      </c>
      <c r="AM70" s="88">
        <f t="shared" si="38"/>
        <v>18.668589730095643</v>
      </c>
    </row>
    <row r="71" spans="1:39" x14ac:dyDescent="0.25">
      <c r="A71" s="104" t="s">
        <v>66</v>
      </c>
      <c r="B71" s="65"/>
      <c r="C71" s="65">
        <v>5.14</v>
      </c>
      <c r="D71" s="65">
        <v>4.9000000000000004</v>
      </c>
      <c r="E71" s="65">
        <v>4.93</v>
      </c>
      <c r="F71" s="65">
        <v>5.8367704648288452</v>
      </c>
      <c r="G71" s="65">
        <v>6.364916808653879</v>
      </c>
      <c r="H71" s="65">
        <v>6.3398568369270061</v>
      </c>
      <c r="I71" s="65">
        <v>6.1592398177883272</v>
      </c>
      <c r="J71" s="65">
        <v>6.0835754401460438</v>
      </c>
      <c r="K71" s="65">
        <v>5.7773321617631863</v>
      </c>
      <c r="L71" s="65">
        <v>5.8458974018861998</v>
      </c>
      <c r="M71" s="65">
        <v>5.8072162572096584</v>
      </c>
      <c r="N71" s="65">
        <v>5.0955406289945433</v>
      </c>
      <c r="O71" s="65">
        <v>5.2665209111457525</v>
      </c>
      <c r="P71" s="65">
        <v>5.6874327488518031</v>
      </c>
      <c r="Q71" s="65">
        <v>5.5461048341533568</v>
      </c>
      <c r="R71" s="65">
        <v>5.4526682221633376</v>
      </c>
      <c r="S71" s="65">
        <v>5.4518279875291222</v>
      </c>
      <c r="T71" s="86">
        <v>5.5813159817240559</v>
      </c>
      <c r="U71" s="29"/>
      <c r="V71" s="66">
        <v>6</v>
      </c>
      <c r="W71" s="65">
        <v>5.51</v>
      </c>
      <c r="X71" s="65">
        <v>5.53</v>
      </c>
      <c r="Y71" s="65">
        <v>6.1655065411012258</v>
      </c>
      <c r="Z71" s="65">
        <v>6.6969886864138832</v>
      </c>
      <c r="AA71" s="65">
        <v>6.6963380144907481</v>
      </c>
      <c r="AB71" s="65">
        <v>6.4658620536457052</v>
      </c>
      <c r="AC71" s="65">
        <v>6.2835057550607543</v>
      </c>
      <c r="AD71" s="65">
        <v>6.0694681581855239</v>
      </c>
      <c r="AE71" s="65">
        <v>5.9884715848013528</v>
      </c>
      <c r="AF71" s="65">
        <v>5.7456635886118193</v>
      </c>
      <c r="AG71" s="65">
        <v>5.4628558194800405</v>
      </c>
      <c r="AH71" s="65">
        <v>5.5979077105160524</v>
      </c>
      <c r="AI71" s="65">
        <v>5.9814516309577765</v>
      </c>
      <c r="AJ71" s="65">
        <v>6.025589692696391</v>
      </c>
      <c r="AK71" s="65">
        <v>6.130366204462292</v>
      </c>
      <c r="AL71" s="65">
        <v>6.2701604835441707</v>
      </c>
      <c r="AM71" s="86">
        <v>6.3491006006798285</v>
      </c>
    </row>
    <row r="72" spans="1:39" x14ac:dyDescent="0.25">
      <c r="A72" s="105" t="s">
        <v>67</v>
      </c>
      <c r="B72" s="29"/>
      <c r="C72" s="29">
        <v>4.2</v>
      </c>
      <c r="D72" s="29">
        <v>3.94</v>
      </c>
      <c r="E72" s="29">
        <v>3.91</v>
      </c>
      <c r="F72" s="29">
        <v>4.320679291267032</v>
      </c>
      <c r="G72" s="29">
        <v>4.6295189772041683</v>
      </c>
      <c r="H72" s="29">
        <v>4.6522779388018032</v>
      </c>
      <c r="I72" s="29">
        <v>4.5041252377432173</v>
      </c>
      <c r="J72" s="29">
        <v>4.4928453959043759</v>
      </c>
      <c r="K72" s="29">
        <v>4.4417778667311794</v>
      </c>
      <c r="L72" s="29">
        <v>4.4805722460758304</v>
      </c>
      <c r="M72" s="29">
        <v>4.5173090439663381</v>
      </c>
      <c r="N72" s="29">
        <v>4.2777436771773019</v>
      </c>
      <c r="O72" s="29">
        <v>4.3515649164436621</v>
      </c>
      <c r="P72" s="29">
        <v>4.394308843910923</v>
      </c>
      <c r="Q72" s="29">
        <v>4.212323637535671</v>
      </c>
      <c r="R72" s="29">
        <v>4.1879054494169141</v>
      </c>
      <c r="S72" s="29">
        <v>4.1692527590466533</v>
      </c>
      <c r="T72" s="30">
        <v>4.3004369607770361</v>
      </c>
      <c r="U72" s="29"/>
      <c r="V72" s="67">
        <v>4.58</v>
      </c>
      <c r="W72" s="29">
        <v>4.22</v>
      </c>
      <c r="X72" s="29">
        <v>4.16</v>
      </c>
      <c r="Y72" s="29">
        <v>4.8211042582948931</v>
      </c>
      <c r="Z72" s="29">
        <v>5.1752335393810229</v>
      </c>
      <c r="AA72" s="29">
        <v>5.2227130366121211</v>
      </c>
      <c r="AB72" s="29">
        <v>4.9339668493924798</v>
      </c>
      <c r="AC72" s="29">
        <v>4.9482903494608133</v>
      </c>
      <c r="AD72" s="29">
        <v>4.9823020888592424</v>
      </c>
      <c r="AE72" s="29">
        <v>5.0361026231514021</v>
      </c>
      <c r="AF72" s="29">
        <v>5.0093312105781536</v>
      </c>
      <c r="AG72" s="29">
        <v>4.7732473166645608</v>
      </c>
      <c r="AH72" s="29">
        <v>4.8966922482119681</v>
      </c>
      <c r="AI72" s="29">
        <v>4.8930508358272604</v>
      </c>
      <c r="AJ72" s="29">
        <v>4.8278575590137924</v>
      </c>
      <c r="AK72" s="29">
        <v>4.9300616986121657</v>
      </c>
      <c r="AL72" s="29">
        <v>4.9333339222204717</v>
      </c>
      <c r="AM72" s="30">
        <v>5.0151418557558092</v>
      </c>
    </row>
    <row r="73" spans="1:39" x14ac:dyDescent="0.25">
      <c r="A73" s="79" t="s">
        <v>25</v>
      </c>
      <c r="B73" s="68"/>
      <c r="C73" s="69">
        <f>SUM(C71:C72)</f>
        <v>9.34</v>
      </c>
      <c r="D73" s="69">
        <f t="shared" ref="D73:O73" si="39">SUM(D71:D72)</f>
        <v>8.84</v>
      </c>
      <c r="E73" s="69">
        <f t="shared" si="39"/>
        <v>8.84</v>
      </c>
      <c r="F73" s="69">
        <f t="shared" si="39"/>
        <v>10.157449756095877</v>
      </c>
      <c r="G73" s="69">
        <f t="shared" si="39"/>
        <v>10.994435785858048</v>
      </c>
      <c r="H73" s="69">
        <f t="shared" si="39"/>
        <v>10.992134775728809</v>
      </c>
      <c r="I73" s="69">
        <f t="shared" si="39"/>
        <v>10.663365055531544</v>
      </c>
      <c r="J73" s="69">
        <f t="shared" si="39"/>
        <v>10.576420836050421</v>
      </c>
      <c r="K73" s="69">
        <f t="shared" si="39"/>
        <v>10.219110028494367</v>
      </c>
      <c r="L73" s="69">
        <f t="shared" si="39"/>
        <v>10.32646964796203</v>
      </c>
      <c r="M73" s="70">
        <f t="shared" si="39"/>
        <v>10.324525301175996</v>
      </c>
      <c r="N73" s="70">
        <f t="shared" si="39"/>
        <v>9.3732843061718452</v>
      </c>
      <c r="O73" s="70">
        <f t="shared" si="39"/>
        <v>9.6180858275894145</v>
      </c>
      <c r="P73" s="70">
        <f>SUM(P71:P72)</f>
        <v>10.081741592762725</v>
      </c>
      <c r="Q73" s="70">
        <f>SUM(Q71:Q72)</f>
        <v>9.7584284716890277</v>
      </c>
      <c r="R73" s="70">
        <f>SUM(R71:R72)</f>
        <v>9.6405736715802526</v>
      </c>
      <c r="S73" s="70">
        <v>9.6210807465757746</v>
      </c>
      <c r="T73" s="88">
        <f>SUM(T71:T72)</f>
        <v>9.881752942501091</v>
      </c>
      <c r="U73" s="72"/>
      <c r="V73" s="71">
        <f>SUM(V71:V72)</f>
        <v>10.58</v>
      </c>
      <c r="W73" s="69">
        <f t="shared" ref="W73:AH73" si="40">SUM(W71:W72)</f>
        <v>9.73</v>
      </c>
      <c r="X73" s="69">
        <f t="shared" si="40"/>
        <v>9.6900000000000013</v>
      </c>
      <c r="Y73" s="69">
        <f t="shared" si="40"/>
        <v>10.986610799396118</v>
      </c>
      <c r="Z73" s="69">
        <f t="shared" si="40"/>
        <v>11.872222225794907</v>
      </c>
      <c r="AA73" s="69">
        <f t="shared" si="40"/>
        <v>11.919051051102869</v>
      </c>
      <c r="AB73" s="69">
        <f t="shared" si="40"/>
        <v>11.399828903038184</v>
      </c>
      <c r="AC73" s="69">
        <f t="shared" si="40"/>
        <v>11.231796104521568</v>
      </c>
      <c r="AD73" s="69">
        <f t="shared" si="40"/>
        <v>11.051770247044766</v>
      </c>
      <c r="AE73" s="69">
        <f t="shared" si="40"/>
        <v>11.024574207952755</v>
      </c>
      <c r="AF73" s="69">
        <f t="shared" si="40"/>
        <v>10.754994799189973</v>
      </c>
      <c r="AG73" s="70">
        <f t="shared" si="40"/>
        <v>10.236103136144601</v>
      </c>
      <c r="AH73" s="70">
        <f t="shared" si="40"/>
        <v>10.494599958728021</v>
      </c>
      <c r="AI73" s="70">
        <f>SUM(AI71:AI72)</f>
        <v>10.874502466785037</v>
      </c>
      <c r="AJ73" s="70">
        <f>SUM(AJ71:AJ72)</f>
        <v>10.853447251710183</v>
      </c>
      <c r="AK73" s="70">
        <f>SUM(AK71:AK72)</f>
        <v>11.060427903074459</v>
      </c>
      <c r="AL73" s="70">
        <f>SUM(AL71:AL72)</f>
        <v>11.203494405764642</v>
      </c>
      <c r="AM73" s="88">
        <f>SUM(AM71:AM72)</f>
        <v>11.364242456435637</v>
      </c>
    </row>
    <row r="74" spans="1:39" x14ac:dyDescent="0.25">
      <c r="A74" s="42" t="s">
        <v>86</v>
      </c>
      <c r="T74" s="76"/>
    </row>
    <row r="75" spans="1:39" x14ac:dyDescent="0.25">
      <c r="A75" s="94" t="s">
        <v>87</v>
      </c>
      <c r="B75" s="93"/>
      <c r="C75" s="130" t="s">
        <v>105</v>
      </c>
      <c r="D75" s="130"/>
      <c r="E75" s="130"/>
      <c r="F75" s="130"/>
      <c r="G75" s="130"/>
      <c r="H75" s="130"/>
      <c r="I75" s="130"/>
      <c r="J75" s="130"/>
      <c r="K75" s="130"/>
      <c r="L75" s="130"/>
      <c r="M75" s="95">
        <v>5.01</v>
      </c>
      <c r="N75" s="95">
        <v>5.16</v>
      </c>
      <c r="O75" s="95">
        <v>5.28</v>
      </c>
      <c r="P75" s="95">
        <v>5.69</v>
      </c>
      <c r="Q75" s="95">
        <v>5.69</v>
      </c>
      <c r="R75" s="95">
        <v>5.69</v>
      </c>
      <c r="S75" s="95">
        <v>5.87</v>
      </c>
      <c r="T75" s="95">
        <v>5.9</v>
      </c>
      <c r="V75" s="66" t="s">
        <v>105</v>
      </c>
      <c r="W75" s="65"/>
      <c r="X75" s="65"/>
      <c r="Y75" s="65"/>
      <c r="Z75" s="65"/>
      <c r="AA75" s="65"/>
      <c r="AB75" s="65"/>
      <c r="AC75" s="65"/>
      <c r="AD75" s="65"/>
      <c r="AE75" s="65"/>
      <c r="AF75" s="95">
        <v>7.07</v>
      </c>
      <c r="AG75" s="95">
        <v>6.72</v>
      </c>
      <c r="AH75" s="95">
        <v>6.78</v>
      </c>
      <c r="AI75" s="95">
        <v>7.32</v>
      </c>
      <c r="AJ75" s="95">
        <v>7.33</v>
      </c>
      <c r="AK75" s="95">
        <v>7.36</v>
      </c>
      <c r="AL75" s="95">
        <v>7.35</v>
      </c>
      <c r="AM75" s="96">
        <v>7.52</v>
      </c>
    </row>
    <row r="76" spans="1:39" x14ac:dyDescent="0.25">
      <c r="A76" s="97" t="s">
        <v>88</v>
      </c>
      <c r="B76" s="91"/>
      <c r="C76" s="132"/>
      <c r="D76" s="132"/>
      <c r="E76" s="132"/>
      <c r="F76" s="132"/>
      <c r="G76" s="132"/>
      <c r="H76" s="132"/>
      <c r="I76" s="132"/>
      <c r="J76" s="132"/>
      <c r="K76" s="132"/>
      <c r="L76" s="132"/>
      <c r="M76" s="35">
        <v>4.1500000000000004</v>
      </c>
      <c r="N76" s="35">
        <v>4.29</v>
      </c>
      <c r="O76" s="35">
        <v>4.3600000000000003</v>
      </c>
      <c r="P76" s="35">
        <v>4.4000000000000004</v>
      </c>
      <c r="Q76" s="35">
        <v>4.26</v>
      </c>
      <c r="R76" s="35">
        <v>4.2699999999999996</v>
      </c>
      <c r="S76" s="35">
        <v>4.32</v>
      </c>
      <c r="T76" s="35">
        <v>4.4000000000000004</v>
      </c>
      <c r="U76" s="78"/>
      <c r="V76" s="77"/>
      <c r="W76" s="78"/>
      <c r="X76" s="78"/>
      <c r="Y76" s="78"/>
      <c r="Z76" s="78"/>
      <c r="AA76" s="78"/>
      <c r="AB76" s="78"/>
      <c r="AC76" s="78"/>
      <c r="AD76" s="78"/>
      <c r="AE76" s="29"/>
      <c r="AF76" s="35">
        <v>6.23</v>
      </c>
      <c r="AG76" s="35">
        <v>5.94</v>
      </c>
      <c r="AH76" s="35">
        <v>6.14</v>
      </c>
      <c r="AI76" s="35">
        <v>6.13</v>
      </c>
      <c r="AJ76" s="35">
        <v>6.04</v>
      </c>
      <c r="AK76" s="35">
        <v>6.16</v>
      </c>
      <c r="AL76" s="35">
        <v>6.09</v>
      </c>
      <c r="AM76" s="36">
        <v>6.1</v>
      </c>
    </row>
    <row r="77" spans="1:39" x14ac:dyDescent="0.25">
      <c r="A77" s="98" t="s">
        <v>25</v>
      </c>
      <c r="B77" s="92"/>
      <c r="C77" s="135"/>
      <c r="D77" s="135"/>
      <c r="E77" s="135"/>
      <c r="F77" s="135"/>
      <c r="G77" s="135"/>
      <c r="H77" s="135"/>
      <c r="I77" s="135"/>
      <c r="J77" s="135"/>
      <c r="K77" s="135"/>
      <c r="L77" s="135"/>
      <c r="M77" s="89">
        <v>9.16</v>
      </c>
      <c r="N77" s="90">
        <v>9.4499999999999993</v>
      </c>
      <c r="O77" s="90">
        <v>9.64</v>
      </c>
      <c r="P77" s="90">
        <v>10.09</v>
      </c>
      <c r="Q77" s="90">
        <v>9.9499999999999993</v>
      </c>
      <c r="R77" s="90">
        <v>9.9700000000000006</v>
      </c>
      <c r="S77" s="90">
        <v>10.19</v>
      </c>
      <c r="T77" s="89">
        <v>10.3</v>
      </c>
      <c r="U77" s="102"/>
      <c r="V77" s="103"/>
      <c r="W77" s="80"/>
      <c r="X77" s="80"/>
      <c r="Y77" s="80"/>
      <c r="Z77" s="80"/>
      <c r="AA77" s="80"/>
      <c r="AB77" s="80"/>
      <c r="AC77" s="80"/>
      <c r="AD77" s="80"/>
      <c r="AE77" s="81"/>
      <c r="AF77" s="90">
        <v>13.3</v>
      </c>
      <c r="AG77" s="90">
        <v>12.66</v>
      </c>
      <c r="AH77" s="90">
        <v>12.92</v>
      </c>
      <c r="AI77" s="90">
        <v>13.45</v>
      </c>
      <c r="AJ77" s="90">
        <v>13.36</v>
      </c>
      <c r="AK77" s="90">
        <v>13.52</v>
      </c>
      <c r="AL77" s="90">
        <v>13.43</v>
      </c>
      <c r="AM77" s="99">
        <v>13.63</v>
      </c>
    </row>
    <row r="78" spans="1:39" x14ac:dyDescent="0.25">
      <c r="A78" s="94" t="s">
        <v>89</v>
      </c>
      <c r="B78" s="93"/>
      <c r="C78" s="130"/>
      <c r="D78" s="130"/>
      <c r="E78" s="130"/>
      <c r="F78" s="130"/>
      <c r="G78" s="130"/>
      <c r="H78" s="130"/>
      <c r="I78" s="130"/>
      <c r="J78" s="130"/>
      <c r="K78" s="130"/>
      <c r="L78" s="130"/>
      <c r="M78" s="35">
        <v>4.9400000000000004</v>
      </c>
      <c r="N78" s="35">
        <v>5.0599999999999996</v>
      </c>
      <c r="O78" s="35">
        <v>5.21</v>
      </c>
      <c r="P78" s="35">
        <v>5.6</v>
      </c>
      <c r="Q78" s="35">
        <v>5.69</v>
      </c>
      <c r="R78" s="35">
        <v>5.69</v>
      </c>
      <c r="S78" s="35">
        <v>5.82</v>
      </c>
      <c r="T78" s="35">
        <v>5.9</v>
      </c>
      <c r="U78" s="78"/>
      <c r="V78" s="77"/>
      <c r="W78" s="78"/>
      <c r="X78" s="78"/>
      <c r="Y78" s="78"/>
      <c r="Z78" s="78"/>
      <c r="AA78" s="78"/>
      <c r="AB78" s="78"/>
      <c r="AC78" s="78"/>
      <c r="AD78" s="78"/>
      <c r="AE78" s="29"/>
      <c r="AF78" s="35">
        <v>13.58</v>
      </c>
      <c r="AG78" s="35">
        <v>8.06</v>
      </c>
      <c r="AH78" s="35">
        <v>9.3699999999999992</v>
      </c>
      <c r="AI78" s="35">
        <v>11.11</v>
      </c>
      <c r="AJ78" s="35">
        <v>10.25</v>
      </c>
      <c r="AK78" s="35">
        <v>10.35</v>
      </c>
      <c r="AL78" s="35">
        <v>10.34</v>
      </c>
      <c r="AM78" s="36">
        <v>8.33</v>
      </c>
    </row>
    <row r="79" spans="1:39" x14ac:dyDescent="0.25">
      <c r="A79" s="97" t="s">
        <v>90</v>
      </c>
      <c r="B79" s="91"/>
      <c r="C79" s="132"/>
      <c r="D79" s="132"/>
      <c r="E79" s="132"/>
      <c r="F79" s="132"/>
      <c r="G79" s="132"/>
      <c r="H79" s="132"/>
      <c r="I79" s="132"/>
      <c r="J79" s="132"/>
      <c r="K79" s="132"/>
      <c r="L79" s="132"/>
      <c r="M79" s="35">
        <v>4.0999999999999996</v>
      </c>
      <c r="N79" s="35">
        <v>4.21</v>
      </c>
      <c r="O79" s="35">
        <v>4.3</v>
      </c>
      <c r="P79" s="35">
        <v>4.33</v>
      </c>
      <c r="Q79" s="35">
        <v>4.21</v>
      </c>
      <c r="R79" s="35">
        <v>4.22</v>
      </c>
      <c r="S79" s="35">
        <v>4.2699999999999996</v>
      </c>
      <c r="T79" s="35">
        <v>4.3499999999999996</v>
      </c>
      <c r="U79" s="78"/>
      <c r="V79" s="77"/>
      <c r="W79" s="78"/>
      <c r="X79" s="78"/>
      <c r="Y79" s="78"/>
      <c r="Z79" s="78"/>
      <c r="AA79" s="78"/>
      <c r="AB79" s="78"/>
      <c r="AC79" s="78"/>
      <c r="AD79" s="78"/>
      <c r="AE79" s="29"/>
      <c r="AF79" s="35">
        <v>17.82</v>
      </c>
      <c r="AG79" s="35">
        <v>11.03</v>
      </c>
      <c r="AH79" s="35">
        <v>16.940000000000001</v>
      </c>
      <c r="AI79" s="35">
        <v>20.69</v>
      </c>
      <c r="AJ79" s="35">
        <v>18.239999999999998</v>
      </c>
      <c r="AK79" s="35">
        <v>17.68</v>
      </c>
      <c r="AL79" s="35">
        <v>17.54</v>
      </c>
      <c r="AM79" s="36">
        <v>10.44</v>
      </c>
    </row>
    <row r="80" spans="1:39" x14ac:dyDescent="0.25">
      <c r="A80" s="98" t="s">
        <v>25</v>
      </c>
      <c r="B80" s="92"/>
      <c r="C80" s="135"/>
      <c r="D80" s="135"/>
      <c r="E80" s="135"/>
      <c r="F80" s="135"/>
      <c r="G80" s="135"/>
      <c r="H80" s="135"/>
      <c r="I80" s="135"/>
      <c r="J80" s="135"/>
      <c r="K80" s="135"/>
      <c r="L80" s="135"/>
      <c r="M80" s="89">
        <v>9.0399999999999991</v>
      </c>
      <c r="N80" s="90">
        <v>9.27</v>
      </c>
      <c r="O80" s="90">
        <v>9.51</v>
      </c>
      <c r="P80" s="90">
        <v>9.93</v>
      </c>
      <c r="Q80" s="90">
        <v>9.89</v>
      </c>
      <c r="R80" s="90">
        <v>9.92</v>
      </c>
      <c r="S80" s="90">
        <v>10.09</v>
      </c>
      <c r="T80" s="89">
        <v>10.25</v>
      </c>
      <c r="U80" s="102"/>
      <c r="V80" s="103"/>
      <c r="W80" s="80"/>
      <c r="X80" s="80"/>
      <c r="Y80" s="80"/>
      <c r="Z80" s="80"/>
      <c r="AA80" s="80"/>
      <c r="AB80" s="80"/>
      <c r="AC80" s="80"/>
      <c r="AD80" s="80"/>
      <c r="AE80" s="81"/>
      <c r="AF80" s="90">
        <v>31.4</v>
      </c>
      <c r="AG80" s="90">
        <v>19.09</v>
      </c>
      <c r="AH80" s="90">
        <v>26.31</v>
      </c>
      <c r="AI80" s="90">
        <v>31.8</v>
      </c>
      <c r="AJ80" s="90">
        <v>28.48</v>
      </c>
      <c r="AK80" s="90">
        <v>28.03</v>
      </c>
      <c r="AL80" s="90">
        <v>27.88</v>
      </c>
      <c r="AM80" s="99">
        <v>18.760000000000002</v>
      </c>
    </row>
    <row r="81" spans="1:39" x14ac:dyDescent="0.25">
      <c r="A81" s="94" t="s">
        <v>91</v>
      </c>
      <c r="B81" s="93"/>
      <c r="C81" s="130"/>
      <c r="D81" s="130"/>
      <c r="E81" s="130"/>
      <c r="F81" s="130"/>
      <c r="G81" s="130"/>
      <c r="H81" s="130"/>
      <c r="I81" s="130"/>
      <c r="J81" s="130"/>
      <c r="K81" s="130"/>
      <c r="L81" s="130"/>
      <c r="M81" s="35">
        <v>4.9400000000000004</v>
      </c>
      <c r="N81" s="35">
        <v>5.0599999999999996</v>
      </c>
      <c r="O81" s="35">
        <v>5.21</v>
      </c>
      <c r="P81" s="35">
        <v>5.57</v>
      </c>
      <c r="Q81" s="35">
        <v>5.64</v>
      </c>
      <c r="R81" s="35">
        <v>5.65</v>
      </c>
      <c r="S81" s="35">
        <v>5.81</v>
      </c>
      <c r="T81" s="35">
        <v>5.9</v>
      </c>
      <c r="U81" s="78"/>
      <c r="V81" s="77"/>
      <c r="W81" s="78"/>
      <c r="X81" s="78"/>
      <c r="Y81" s="78"/>
      <c r="Z81" s="78"/>
      <c r="AA81" s="78"/>
      <c r="AB81" s="78"/>
      <c r="AC81" s="78"/>
      <c r="AD81" s="78"/>
      <c r="AE81" s="29"/>
      <c r="AF81" s="35">
        <v>11.48</v>
      </c>
      <c r="AG81" s="35">
        <v>7.31</v>
      </c>
      <c r="AH81" s="35">
        <v>7.28</v>
      </c>
      <c r="AI81" s="35">
        <v>8.1300000000000008</v>
      </c>
      <c r="AJ81" s="35">
        <v>7.82</v>
      </c>
      <c r="AK81" s="35">
        <v>8.11</v>
      </c>
      <c r="AL81" s="35">
        <v>8.18</v>
      </c>
      <c r="AM81" s="36">
        <v>7.94</v>
      </c>
    </row>
    <row r="82" spans="1:39" x14ac:dyDescent="0.25">
      <c r="A82" s="97" t="s">
        <v>92</v>
      </c>
      <c r="B82" s="91"/>
      <c r="C82" s="132"/>
      <c r="D82" s="132"/>
      <c r="E82" s="132"/>
      <c r="F82" s="132"/>
      <c r="G82" s="132"/>
      <c r="H82" s="132"/>
      <c r="I82" s="132"/>
      <c r="J82" s="132"/>
      <c r="K82" s="132"/>
      <c r="L82" s="132"/>
      <c r="M82" s="35">
        <v>4.0999999999999996</v>
      </c>
      <c r="N82" s="35">
        <v>4.21</v>
      </c>
      <c r="O82" s="35">
        <v>4.3</v>
      </c>
      <c r="P82" s="35">
        <v>4.33</v>
      </c>
      <c r="Q82" s="35">
        <v>4.21</v>
      </c>
      <c r="R82" s="35">
        <v>4.22</v>
      </c>
      <c r="S82" s="35">
        <v>4.28</v>
      </c>
      <c r="T82" s="35">
        <v>4.3499999999999996</v>
      </c>
      <c r="U82" s="78"/>
      <c r="V82" s="77"/>
      <c r="W82" s="78"/>
      <c r="X82" s="78"/>
      <c r="Y82" s="78"/>
      <c r="Z82" s="78"/>
      <c r="AA82" s="78"/>
      <c r="AB82" s="78"/>
      <c r="AC82" s="78"/>
      <c r="AD82" s="78"/>
      <c r="AE82" s="29"/>
      <c r="AF82" s="35">
        <v>7.87</v>
      </c>
      <c r="AG82" s="35">
        <v>6.8</v>
      </c>
      <c r="AH82" s="35">
        <v>7.04</v>
      </c>
      <c r="AI82" s="35">
        <v>7.1</v>
      </c>
      <c r="AJ82" s="35">
        <v>7.07</v>
      </c>
      <c r="AK82" s="35">
        <v>7.39</v>
      </c>
      <c r="AL82" s="35">
        <v>7.43</v>
      </c>
      <c r="AM82" s="36">
        <v>7.41</v>
      </c>
    </row>
    <row r="83" spans="1:39" x14ac:dyDescent="0.25">
      <c r="A83" s="98" t="s">
        <v>25</v>
      </c>
      <c r="B83" s="92"/>
      <c r="C83" s="135"/>
      <c r="D83" s="135"/>
      <c r="E83" s="135"/>
      <c r="F83" s="135"/>
      <c r="G83" s="135"/>
      <c r="H83" s="135"/>
      <c r="I83" s="135"/>
      <c r="J83" s="135"/>
      <c r="K83" s="135"/>
      <c r="L83" s="135"/>
      <c r="M83" s="89">
        <v>9.0399999999999991</v>
      </c>
      <c r="N83" s="90">
        <v>9.27</v>
      </c>
      <c r="O83" s="90">
        <v>9.51</v>
      </c>
      <c r="P83" s="90">
        <v>9.9</v>
      </c>
      <c r="Q83" s="90">
        <v>9.84</v>
      </c>
      <c r="R83" s="90">
        <v>9.8800000000000008</v>
      </c>
      <c r="S83" s="89">
        <v>10.09</v>
      </c>
      <c r="T83" s="89">
        <v>10.25</v>
      </c>
      <c r="U83" s="102"/>
      <c r="V83" s="103"/>
      <c r="W83" s="80"/>
      <c r="X83" s="80"/>
      <c r="Y83" s="80"/>
      <c r="Z83" s="80"/>
      <c r="AA83" s="80"/>
      <c r="AB83" s="80"/>
      <c r="AC83" s="80"/>
      <c r="AD83" s="80"/>
      <c r="AE83" s="81"/>
      <c r="AF83" s="90">
        <v>19.350000000000001</v>
      </c>
      <c r="AG83" s="90">
        <v>14.11</v>
      </c>
      <c r="AH83" s="90">
        <v>14.32</v>
      </c>
      <c r="AI83" s="90">
        <v>15.23</v>
      </c>
      <c r="AJ83" s="90">
        <v>14.88</v>
      </c>
      <c r="AK83" s="90">
        <v>15.49</v>
      </c>
      <c r="AL83" s="90">
        <v>15.62</v>
      </c>
      <c r="AM83" s="99">
        <v>15.35</v>
      </c>
    </row>
    <row r="84" spans="1:39" x14ac:dyDescent="0.25">
      <c r="A84" s="94" t="s">
        <v>93</v>
      </c>
      <c r="B84" s="93"/>
      <c r="C84" s="130"/>
      <c r="D84" s="130"/>
      <c r="E84" s="130"/>
      <c r="F84" s="130"/>
      <c r="G84" s="130"/>
      <c r="H84" s="130"/>
      <c r="I84" s="130"/>
      <c r="J84" s="130"/>
      <c r="K84" s="130"/>
      <c r="L84" s="130"/>
      <c r="M84" s="35">
        <v>4.9400000000000004</v>
      </c>
      <c r="N84" s="35">
        <v>5.07</v>
      </c>
      <c r="O84" s="35">
        <v>5.22</v>
      </c>
      <c r="P84" s="35">
        <v>5.54</v>
      </c>
      <c r="Q84" s="35">
        <v>5.65</v>
      </c>
      <c r="R84" s="35">
        <v>5.66</v>
      </c>
      <c r="S84" s="35">
        <v>5.81</v>
      </c>
      <c r="T84" s="35">
        <v>5.9</v>
      </c>
      <c r="U84" s="78"/>
      <c r="V84" s="77"/>
      <c r="W84" s="78"/>
      <c r="X84" s="78"/>
      <c r="Y84" s="78"/>
      <c r="Z84" s="78"/>
      <c r="AA84" s="78"/>
      <c r="AB84" s="78"/>
      <c r="AC84" s="78"/>
      <c r="AD84" s="78"/>
      <c r="AE84" s="29"/>
      <c r="AF84" s="35">
        <v>13.03</v>
      </c>
      <c r="AG84" s="35">
        <v>9.7100000000000009</v>
      </c>
      <c r="AH84" s="35">
        <v>8.94</v>
      </c>
      <c r="AI84" s="35">
        <v>9.89</v>
      </c>
      <c r="AJ84" s="35">
        <v>9.57</v>
      </c>
      <c r="AK84" s="35">
        <v>10.93</v>
      </c>
      <c r="AL84" s="35">
        <v>10.39</v>
      </c>
      <c r="AM84" s="36">
        <v>10.57</v>
      </c>
    </row>
    <row r="85" spans="1:39" x14ac:dyDescent="0.25">
      <c r="A85" s="97" t="s">
        <v>94</v>
      </c>
      <c r="B85" s="91"/>
      <c r="C85" s="132"/>
      <c r="D85" s="132"/>
      <c r="E85" s="132"/>
      <c r="F85" s="132"/>
      <c r="G85" s="132"/>
      <c r="H85" s="132"/>
      <c r="I85" s="132"/>
      <c r="J85" s="132"/>
      <c r="K85" s="132"/>
      <c r="L85" s="132"/>
      <c r="M85" s="35">
        <v>4.0999999999999996</v>
      </c>
      <c r="N85" s="35">
        <v>4.21</v>
      </c>
      <c r="O85" s="35">
        <v>4.29</v>
      </c>
      <c r="P85" s="35">
        <v>4.33</v>
      </c>
      <c r="Q85" s="35">
        <v>4.21</v>
      </c>
      <c r="R85" s="35">
        <v>4.22</v>
      </c>
      <c r="S85" s="35">
        <v>4.28</v>
      </c>
      <c r="T85" s="35">
        <v>4.3499999999999996</v>
      </c>
      <c r="U85" s="78"/>
      <c r="V85" s="77"/>
      <c r="W85" s="78"/>
      <c r="X85" s="78"/>
      <c r="Y85" s="78"/>
      <c r="Z85" s="78"/>
      <c r="AA85" s="78"/>
      <c r="AB85" s="78"/>
      <c r="AC85" s="78"/>
      <c r="AD85" s="78"/>
      <c r="AE85" s="29"/>
      <c r="AF85" s="35">
        <v>8.2899999999999991</v>
      </c>
      <c r="AG85" s="35">
        <v>7.45</v>
      </c>
      <c r="AH85" s="35">
        <v>7.51</v>
      </c>
      <c r="AI85" s="35">
        <v>7.51</v>
      </c>
      <c r="AJ85" s="35">
        <v>7.55</v>
      </c>
      <c r="AK85" s="35">
        <v>8.14</v>
      </c>
      <c r="AL85" s="35">
        <v>8.0299999999999994</v>
      </c>
      <c r="AM85" s="36">
        <v>8.1</v>
      </c>
    </row>
    <row r="86" spans="1:39" x14ac:dyDescent="0.25">
      <c r="A86" s="98" t="s">
        <v>25</v>
      </c>
      <c r="B86" s="92"/>
      <c r="C86" s="135"/>
      <c r="D86" s="135"/>
      <c r="E86" s="135"/>
      <c r="F86" s="135"/>
      <c r="G86" s="135"/>
      <c r="H86" s="135"/>
      <c r="I86" s="135"/>
      <c r="J86" s="135"/>
      <c r="K86" s="135"/>
      <c r="L86" s="135"/>
      <c r="M86" s="89">
        <v>9.0399999999999991</v>
      </c>
      <c r="N86" s="90">
        <v>9.2799999999999994</v>
      </c>
      <c r="O86" s="90">
        <v>9.51</v>
      </c>
      <c r="P86" s="90">
        <v>9.8699999999999992</v>
      </c>
      <c r="Q86" s="90">
        <v>9.85</v>
      </c>
      <c r="R86" s="90">
        <v>9.8800000000000008</v>
      </c>
      <c r="S86" s="90">
        <v>10.09</v>
      </c>
      <c r="T86" s="89">
        <v>10.25</v>
      </c>
      <c r="U86" s="102"/>
      <c r="V86" s="103"/>
      <c r="W86" s="80"/>
      <c r="X86" s="80"/>
      <c r="Y86" s="80"/>
      <c r="Z86" s="80"/>
      <c r="AA86" s="80"/>
      <c r="AB86" s="80"/>
      <c r="AC86" s="80"/>
      <c r="AD86" s="80"/>
      <c r="AE86" s="81"/>
      <c r="AF86" s="90">
        <v>21.32</v>
      </c>
      <c r="AG86" s="90">
        <v>17.16</v>
      </c>
      <c r="AH86" s="90">
        <v>16.45</v>
      </c>
      <c r="AI86" s="90">
        <v>17.399999999999999</v>
      </c>
      <c r="AJ86" s="90">
        <v>17.12</v>
      </c>
      <c r="AK86" s="90">
        <v>19.059999999999999</v>
      </c>
      <c r="AL86" s="90">
        <v>18.420000000000002</v>
      </c>
      <c r="AM86" s="99">
        <v>18.670000000000002</v>
      </c>
    </row>
    <row r="87" spans="1:39" x14ac:dyDescent="0.25">
      <c r="A87" s="94" t="s">
        <v>95</v>
      </c>
      <c r="B87" s="93"/>
      <c r="C87" s="130"/>
      <c r="D87" s="130"/>
      <c r="E87" s="130"/>
      <c r="F87" s="130"/>
      <c r="G87" s="130"/>
      <c r="H87" s="130"/>
      <c r="I87" s="130"/>
      <c r="J87" s="130"/>
      <c r="K87" s="130"/>
      <c r="L87" s="130"/>
      <c r="M87" s="35">
        <v>4.9400000000000004</v>
      </c>
      <c r="N87" s="35">
        <v>5.0599999999999996</v>
      </c>
      <c r="O87" s="35">
        <v>5.22</v>
      </c>
      <c r="P87" s="35">
        <v>5.61</v>
      </c>
      <c r="Q87" s="35">
        <v>5.65</v>
      </c>
      <c r="R87" s="35">
        <v>5.65</v>
      </c>
      <c r="S87" s="35">
        <v>5.81</v>
      </c>
      <c r="T87" s="35">
        <v>5.9</v>
      </c>
      <c r="U87" s="78"/>
      <c r="V87" s="77"/>
      <c r="W87" s="78"/>
      <c r="X87" s="78"/>
      <c r="Y87" s="78"/>
      <c r="Z87" s="78"/>
      <c r="AA87" s="78"/>
      <c r="AB87" s="78"/>
      <c r="AC87" s="78"/>
      <c r="AD87" s="78"/>
      <c r="AE87" s="29"/>
      <c r="AF87" s="35">
        <v>15.9</v>
      </c>
      <c r="AG87" s="35">
        <v>14.63</v>
      </c>
      <c r="AH87" s="35">
        <v>12.8</v>
      </c>
      <c r="AI87" s="35">
        <v>13.72</v>
      </c>
      <c r="AJ87" s="35">
        <v>14.09</v>
      </c>
      <c r="AK87" s="35">
        <v>17.32</v>
      </c>
      <c r="AL87" s="35">
        <v>15.65</v>
      </c>
      <c r="AM87" s="36">
        <v>15.21</v>
      </c>
    </row>
    <row r="88" spans="1:39" x14ac:dyDescent="0.25">
      <c r="A88" s="97" t="s">
        <v>96</v>
      </c>
      <c r="B88" s="91"/>
      <c r="C88" s="132"/>
      <c r="D88" s="132"/>
      <c r="E88" s="132"/>
      <c r="F88" s="132"/>
      <c r="G88" s="132"/>
      <c r="H88" s="132"/>
      <c r="I88" s="132"/>
      <c r="J88" s="132"/>
      <c r="K88" s="132"/>
      <c r="L88" s="132"/>
      <c r="M88" s="35">
        <v>4.0999999999999996</v>
      </c>
      <c r="N88" s="35">
        <v>4.21</v>
      </c>
      <c r="O88" s="35">
        <v>4.29</v>
      </c>
      <c r="P88" s="35">
        <v>4.33</v>
      </c>
      <c r="Q88" s="35">
        <v>4.2</v>
      </c>
      <c r="R88" s="35">
        <v>4.22</v>
      </c>
      <c r="S88" s="35">
        <v>4.28</v>
      </c>
      <c r="T88" s="35">
        <v>4.3499999999999996</v>
      </c>
      <c r="U88" s="78"/>
      <c r="V88" s="77"/>
      <c r="W88" s="78"/>
      <c r="X88" s="78"/>
      <c r="Y88" s="78"/>
      <c r="Z88" s="78"/>
      <c r="AA88" s="78"/>
      <c r="AB88" s="78"/>
      <c r="AC88" s="78"/>
      <c r="AD88" s="78"/>
      <c r="AE88" s="29"/>
      <c r="AF88" s="35">
        <v>9.07</v>
      </c>
      <c r="AG88" s="35">
        <v>8.81</v>
      </c>
      <c r="AH88" s="35">
        <v>8.57</v>
      </c>
      <c r="AI88" s="35">
        <v>8.61</v>
      </c>
      <c r="AJ88" s="35">
        <v>8.81</v>
      </c>
      <c r="AK88" s="35">
        <v>9.9499999999999993</v>
      </c>
      <c r="AL88" s="35">
        <v>9.57</v>
      </c>
      <c r="AM88" s="36">
        <v>9.44</v>
      </c>
    </row>
    <row r="89" spans="1:39" x14ac:dyDescent="0.25">
      <c r="A89" s="98" t="s">
        <v>25</v>
      </c>
      <c r="B89" s="92"/>
      <c r="C89" s="135"/>
      <c r="D89" s="135"/>
      <c r="E89" s="135"/>
      <c r="F89" s="135"/>
      <c r="G89" s="135"/>
      <c r="H89" s="135"/>
      <c r="I89" s="135"/>
      <c r="J89" s="135"/>
      <c r="K89" s="135"/>
      <c r="L89" s="135"/>
      <c r="M89" s="89">
        <v>9.0399999999999991</v>
      </c>
      <c r="N89" s="90">
        <v>9.27</v>
      </c>
      <c r="O89" s="90">
        <v>9.51</v>
      </c>
      <c r="P89" s="90">
        <v>9.94</v>
      </c>
      <c r="Q89" s="90">
        <v>9.85</v>
      </c>
      <c r="R89" s="90">
        <v>9.8699999999999992</v>
      </c>
      <c r="S89" s="90">
        <v>10.09</v>
      </c>
      <c r="T89" s="89">
        <v>10.25</v>
      </c>
      <c r="U89" s="102"/>
      <c r="V89" s="103"/>
      <c r="W89" s="80"/>
      <c r="X89" s="80"/>
      <c r="Y89" s="80"/>
      <c r="Z89" s="80"/>
      <c r="AA89" s="80"/>
      <c r="AB89" s="80"/>
      <c r="AC89" s="80"/>
      <c r="AD89" s="80"/>
      <c r="AE89" s="81"/>
      <c r="AF89" s="90">
        <v>24.97</v>
      </c>
      <c r="AG89" s="90">
        <v>23.44</v>
      </c>
      <c r="AH89" s="90">
        <v>21.37</v>
      </c>
      <c r="AI89" s="90">
        <v>22.33</v>
      </c>
      <c r="AJ89" s="90">
        <v>22.9</v>
      </c>
      <c r="AK89" s="90">
        <v>27.26</v>
      </c>
      <c r="AL89" s="90">
        <v>25.22</v>
      </c>
      <c r="AM89" s="99">
        <v>24.65</v>
      </c>
    </row>
    <row r="90" spans="1:39" x14ac:dyDescent="0.25">
      <c r="A90" s="94" t="s">
        <v>97</v>
      </c>
      <c r="B90" s="93"/>
      <c r="C90" s="130"/>
      <c r="D90" s="130"/>
      <c r="E90" s="130"/>
      <c r="F90" s="130"/>
      <c r="G90" s="130"/>
      <c r="H90" s="130"/>
      <c r="I90" s="130"/>
      <c r="J90" s="130"/>
      <c r="K90" s="130"/>
      <c r="L90" s="130"/>
      <c r="M90" s="35">
        <v>4.9400000000000004</v>
      </c>
      <c r="N90" s="35">
        <v>5.0599999999999996</v>
      </c>
      <c r="O90" s="35">
        <v>5.22</v>
      </c>
      <c r="P90" s="35">
        <v>5.6</v>
      </c>
      <c r="Q90" s="35">
        <v>5.65</v>
      </c>
      <c r="R90" s="35">
        <v>5.65</v>
      </c>
      <c r="S90" s="35">
        <v>5.81</v>
      </c>
      <c r="T90" s="35">
        <v>5.9</v>
      </c>
      <c r="U90" s="78"/>
      <c r="V90" s="77"/>
      <c r="W90" s="78"/>
      <c r="X90" s="78"/>
      <c r="Y90" s="78"/>
      <c r="Z90" s="78"/>
      <c r="AA90" s="78"/>
      <c r="AB90" s="78"/>
      <c r="AC90" s="78"/>
      <c r="AD90" s="78"/>
      <c r="AE90" s="29"/>
      <c r="AF90" s="35">
        <v>16.45</v>
      </c>
      <c r="AG90" s="35">
        <v>15.02</v>
      </c>
      <c r="AH90" s="35">
        <v>13.14</v>
      </c>
      <c r="AI90" s="35">
        <v>13.97</v>
      </c>
      <c r="AJ90" s="35">
        <v>14.1</v>
      </c>
      <c r="AK90" s="35">
        <v>17.34</v>
      </c>
      <c r="AL90" s="35">
        <v>16.04</v>
      </c>
      <c r="AM90" s="36">
        <v>15.58</v>
      </c>
    </row>
    <row r="91" spans="1:39" x14ac:dyDescent="0.25">
      <c r="A91" s="97" t="s">
        <v>98</v>
      </c>
      <c r="B91" s="91"/>
      <c r="C91" s="132"/>
      <c r="D91" s="132"/>
      <c r="E91" s="132"/>
      <c r="F91" s="132"/>
      <c r="G91" s="132"/>
      <c r="H91" s="132"/>
      <c r="I91" s="132"/>
      <c r="J91" s="132"/>
      <c r="K91" s="132"/>
      <c r="L91" s="132"/>
      <c r="M91" s="35">
        <v>4.0999999999999996</v>
      </c>
      <c r="N91" s="35">
        <v>4.21</v>
      </c>
      <c r="O91" s="35">
        <v>4.3</v>
      </c>
      <c r="P91" s="35">
        <v>4.33</v>
      </c>
      <c r="Q91" s="35">
        <v>4.2</v>
      </c>
      <c r="R91" s="35">
        <v>4.22</v>
      </c>
      <c r="S91" s="35">
        <v>4.2699999999999996</v>
      </c>
      <c r="T91" s="35">
        <v>4.3499999999999996</v>
      </c>
      <c r="U91" s="78"/>
      <c r="V91" s="77"/>
      <c r="W91" s="78"/>
      <c r="X91" s="78"/>
      <c r="Y91" s="78"/>
      <c r="Z91" s="78"/>
      <c r="AA91" s="78"/>
      <c r="AB91" s="78"/>
      <c r="AC91" s="78"/>
      <c r="AD91" s="78"/>
      <c r="AE91" s="29"/>
      <c r="AF91" s="35">
        <v>9.24</v>
      </c>
      <c r="AG91" s="35">
        <v>8.94</v>
      </c>
      <c r="AH91" s="35">
        <v>8.69</v>
      </c>
      <c r="AI91" s="35">
        <v>8.6999999999999993</v>
      </c>
      <c r="AJ91" s="35">
        <v>8.82</v>
      </c>
      <c r="AK91" s="35">
        <v>9.9600000000000009</v>
      </c>
      <c r="AL91" s="35">
        <v>9.68</v>
      </c>
      <c r="AM91" s="36">
        <v>9.5500000000000007</v>
      </c>
    </row>
    <row r="92" spans="1:39" x14ac:dyDescent="0.25">
      <c r="A92" s="98" t="s">
        <v>25</v>
      </c>
      <c r="B92" s="92"/>
      <c r="C92" s="135"/>
      <c r="D92" s="135"/>
      <c r="E92" s="135"/>
      <c r="F92" s="135"/>
      <c r="G92" s="135"/>
      <c r="H92" s="135"/>
      <c r="I92" s="135"/>
      <c r="J92" s="135"/>
      <c r="K92" s="135"/>
      <c r="L92" s="135"/>
      <c r="M92" s="89">
        <v>9.0399999999999991</v>
      </c>
      <c r="N92" s="90">
        <v>9.27</v>
      </c>
      <c r="O92" s="90">
        <v>9.52</v>
      </c>
      <c r="P92" s="90">
        <v>9.93</v>
      </c>
      <c r="Q92" s="90">
        <v>9.85</v>
      </c>
      <c r="R92" s="90">
        <v>9.8699999999999992</v>
      </c>
      <c r="S92" s="89">
        <v>10.09</v>
      </c>
      <c r="T92" s="89">
        <v>10.25</v>
      </c>
      <c r="U92" s="102"/>
      <c r="V92" s="103"/>
      <c r="W92" s="80"/>
      <c r="X92" s="80"/>
      <c r="Y92" s="80"/>
      <c r="Z92" s="80"/>
      <c r="AA92" s="80"/>
      <c r="AB92" s="80"/>
      <c r="AC92" s="80"/>
      <c r="AD92" s="80"/>
      <c r="AE92" s="81"/>
      <c r="AF92" s="90">
        <v>25.69</v>
      </c>
      <c r="AG92" s="90">
        <v>23.96</v>
      </c>
      <c r="AH92" s="90">
        <v>21.83</v>
      </c>
      <c r="AI92" s="90">
        <v>22.67</v>
      </c>
      <c r="AJ92" s="90">
        <v>22.92</v>
      </c>
      <c r="AK92" s="90">
        <v>27.3</v>
      </c>
      <c r="AL92" s="90">
        <v>25.72</v>
      </c>
      <c r="AM92" s="99">
        <v>25.13</v>
      </c>
    </row>
    <row r="93" spans="1:39" x14ac:dyDescent="0.25">
      <c r="A93" s="94" t="s">
        <v>99</v>
      </c>
      <c r="B93" s="93"/>
      <c r="C93" s="130"/>
      <c r="D93" s="130"/>
      <c r="E93" s="130"/>
      <c r="F93" s="130"/>
      <c r="G93" s="130"/>
      <c r="H93" s="130"/>
      <c r="I93" s="130"/>
      <c r="J93" s="130"/>
      <c r="K93" s="130"/>
      <c r="L93" s="130"/>
      <c r="M93" s="35">
        <v>4.9400000000000004</v>
      </c>
      <c r="N93" s="35">
        <v>5.0599999999999996</v>
      </c>
      <c r="O93" s="35">
        <v>5.22</v>
      </c>
      <c r="P93" s="35">
        <v>5.63</v>
      </c>
      <c r="Q93" s="35">
        <v>5.65</v>
      </c>
      <c r="R93" s="35">
        <v>5.65</v>
      </c>
      <c r="S93" s="35">
        <v>5.81</v>
      </c>
      <c r="T93" s="35">
        <v>5.9</v>
      </c>
      <c r="U93" s="78"/>
      <c r="V93" s="77"/>
      <c r="W93" s="78"/>
      <c r="X93" s="78"/>
      <c r="Y93" s="78"/>
      <c r="Z93" s="78"/>
      <c r="AA93" s="78"/>
      <c r="AB93" s="78"/>
      <c r="AC93" s="78"/>
      <c r="AD93" s="78"/>
      <c r="AE93" s="29"/>
      <c r="AF93" s="35">
        <v>17.09</v>
      </c>
      <c r="AG93" s="35">
        <v>15.78</v>
      </c>
      <c r="AH93" s="35">
        <v>13.86</v>
      </c>
      <c r="AI93" s="35">
        <v>14.54</v>
      </c>
      <c r="AJ93" s="35">
        <v>14.72</v>
      </c>
      <c r="AK93" s="35">
        <v>18.25</v>
      </c>
      <c r="AL93" s="35">
        <v>16.78</v>
      </c>
      <c r="AM93" s="36">
        <v>16.3</v>
      </c>
    </row>
    <row r="94" spans="1:39" x14ac:dyDescent="0.25">
      <c r="A94" s="97" t="s">
        <v>100</v>
      </c>
      <c r="B94" s="91"/>
      <c r="C94" s="132"/>
      <c r="D94" s="132"/>
      <c r="E94" s="132"/>
      <c r="F94" s="132"/>
      <c r="G94" s="132"/>
      <c r="H94" s="132"/>
      <c r="I94" s="132"/>
      <c r="J94" s="132"/>
      <c r="K94" s="132"/>
      <c r="L94" s="132"/>
      <c r="M94" s="35">
        <v>4.0999999999999996</v>
      </c>
      <c r="N94" s="35">
        <v>4.21</v>
      </c>
      <c r="O94" s="35">
        <v>4.3</v>
      </c>
      <c r="P94" s="35">
        <v>4.33</v>
      </c>
      <c r="Q94" s="35">
        <v>4.2</v>
      </c>
      <c r="R94" s="35">
        <v>4.22</v>
      </c>
      <c r="S94" s="35">
        <v>4.26</v>
      </c>
      <c r="T94" s="35">
        <v>4.3499999999999996</v>
      </c>
      <c r="U94" s="78"/>
      <c r="V94" s="77"/>
      <c r="W94" s="78"/>
      <c r="X94" s="78"/>
      <c r="Y94" s="78"/>
      <c r="Z94" s="78"/>
      <c r="AA94" s="78"/>
      <c r="AB94" s="78"/>
      <c r="AC94" s="78"/>
      <c r="AD94" s="78"/>
      <c r="AE94" s="29"/>
      <c r="AF94" s="35">
        <v>9.43</v>
      </c>
      <c r="AG94" s="35">
        <v>9.17</v>
      </c>
      <c r="AH94" s="35">
        <v>8.92</v>
      </c>
      <c r="AI94" s="35">
        <v>8.8699999999999992</v>
      </c>
      <c r="AJ94" s="35">
        <v>9.02</v>
      </c>
      <c r="AK94" s="35">
        <v>10.25</v>
      </c>
      <c r="AL94" s="35">
        <v>9.8800000000000008</v>
      </c>
      <c r="AM94" s="36">
        <v>9.76</v>
      </c>
    </row>
    <row r="95" spans="1:39" x14ac:dyDescent="0.25">
      <c r="A95" s="98" t="s">
        <v>25</v>
      </c>
      <c r="B95" s="92"/>
      <c r="C95" s="135"/>
      <c r="D95" s="135"/>
      <c r="E95" s="135"/>
      <c r="F95" s="135"/>
      <c r="G95" s="135"/>
      <c r="H95" s="135"/>
      <c r="I95" s="135"/>
      <c r="J95" s="135"/>
      <c r="K95" s="135"/>
      <c r="L95" s="135"/>
      <c r="M95" s="89">
        <v>9.0399999999999991</v>
      </c>
      <c r="N95" s="90">
        <v>9.27</v>
      </c>
      <c r="O95" s="90">
        <v>9.52</v>
      </c>
      <c r="P95" s="90">
        <v>9.9600000000000009</v>
      </c>
      <c r="Q95" s="90">
        <v>9.85</v>
      </c>
      <c r="R95" s="90">
        <v>9.8699999999999992</v>
      </c>
      <c r="S95" s="90">
        <v>10.07</v>
      </c>
      <c r="T95" s="89">
        <v>10.25</v>
      </c>
      <c r="U95" s="102"/>
      <c r="V95" s="103"/>
      <c r="W95" s="80"/>
      <c r="X95" s="80"/>
      <c r="Y95" s="80"/>
      <c r="Z95" s="80"/>
      <c r="AA95" s="80"/>
      <c r="AB95" s="80"/>
      <c r="AC95" s="80"/>
      <c r="AD95" s="80"/>
      <c r="AE95" s="81"/>
      <c r="AF95" s="90">
        <v>26.52</v>
      </c>
      <c r="AG95" s="90">
        <v>24.95</v>
      </c>
      <c r="AH95" s="90">
        <v>22.78</v>
      </c>
      <c r="AI95" s="90">
        <v>23.41</v>
      </c>
      <c r="AJ95" s="90">
        <v>23.74</v>
      </c>
      <c r="AK95" s="90">
        <v>28.5</v>
      </c>
      <c r="AL95" s="90">
        <v>26.66</v>
      </c>
      <c r="AM95" s="99">
        <v>26.06</v>
      </c>
    </row>
    <row r="96" spans="1:39" x14ac:dyDescent="0.25">
      <c r="A96" s="94" t="s">
        <v>101</v>
      </c>
      <c r="B96" s="93"/>
      <c r="C96" s="130"/>
      <c r="D96" s="130"/>
      <c r="E96" s="130"/>
      <c r="F96" s="130"/>
      <c r="G96" s="130"/>
      <c r="H96" s="130"/>
      <c r="I96" s="130"/>
      <c r="J96" s="130"/>
      <c r="K96" s="130"/>
      <c r="L96" s="130"/>
      <c r="M96" s="35">
        <v>4.9400000000000004</v>
      </c>
      <c r="N96" s="35">
        <v>5.07</v>
      </c>
      <c r="O96" s="35">
        <v>5.23</v>
      </c>
      <c r="P96" s="35">
        <v>5.64</v>
      </c>
      <c r="Q96" s="35">
        <v>5.64</v>
      </c>
      <c r="R96" s="35">
        <v>5.65</v>
      </c>
      <c r="S96" s="35">
        <v>5.8</v>
      </c>
      <c r="T96" s="35">
        <v>5.9</v>
      </c>
      <c r="U96" s="78"/>
      <c r="V96" s="77"/>
      <c r="W96" s="78"/>
      <c r="X96" s="78"/>
      <c r="Y96" s="78"/>
      <c r="Z96" s="78"/>
      <c r="AA96" s="78"/>
      <c r="AB96" s="78"/>
      <c r="AC96" s="78"/>
      <c r="AD96" s="78"/>
      <c r="AE96" s="29"/>
      <c r="AF96" s="35">
        <v>16.899999999999999</v>
      </c>
      <c r="AG96" s="35">
        <v>15.59</v>
      </c>
      <c r="AH96" s="35">
        <v>13.69</v>
      </c>
      <c r="AI96" s="35">
        <v>14.43</v>
      </c>
      <c r="AJ96" s="35">
        <v>14.59</v>
      </c>
      <c r="AK96" s="35">
        <v>18.05</v>
      </c>
      <c r="AL96" s="35">
        <v>16.57</v>
      </c>
      <c r="AM96" s="36">
        <v>16.11</v>
      </c>
    </row>
    <row r="97" spans="1:39" x14ac:dyDescent="0.25">
      <c r="A97" s="97" t="s">
        <v>102</v>
      </c>
      <c r="B97" s="91"/>
      <c r="C97" s="132"/>
      <c r="D97" s="132"/>
      <c r="E97" s="132"/>
      <c r="F97" s="132"/>
      <c r="G97" s="132"/>
      <c r="H97" s="132"/>
      <c r="I97" s="132"/>
      <c r="J97" s="132"/>
      <c r="K97" s="132"/>
      <c r="L97" s="132"/>
      <c r="M97" s="35">
        <v>4.1100000000000003</v>
      </c>
      <c r="N97" s="35">
        <v>4.22</v>
      </c>
      <c r="O97" s="35">
        <v>4.3</v>
      </c>
      <c r="P97" s="35">
        <v>4.33</v>
      </c>
      <c r="Q97" s="35">
        <v>4.2</v>
      </c>
      <c r="R97" s="35">
        <v>4.22</v>
      </c>
      <c r="S97" s="35">
        <v>4.2699999999999996</v>
      </c>
      <c r="T97" s="35">
        <v>4.3499999999999996</v>
      </c>
      <c r="U97" s="78"/>
      <c r="V97" s="77"/>
      <c r="W97" s="78"/>
      <c r="X97" s="78"/>
      <c r="Y97" s="78"/>
      <c r="Z97" s="78"/>
      <c r="AA97" s="78"/>
      <c r="AB97" s="78"/>
      <c r="AC97" s="78"/>
      <c r="AD97" s="78"/>
      <c r="AE97" s="29"/>
      <c r="AF97" s="35">
        <v>9.25</v>
      </c>
      <c r="AG97" s="35">
        <v>8.9700000000000006</v>
      </c>
      <c r="AH97" s="35">
        <v>8.74</v>
      </c>
      <c r="AI97" s="35">
        <v>8.73</v>
      </c>
      <c r="AJ97" s="35">
        <v>8.86</v>
      </c>
      <c r="AK97" s="35">
        <v>10.06</v>
      </c>
      <c r="AL97" s="35">
        <v>9.6999999999999993</v>
      </c>
      <c r="AM97" s="36">
        <v>9.57</v>
      </c>
    </row>
    <row r="98" spans="1:39" x14ac:dyDescent="0.25">
      <c r="A98" s="98" t="s">
        <v>25</v>
      </c>
      <c r="B98" s="92"/>
      <c r="C98" s="135"/>
      <c r="D98" s="135"/>
      <c r="E98" s="135"/>
      <c r="F98" s="135"/>
      <c r="G98" s="135"/>
      <c r="H98" s="135"/>
      <c r="I98" s="135"/>
      <c r="J98" s="135"/>
      <c r="K98" s="135"/>
      <c r="L98" s="135"/>
      <c r="M98" s="89">
        <v>9.0500000000000007</v>
      </c>
      <c r="N98" s="90">
        <v>9.2899999999999991</v>
      </c>
      <c r="O98" s="90">
        <v>9.5299999999999994</v>
      </c>
      <c r="P98" s="90">
        <v>9.9700000000000006</v>
      </c>
      <c r="Q98" s="90">
        <v>9.84</v>
      </c>
      <c r="R98" s="90">
        <v>9.8699999999999992</v>
      </c>
      <c r="S98" s="90">
        <v>10.07</v>
      </c>
      <c r="T98" s="89">
        <v>10.25</v>
      </c>
      <c r="U98" s="102"/>
      <c r="V98" s="103"/>
      <c r="W98" s="80"/>
      <c r="X98" s="80"/>
      <c r="Y98" s="80"/>
      <c r="Z98" s="80"/>
      <c r="AA98" s="80"/>
      <c r="AB98" s="80"/>
      <c r="AC98" s="80"/>
      <c r="AD98" s="80"/>
      <c r="AE98" s="81"/>
      <c r="AF98" s="90">
        <v>26.15</v>
      </c>
      <c r="AG98" s="90">
        <v>24.56</v>
      </c>
      <c r="AH98" s="90">
        <v>22.43</v>
      </c>
      <c r="AI98" s="90">
        <v>23.16</v>
      </c>
      <c r="AJ98" s="90">
        <v>23.46</v>
      </c>
      <c r="AK98" s="90">
        <v>28.11</v>
      </c>
      <c r="AL98" s="90">
        <v>26.27</v>
      </c>
      <c r="AM98" s="99">
        <v>25.68</v>
      </c>
    </row>
    <row r="99" spans="1:39" x14ac:dyDescent="0.25">
      <c r="A99" s="94" t="s">
        <v>103</v>
      </c>
      <c r="B99" s="93"/>
      <c r="C99" s="130"/>
      <c r="D99" s="130"/>
      <c r="E99" s="130"/>
      <c r="F99" s="130"/>
      <c r="G99" s="130"/>
      <c r="H99" s="130"/>
      <c r="I99" s="130"/>
      <c r="J99" s="130"/>
      <c r="K99" s="130"/>
      <c r="L99" s="130"/>
      <c r="M99" s="35">
        <v>4.95</v>
      </c>
      <c r="N99" s="35">
        <v>5.08</v>
      </c>
      <c r="O99" s="35">
        <v>5.24</v>
      </c>
      <c r="P99" s="35">
        <v>5.65</v>
      </c>
      <c r="Q99" s="35">
        <v>5.64</v>
      </c>
      <c r="R99" s="35">
        <v>5.65</v>
      </c>
      <c r="S99" s="35">
        <v>5.81</v>
      </c>
      <c r="T99" s="35">
        <v>5.9</v>
      </c>
      <c r="U99" s="78"/>
      <c r="V99" s="77"/>
      <c r="W99" s="78"/>
      <c r="X99" s="78"/>
      <c r="Y99" s="78"/>
      <c r="Z99" s="78"/>
      <c r="AA99" s="78"/>
      <c r="AB99" s="78"/>
      <c r="AC99" s="78"/>
      <c r="AD99" s="78"/>
      <c r="AE99" s="29"/>
      <c r="AF99" s="35">
        <v>17.059999999999999</v>
      </c>
      <c r="AG99" s="35">
        <v>15.77</v>
      </c>
      <c r="AH99" s="35">
        <v>13.82</v>
      </c>
      <c r="AI99" s="35">
        <v>14.53</v>
      </c>
      <c r="AJ99" s="35">
        <v>14.7</v>
      </c>
      <c r="AK99" s="35">
        <v>18.22</v>
      </c>
      <c r="AL99" s="35">
        <v>16.760000000000002</v>
      </c>
      <c r="AM99" s="36">
        <v>16.239999999999998</v>
      </c>
    </row>
    <row r="100" spans="1:39" x14ac:dyDescent="0.25">
      <c r="A100" s="97" t="s">
        <v>104</v>
      </c>
      <c r="B100" s="91"/>
      <c r="C100" s="132"/>
      <c r="D100" s="132"/>
      <c r="E100" s="132"/>
      <c r="F100" s="132"/>
      <c r="G100" s="132"/>
      <c r="H100" s="132"/>
      <c r="I100" s="132"/>
      <c r="J100" s="132"/>
      <c r="K100" s="132"/>
      <c r="L100" s="132"/>
      <c r="M100" s="35">
        <v>4.12</v>
      </c>
      <c r="N100" s="35">
        <v>4.2300000000000004</v>
      </c>
      <c r="O100" s="35">
        <v>4.3099999999999996</v>
      </c>
      <c r="P100" s="35">
        <v>4.33</v>
      </c>
      <c r="Q100" s="35">
        <v>4.2</v>
      </c>
      <c r="R100" s="35">
        <v>4.22</v>
      </c>
      <c r="S100" s="35">
        <v>4.2699999999999996</v>
      </c>
      <c r="T100" s="35">
        <v>4.3499999999999996</v>
      </c>
      <c r="U100" s="78"/>
      <c r="V100" s="77"/>
      <c r="W100" s="78"/>
      <c r="X100" s="78"/>
      <c r="Y100" s="78"/>
      <c r="Z100" s="78"/>
      <c r="AA100" s="78"/>
      <c r="AB100" s="78"/>
      <c r="AC100" s="78"/>
      <c r="AD100" s="78"/>
      <c r="AE100" s="29"/>
      <c r="AF100" s="35">
        <v>9.41</v>
      </c>
      <c r="AG100" s="35">
        <v>9.14</v>
      </c>
      <c r="AH100" s="35">
        <v>8.86</v>
      </c>
      <c r="AI100" s="35">
        <v>8.83</v>
      </c>
      <c r="AJ100" s="35">
        <v>8.9700000000000006</v>
      </c>
      <c r="AK100" s="35">
        <v>10.220000000000001</v>
      </c>
      <c r="AL100" s="35">
        <v>9.8699999999999992</v>
      </c>
      <c r="AM100" s="36">
        <v>9.6999999999999993</v>
      </c>
    </row>
    <row r="101" spans="1:39" x14ac:dyDescent="0.25">
      <c r="A101" s="100" t="s">
        <v>25</v>
      </c>
      <c r="B101" s="101"/>
      <c r="C101" s="135"/>
      <c r="D101" s="135"/>
      <c r="E101" s="135"/>
      <c r="F101" s="135"/>
      <c r="G101" s="135"/>
      <c r="H101" s="135"/>
      <c r="I101" s="135"/>
      <c r="J101" s="135"/>
      <c r="K101" s="135"/>
      <c r="L101" s="135"/>
      <c r="M101" s="89">
        <v>9.07</v>
      </c>
      <c r="N101" s="90">
        <v>9.31</v>
      </c>
      <c r="O101" s="90">
        <v>9.5500000000000007</v>
      </c>
      <c r="P101" s="90">
        <v>9.98</v>
      </c>
      <c r="Q101" s="90">
        <v>9.84</v>
      </c>
      <c r="R101" s="90">
        <v>9.8800000000000008</v>
      </c>
      <c r="S101" s="90">
        <v>10.08</v>
      </c>
      <c r="T101" s="89">
        <v>10.25</v>
      </c>
      <c r="U101" s="102"/>
      <c r="V101" s="103"/>
      <c r="W101" s="80"/>
      <c r="X101" s="80"/>
      <c r="Y101" s="80"/>
      <c r="Z101" s="80"/>
      <c r="AA101" s="80"/>
      <c r="AB101" s="80"/>
      <c r="AC101" s="80"/>
      <c r="AD101" s="80"/>
      <c r="AE101" s="81"/>
      <c r="AF101" s="90">
        <v>26.47</v>
      </c>
      <c r="AG101" s="90">
        <v>24.91</v>
      </c>
      <c r="AH101" s="90">
        <v>22.68</v>
      </c>
      <c r="AI101" s="90">
        <v>23.36</v>
      </c>
      <c r="AJ101" s="90">
        <v>23.66</v>
      </c>
      <c r="AK101" s="90">
        <v>28.43</v>
      </c>
      <c r="AL101" s="90">
        <v>26.63</v>
      </c>
      <c r="AM101" s="99">
        <v>25.93</v>
      </c>
    </row>
    <row r="102" spans="1:39" x14ac:dyDescent="0.25">
      <c r="C102" t="s">
        <v>105</v>
      </c>
      <c r="T102"/>
      <c r="AL102"/>
    </row>
  </sheetData>
  <mergeCells count="48">
    <mergeCell ref="V5:AM5"/>
    <mergeCell ref="C76:L76"/>
    <mergeCell ref="C77:L77"/>
    <mergeCell ref="C78:L78"/>
    <mergeCell ref="C79:L79"/>
    <mergeCell ref="V14:AF14"/>
    <mergeCell ref="C15:M15"/>
    <mergeCell ref="C14:M14"/>
    <mergeCell ref="V19:AF19"/>
    <mergeCell ref="V18:AF18"/>
    <mergeCell ref="V17:AF17"/>
    <mergeCell ref="V16:AF16"/>
    <mergeCell ref="V15:AF15"/>
    <mergeCell ref="C41:D41"/>
    <mergeCell ref="C42:D42"/>
    <mergeCell ref="C43:D43"/>
    <mergeCell ref="A2:E2"/>
    <mergeCell ref="C5:T5"/>
    <mergeCell ref="C88:L88"/>
    <mergeCell ref="C83:L83"/>
    <mergeCell ref="C84:L84"/>
    <mergeCell ref="C85:L85"/>
    <mergeCell ref="C80:L80"/>
    <mergeCell ref="C81:L81"/>
    <mergeCell ref="C82:L82"/>
    <mergeCell ref="C75:L75"/>
    <mergeCell ref="C86:L86"/>
    <mergeCell ref="C87:L87"/>
    <mergeCell ref="C19:M19"/>
    <mergeCell ref="C18:M18"/>
    <mergeCell ref="C17:M17"/>
    <mergeCell ref="C16:M16"/>
    <mergeCell ref="C94:L94"/>
    <mergeCell ref="C89:L89"/>
    <mergeCell ref="C90:L90"/>
    <mergeCell ref="C91:L91"/>
    <mergeCell ref="C101:L101"/>
    <mergeCell ref="C98:L98"/>
    <mergeCell ref="C99:L99"/>
    <mergeCell ref="C100:L100"/>
    <mergeCell ref="C95:L95"/>
    <mergeCell ref="C96:L96"/>
    <mergeCell ref="C97:L97"/>
    <mergeCell ref="V41:W41"/>
    <mergeCell ref="V42:W42"/>
    <mergeCell ref="V43:W43"/>
    <mergeCell ref="C92:L92"/>
    <mergeCell ref="C93:L93"/>
  </mergeCells>
  <pageMargins left="0.7" right="0.7" top="0.75" bottom="0.75" header="0.3" footer="0.3"/>
  <pageSetup paperSize="9" orientation="portrait" r:id="rId1"/>
  <headerFooter>
    <oddHeader>&amp;C&amp;"Aptos"&amp;14&amp;KFF0000 OFFICIAL&amp;1#_x000D_</oddHeader>
    <oddFooter>&amp;C_x000D_&amp;1#&amp;"Aptos"&amp;14&amp;KFF0000 OFFICIAL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718BF-3A1E-4453-96C8-8180D4BE0B54}">
  <sheetPr>
    <tabColor rgb="FF92D050"/>
  </sheetPr>
  <dimension ref="B2:I18"/>
  <sheetViews>
    <sheetView workbookViewId="0">
      <selection activeCell="C8" sqref="C8"/>
    </sheetView>
  </sheetViews>
  <sheetFormatPr defaultRowHeight="15" x14ac:dyDescent="0.25"/>
  <cols>
    <col min="4" max="4" width="13.85546875" customWidth="1"/>
  </cols>
  <sheetData>
    <row r="2" spans="2:9" ht="50.1" customHeight="1" x14ac:dyDescent="0.25">
      <c r="B2" s="126" t="s">
        <v>147</v>
      </c>
      <c r="C2" s="127"/>
      <c r="D2" s="128"/>
    </row>
    <row r="3" spans="2:9" x14ac:dyDescent="0.25">
      <c r="B3" s="113" t="s">
        <v>4</v>
      </c>
      <c r="C3" s="82" t="s">
        <v>131</v>
      </c>
      <c r="D3" s="114" t="s">
        <v>132</v>
      </c>
    </row>
    <row r="4" spans="2:9" x14ac:dyDescent="0.25">
      <c r="B4" s="111" t="s">
        <v>117</v>
      </c>
      <c r="C4" s="35">
        <v>172.2</v>
      </c>
      <c r="D4" s="36">
        <v>160.4</v>
      </c>
      <c r="G4" s="109"/>
      <c r="H4" s="110"/>
      <c r="I4" s="110"/>
    </row>
    <row r="5" spans="2:9" x14ac:dyDescent="0.25">
      <c r="B5" s="111" t="s">
        <v>118</v>
      </c>
      <c r="C5" s="35">
        <v>179</v>
      </c>
      <c r="D5" s="36">
        <v>159.5</v>
      </c>
      <c r="G5" s="109"/>
      <c r="H5" s="110"/>
      <c r="I5" s="110"/>
    </row>
    <row r="6" spans="2:9" x14ac:dyDescent="0.25">
      <c r="B6" s="111" t="s">
        <v>119</v>
      </c>
      <c r="C6" s="35">
        <v>181.5</v>
      </c>
      <c r="D6" s="36">
        <v>163.4</v>
      </c>
      <c r="G6" s="109"/>
      <c r="H6" s="110"/>
      <c r="I6" s="110"/>
    </row>
    <row r="7" spans="2:9" x14ac:dyDescent="0.25">
      <c r="B7" s="111" t="s">
        <v>120</v>
      </c>
      <c r="C7" s="35">
        <v>175.1</v>
      </c>
      <c r="D7" s="36">
        <v>158</v>
      </c>
      <c r="G7" s="109"/>
      <c r="H7" s="110"/>
      <c r="I7" s="110"/>
    </row>
    <row r="8" spans="2:9" x14ac:dyDescent="0.25">
      <c r="B8" s="111" t="s">
        <v>121</v>
      </c>
      <c r="C8" s="35">
        <v>180.4</v>
      </c>
      <c r="D8" s="36">
        <v>164.2</v>
      </c>
      <c r="G8" s="109"/>
      <c r="H8" s="110"/>
      <c r="I8" s="110"/>
    </row>
    <row r="9" spans="2:9" x14ac:dyDescent="0.25">
      <c r="B9" s="111" t="s">
        <v>122</v>
      </c>
      <c r="C9" s="35">
        <v>176.1</v>
      </c>
      <c r="D9" s="36">
        <v>164.3</v>
      </c>
      <c r="G9" s="109"/>
      <c r="H9" s="110"/>
      <c r="I9" s="110"/>
    </row>
    <row r="10" spans="2:9" x14ac:dyDescent="0.25">
      <c r="B10" s="111" t="s">
        <v>123</v>
      </c>
      <c r="C10" s="35">
        <v>168.6</v>
      </c>
      <c r="D10" s="36">
        <v>157.4</v>
      </c>
      <c r="G10" s="109"/>
      <c r="H10" s="110"/>
      <c r="I10" s="110"/>
    </row>
    <row r="11" spans="2:9" x14ac:dyDescent="0.25">
      <c r="B11" s="111" t="s">
        <v>124</v>
      </c>
      <c r="C11" s="35">
        <v>180.8</v>
      </c>
      <c r="D11" s="36">
        <v>165.1</v>
      </c>
      <c r="G11" s="109"/>
      <c r="H11" s="110"/>
      <c r="I11" s="110"/>
    </row>
    <row r="12" spans="2:9" x14ac:dyDescent="0.25">
      <c r="B12" s="111" t="s">
        <v>125</v>
      </c>
      <c r="C12" s="35">
        <v>159.69999999999999</v>
      </c>
      <c r="D12" s="36">
        <v>146.5</v>
      </c>
      <c r="G12" s="109"/>
      <c r="H12" s="110"/>
      <c r="I12" s="110"/>
    </row>
    <row r="13" spans="2:9" x14ac:dyDescent="0.25">
      <c r="B13" s="111" t="s">
        <v>126</v>
      </c>
      <c r="C13" s="35">
        <v>186.1</v>
      </c>
      <c r="D13" s="36">
        <v>163.19999999999999</v>
      </c>
      <c r="G13" s="109"/>
      <c r="H13" s="110"/>
      <c r="I13" s="110"/>
    </row>
    <row r="14" spans="2:9" x14ac:dyDescent="0.25">
      <c r="B14" s="112" t="s">
        <v>127</v>
      </c>
      <c r="C14" s="37">
        <v>184.4</v>
      </c>
      <c r="D14" s="38">
        <v>159.69999999999999</v>
      </c>
      <c r="G14" s="109"/>
      <c r="H14" s="110"/>
      <c r="I14" s="110"/>
    </row>
    <row r="15" spans="2:9" x14ac:dyDescent="0.25">
      <c r="G15" s="109"/>
      <c r="H15" s="110"/>
      <c r="I15" s="110"/>
    </row>
    <row r="16" spans="2:9" x14ac:dyDescent="0.25">
      <c r="G16" s="109"/>
      <c r="H16" s="110"/>
      <c r="I16" s="110"/>
    </row>
    <row r="17" spans="7:9" x14ac:dyDescent="0.25">
      <c r="G17" s="109"/>
      <c r="H17" s="110"/>
      <c r="I17" s="110"/>
    </row>
    <row r="18" spans="7:9" x14ac:dyDescent="0.25">
      <c r="G18" s="109"/>
      <c r="H18" s="110"/>
      <c r="I18" s="110"/>
    </row>
  </sheetData>
  <mergeCells count="1">
    <mergeCell ref="B2:D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5B8FF-E763-4933-A5C9-46C1B9EE1426}">
  <sheetPr>
    <tabColor rgb="FF92D050"/>
  </sheetPr>
  <dimension ref="B2:C11"/>
  <sheetViews>
    <sheetView workbookViewId="0">
      <selection activeCell="B2" sqref="B2:C2"/>
    </sheetView>
  </sheetViews>
  <sheetFormatPr defaultRowHeight="15" x14ac:dyDescent="0.25"/>
  <cols>
    <col min="3" max="3" width="24.5703125" bestFit="1" customWidth="1"/>
  </cols>
  <sheetData>
    <row r="2" spans="2:3" x14ac:dyDescent="0.25">
      <c r="B2" s="139" t="s">
        <v>141</v>
      </c>
      <c r="C2" s="140"/>
    </row>
    <row r="3" spans="2:3" x14ac:dyDescent="0.25">
      <c r="B3" s="49" t="s">
        <v>4</v>
      </c>
      <c r="C3" s="50" t="s">
        <v>142</v>
      </c>
    </row>
    <row r="4" spans="2:3" x14ac:dyDescent="0.25">
      <c r="B4" s="18" t="s">
        <v>120</v>
      </c>
      <c r="C4" s="61" t="s">
        <v>133</v>
      </c>
    </row>
    <row r="5" spans="2:3" x14ac:dyDescent="0.25">
      <c r="B5" s="18" t="s">
        <v>121</v>
      </c>
      <c r="C5" s="61" t="s">
        <v>134</v>
      </c>
    </row>
    <row r="6" spans="2:3" x14ac:dyDescent="0.25">
      <c r="B6" s="18" t="s">
        <v>122</v>
      </c>
      <c r="C6" s="61" t="s">
        <v>135</v>
      </c>
    </row>
    <row r="7" spans="2:3" x14ac:dyDescent="0.25">
      <c r="B7" s="18" t="s">
        <v>123</v>
      </c>
      <c r="C7" s="61" t="s">
        <v>136</v>
      </c>
    </row>
    <row r="8" spans="2:3" x14ac:dyDescent="0.25">
      <c r="B8" s="18" t="s">
        <v>124</v>
      </c>
      <c r="C8" s="61" t="s">
        <v>137</v>
      </c>
    </row>
    <row r="9" spans="2:3" x14ac:dyDescent="0.25">
      <c r="B9" s="18" t="s">
        <v>125</v>
      </c>
      <c r="C9" s="61" t="s">
        <v>138</v>
      </c>
    </row>
    <row r="10" spans="2:3" x14ac:dyDescent="0.25">
      <c r="B10" s="18" t="s">
        <v>126</v>
      </c>
      <c r="C10" s="61" t="s">
        <v>139</v>
      </c>
    </row>
    <row r="11" spans="2:3" x14ac:dyDescent="0.25">
      <c r="B11" s="115" t="s">
        <v>127</v>
      </c>
      <c r="C11" s="62" t="s">
        <v>140</v>
      </c>
    </row>
  </sheetData>
  <mergeCells count="1">
    <mergeCell ref="B2:C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FFCBF-6D9B-4A64-B137-61B0151929E1}">
  <sheetPr>
    <tabColor rgb="FF92D050"/>
  </sheetPr>
  <dimension ref="B3:D148"/>
  <sheetViews>
    <sheetView workbookViewId="0">
      <selection activeCell="O30" sqref="O30"/>
    </sheetView>
  </sheetViews>
  <sheetFormatPr defaultRowHeight="15" x14ac:dyDescent="0.25"/>
  <cols>
    <col min="3" max="3" width="18.42578125" bestFit="1" customWidth="1"/>
    <col min="4" max="4" width="23.28515625" customWidth="1"/>
  </cols>
  <sheetData>
    <row r="3" spans="2:4" ht="32.450000000000003" customHeight="1" x14ac:dyDescent="0.25">
      <c r="B3" s="141" t="s">
        <v>145</v>
      </c>
      <c r="C3" s="141"/>
      <c r="D3" s="141"/>
    </row>
    <row r="4" spans="2:4" x14ac:dyDescent="0.25">
      <c r="B4" s="4" t="s">
        <v>5</v>
      </c>
      <c r="C4" s="5" t="s">
        <v>143</v>
      </c>
      <c r="D4" s="6" t="s">
        <v>144</v>
      </c>
    </row>
    <row r="5" spans="2:4" x14ac:dyDescent="0.25">
      <c r="B5" s="7">
        <v>41456</v>
      </c>
      <c r="C5" s="2">
        <v>0.59206798866855526</v>
      </c>
      <c r="D5" s="8">
        <v>0.70588235294117652</v>
      </c>
    </row>
    <row r="6" spans="2:4" x14ac:dyDescent="0.25">
      <c r="B6" s="7">
        <v>41487</v>
      </c>
      <c r="C6" s="2">
        <v>0.67613636363636365</v>
      </c>
      <c r="D6" s="8">
        <v>0.78235294117647058</v>
      </c>
    </row>
    <row r="7" spans="2:4" x14ac:dyDescent="0.25">
      <c r="B7" s="7">
        <v>41518</v>
      </c>
      <c r="C7" s="2">
        <v>0.68181818181818177</v>
      </c>
      <c r="D7" s="8">
        <v>0.71052631578947367</v>
      </c>
    </row>
    <row r="8" spans="2:4" x14ac:dyDescent="0.25">
      <c r="B8" s="7">
        <v>41548</v>
      </c>
      <c r="C8" s="2">
        <v>0.71091445427728617</v>
      </c>
      <c r="D8" s="8">
        <v>0.69135802469135799</v>
      </c>
    </row>
    <row r="9" spans="2:4" x14ac:dyDescent="0.25">
      <c r="B9" s="7">
        <v>41579</v>
      </c>
      <c r="C9" s="2">
        <v>0.65102639296187681</v>
      </c>
      <c r="D9" s="8">
        <v>0.60264900662251653</v>
      </c>
    </row>
    <row r="10" spans="2:4" x14ac:dyDescent="0.25">
      <c r="B10" s="7">
        <v>41609</v>
      </c>
      <c r="C10" s="2">
        <v>0.6124260355029586</v>
      </c>
      <c r="D10" s="8">
        <v>0.54744525547445255</v>
      </c>
    </row>
    <row r="11" spans="2:4" x14ac:dyDescent="0.25">
      <c r="B11" s="7">
        <v>41640</v>
      </c>
      <c r="C11" s="2">
        <v>0.73520249221183798</v>
      </c>
      <c r="D11" s="8">
        <v>0.52903225806451615</v>
      </c>
    </row>
    <row r="12" spans="2:4" x14ac:dyDescent="0.25">
      <c r="B12" s="7">
        <v>41671</v>
      </c>
      <c r="C12" s="2">
        <v>0.70793650793650797</v>
      </c>
      <c r="D12" s="8">
        <v>0.68</v>
      </c>
    </row>
    <row r="13" spans="2:4" x14ac:dyDescent="0.25">
      <c r="B13" s="7">
        <v>41699</v>
      </c>
      <c r="C13" s="2">
        <v>0.80563380281690145</v>
      </c>
      <c r="D13" s="8">
        <v>0.6428571428571429</v>
      </c>
    </row>
    <row r="14" spans="2:4" x14ac:dyDescent="0.25">
      <c r="B14" s="7">
        <v>41730</v>
      </c>
      <c r="C14" s="2">
        <v>0.76691729323308266</v>
      </c>
      <c r="D14" s="8">
        <v>0.78231292517006801</v>
      </c>
    </row>
    <row r="15" spans="2:4" x14ac:dyDescent="0.25">
      <c r="B15" s="7">
        <v>41760</v>
      </c>
      <c r="C15" s="2">
        <v>0.7232142857142857</v>
      </c>
      <c r="D15" s="8">
        <v>0.74125874125874125</v>
      </c>
    </row>
    <row r="16" spans="2:4" x14ac:dyDescent="0.25">
      <c r="B16" s="7">
        <v>41791</v>
      </c>
      <c r="C16" s="2">
        <v>0.77570093457943923</v>
      </c>
      <c r="D16" s="8">
        <v>0.76388888888888884</v>
      </c>
    </row>
    <row r="17" spans="2:4" x14ac:dyDescent="0.25">
      <c r="B17" s="7">
        <v>41821</v>
      </c>
      <c r="C17" s="2">
        <v>0.86875000000000002</v>
      </c>
      <c r="D17" s="8">
        <v>0.80864197530864201</v>
      </c>
    </row>
    <row r="18" spans="2:4" x14ac:dyDescent="0.25">
      <c r="B18" s="7">
        <v>41852</v>
      </c>
      <c r="C18" s="2">
        <v>0.78637770897832815</v>
      </c>
      <c r="D18" s="8">
        <v>0.82692307692307687</v>
      </c>
    </row>
    <row r="19" spans="2:4" x14ac:dyDescent="0.25">
      <c r="B19" s="7">
        <v>41883</v>
      </c>
      <c r="C19" s="2">
        <v>0.78816199376947038</v>
      </c>
      <c r="D19" s="8">
        <v>0.79054054054054057</v>
      </c>
    </row>
    <row r="20" spans="2:4" x14ac:dyDescent="0.25">
      <c r="B20" s="7">
        <v>41913</v>
      </c>
      <c r="C20" s="2">
        <v>0.84126984126984128</v>
      </c>
      <c r="D20" s="8">
        <v>0.75</v>
      </c>
    </row>
    <row r="21" spans="2:4" x14ac:dyDescent="0.25">
      <c r="B21" s="7">
        <v>41944</v>
      </c>
      <c r="C21" s="2">
        <v>0.77142857142857146</v>
      </c>
      <c r="D21" s="8">
        <v>0.62328767123287676</v>
      </c>
    </row>
    <row r="22" spans="2:4" x14ac:dyDescent="0.25">
      <c r="B22" s="7">
        <v>41974</v>
      </c>
      <c r="C22" s="2">
        <v>0.6902356902356902</v>
      </c>
      <c r="D22" s="8">
        <v>0.60689655172413792</v>
      </c>
    </row>
    <row r="23" spans="2:4" x14ac:dyDescent="0.25">
      <c r="B23" s="7">
        <v>42005</v>
      </c>
      <c r="C23" s="2">
        <v>0.79530201342281881</v>
      </c>
      <c r="D23" s="8">
        <v>0.67924528301886788</v>
      </c>
    </row>
    <row r="24" spans="2:4" x14ac:dyDescent="0.25">
      <c r="B24" s="7">
        <v>42036</v>
      </c>
      <c r="C24" s="2">
        <v>0.76333333333333331</v>
      </c>
      <c r="D24" s="8">
        <v>0.79861111111111116</v>
      </c>
    </row>
    <row r="25" spans="2:4" x14ac:dyDescent="0.25">
      <c r="B25" s="7">
        <v>42064</v>
      </c>
      <c r="C25" s="2">
        <v>0.8099688473520249</v>
      </c>
      <c r="D25" s="8">
        <v>0.85443037974683544</v>
      </c>
    </row>
    <row r="26" spans="2:4" x14ac:dyDescent="0.25">
      <c r="B26" s="7">
        <v>42095</v>
      </c>
      <c r="C26" s="2">
        <v>0.78114478114478114</v>
      </c>
      <c r="D26" s="8">
        <v>0.81308411214953269</v>
      </c>
    </row>
    <row r="27" spans="2:4" x14ac:dyDescent="0.25">
      <c r="B27" s="7">
        <v>42125</v>
      </c>
      <c r="C27" s="2">
        <v>0.7857142857142857</v>
      </c>
      <c r="D27" s="8">
        <v>0.77862595419847325</v>
      </c>
    </row>
    <row r="28" spans="2:4" x14ac:dyDescent="0.25">
      <c r="B28" s="7">
        <v>42156</v>
      </c>
      <c r="C28" s="2">
        <v>0.78205128205128205</v>
      </c>
      <c r="D28" s="8">
        <v>0.77922077922077926</v>
      </c>
    </row>
    <row r="29" spans="2:4" x14ac:dyDescent="0.25">
      <c r="B29" s="7">
        <v>42186</v>
      </c>
      <c r="C29" s="2">
        <v>0.83174603174603179</v>
      </c>
      <c r="D29" s="8">
        <v>0.69780219780219777</v>
      </c>
    </row>
    <row r="30" spans="2:4" x14ac:dyDescent="0.25">
      <c r="B30" s="7">
        <v>42217</v>
      </c>
      <c r="C30" s="2">
        <v>0.85582822085889576</v>
      </c>
      <c r="D30" s="8">
        <v>0.80841121495327106</v>
      </c>
    </row>
    <row r="31" spans="2:4" x14ac:dyDescent="0.25">
      <c r="B31" s="7">
        <v>42248</v>
      </c>
      <c r="C31" s="2">
        <v>0.87421383647798745</v>
      </c>
      <c r="D31" s="8">
        <v>0.70149253731343286</v>
      </c>
    </row>
    <row r="32" spans="2:4" x14ac:dyDescent="0.25">
      <c r="B32" s="7">
        <v>42278</v>
      </c>
      <c r="C32" s="2">
        <v>0.75312500000000004</v>
      </c>
      <c r="D32" s="8">
        <v>0.7142857142857143</v>
      </c>
    </row>
    <row r="33" spans="2:4" x14ac:dyDescent="0.25">
      <c r="B33" s="7">
        <v>42309</v>
      </c>
      <c r="C33" s="2">
        <v>0.72839506172839508</v>
      </c>
      <c r="D33" s="8">
        <v>0.64390243902439026</v>
      </c>
    </row>
    <row r="34" spans="2:4" x14ac:dyDescent="0.25">
      <c r="B34" s="7">
        <v>42339</v>
      </c>
      <c r="C34" s="2">
        <v>0.72340425531914898</v>
      </c>
      <c r="D34" s="8">
        <v>0.63243243243243241</v>
      </c>
    </row>
    <row r="35" spans="2:4" x14ac:dyDescent="0.25">
      <c r="B35" s="7">
        <v>42370</v>
      </c>
      <c r="C35" s="2">
        <v>0.88157894736842102</v>
      </c>
      <c r="D35" s="8">
        <v>0.72432432432432436</v>
      </c>
    </row>
    <row r="36" spans="2:4" x14ac:dyDescent="0.25">
      <c r="B36" s="7">
        <v>42401</v>
      </c>
      <c r="C36" s="2">
        <v>0.90384615384615385</v>
      </c>
      <c r="D36" s="8">
        <v>0.8</v>
      </c>
    </row>
    <row r="37" spans="2:4" x14ac:dyDescent="0.25">
      <c r="B37" s="7">
        <v>42430</v>
      </c>
      <c r="C37" s="2">
        <v>0.79349999999999998</v>
      </c>
      <c r="D37" s="8">
        <v>0.80089999999999995</v>
      </c>
    </row>
    <row r="38" spans="2:4" x14ac:dyDescent="0.25">
      <c r="B38" s="7">
        <v>42461</v>
      </c>
      <c r="C38" s="2">
        <v>0.81310000000000004</v>
      </c>
      <c r="D38" s="8">
        <v>0.74339999999999995</v>
      </c>
    </row>
    <row r="39" spans="2:4" x14ac:dyDescent="0.25">
      <c r="B39" s="7">
        <v>42491</v>
      </c>
      <c r="C39" s="2">
        <v>0.8095</v>
      </c>
      <c r="D39" s="8">
        <v>0.7208</v>
      </c>
    </row>
    <row r="40" spans="2:4" x14ac:dyDescent="0.25">
      <c r="B40" s="7">
        <v>42522</v>
      </c>
      <c r="C40" s="2">
        <v>0.83230000000000004</v>
      </c>
      <c r="D40" s="8">
        <v>0.68840000000000001</v>
      </c>
    </row>
    <row r="41" spans="2:4" x14ac:dyDescent="0.25">
      <c r="B41" s="7">
        <v>42552</v>
      </c>
      <c r="C41" s="2">
        <v>0.7857142857142857</v>
      </c>
      <c r="D41" s="8">
        <v>0.75225225225225223</v>
      </c>
    </row>
    <row r="42" spans="2:4" x14ac:dyDescent="0.25">
      <c r="B42" s="7">
        <v>42583</v>
      </c>
      <c r="C42" s="2">
        <v>0.88253968253968251</v>
      </c>
      <c r="D42" s="8">
        <v>0.63720930232558137</v>
      </c>
    </row>
    <row r="43" spans="2:4" x14ac:dyDescent="0.25">
      <c r="B43" s="7">
        <v>42614</v>
      </c>
      <c r="C43" s="2">
        <v>0.74468085106382975</v>
      </c>
      <c r="D43" s="8">
        <v>0.65938864628820959</v>
      </c>
    </row>
    <row r="44" spans="2:4" x14ac:dyDescent="0.25">
      <c r="B44" s="7">
        <v>42644</v>
      </c>
      <c r="C44" s="2">
        <v>0.68493150684931503</v>
      </c>
      <c r="D44" s="8">
        <v>0.63133640552995396</v>
      </c>
    </row>
    <row r="45" spans="2:4" x14ac:dyDescent="0.25">
      <c r="B45" s="7">
        <v>42675</v>
      </c>
      <c r="C45" s="2">
        <v>0.66559485530546625</v>
      </c>
      <c r="D45" s="8">
        <v>0.64935064935064934</v>
      </c>
    </row>
    <row r="46" spans="2:4" x14ac:dyDescent="0.25">
      <c r="B46" s="7">
        <v>42705</v>
      </c>
      <c r="C46" s="2">
        <v>0.74247491638795982</v>
      </c>
      <c r="D46" s="8">
        <v>0.67579908675799083</v>
      </c>
    </row>
    <row r="47" spans="2:4" x14ac:dyDescent="0.25">
      <c r="B47" s="7">
        <v>42736</v>
      </c>
      <c r="C47" s="2">
        <v>0.8571428571428571</v>
      </c>
      <c r="D47" s="8">
        <v>0.63636363636363635</v>
      </c>
    </row>
    <row r="48" spans="2:4" x14ac:dyDescent="0.25">
      <c r="B48" s="7">
        <v>42767</v>
      </c>
      <c r="C48" s="2">
        <v>0.64794007490636707</v>
      </c>
      <c r="D48" s="8">
        <v>0.57510729613733902</v>
      </c>
    </row>
    <row r="49" spans="2:4" x14ac:dyDescent="0.25">
      <c r="B49" s="9">
        <v>42795</v>
      </c>
      <c r="C49" s="3">
        <v>0.65256797583081572</v>
      </c>
      <c r="D49" s="10">
        <v>0.50427350427350426</v>
      </c>
    </row>
    <row r="50" spans="2:4" x14ac:dyDescent="0.25">
      <c r="B50" s="9">
        <v>42826</v>
      </c>
      <c r="C50" s="3">
        <v>0.6875</v>
      </c>
      <c r="D50" s="10">
        <v>0.60515021459227469</v>
      </c>
    </row>
    <row r="51" spans="2:4" x14ac:dyDescent="0.25">
      <c r="B51" s="9">
        <v>42856</v>
      </c>
      <c r="C51" s="3">
        <v>0.72941176470588232</v>
      </c>
      <c r="D51" s="10">
        <v>0.60439560439560436</v>
      </c>
    </row>
    <row r="52" spans="2:4" x14ac:dyDescent="0.25">
      <c r="B52" s="9">
        <v>42887</v>
      </c>
      <c r="C52" s="3">
        <v>0.70431893687707636</v>
      </c>
      <c r="D52" s="10">
        <v>0.5662650602409639</v>
      </c>
    </row>
    <row r="53" spans="2:4" x14ac:dyDescent="0.25">
      <c r="B53" s="9">
        <v>42917</v>
      </c>
      <c r="C53" s="3">
        <v>0.66352201257861632</v>
      </c>
      <c r="D53" s="10">
        <v>0.63740458015267176</v>
      </c>
    </row>
    <row r="54" spans="2:4" x14ac:dyDescent="0.25">
      <c r="B54" s="9">
        <v>42948</v>
      </c>
      <c r="C54" s="3">
        <v>0.64417177914110424</v>
      </c>
      <c r="D54" s="10">
        <v>0.60256410256410253</v>
      </c>
    </row>
    <row r="55" spans="2:4" x14ac:dyDescent="0.25">
      <c r="B55" s="9">
        <v>42979</v>
      </c>
      <c r="C55" s="3">
        <v>0.70779220779220775</v>
      </c>
      <c r="D55" s="10">
        <v>0.58606557377049184</v>
      </c>
    </row>
    <row r="56" spans="2:4" x14ac:dyDescent="0.25">
      <c r="B56" s="9">
        <v>43009</v>
      </c>
      <c r="C56" s="3">
        <v>0.74294670846394983</v>
      </c>
      <c r="D56" s="10">
        <v>0.53246753246753242</v>
      </c>
    </row>
    <row r="57" spans="2:4" x14ac:dyDescent="0.25">
      <c r="B57" s="9">
        <v>43040</v>
      </c>
      <c r="C57" s="3">
        <v>0.64</v>
      </c>
      <c r="D57" s="10">
        <v>0.46696035242290751</v>
      </c>
    </row>
    <row r="58" spans="2:4" x14ac:dyDescent="0.25">
      <c r="B58" s="9">
        <v>43070</v>
      </c>
      <c r="C58" s="3">
        <v>0.59363957597173145</v>
      </c>
      <c r="D58" s="10">
        <v>0.60317460317460314</v>
      </c>
    </row>
    <row r="59" spans="2:4" x14ac:dyDescent="0.25">
      <c r="B59" s="9">
        <v>43101</v>
      </c>
      <c r="C59" s="3">
        <v>0.70357142857142863</v>
      </c>
      <c r="D59" s="10">
        <v>0.58192090395480223</v>
      </c>
    </row>
    <row r="60" spans="2:4" x14ac:dyDescent="0.25">
      <c r="B60" s="9">
        <v>43132</v>
      </c>
      <c r="C60" s="3">
        <v>0.67326732673267331</v>
      </c>
      <c r="D60" s="10">
        <v>0.58421052631578951</v>
      </c>
    </row>
    <row r="61" spans="2:4" x14ac:dyDescent="0.25">
      <c r="B61" s="9">
        <v>43160</v>
      </c>
      <c r="C61" s="3">
        <v>0.68253968253968256</v>
      </c>
      <c r="D61" s="10">
        <v>0.5625</v>
      </c>
    </row>
    <row r="62" spans="2:4" x14ac:dyDescent="0.25">
      <c r="B62" s="9">
        <v>43191</v>
      </c>
      <c r="C62" s="3">
        <v>0.70408163265306123</v>
      </c>
      <c r="D62" s="10">
        <v>0.59259259259259256</v>
      </c>
    </row>
    <row r="63" spans="2:4" x14ac:dyDescent="0.25">
      <c r="B63" s="9">
        <v>43221</v>
      </c>
      <c r="C63" s="3">
        <v>0.69781931464174451</v>
      </c>
      <c r="D63" s="10">
        <v>0.59907834101382484</v>
      </c>
    </row>
    <row r="64" spans="2:4" x14ac:dyDescent="0.25">
      <c r="B64" s="9">
        <v>43252</v>
      </c>
      <c r="C64" s="3">
        <v>0.70748299319727892</v>
      </c>
      <c r="D64" s="10">
        <v>0.58685446009389675</v>
      </c>
    </row>
    <row r="65" spans="2:4" x14ac:dyDescent="0.25">
      <c r="B65" s="9">
        <v>43282</v>
      </c>
      <c r="C65" s="3">
        <v>0.66556291390728473</v>
      </c>
      <c r="D65" s="10">
        <v>0.68464730290456433</v>
      </c>
    </row>
    <row r="66" spans="2:4" x14ac:dyDescent="0.25">
      <c r="B66" s="9">
        <v>43313</v>
      </c>
      <c r="C66" s="3">
        <v>0.6028880866425993</v>
      </c>
      <c r="D66" s="10">
        <v>0.75862068965517238</v>
      </c>
    </row>
    <row r="67" spans="2:4" x14ac:dyDescent="0.25">
      <c r="B67" s="9">
        <v>43344</v>
      </c>
      <c r="C67" s="3">
        <v>0.56989247311827962</v>
      </c>
      <c r="D67" s="10">
        <v>0.67757009345794394</v>
      </c>
    </row>
    <row r="68" spans="2:4" x14ac:dyDescent="0.25">
      <c r="B68" s="9">
        <v>43374</v>
      </c>
      <c r="C68" s="3">
        <v>0.735973597359736</v>
      </c>
      <c r="D68" s="10">
        <v>0.69911504424778759</v>
      </c>
    </row>
    <row r="69" spans="2:4" x14ac:dyDescent="0.25">
      <c r="B69" s="9">
        <v>43405</v>
      </c>
      <c r="C69" s="3">
        <v>0.60810810810810811</v>
      </c>
      <c r="D69" s="10">
        <v>0.63876651982378851</v>
      </c>
    </row>
    <row r="70" spans="2:4" x14ac:dyDescent="0.25">
      <c r="B70" s="9">
        <v>43435</v>
      </c>
      <c r="C70" s="3">
        <v>0.67142857142857137</v>
      </c>
      <c r="D70" s="10">
        <v>0.51851851851851849</v>
      </c>
    </row>
    <row r="71" spans="2:4" x14ac:dyDescent="0.25">
      <c r="B71" s="9">
        <v>43466</v>
      </c>
      <c r="C71" s="3">
        <v>0.63701067615658358</v>
      </c>
      <c r="D71" s="10">
        <v>0.69109947643979053</v>
      </c>
    </row>
    <row r="72" spans="2:4" x14ac:dyDescent="0.25">
      <c r="B72" s="9">
        <v>43497</v>
      </c>
      <c r="C72" s="3">
        <v>0.69915254237288138</v>
      </c>
      <c r="D72" s="10">
        <v>0.73015873015873012</v>
      </c>
    </row>
    <row r="73" spans="2:4" x14ac:dyDescent="0.25">
      <c r="B73" s="9">
        <v>43525</v>
      </c>
      <c r="C73" s="3">
        <v>0.61172161172161177</v>
      </c>
      <c r="D73" s="10">
        <v>0.65641025641025641</v>
      </c>
    </row>
    <row r="74" spans="2:4" x14ac:dyDescent="0.25">
      <c r="B74" s="9">
        <v>43556</v>
      </c>
      <c r="C74" s="3">
        <v>0.75272727272727269</v>
      </c>
      <c r="D74" s="10">
        <v>0.73863636363636365</v>
      </c>
    </row>
    <row r="75" spans="2:4" x14ac:dyDescent="0.25">
      <c r="B75" s="9">
        <v>43586</v>
      </c>
      <c r="C75" s="116">
        <v>0.67880794701986757</v>
      </c>
      <c r="D75" s="10">
        <v>0.73972602739726023</v>
      </c>
    </row>
    <row r="76" spans="2:4" x14ac:dyDescent="0.25">
      <c r="B76" s="9">
        <v>43617</v>
      </c>
      <c r="C76" s="116">
        <v>0.71684587813620071</v>
      </c>
      <c r="D76" s="10">
        <v>0.74619289340101524</v>
      </c>
    </row>
    <row r="77" spans="2:4" x14ac:dyDescent="0.25">
      <c r="B77" s="9">
        <v>43647</v>
      </c>
      <c r="C77" s="116">
        <v>0.71473354231974917</v>
      </c>
      <c r="D77" s="10">
        <v>0.71022727272727271</v>
      </c>
    </row>
    <row r="78" spans="2:4" x14ac:dyDescent="0.25">
      <c r="B78" s="9">
        <v>43678</v>
      </c>
      <c r="C78" s="116">
        <v>0.67080745341614911</v>
      </c>
      <c r="D78" s="10">
        <v>0.64550264550264547</v>
      </c>
    </row>
    <row r="79" spans="2:4" x14ac:dyDescent="0.25">
      <c r="B79" s="9">
        <v>43709</v>
      </c>
      <c r="C79" s="116">
        <v>0.60377358490566035</v>
      </c>
      <c r="D79" s="10">
        <v>0.66477272727272729</v>
      </c>
    </row>
    <row r="80" spans="2:4" x14ac:dyDescent="0.25">
      <c r="B80" s="9">
        <v>43739</v>
      </c>
      <c r="C80" s="116">
        <v>0.61949685534591192</v>
      </c>
      <c r="D80" s="10">
        <v>0.63636363636363635</v>
      </c>
    </row>
    <row r="81" spans="2:4" x14ac:dyDescent="0.25">
      <c r="B81" s="9">
        <v>43770</v>
      </c>
      <c r="C81" s="116">
        <v>0.63</v>
      </c>
      <c r="D81" s="10">
        <v>0.55696202531645567</v>
      </c>
    </row>
    <row r="82" spans="2:4" x14ac:dyDescent="0.25">
      <c r="B82" s="9">
        <v>43800</v>
      </c>
      <c r="C82" s="116">
        <v>0.66107382550335569</v>
      </c>
      <c r="D82" s="10">
        <v>0.65408805031446537</v>
      </c>
    </row>
    <row r="83" spans="2:4" x14ac:dyDescent="0.25">
      <c r="B83" s="9">
        <v>43831</v>
      </c>
      <c r="C83" s="116">
        <v>0.61971830985915488</v>
      </c>
      <c r="D83" s="10">
        <v>0.72661870503597126</v>
      </c>
    </row>
    <row r="84" spans="2:4" x14ac:dyDescent="0.25">
      <c r="B84" s="9">
        <v>43862</v>
      </c>
      <c r="C84" s="116">
        <v>0.5795053003533569</v>
      </c>
      <c r="D84" s="10">
        <v>0.53676470588235292</v>
      </c>
    </row>
    <row r="85" spans="2:4" x14ac:dyDescent="0.25">
      <c r="B85" s="9">
        <v>43891</v>
      </c>
      <c r="C85" s="116">
        <v>0.55263157894736847</v>
      </c>
      <c r="D85" s="10">
        <v>0.55747126436781613</v>
      </c>
    </row>
    <row r="86" spans="2:4" x14ac:dyDescent="0.25">
      <c r="B86" s="9">
        <v>43922</v>
      </c>
      <c r="C86" s="3">
        <v>0.78125</v>
      </c>
      <c r="D86" s="10">
        <v>0.76216216216216215</v>
      </c>
    </row>
    <row r="87" spans="2:4" x14ac:dyDescent="0.25">
      <c r="B87" s="9">
        <v>43952</v>
      </c>
      <c r="C87" s="3">
        <v>0.79344262295081969</v>
      </c>
      <c r="D87" s="10">
        <v>0.82857142857142863</v>
      </c>
    </row>
    <row r="88" spans="2:4" x14ac:dyDescent="0.25">
      <c r="B88" s="9">
        <v>43983</v>
      </c>
      <c r="C88" s="3">
        <v>0.70989761092150172</v>
      </c>
      <c r="D88" s="10">
        <v>0.7432432432432432</v>
      </c>
    </row>
    <row r="89" spans="2:4" x14ac:dyDescent="0.25">
      <c r="B89" s="9">
        <v>44013</v>
      </c>
      <c r="C89" s="3">
        <v>0.77533039647577096</v>
      </c>
      <c r="D89" s="10">
        <v>0.79329608938547491</v>
      </c>
    </row>
    <row r="90" spans="2:4" x14ac:dyDescent="0.25">
      <c r="B90" s="9">
        <v>44044</v>
      </c>
      <c r="C90" s="3">
        <v>0.604982206405694</v>
      </c>
      <c r="D90" s="10">
        <v>0.79899497487437188</v>
      </c>
    </row>
    <row r="91" spans="2:4" x14ac:dyDescent="0.25">
      <c r="B91" s="9">
        <v>44075</v>
      </c>
      <c r="C91" s="3">
        <v>0.63076923076923075</v>
      </c>
      <c r="D91" s="10">
        <v>0.7584269662921348</v>
      </c>
    </row>
    <row r="92" spans="2:4" x14ac:dyDescent="0.25">
      <c r="B92" s="9">
        <v>44105</v>
      </c>
      <c r="C92" s="3">
        <v>0.57284768211920534</v>
      </c>
      <c r="D92" s="10">
        <v>0.80526315789473679</v>
      </c>
    </row>
    <row r="93" spans="2:4" x14ac:dyDescent="0.25">
      <c r="B93" s="9">
        <v>44136</v>
      </c>
      <c r="C93" s="3">
        <v>0.44666666666666666</v>
      </c>
      <c r="D93" s="10">
        <v>0.69518716577540107</v>
      </c>
    </row>
    <row r="94" spans="2:4" x14ac:dyDescent="0.25">
      <c r="B94" s="9">
        <v>44166</v>
      </c>
      <c r="C94" s="3">
        <v>0.55185185185185182</v>
      </c>
      <c r="D94" s="10">
        <v>0.61271676300578037</v>
      </c>
    </row>
    <row r="95" spans="2:4" x14ac:dyDescent="0.25">
      <c r="B95" s="9">
        <v>44197</v>
      </c>
      <c r="C95" s="3">
        <v>0.5957446808510638</v>
      </c>
      <c r="D95" s="10">
        <v>0.63291139240506333</v>
      </c>
    </row>
    <row r="96" spans="2:4" x14ac:dyDescent="0.25">
      <c r="B96" s="9">
        <v>44228</v>
      </c>
      <c r="C96" s="3">
        <v>0.59375</v>
      </c>
      <c r="D96" s="10">
        <v>0.46762589928057552</v>
      </c>
    </row>
    <row r="97" spans="2:4" x14ac:dyDescent="0.25">
      <c r="B97" s="9">
        <v>44256</v>
      </c>
      <c r="C97" s="3">
        <v>0.52564102564102566</v>
      </c>
      <c r="D97" s="10">
        <v>0.44186046511627908</v>
      </c>
    </row>
    <row r="98" spans="2:4" x14ac:dyDescent="0.25">
      <c r="B98" s="9">
        <v>44287</v>
      </c>
      <c r="C98" s="3">
        <v>0.55595667870036103</v>
      </c>
      <c r="D98" s="10">
        <v>0.56830601092896205</v>
      </c>
    </row>
    <row r="99" spans="2:4" x14ac:dyDescent="0.25">
      <c r="B99" s="9">
        <v>44317</v>
      </c>
      <c r="C99" s="3">
        <v>0.44039735099337746</v>
      </c>
      <c r="D99" s="10">
        <v>0.61928934010152281</v>
      </c>
    </row>
    <row r="100" spans="2:4" x14ac:dyDescent="0.25">
      <c r="B100" s="9">
        <v>44348</v>
      </c>
      <c r="C100" s="3">
        <v>0.55000000000000004</v>
      </c>
      <c r="D100" s="10">
        <v>0.64673913043478259</v>
      </c>
    </row>
    <row r="101" spans="2:4" x14ac:dyDescent="0.25">
      <c r="B101" s="13">
        <v>44378</v>
      </c>
      <c r="C101" s="117">
        <v>0.47699999999999998</v>
      </c>
      <c r="D101" s="12">
        <v>0.60960000000000003</v>
      </c>
    </row>
    <row r="102" spans="2:4" x14ac:dyDescent="0.25">
      <c r="B102" s="13">
        <v>44409</v>
      </c>
      <c r="C102" s="118">
        <v>0.6</v>
      </c>
      <c r="D102" s="12">
        <v>0.72360000000000002</v>
      </c>
    </row>
    <row r="103" spans="2:4" x14ac:dyDescent="0.25">
      <c r="B103" s="13">
        <v>44440</v>
      </c>
      <c r="C103" s="117">
        <v>0.58199999999999996</v>
      </c>
      <c r="D103" s="12">
        <v>0.83909999999999996</v>
      </c>
    </row>
    <row r="104" spans="2:4" x14ac:dyDescent="0.25">
      <c r="B104" s="13">
        <v>44470</v>
      </c>
      <c r="C104" s="117">
        <v>0.57750000000000001</v>
      </c>
      <c r="D104" s="12">
        <v>0.65820000000000001</v>
      </c>
    </row>
    <row r="105" spans="2:4" x14ac:dyDescent="0.25">
      <c r="B105" s="13">
        <v>44501</v>
      </c>
      <c r="C105" s="117">
        <v>0.49819999999999998</v>
      </c>
      <c r="D105" s="12">
        <v>0.63639999999999997</v>
      </c>
    </row>
    <row r="106" spans="2:4" x14ac:dyDescent="0.25">
      <c r="B106" s="13">
        <v>44531</v>
      </c>
      <c r="C106" s="117">
        <v>0.57530000000000003</v>
      </c>
      <c r="D106" s="12">
        <v>0.51249999999999996</v>
      </c>
    </row>
    <row r="107" spans="2:4" x14ac:dyDescent="0.25">
      <c r="B107" s="13">
        <v>44562</v>
      </c>
      <c r="C107" s="117">
        <v>0.56520000000000004</v>
      </c>
      <c r="D107" s="12">
        <v>0.60980000000000001</v>
      </c>
    </row>
    <row r="108" spans="2:4" x14ac:dyDescent="0.25">
      <c r="B108" s="13">
        <v>44593</v>
      </c>
      <c r="C108" s="117">
        <v>0.60960000000000003</v>
      </c>
      <c r="D108" s="12">
        <v>0.6018</v>
      </c>
    </row>
    <row r="109" spans="2:4" x14ac:dyDescent="0.25">
      <c r="B109" s="13">
        <v>44621</v>
      </c>
      <c r="C109" s="117">
        <v>0.59940000000000004</v>
      </c>
      <c r="D109" s="12">
        <v>0.30359999999999998</v>
      </c>
    </row>
    <row r="110" spans="2:4" x14ac:dyDescent="0.25">
      <c r="B110" s="13">
        <v>44652</v>
      </c>
      <c r="C110" s="117">
        <v>0.57989999999999997</v>
      </c>
      <c r="D110" s="12">
        <v>0.3805</v>
      </c>
    </row>
    <row r="111" spans="2:4" x14ac:dyDescent="0.25">
      <c r="B111" s="13">
        <v>44682</v>
      </c>
      <c r="C111" s="117">
        <v>0.48499999999999999</v>
      </c>
      <c r="D111" s="12">
        <v>0.31709999999999999</v>
      </c>
    </row>
    <row r="112" spans="2:4" x14ac:dyDescent="0.25">
      <c r="B112" s="13">
        <v>44713</v>
      </c>
      <c r="C112" s="118">
        <v>0.55000000000000004</v>
      </c>
      <c r="D112" s="12">
        <v>0.41120000000000001</v>
      </c>
    </row>
    <row r="113" spans="2:4" x14ac:dyDescent="0.25">
      <c r="B113" s="13">
        <v>44743</v>
      </c>
      <c r="C113" s="117">
        <v>0.52978056426332287</v>
      </c>
      <c r="D113" s="41">
        <v>0.37333333333333335</v>
      </c>
    </row>
    <row r="114" spans="2:4" x14ac:dyDescent="0.25">
      <c r="B114" s="13">
        <v>44774</v>
      </c>
      <c r="C114" s="117">
        <v>0.54907975460122704</v>
      </c>
      <c r="D114" s="41">
        <v>0.4148148148148148</v>
      </c>
    </row>
    <row r="115" spans="2:4" x14ac:dyDescent="0.25">
      <c r="B115" s="13">
        <v>44805</v>
      </c>
      <c r="C115" s="117">
        <v>0.59090909090909094</v>
      </c>
      <c r="D115" s="41">
        <v>0.48739495798319327</v>
      </c>
    </row>
    <row r="116" spans="2:4" x14ac:dyDescent="0.25">
      <c r="B116" s="13">
        <v>44835</v>
      </c>
      <c r="C116" s="117">
        <v>0.60077519379844957</v>
      </c>
      <c r="D116" s="41">
        <v>0.56756756756756754</v>
      </c>
    </row>
    <row r="117" spans="2:4" x14ac:dyDescent="0.25">
      <c r="B117" s="13">
        <v>44866</v>
      </c>
      <c r="C117" s="117">
        <v>0.50264550264550267</v>
      </c>
      <c r="D117" s="41">
        <v>0.55238095238095242</v>
      </c>
    </row>
    <row r="118" spans="2:4" x14ac:dyDescent="0.25">
      <c r="B118" s="13">
        <v>44896</v>
      </c>
      <c r="C118" s="117">
        <v>0.40562248995983935</v>
      </c>
      <c r="D118" s="41">
        <v>0.47368421052631576</v>
      </c>
    </row>
    <row r="119" spans="2:4" x14ac:dyDescent="0.25">
      <c r="B119" s="13">
        <v>44927</v>
      </c>
      <c r="C119" s="117">
        <v>0.51239669421487599</v>
      </c>
      <c r="D119" s="41">
        <v>0.49557522123893805</v>
      </c>
    </row>
    <row r="120" spans="2:4" x14ac:dyDescent="0.25">
      <c r="B120" s="13">
        <v>44958</v>
      </c>
      <c r="C120" s="117">
        <v>0.50588235294117645</v>
      </c>
      <c r="D120" s="41">
        <v>0.47058823529411764</v>
      </c>
    </row>
    <row r="121" spans="2:4" x14ac:dyDescent="0.25">
      <c r="B121" s="13">
        <v>44986</v>
      </c>
      <c r="C121" s="117">
        <v>0.52160493827160492</v>
      </c>
      <c r="D121" s="41">
        <v>0.578125</v>
      </c>
    </row>
    <row r="122" spans="2:4" x14ac:dyDescent="0.25">
      <c r="B122" s="13">
        <v>45017</v>
      </c>
      <c r="C122" s="117">
        <v>0.55956678700361007</v>
      </c>
      <c r="D122" s="41">
        <v>0.57377049180327866</v>
      </c>
    </row>
    <row r="123" spans="2:4" x14ac:dyDescent="0.25">
      <c r="B123" s="13">
        <v>45047</v>
      </c>
      <c r="C123" s="117">
        <v>0.53503184713375795</v>
      </c>
      <c r="D123" s="41">
        <v>0.54716981132075471</v>
      </c>
    </row>
    <row r="124" spans="2:4" x14ac:dyDescent="0.25">
      <c r="B124" s="13">
        <v>45078</v>
      </c>
      <c r="C124" s="117">
        <v>0.52014652014652019</v>
      </c>
      <c r="D124" s="41">
        <v>0.50735294117647056</v>
      </c>
    </row>
    <row r="125" spans="2:4" x14ac:dyDescent="0.25">
      <c r="B125" s="13">
        <v>45108</v>
      </c>
      <c r="C125" s="117">
        <v>0.56491228070175437</v>
      </c>
      <c r="D125" s="41">
        <v>0.47552447552447552</v>
      </c>
    </row>
    <row r="126" spans="2:4" x14ac:dyDescent="0.25">
      <c r="B126" s="13">
        <v>45139</v>
      </c>
      <c r="C126" s="117">
        <v>0.61512027491408938</v>
      </c>
      <c r="D126" s="41">
        <v>0.44137931034482758</v>
      </c>
    </row>
    <row r="127" spans="2:4" x14ac:dyDescent="0.25">
      <c r="B127" s="13">
        <v>45170</v>
      </c>
      <c r="C127" s="117">
        <v>0.59926470588235292</v>
      </c>
      <c r="D127" s="41">
        <v>0.56818181818181823</v>
      </c>
    </row>
    <row r="128" spans="2:4" x14ac:dyDescent="0.25">
      <c r="B128" s="13">
        <v>45200</v>
      </c>
      <c r="C128" s="117">
        <v>0.63605442176870752</v>
      </c>
      <c r="D128" s="41">
        <v>0.43410852713178294</v>
      </c>
    </row>
    <row r="129" spans="2:4" x14ac:dyDescent="0.25">
      <c r="B129" s="13">
        <v>45231</v>
      </c>
      <c r="C129" s="117">
        <v>0.62541806020066892</v>
      </c>
      <c r="D129" s="41">
        <v>0.55921052631578949</v>
      </c>
    </row>
    <row r="130" spans="2:4" x14ac:dyDescent="0.25">
      <c r="B130" s="13">
        <v>45261</v>
      </c>
      <c r="C130" s="117">
        <v>0.5725190839694656</v>
      </c>
      <c r="D130" s="41">
        <v>0.47933884297520662</v>
      </c>
    </row>
    <row r="131" spans="2:4" x14ac:dyDescent="0.25">
      <c r="B131" s="13">
        <v>45292</v>
      </c>
      <c r="C131" s="117">
        <v>0.60629921259842523</v>
      </c>
      <c r="D131" s="41">
        <v>0.39823008849557523</v>
      </c>
    </row>
    <row r="132" spans="2:4" x14ac:dyDescent="0.25">
      <c r="B132" s="13">
        <v>45323</v>
      </c>
      <c r="C132" s="117">
        <v>0.59352517985611508</v>
      </c>
      <c r="D132" s="41">
        <v>0.5</v>
      </c>
    </row>
    <row r="133" spans="2:4" x14ac:dyDescent="0.25">
      <c r="B133" s="13">
        <v>45352</v>
      </c>
      <c r="C133" s="117">
        <v>0.61176470588235299</v>
      </c>
      <c r="D133" s="41">
        <v>0.55200000000000005</v>
      </c>
    </row>
    <row r="134" spans="2:4" x14ac:dyDescent="0.25">
      <c r="B134" s="13">
        <v>45383</v>
      </c>
      <c r="C134" s="117">
        <v>0.5415282392026578</v>
      </c>
      <c r="D134" s="41">
        <v>0.51145038167938928</v>
      </c>
    </row>
    <row r="135" spans="2:4" x14ac:dyDescent="0.25">
      <c r="B135" s="13">
        <v>45413</v>
      </c>
      <c r="C135" s="117">
        <v>0.60126582278481011</v>
      </c>
      <c r="D135" s="41">
        <v>0.53333333333333333</v>
      </c>
    </row>
    <row r="136" spans="2:4" x14ac:dyDescent="0.25">
      <c r="B136" s="13">
        <v>45444</v>
      </c>
      <c r="C136" s="117">
        <v>0.61481481481481481</v>
      </c>
      <c r="D136" s="41">
        <v>0.53731343283582089</v>
      </c>
    </row>
    <row r="137" spans="2:4" x14ac:dyDescent="0.25">
      <c r="B137" s="13">
        <v>45474</v>
      </c>
      <c r="C137" s="119">
        <v>0.57430000000000003</v>
      </c>
      <c r="D137" s="12">
        <v>0.55169999999999997</v>
      </c>
    </row>
    <row r="138" spans="2:4" x14ac:dyDescent="0.25">
      <c r="B138" s="13">
        <v>45505</v>
      </c>
      <c r="C138" s="119">
        <v>0.58740000000000003</v>
      </c>
      <c r="D138" s="12">
        <v>0.62860000000000005</v>
      </c>
    </row>
    <row r="139" spans="2:4" x14ac:dyDescent="0.25">
      <c r="B139" s="13">
        <v>45536</v>
      </c>
      <c r="C139" s="119">
        <v>0.61939999999999995</v>
      </c>
      <c r="D139" s="12">
        <v>0.54690000000000005</v>
      </c>
    </row>
    <row r="140" spans="2:4" x14ac:dyDescent="0.25">
      <c r="B140" s="13">
        <v>45566</v>
      </c>
      <c r="C140" s="119">
        <v>0.59450000000000003</v>
      </c>
      <c r="D140" s="12">
        <v>0.55559999999999998</v>
      </c>
    </row>
    <row r="141" spans="2:4" x14ac:dyDescent="0.25">
      <c r="B141" s="13">
        <v>45597</v>
      </c>
      <c r="C141" s="119">
        <v>0.60360000000000003</v>
      </c>
      <c r="D141" s="12">
        <v>0.4919</v>
      </c>
    </row>
    <row r="142" spans="2:4" x14ac:dyDescent="0.25">
      <c r="B142" s="13">
        <v>45627</v>
      </c>
      <c r="C142" s="119">
        <v>0.61890000000000001</v>
      </c>
      <c r="D142" s="12">
        <v>0.60160000000000002</v>
      </c>
    </row>
    <row r="143" spans="2:4" x14ac:dyDescent="0.25">
      <c r="B143" s="13">
        <v>45658</v>
      </c>
      <c r="C143" s="119">
        <v>0.63019999999999998</v>
      </c>
      <c r="D143" s="12">
        <v>0.61609999999999998</v>
      </c>
    </row>
    <row r="144" spans="2:4" x14ac:dyDescent="0.25">
      <c r="B144" s="13">
        <v>45689</v>
      </c>
      <c r="C144" s="119">
        <v>0.44900000000000001</v>
      </c>
      <c r="D144" s="12">
        <v>0.52070000000000005</v>
      </c>
    </row>
    <row r="145" spans="2:4" x14ac:dyDescent="0.25">
      <c r="B145" s="13">
        <v>45717</v>
      </c>
      <c r="C145" s="119">
        <v>0.34439999999999998</v>
      </c>
      <c r="D145" s="12">
        <v>0.43619999999999998</v>
      </c>
    </row>
    <row r="146" spans="2:4" x14ac:dyDescent="0.25">
      <c r="B146" s="13">
        <v>45748</v>
      </c>
      <c r="C146" s="119">
        <v>0.55330000000000001</v>
      </c>
      <c r="D146" s="12">
        <v>0.63300000000000001</v>
      </c>
    </row>
    <row r="147" spans="2:4" x14ac:dyDescent="0.25">
      <c r="B147" s="13">
        <v>45778</v>
      </c>
      <c r="C147" s="119">
        <v>0.52939999999999998</v>
      </c>
      <c r="D147" s="12">
        <v>0.68479999999999996</v>
      </c>
    </row>
    <row r="148" spans="2:4" x14ac:dyDescent="0.25">
      <c r="B148" s="14">
        <v>45809</v>
      </c>
      <c r="C148" s="120">
        <v>0.46150000000000002</v>
      </c>
      <c r="D148" s="121">
        <v>0.54330000000000001</v>
      </c>
    </row>
  </sheetData>
  <mergeCells count="1">
    <mergeCell ref="B3:D3"/>
  </mergeCells>
  <pageMargins left="0.7" right="0.7" top="0.75" bottom="0.75" header="0.3" footer="0.3"/>
  <headerFooter>
    <oddHeader>&amp;C&amp;"Aptos"&amp;14&amp;KFF0000 OFFICIAL&amp;1#_x000D_</oddHeader>
    <oddFooter>&amp;C_x000D_&amp;1#&amp;"Aptos"&amp;14&amp;KFF0000 OFFICIAL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F5464-EB49-402C-B123-9FCE55F663B0}">
  <sheetPr>
    <tabColor rgb="FF92D050"/>
  </sheetPr>
  <dimension ref="B2:AG15"/>
  <sheetViews>
    <sheetView workbookViewId="0">
      <selection activeCell="L22" sqref="L22"/>
    </sheetView>
  </sheetViews>
  <sheetFormatPr defaultColWidth="8.7109375" defaultRowHeight="15" x14ac:dyDescent="0.25"/>
  <cols>
    <col min="2" max="2" width="20" bestFit="1" customWidth="1"/>
    <col min="9" max="9" width="9.28515625" customWidth="1"/>
  </cols>
  <sheetData>
    <row r="2" spans="2:33" ht="35.1" customHeight="1" x14ac:dyDescent="0.25">
      <c r="B2" s="142" t="s">
        <v>151</v>
      </c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  <c r="R2" s="143"/>
      <c r="S2" s="143"/>
      <c r="T2" s="143"/>
      <c r="U2" s="143"/>
      <c r="V2" s="144"/>
    </row>
    <row r="3" spans="2:33" x14ac:dyDescent="0.25">
      <c r="B3" s="18"/>
      <c r="C3" s="148">
        <v>2006</v>
      </c>
      <c r="D3" s="148">
        <v>2007</v>
      </c>
      <c r="E3" s="148">
        <v>2008</v>
      </c>
      <c r="F3" s="148">
        <v>2009</v>
      </c>
      <c r="G3" s="148">
        <v>2010</v>
      </c>
      <c r="H3" s="148">
        <v>2011</v>
      </c>
      <c r="I3" s="148">
        <v>2012</v>
      </c>
      <c r="J3" s="148">
        <v>2013</v>
      </c>
      <c r="K3" s="148">
        <v>2014</v>
      </c>
      <c r="L3" s="148">
        <v>2015</v>
      </c>
      <c r="M3" s="148">
        <v>2016</v>
      </c>
      <c r="N3" s="148">
        <v>2017</v>
      </c>
      <c r="O3" s="148">
        <v>2018</v>
      </c>
      <c r="P3" s="148">
        <v>2019</v>
      </c>
      <c r="Q3" s="148">
        <v>2020</v>
      </c>
      <c r="R3" s="148">
        <v>2021</v>
      </c>
      <c r="S3" s="148">
        <v>2022</v>
      </c>
      <c r="T3" s="148">
        <v>2023</v>
      </c>
      <c r="U3" s="148">
        <v>2024</v>
      </c>
      <c r="V3" s="20">
        <v>2025</v>
      </c>
      <c r="AA3" s="29"/>
      <c r="AB3" s="29"/>
      <c r="AC3" s="29"/>
      <c r="AD3" s="29"/>
      <c r="AE3" s="29"/>
      <c r="AF3" s="32"/>
      <c r="AG3" s="29"/>
    </row>
    <row r="4" spans="2:33" x14ac:dyDescent="0.25">
      <c r="B4" s="21" t="s">
        <v>6</v>
      </c>
      <c r="C4" s="149">
        <v>20.908333333333335</v>
      </c>
      <c r="D4" s="149">
        <v>18.766666666666666</v>
      </c>
      <c r="E4" s="149">
        <v>18.766666666666666</v>
      </c>
      <c r="F4" s="149">
        <v>18.566666666666666</v>
      </c>
      <c r="G4" s="149">
        <v>18.908333333333335</v>
      </c>
      <c r="H4" s="146" t="s">
        <v>68</v>
      </c>
      <c r="I4" s="146" t="s">
        <v>68</v>
      </c>
      <c r="J4" s="146" t="s">
        <v>68</v>
      </c>
      <c r="K4" s="146">
        <v>17.64</v>
      </c>
      <c r="L4" s="146">
        <v>17.440000000000001</v>
      </c>
      <c r="M4" s="149">
        <v>17.760000000000002</v>
      </c>
      <c r="N4" s="149">
        <v>17.59</v>
      </c>
      <c r="O4" s="149">
        <v>17.809999999999999</v>
      </c>
      <c r="P4" s="150">
        <v>18.09</v>
      </c>
      <c r="Q4" s="149">
        <v>18</v>
      </c>
      <c r="R4" s="150">
        <v>17.8</v>
      </c>
      <c r="S4" s="149">
        <v>17.838235294117645</v>
      </c>
      <c r="T4" s="149">
        <v>17.98</v>
      </c>
      <c r="U4" s="149">
        <v>18.16</v>
      </c>
      <c r="V4" s="30">
        <v>17.855555555555554</v>
      </c>
      <c r="AA4" s="29"/>
      <c r="AB4" s="29"/>
      <c r="AC4" s="29"/>
      <c r="AD4" s="29"/>
      <c r="AE4" s="29"/>
      <c r="AF4" s="32"/>
      <c r="AG4" s="29"/>
    </row>
    <row r="5" spans="2:33" x14ac:dyDescent="0.25">
      <c r="B5" s="21" t="s">
        <v>70</v>
      </c>
      <c r="C5" s="149">
        <v>14.966666666666667</v>
      </c>
      <c r="D5" s="149">
        <v>16.661166666666666</v>
      </c>
      <c r="E5" s="149">
        <v>15.308333333333332</v>
      </c>
      <c r="F5" s="149">
        <v>14.683333333333334</v>
      </c>
      <c r="G5" s="149">
        <v>14.633333333333333</v>
      </c>
      <c r="H5" s="146" t="s">
        <v>68</v>
      </c>
      <c r="I5" s="146" t="s">
        <v>68</v>
      </c>
      <c r="J5" s="146" t="s">
        <v>68</v>
      </c>
      <c r="K5" s="146">
        <v>13.96</v>
      </c>
      <c r="L5" s="146">
        <v>13.83</v>
      </c>
      <c r="M5" s="149">
        <v>13.94</v>
      </c>
      <c r="N5" s="149">
        <v>14.18</v>
      </c>
      <c r="O5" s="149">
        <v>14.5</v>
      </c>
      <c r="P5" s="150">
        <v>14.41</v>
      </c>
      <c r="Q5" s="149">
        <v>15</v>
      </c>
      <c r="R5" s="150">
        <v>15.13</v>
      </c>
      <c r="S5" s="149">
        <v>14.684408602150539</v>
      </c>
      <c r="T5" s="149">
        <v>14.95</v>
      </c>
      <c r="U5" s="149">
        <v>15.14</v>
      </c>
      <c r="V5" s="30">
        <v>14.52979797979798</v>
      </c>
      <c r="AA5" s="29"/>
      <c r="AB5" s="29"/>
      <c r="AC5" s="29"/>
      <c r="AD5" s="29"/>
      <c r="AE5" s="29"/>
      <c r="AF5" s="32"/>
      <c r="AG5" s="29"/>
    </row>
    <row r="6" spans="2:33" x14ac:dyDescent="0.25">
      <c r="B6" s="21" t="s">
        <v>71</v>
      </c>
      <c r="C6" s="149">
        <v>37.56666666666667</v>
      </c>
      <c r="D6" s="149">
        <v>36.614666666666672</v>
      </c>
      <c r="E6" s="149">
        <v>35.773737373737376</v>
      </c>
      <c r="F6" s="149">
        <v>34.608333333333334</v>
      </c>
      <c r="G6" s="149">
        <v>34.6</v>
      </c>
      <c r="H6" s="146" t="s">
        <v>68</v>
      </c>
      <c r="I6" s="146" t="s">
        <v>68</v>
      </c>
      <c r="J6" s="146" t="s">
        <v>68</v>
      </c>
      <c r="K6" s="146">
        <v>33.39</v>
      </c>
      <c r="L6" s="146">
        <v>32.43</v>
      </c>
      <c r="M6" s="149">
        <v>32.130000000000003</v>
      </c>
      <c r="N6" s="149">
        <v>32.61</v>
      </c>
      <c r="O6" s="149">
        <v>32.11</v>
      </c>
      <c r="P6" s="150">
        <v>32.42</v>
      </c>
      <c r="Q6" s="149">
        <v>32.4</v>
      </c>
      <c r="R6" s="150">
        <v>32.6</v>
      </c>
      <c r="S6" s="149">
        <v>32.570833333333333</v>
      </c>
      <c r="T6" s="149">
        <v>33.5</v>
      </c>
      <c r="U6" s="149">
        <v>34.39</v>
      </c>
      <c r="V6" s="30">
        <v>34.819135802469141</v>
      </c>
      <c r="AA6" s="29"/>
      <c r="AB6" s="29"/>
      <c r="AC6" s="29"/>
      <c r="AD6" s="29"/>
      <c r="AE6" s="29"/>
      <c r="AF6" s="32"/>
      <c r="AG6" s="29"/>
    </row>
    <row r="7" spans="2:33" x14ac:dyDescent="0.25">
      <c r="B7" s="22" t="s">
        <v>72</v>
      </c>
      <c r="C7" s="33" t="s">
        <v>68</v>
      </c>
      <c r="D7" s="33" t="s">
        <v>68</v>
      </c>
      <c r="E7" s="33">
        <v>43.175000000000004</v>
      </c>
      <c r="F7" s="33" t="s">
        <v>68</v>
      </c>
      <c r="G7" s="33">
        <v>44.440277777777801</v>
      </c>
      <c r="H7" s="17" t="s">
        <v>68</v>
      </c>
      <c r="I7" s="17" t="s">
        <v>68</v>
      </c>
      <c r="J7" s="17" t="s">
        <v>68</v>
      </c>
      <c r="K7" s="17">
        <v>44.46</v>
      </c>
      <c r="L7" s="17">
        <v>44.46</v>
      </c>
      <c r="M7" s="33">
        <v>43.81</v>
      </c>
      <c r="N7" s="33">
        <v>44.45</v>
      </c>
      <c r="O7" s="33">
        <v>45.46</v>
      </c>
      <c r="P7" s="34">
        <v>43.73</v>
      </c>
      <c r="Q7" s="33">
        <v>43.57</v>
      </c>
      <c r="R7" s="34">
        <v>44.2</v>
      </c>
      <c r="S7" s="33">
        <v>44.263888888888893</v>
      </c>
      <c r="T7" s="33">
        <v>44.76</v>
      </c>
      <c r="U7" s="33">
        <v>44.2</v>
      </c>
      <c r="V7" s="31">
        <v>44.823611111111106</v>
      </c>
    </row>
    <row r="9" spans="2:33" ht="32.450000000000003" customHeight="1" x14ac:dyDescent="0.25">
      <c r="B9" s="142" t="s">
        <v>152</v>
      </c>
      <c r="C9" s="143"/>
      <c r="D9" s="143"/>
      <c r="E9" s="143"/>
      <c r="F9" s="143"/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143"/>
      <c r="V9" s="144"/>
    </row>
    <row r="10" spans="2:33" x14ac:dyDescent="0.25">
      <c r="B10" s="18" t="s">
        <v>69</v>
      </c>
      <c r="C10" s="148">
        <v>2006</v>
      </c>
      <c r="D10" s="148">
        <v>2007</v>
      </c>
      <c r="E10" s="148">
        <v>2008</v>
      </c>
      <c r="F10" s="148">
        <v>2009</v>
      </c>
      <c r="G10" s="148">
        <v>2010</v>
      </c>
      <c r="H10" s="148">
        <v>2011</v>
      </c>
      <c r="I10" s="148">
        <v>2012</v>
      </c>
      <c r="J10" s="148">
        <v>2013</v>
      </c>
      <c r="K10" s="148">
        <v>2014</v>
      </c>
      <c r="L10" s="148">
        <v>2015</v>
      </c>
      <c r="M10" s="148">
        <v>2016</v>
      </c>
      <c r="N10" s="148">
        <v>2017</v>
      </c>
      <c r="O10" s="148">
        <v>2018</v>
      </c>
      <c r="P10" s="148">
        <v>2019</v>
      </c>
      <c r="Q10" s="148">
        <v>2020</v>
      </c>
      <c r="R10" s="147">
        <v>2021</v>
      </c>
      <c r="S10" s="147">
        <v>2022</v>
      </c>
      <c r="T10" s="147">
        <v>2023</v>
      </c>
      <c r="U10" s="147">
        <v>2024</v>
      </c>
      <c r="V10" s="122">
        <v>2025</v>
      </c>
    </row>
    <row r="11" spans="2:33" x14ac:dyDescent="0.25">
      <c r="B11" s="21" t="s">
        <v>156</v>
      </c>
      <c r="C11" s="149">
        <v>13.558333333333334</v>
      </c>
      <c r="D11" s="149">
        <v>13.669166666666666</v>
      </c>
      <c r="E11" s="149">
        <v>13.766666666666666</v>
      </c>
      <c r="F11" s="149">
        <f>(AVERAGE(779,864))/60</f>
        <v>13.691666666666666</v>
      </c>
      <c r="G11" s="149">
        <f>(AVERAGE(786,850))/60</f>
        <v>13.633333333333333</v>
      </c>
      <c r="H11" s="146" t="s">
        <v>68</v>
      </c>
      <c r="I11" s="146" t="s">
        <v>68</v>
      </c>
      <c r="J11" s="146" t="s">
        <v>68</v>
      </c>
      <c r="K11" s="149">
        <v>13.678584229390681</v>
      </c>
      <c r="L11" s="149">
        <v>13.57</v>
      </c>
      <c r="M11" s="149">
        <v>13.41</v>
      </c>
      <c r="N11" s="149">
        <v>13.52</v>
      </c>
      <c r="O11" s="149">
        <v>13.37</v>
      </c>
      <c r="P11" s="149">
        <v>13.36</v>
      </c>
      <c r="Q11" s="149">
        <v>13.225135135135133</v>
      </c>
      <c r="R11" s="149">
        <v>13.47</v>
      </c>
      <c r="S11" s="149">
        <v>13.219285714285714</v>
      </c>
      <c r="T11" s="149">
        <v>13.31</v>
      </c>
      <c r="U11" s="149">
        <v>13.660266666666663</v>
      </c>
      <c r="V11" s="30">
        <v>13.627414965986393</v>
      </c>
    </row>
    <row r="12" spans="2:33" x14ac:dyDescent="0.25">
      <c r="B12" s="21" t="s">
        <v>153</v>
      </c>
      <c r="C12" s="149">
        <v>60.85</v>
      </c>
      <c r="D12" s="149">
        <v>61.549499999999995</v>
      </c>
      <c r="E12" s="149">
        <v>61.841666666666669</v>
      </c>
      <c r="F12" s="149">
        <v>59.683730158730171</v>
      </c>
      <c r="G12" s="149">
        <v>60.362592592583901</v>
      </c>
      <c r="H12" s="146" t="s">
        <v>68</v>
      </c>
      <c r="I12" s="146" t="s">
        <v>68</v>
      </c>
      <c r="J12" s="146" t="s">
        <v>68</v>
      </c>
      <c r="K12" s="149">
        <v>61.043333333333301</v>
      </c>
      <c r="L12" s="149">
        <v>60</v>
      </c>
      <c r="M12" s="149">
        <v>61.5</v>
      </c>
      <c r="N12" s="149">
        <v>61.23</v>
      </c>
      <c r="O12" s="149">
        <v>60.82</v>
      </c>
      <c r="P12" s="149">
        <v>61.19</v>
      </c>
      <c r="Q12" s="149">
        <v>61.32876543209877</v>
      </c>
      <c r="R12" s="149">
        <v>61.51</v>
      </c>
      <c r="S12" s="149">
        <v>60.974111111111128</v>
      </c>
      <c r="T12" s="149">
        <v>62.56</v>
      </c>
      <c r="U12" s="149">
        <v>61.38596491228072</v>
      </c>
      <c r="V12" s="30">
        <v>63.347297297297317</v>
      </c>
    </row>
    <row r="13" spans="2:33" x14ac:dyDescent="0.25">
      <c r="B13" s="21" t="s">
        <v>154</v>
      </c>
      <c r="C13" s="149">
        <v>65.141666666666666</v>
      </c>
      <c r="D13" s="149">
        <v>65.566666666666663</v>
      </c>
      <c r="E13" s="149">
        <v>65.175000000000011</v>
      </c>
      <c r="F13" s="149">
        <v>62.689285714285724</v>
      </c>
      <c r="G13" s="149">
        <v>64.289285714258</v>
      </c>
      <c r="H13" s="146" t="s">
        <v>68</v>
      </c>
      <c r="I13" s="146" t="s">
        <v>68</v>
      </c>
      <c r="J13" s="146" t="s">
        <v>68</v>
      </c>
      <c r="K13" s="149">
        <v>64.380505952380901</v>
      </c>
      <c r="L13" s="149">
        <v>65.5</v>
      </c>
      <c r="M13" s="149">
        <v>67.44</v>
      </c>
      <c r="N13" s="149">
        <v>67.7</v>
      </c>
      <c r="O13" s="149">
        <v>57.98</v>
      </c>
      <c r="P13" s="149">
        <v>64.38</v>
      </c>
      <c r="Q13" s="149">
        <v>66.123611111111103</v>
      </c>
      <c r="R13" s="149">
        <v>65.400000000000006</v>
      </c>
      <c r="S13" s="149">
        <v>67.351190476190467</v>
      </c>
      <c r="T13" s="149">
        <v>66.44</v>
      </c>
      <c r="U13" s="149">
        <v>69.150000000000006</v>
      </c>
      <c r="V13" s="30">
        <v>66.864814814814807</v>
      </c>
    </row>
    <row r="14" spans="2:33" x14ac:dyDescent="0.25">
      <c r="B14" s="22" t="s">
        <v>155</v>
      </c>
      <c r="C14" s="33">
        <v>42.533333333333331</v>
      </c>
      <c r="D14" s="33">
        <v>43.95</v>
      </c>
      <c r="E14" s="33">
        <v>45.008333333333326</v>
      </c>
      <c r="F14" s="33">
        <f>(AVERAGE(2410,2684))/60</f>
        <v>42.45</v>
      </c>
      <c r="G14" s="33">
        <f>(AVERAGE(2429,2698))/60</f>
        <v>42.725000000000001</v>
      </c>
      <c r="H14" s="17" t="s">
        <v>68</v>
      </c>
      <c r="I14" s="17" t="s">
        <v>68</v>
      </c>
      <c r="J14" s="17" t="s">
        <v>68</v>
      </c>
      <c r="K14" s="33">
        <v>43.576250000000002</v>
      </c>
      <c r="L14" s="33">
        <v>43.22</v>
      </c>
      <c r="M14" s="33">
        <v>43.38</v>
      </c>
      <c r="N14" s="33">
        <v>43.54</v>
      </c>
      <c r="O14" s="33">
        <v>42.31</v>
      </c>
      <c r="P14" s="33">
        <v>42.64</v>
      </c>
      <c r="Q14" s="33">
        <v>43.950617283950614</v>
      </c>
      <c r="R14" s="33">
        <v>42.56</v>
      </c>
      <c r="S14" s="33">
        <v>42.352470679012342</v>
      </c>
      <c r="T14" s="33">
        <v>43.73</v>
      </c>
      <c r="U14" s="33">
        <v>43.482236842105266</v>
      </c>
      <c r="V14" s="31">
        <v>43.091216216216218</v>
      </c>
    </row>
    <row r="15" spans="2:33" x14ac:dyDescent="0.25">
      <c r="B15" s="146"/>
      <c r="C15" s="149"/>
      <c r="D15" s="149"/>
      <c r="E15" s="149"/>
      <c r="F15" s="149"/>
      <c r="G15" s="149"/>
      <c r="H15" s="149"/>
      <c r="I15" s="146"/>
      <c r="J15" s="146"/>
      <c r="K15" s="146"/>
      <c r="L15" s="146"/>
      <c r="M15" s="146"/>
      <c r="N15" s="146"/>
    </row>
  </sheetData>
  <mergeCells count="2">
    <mergeCell ref="B2:V2"/>
    <mergeCell ref="B9:V9"/>
  </mergeCells>
  <pageMargins left="0.7" right="0.7" top="0.75" bottom="0.75" header="0.3" footer="0.3"/>
  <pageSetup paperSize="9" orientation="portrait" r:id="rId1"/>
  <headerFooter>
    <oddHeader>&amp;C&amp;"Aptos"&amp;14&amp;KFF0000 OFFICIAL&amp;1#_x000D_</oddHeader>
    <oddFooter>&amp;C_x000D_&amp;1#&amp;"Aptos"&amp;14&amp;KFF0000 OFFICIAL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5514F-649A-400C-B1E1-4D50794799B7}">
  <sheetPr>
    <tabColor rgb="FF92D050"/>
  </sheetPr>
  <dimension ref="B3:N9"/>
  <sheetViews>
    <sheetView tabSelected="1" workbookViewId="0">
      <selection activeCell="C15" sqref="C15"/>
    </sheetView>
  </sheetViews>
  <sheetFormatPr defaultColWidth="8.7109375" defaultRowHeight="15" x14ac:dyDescent="0.25"/>
  <cols>
    <col min="2" max="2" width="12.5703125" bestFit="1" customWidth="1"/>
  </cols>
  <sheetData>
    <row r="3" spans="2:14" ht="32.450000000000003" customHeight="1" x14ac:dyDescent="0.25">
      <c r="B3" s="142" t="s">
        <v>157</v>
      </c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4"/>
    </row>
    <row r="4" spans="2:14" x14ac:dyDescent="0.25">
      <c r="B4" s="21" t="s">
        <v>69</v>
      </c>
      <c r="C4" s="148" t="s">
        <v>115</v>
      </c>
      <c r="D4" s="156" t="s">
        <v>116</v>
      </c>
      <c r="E4" s="156" t="s">
        <v>117</v>
      </c>
      <c r="F4" s="156" t="s">
        <v>118</v>
      </c>
      <c r="G4" s="156" t="s">
        <v>119</v>
      </c>
      <c r="H4" s="156" t="s">
        <v>120</v>
      </c>
      <c r="I4" s="156" t="s">
        <v>121</v>
      </c>
      <c r="J4" s="156" t="s">
        <v>123</v>
      </c>
      <c r="K4" s="156" t="s">
        <v>124</v>
      </c>
      <c r="L4" s="156" t="s">
        <v>125</v>
      </c>
      <c r="M4" s="156" t="s">
        <v>126</v>
      </c>
      <c r="N4" s="125" t="s">
        <v>127</v>
      </c>
    </row>
    <row r="5" spans="2:14" x14ac:dyDescent="0.25">
      <c r="B5" s="21" t="s">
        <v>73</v>
      </c>
      <c r="C5" s="155">
        <v>280.2</v>
      </c>
      <c r="D5" s="149">
        <v>364.3</v>
      </c>
      <c r="E5" s="149" t="s">
        <v>68</v>
      </c>
      <c r="F5" s="149">
        <v>454.2</v>
      </c>
      <c r="G5" s="149">
        <v>490.9</v>
      </c>
      <c r="H5" s="149">
        <v>509</v>
      </c>
      <c r="I5" s="149">
        <v>506.6</v>
      </c>
      <c r="J5" s="149">
        <v>539.79999999999995</v>
      </c>
      <c r="K5" s="149">
        <v>553.29999999999995</v>
      </c>
      <c r="L5" s="149">
        <v>558.6</v>
      </c>
      <c r="M5" s="149">
        <v>565.27</v>
      </c>
      <c r="N5" s="30">
        <v>569.79999999999995</v>
      </c>
    </row>
    <row r="6" spans="2:14" x14ac:dyDescent="0.25">
      <c r="B6" s="21" t="s">
        <v>74</v>
      </c>
      <c r="C6" s="155">
        <v>148.4</v>
      </c>
      <c r="D6" s="149">
        <v>146.1</v>
      </c>
      <c r="E6" s="149" t="s">
        <v>68</v>
      </c>
      <c r="F6" s="149">
        <v>142.1</v>
      </c>
      <c r="G6" s="149">
        <v>135.1</v>
      </c>
      <c r="H6" s="149">
        <v>145.6</v>
      </c>
      <c r="I6" s="149">
        <v>141.19999999999999</v>
      </c>
      <c r="J6" s="149">
        <v>136.6</v>
      </c>
      <c r="K6" s="149">
        <v>133.69999999999999</v>
      </c>
      <c r="L6" s="149">
        <v>143.6</v>
      </c>
      <c r="M6" s="149">
        <v>144.88999999999999</v>
      </c>
      <c r="N6" s="30">
        <v>147.1</v>
      </c>
    </row>
    <row r="7" spans="2:14" x14ac:dyDescent="0.25">
      <c r="B7" s="21" t="s">
        <v>75</v>
      </c>
      <c r="C7" s="155">
        <v>11</v>
      </c>
      <c r="D7" s="149">
        <v>11.2</v>
      </c>
      <c r="E7" s="149">
        <v>11.7</v>
      </c>
      <c r="F7" s="149">
        <v>11.7</v>
      </c>
      <c r="G7" s="149">
        <v>11.2</v>
      </c>
      <c r="H7" s="149">
        <v>8.1999999999999993</v>
      </c>
      <c r="I7" s="149">
        <v>3.15</v>
      </c>
      <c r="J7" s="149">
        <v>10.19</v>
      </c>
      <c r="K7" s="149">
        <v>8.58</v>
      </c>
      <c r="L7" s="149">
        <v>7.6</v>
      </c>
      <c r="M7" s="149">
        <v>7.5</v>
      </c>
      <c r="N7" s="30">
        <v>3.8</v>
      </c>
    </row>
    <row r="8" spans="2:14" x14ac:dyDescent="0.25">
      <c r="B8" s="21" t="s">
        <v>76</v>
      </c>
      <c r="C8" s="155">
        <v>10.7</v>
      </c>
      <c r="D8" s="149">
        <v>14.3</v>
      </c>
      <c r="E8" s="149">
        <v>13.1</v>
      </c>
      <c r="F8" s="149">
        <v>12.1</v>
      </c>
      <c r="G8" s="149">
        <v>11.8</v>
      </c>
      <c r="H8" s="149">
        <v>11.9</v>
      </c>
      <c r="I8" s="149">
        <v>0.86499999999999999</v>
      </c>
      <c r="J8" s="149">
        <v>10.121</v>
      </c>
      <c r="K8" s="149">
        <v>10.3</v>
      </c>
      <c r="L8" s="149">
        <v>11.3</v>
      </c>
      <c r="M8" s="149">
        <v>12.5</v>
      </c>
      <c r="N8" s="30">
        <v>13.6</v>
      </c>
    </row>
    <row r="9" spans="2:14" x14ac:dyDescent="0.25">
      <c r="B9" s="22" t="s">
        <v>77</v>
      </c>
      <c r="C9" s="123">
        <v>450.3</v>
      </c>
      <c r="D9" s="153">
        <v>535.9</v>
      </c>
      <c r="E9" s="153">
        <v>24.799999999999997</v>
      </c>
      <c r="F9" s="153">
        <v>620.1</v>
      </c>
      <c r="G9" s="153">
        <v>649</v>
      </c>
      <c r="H9" s="153">
        <v>674.7</v>
      </c>
      <c r="I9" s="153">
        <v>651.81499999999994</v>
      </c>
      <c r="J9" s="153">
        <v>696.71100000000001</v>
      </c>
      <c r="K9" s="153">
        <v>705.88</v>
      </c>
      <c r="L9" s="153">
        <v>721.1</v>
      </c>
      <c r="M9" s="153">
        <v>730.16</v>
      </c>
      <c r="N9" s="154">
        <v>734.3</v>
      </c>
    </row>
  </sheetData>
  <mergeCells count="1">
    <mergeCell ref="B3:N3"/>
  </mergeCells>
  <pageMargins left="0.7" right="0.7" top="0.75" bottom="0.75" header="0.3" footer="0.3"/>
  <headerFooter>
    <oddHeader>&amp;C&amp;"Aptos"&amp;14&amp;KFF0000 OFFICIAL&amp;1#_x000D_</oddHeader>
    <oddFooter>&amp;C_x000D_&amp;1#&amp;"Aptos"&amp;14&amp;KFF0000 OFFICIAL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3D2D5-6222-4012-8007-E4CF6E5A50EE}">
  <sheetPr>
    <tabColor rgb="FF92D050"/>
  </sheetPr>
  <dimension ref="B4:N11"/>
  <sheetViews>
    <sheetView workbookViewId="0">
      <selection activeCell="G6" sqref="G6:G10"/>
    </sheetView>
  </sheetViews>
  <sheetFormatPr defaultRowHeight="15" x14ac:dyDescent="0.25"/>
  <cols>
    <col min="2" max="2" width="11.85546875" bestFit="1" customWidth="1"/>
  </cols>
  <sheetData>
    <row r="4" spans="2:14" ht="28.5" customHeight="1" x14ac:dyDescent="0.25">
      <c r="B4" s="145" t="s">
        <v>158</v>
      </c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2"/>
    </row>
    <row r="5" spans="2:14" x14ac:dyDescent="0.25">
      <c r="B5" s="18" t="s">
        <v>69</v>
      </c>
      <c r="C5" s="148" t="s">
        <v>165</v>
      </c>
      <c r="D5" s="148" t="s">
        <v>159</v>
      </c>
      <c r="E5" s="148" t="s">
        <v>160</v>
      </c>
      <c r="F5" s="148" t="s">
        <v>161</v>
      </c>
      <c r="G5" s="148" t="s">
        <v>162</v>
      </c>
      <c r="H5" s="148" t="s">
        <v>163</v>
      </c>
      <c r="I5" s="148" t="s">
        <v>164</v>
      </c>
      <c r="J5" s="148" t="s">
        <v>123</v>
      </c>
      <c r="K5" s="148" t="s">
        <v>124</v>
      </c>
      <c r="L5" s="148" t="s">
        <v>125</v>
      </c>
      <c r="M5" s="148" t="s">
        <v>126</v>
      </c>
      <c r="N5" s="20" t="s">
        <v>127</v>
      </c>
    </row>
    <row r="6" spans="2:14" x14ac:dyDescent="0.25">
      <c r="B6" s="21" t="s">
        <v>78</v>
      </c>
      <c r="C6" s="146">
        <v>142.6</v>
      </c>
      <c r="D6" s="146">
        <v>159</v>
      </c>
      <c r="E6" s="146">
        <v>158.1</v>
      </c>
      <c r="F6" s="146">
        <v>161.4</v>
      </c>
      <c r="G6" s="146">
        <v>159.01</v>
      </c>
      <c r="H6" s="146">
        <v>158.6</v>
      </c>
      <c r="I6" s="146">
        <v>165.2</v>
      </c>
      <c r="J6" s="146">
        <v>156.6</v>
      </c>
      <c r="K6" s="146">
        <v>154.5</v>
      </c>
      <c r="L6" s="146">
        <v>131.68</v>
      </c>
      <c r="M6" s="146">
        <v>148.13</v>
      </c>
      <c r="N6" s="23">
        <v>146.19999999999999</v>
      </c>
    </row>
    <row r="7" spans="2:14" x14ac:dyDescent="0.25">
      <c r="B7" s="21" t="s">
        <v>79</v>
      </c>
      <c r="C7" s="146">
        <v>96.5</v>
      </c>
      <c r="D7" s="146">
        <v>108.3</v>
      </c>
      <c r="E7" s="146">
        <v>114.9</v>
      </c>
      <c r="F7" s="146">
        <v>115.7</v>
      </c>
      <c r="G7" s="146">
        <v>106.5</v>
      </c>
      <c r="H7" s="146">
        <v>120.4</v>
      </c>
      <c r="I7" s="146">
        <v>118.3</v>
      </c>
      <c r="J7" s="146">
        <v>98.3</v>
      </c>
      <c r="K7" s="146">
        <v>97.1</v>
      </c>
      <c r="L7" s="146">
        <v>99.9</v>
      </c>
      <c r="M7" s="146">
        <v>96.24</v>
      </c>
      <c r="N7" s="23">
        <v>96.17</v>
      </c>
    </row>
    <row r="8" spans="2:14" x14ac:dyDescent="0.25">
      <c r="B8" s="21" t="s">
        <v>80</v>
      </c>
      <c r="C8" s="146">
        <v>57.3</v>
      </c>
      <c r="D8" s="146">
        <v>69.599999999999994</v>
      </c>
      <c r="E8" s="146">
        <v>68.5</v>
      </c>
      <c r="F8" s="146">
        <v>72.099999999999994</v>
      </c>
      <c r="G8" s="146">
        <v>68.900000000000006</v>
      </c>
      <c r="H8" s="146">
        <v>67.099999999999994</v>
      </c>
      <c r="I8" s="146">
        <v>72.400000000000006</v>
      </c>
      <c r="J8" s="146">
        <v>70.099999999999994</v>
      </c>
      <c r="K8" s="146">
        <v>66.400000000000006</v>
      </c>
      <c r="L8" s="146">
        <v>59.8</v>
      </c>
      <c r="M8" s="146">
        <v>65.959999999999994</v>
      </c>
      <c r="N8" s="23">
        <v>64.290000000000006</v>
      </c>
    </row>
    <row r="9" spans="2:14" x14ac:dyDescent="0.25">
      <c r="B9" s="21" t="s">
        <v>81</v>
      </c>
      <c r="C9" s="146">
        <v>17.7</v>
      </c>
      <c r="D9" s="146">
        <v>22.8</v>
      </c>
      <c r="E9" s="146">
        <v>28.7</v>
      </c>
      <c r="F9" s="146">
        <v>27</v>
      </c>
      <c r="G9" s="146">
        <v>25.4</v>
      </c>
      <c r="H9" s="146">
        <v>28</v>
      </c>
      <c r="I9" s="146">
        <v>28.9</v>
      </c>
      <c r="J9" s="146">
        <v>29.5</v>
      </c>
      <c r="K9" s="146">
        <v>28.2</v>
      </c>
      <c r="L9" s="146">
        <v>33.4</v>
      </c>
      <c r="M9" s="146">
        <v>34.659999999999997</v>
      </c>
      <c r="N9" s="23">
        <v>34.03</v>
      </c>
    </row>
    <row r="10" spans="2:14" x14ac:dyDescent="0.25">
      <c r="B10" s="21" t="s">
        <v>82</v>
      </c>
      <c r="C10" s="146">
        <v>8.6</v>
      </c>
      <c r="D10" s="146">
        <v>8.1</v>
      </c>
      <c r="E10" s="146">
        <v>7.2</v>
      </c>
      <c r="F10" s="146">
        <v>6.7</v>
      </c>
      <c r="G10" s="146">
        <v>6.9</v>
      </c>
      <c r="H10" s="146">
        <v>7.2</v>
      </c>
      <c r="I10" s="146">
        <v>6.5</v>
      </c>
      <c r="J10" s="146">
        <v>3.1</v>
      </c>
      <c r="K10" s="146">
        <v>2.8</v>
      </c>
      <c r="L10" s="146">
        <v>2.09</v>
      </c>
      <c r="M10" s="146">
        <v>3.22</v>
      </c>
      <c r="N10" s="23">
        <v>4.96</v>
      </c>
    </row>
    <row r="11" spans="2:14" x14ac:dyDescent="0.25">
      <c r="B11" s="22" t="s">
        <v>77</v>
      </c>
      <c r="C11" s="123">
        <v>322.7</v>
      </c>
      <c r="D11" s="123">
        <v>367.8</v>
      </c>
      <c r="E11" s="123">
        <v>377.4</v>
      </c>
      <c r="F11" s="123">
        <v>382.9</v>
      </c>
      <c r="G11" s="123">
        <v>366.71</v>
      </c>
      <c r="H11" s="123">
        <f>SUM(H6:H10)</f>
        <v>381.3</v>
      </c>
      <c r="I11" s="123">
        <v>391.3</v>
      </c>
      <c r="J11" s="123">
        <v>357.6</v>
      </c>
      <c r="K11" s="123">
        <v>349</v>
      </c>
      <c r="L11" s="123">
        <v>326.86999999999995</v>
      </c>
      <c r="M11" s="123">
        <v>348.21000000000004</v>
      </c>
      <c r="N11" s="124">
        <v>345.65000000000003</v>
      </c>
    </row>
  </sheetData>
  <mergeCells count="1">
    <mergeCell ref="B4:N4"/>
  </mergeCells>
  <phoneticPr fontId="19" type="noConversion"/>
  <pageMargins left="0.7" right="0.7" top="0.75" bottom="0.75" header="0.3" footer="0.3"/>
  <pageSetup paperSize="9" orientation="portrait" r:id="rId1"/>
  <headerFooter>
    <oddHeader>&amp;C&amp;"Aptos"&amp;14&amp;KFF0000 OFFICIAL&amp;1#_x000D_</oddHeader>
    <oddFooter>&amp;C_x000D_&amp;1#&amp;"Aptos"&amp;14&amp;KFF0000 OFFICIAL</oddFooter>
  </headerFooter>
</worksheet>
</file>

<file path=docMetadata/LabelInfo.xml><?xml version="1.0" encoding="utf-8"?>
<clbl:labelList xmlns:clbl="http://schemas.microsoft.com/office/2020/mipLabelMetadata">
  <clbl:label id="{1e08a618-4c1e-4517-8ef1-59cb63d68e36}" enabled="1" method="Privileged" siteId="{aa21b640-bac2-456d-8505-f2cc07f51784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Figures 1, 2, and 3</vt:lpstr>
      <vt:lpstr>Table 2 and Table 3</vt:lpstr>
      <vt:lpstr>Figure 9</vt:lpstr>
      <vt:lpstr>Figure 10</vt:lpstr>
      <vt:lpstr>Figure 11a and Figure 12</vt:lpstr>
      <vt:lpstr>Figure 14 and Figure 15</vt:lpstr>
      <vt:lpstr>Figure 16</vt:lpstr>
      <vt:lpstr>Figure 18</vt:lpstr>
      <vt:lpstr>'Figures 1, 2, and 3'!_Ref189146493</vt:lpstr>
    </vt:vector>
  </TitlesOfParts>
  <Company>Department of Infrastructure, Transport, Regional Development, Communications and the Arts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AVERY Rodney</dc:creator>
  <cp:lastModifiedBy>Avery, Rodney</cp:lastModifiedBy>
  <dcterms:created xsi:type="dcterms:W3CDTF">2023-05-23T00:50:18Z</dcterms:created>
  <dcterms:modified xsi:type="dcterms:W3CDTF">2026-08-26T05:37:57Z</dcterms:modified>
</cp:coreProperties>
</file>